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8715" activeTab="0"/>
  </bookViews>
  <sheets>
    <sheet name="単位　円 (2)" sheetId="1" r:id="rId1"/>
  </sheets>
  <definedNames>
    <definedName name="_xlnm.Print_Area" localSheetId="0">'単位　円 (2)'!$A$1:$J$44</definedName>
  </definedNames>
  <calcPr fullCalcOnLoad="1"/>
</workbook>
</file>

<file path=xl/sharedStrings.xml><?xml version="1.0" encoding="utf-8"?>
<sst xmlns="http://schemas.openxmlformats.org/spreadsheetml/2006/main" count="72" uniqueCount="62">
  <si>
    <t>都市計画事業大和田二・三丁目地区土地区画整理事業基金</t>
  </si>
  <si>
    <t>区　　　　　　　分</t>
  </si>
  <si>
    <t>（単位　円）</t>
  </si>
  <si>
    <t>２</t>
  </si>
  <si>
    <t>３</t>
  </si>
  <si>
    <t>予算現額</t>
  </si>
  <si>
    <t>（　　）内は繰越明許分</t>
  </si>
  <si>
    <t>　⑴　予算に対する収入及び支出の状況</t>
  </si>
  <si>
    <t>　　ア　収入の部</t>
  </si>
  <si>
    <t>収入済額</t>
  </si>
  <si>
    <t>区分</t>
  </si>
  <si>
    <t>予算現額に対する支出の割合(％)</t>
  </si>
  <si>
    <t>財産収入</t>
  </si>
  <si>
    <t>予算現額に対する収入の割合(％)</t>
  </si>
  <si>
    <t>１</t>
  </si>
  <si>
    <t>合計</t>
  </si>
  <si>
    <t>分担金及び負担金</t>
  </si>
  <si>
    <t>２</t>
  </si>
  <si>
    <t>－</t>
  </si>
  <si>
    <t>使用料及び手数料</t>
  </si>
  <si>
    <t>　　　　　　　　　　　　　　　　　　　　　　　　　　　　　　　　　　　　　　　　　　　　　　　　　　　　　　　　　　　　　　　　　　　　　　　　</t>
  </si>
  <si>
    <t>３</t>
  </si>
  <si>
    <t>　　イ　支出の部</t>
  </si>
  <si>
    <t>国庫支出金</t>
  </si>
  <si>
    <t>⑶</t>
  </si>
  <si>
    <t>４</t>
  </si>
  <si>
    <t xml:space="preserve">                </t>
  </si>
  <si>
    <t xml:space="preserve"> </t>
  </si>
  <si>
    <t>支出済額</t>
  </si>
  <si>
    <t xml:space="preserve">       　　　　　　　　　　　　　　　　　　　　　　　　　　　　　　　</t>
  </si>
  <si>
    <t>５</t>
  </si>
  <si>
    <t>繰入金</t>
  </si>
  <si>
    <t>合　　計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</si>
  <si>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</si>
  <si>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</si>
  <si>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</si>
  <si>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</si>
  <si>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６</t>
  </si>
  <si>
    <t>繰越金</t>
  </si>
  <si>
    <t>７</t>
  </si>
  <si>
    <t>市債</t>
  </si>
  <si>
    <t>市債の現在高</t>
  </si>
  <si>
    <t xml:space="preserve">     </t>
  </si>
  <si>
    <t>（　　）内は繰越明許分</t>
  </si>
  <si>
    <t>財産の現在高</t>
  </si>
  <si>
    <t>　　　　　　　　　　　　</t>
  </si>
  <si>
    <t>区画整理費</t>
  </si>
  <si>
    <t>基金積立金</t>
  </si>
  <si>
    <t>公債費</t>
  </si>
  <si>
    <t>予備費</t>
  </si>
  <si>
    <t>現 金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</si>
  <si>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</si>
  <si>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⑵</t>
  </si>
  <si>
    <t>現 　在　 高</t>
  </si>
  <si>
    <t>区　　分</t>
  </si>
  <si>
    <t>事　　業　　件　　数</t>
  </si>
  <si>
    <t>未償還元金</t>
  </si>
  <si>
    <t>構成比(％)</t>
  </si>
  <si>
    <t>区画整理事業債</t>
  </si>
  <si>
    <t>４　上半期の財政状況（令和２年９月３０日現在）</t>
  </si>
  <si>
    <t>区画整理事業　１８件</t>
  </si>
  <si>
    <t>１８件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</si>
</sst>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);\(#,##0\)"/>
    <numFmt numFmtId="179" formatCode="\(0.0\)"/>
    <numFmt numFmtId="180" formatCode="\(#,##0\);\(#,##0\)"/>
    <numFmt numFmtId="181" formatCode="#,##0.0_);\(#,##0.0\)"/>
    <numFmt numFmtId="182" formatCode="@\ "/>
    <numFmt numFmtId="183" formatCode="0_);[Red]\(0\)"/>
    <numFmt numFmtId="184" formatCode="#,##0.00_);[Red]\(#,##0.00\)"/>
    <numFmt numFmtId="185" formatCode="#,##0.000_);[Red]\(#,##0.000\)"/>
    <numFmt numFmtId="186" formatCode="#,##0.0000_);[Red]\(#,##0.0000\)"/>
    <numFmt numFmtId="187" formatCode="#,##0.00000_);[Red]\(#,##0.00000\)"/>
    <numFmt numFmtId="188" formatCode="#,##0.000000_);[Red]\(#,##0.000000\)"/>
    <numFmt numFmtId="189" formatCode="#,##0.0000000_);[Red]\(#,##0.0000000\)"/>
    <numFmt numFmtId="190" formatCode="#,##0.00000000_);[Red]\(#,##0.00000000\)"/>
    <numFmt numFmtId="191" formatCode="\(0\)"/>
    <numFmt numFmtId="192" formatCode="\(0.00\)"/>
    <numFmt numFmtId="193" formatCode="\(0.0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BIZ UD明朝 Medium"/>
      <family val="1"/>
    </font>
    <font>
      <sz val="11"/>
      <color indexed="8"/>
      <name val="BIZ UD明朝 Medium"/>
      <family val="1"/>
    </font>
    <font>
      <sz val="12"/>
      <name val="BIZ UD明朝 Medium"/>
      <family val="1"/>
    </font>
    <font>
      <sz val="11"/>
      <name val="BIZ UD明朝 Medium"/>
      <family val="1"/>
    </font>
    <font>
      <sz val="10.5"/>
      <name val="BIZ UD明朝 Medium"/>
      <family val="1"/>
    </font>
    <font>
      <sz val="10"/>
      <color indexed="8"/>
      <name val="BIZ UD明朝 Medium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6" fontId="21" fillId="0" borderId="0" xfId="48" applyNumberFormat="1" applyFont="1" applyFill="1" applyAlignment="1">
      <alignment vertical="center"/>
    </xf>
    <xf numFmtId="177" fontId="21" fillId="0" borderId="0" xfId="48" applyNumberFormat="1" applyFont="1" applyFill="1" applyAlignment="1">
      <alignment vertical="center"/>
    </xf>
    <xf numFmtId="176" fontId="22" fillId="0" borderId="0" xfId="48" applyNumberFormat="1" applyFont="1" applyAlignment="1">
      <alignment vertical="center"/>
    </xf>
    <xf numFmtId="176" fontId="23" fillId="0" borderId="0" xfId="48" applyNumberFormat="1" applyFont="1" applyFill="1" applyAlignment="1">
      <alignment vertical="center"/>
    </xf>
    <xf numFmtId="176" fontId="21" fillId="0" borderId="10" xfId="48" applyNumberFormat="1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vertical="center"/>
    </xf>
    <xf numFmtId="177" fontId="21" fillId="0" borderId="0" xfId="48" applyNumberFormat="1" applyFont="1" applyFill="1" applyAlignment="1">
      <alignment horizontal="right" vertical="center"/>
    </xf>
    <xf numFmtId="49" fontId="21" fillId="0" borderId="11" xfId="48" applyNumberFormat="1" applyFont="1" applyFill="1" applyBorder="1" applyAlignment="1">
      <alignment horizontal="center" vertical="center"/>
    </xf>
    <xf numFmtId="176" fontId="21" fillId="0" borderId="12" xfId="48" applyNumberFormat="1" applyFont="1" applyFill="1" applyBorder="1" applyAlignment="1">
      <alignment vertical="center"/>
    </xf>
    <xf numFmtId="176" fontId="21" fillId="0" borderId="13" xfId="48" applyNumberFormat="1" applyFont="1" applyFill="1" applyBorder="1" applyAlignment="1">
      <alignment horizontal="distributed" vertical="center" wrapText="1"/>
    </xf>
    <xf numFmtId="176" fontId="24" fillId="0" borderId="14" xfId="48" applyNumberFormat="1" applyFont="1" applyFill="1" applyBorder="1" applyAlignment="1">
      <alignment vertical="center"/>
    </xf>
    <xf numFmtId="176" fontId="24" fillId="0" borderId="11" xfId="48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horizontal="right" vertical="center"/>
    </xf>
    <xf numFmtId="177" fontId="24" fillId="0" borderId="14" xfId="48" applyNumberFormat="1" applyFont="1" applyFill="1" applyBorder="1" applyAlignment="1">
      <alignment horizontal="right" vertical="center"/>
    </xf>
    <xf numFmtId="49" fontId="21" fillId="0" borderId="15" xfId="48" applyNumberFormat="1" applyFont="1" applyFill="1" applyBorder="1" applyAlignment="1">
      <alignment horizontal="center" vertical="center"/>
    </xf>
    <xf numFmtId="176" fontId="21" fillId="0" borderId="16" xfId="48" applyNumberFormat="1" applyFont="1" applyFill="1" applyBorder="1" applyAlignment="1">
      <alignment vertical="center"/>
    </xf>
    <xf numFmtId="176" fontId="21" fillId="0" borderId="17" xfId="48" applyNumberFormat="1" applyFont="1" applyFill="1" applyBorder="1" applyAlignment="1">
      <alignment horizontal="distributed" vertical="center" wrapText="1"/>
    </xf>
    <xf numFmtId="177" fontId="24" fillId="0" borderId="18" xfId="48" applyNumberFormat="1" applyFont="1" applyFill="1" applyBorder="1" applyAlignment="1">
      <alignment horizontal="right" vertical="center"/>
    </xf>
    <xf numFmtId="49" fontId="21" fillId="0" borderId="19" xfId="48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4" fillId="0" borderId="20" xfId="0" applyFont="1" applyBorder="1" applyAlignment="1">
      <alignment/>
    </xf>
    <xf numFmtId="178" fontId="24" fillId="0" borderId="18" xfId="48" applyNumberFormat="1" applyFont="1" applyFill="1" applyBorder="1" applyAlignment="1">
      <alignment vertical="center"/>
    </xf>
    <xf numFmtId="176" fontId="21" fillId="0" borderId="21" xfId="48" applyNumberFormat="1" applyFont="1" applyFill="1" applyBorder="1" applyAlignment="1">
      <alignment horizontal="distributed" vertical="center" wrapText="1"/>
    </xf>
    <xf numFmtId="178" fontId="24" fillId="0" borderId="22" xfId="48" applyNumberFormat="1" applyFont="1" applyFill="1" applyBorder="1" applyAlignment="1">
      <alignment vertical="center"/>
    </xf>
    <xf numFmtId="178" fontId="24" fillId="0" borderId="23" xfId="48" applyNumberFormat="1" applyFont="1" applyFill="1" applyBorder="1" applyAlignment="1">
      <alignment horizontal="right" vertical="center"/>
    </xf>
    <xf numFmtId="178" fontId="24" fillId="0" borderId="21" xfId="48" applyNumberFormat="1" applyFont="1" applyFill="1" applyBorder="1" applyAlignment="1">
      <alignment horizontal="right" vertical="center"/>
    </xf>
    <xf numFmtId="179" fontId="24" fillId="0" borderId="22" xfId="48" applyNumberFormat="1" applyFont="1" applyFill="1" applyBorder="1" applyAlignment="1">
      <alignment horizontal="right" vertical="center"/>
    </xf>
    <xf numFmtId="176" fontId="21" fillId="0" borderId="20" xfId="48" applyNumberFormat="1" applyFont="1" applyFill="1" applyBorder="1" applyAlignment="1">
      <alignment horizontal="distributed" vertical="center" wrapText="1"/>
    </xf>
    <xf numFmtId="176" fontId="24" fillId="0" borderId="18" xfId="48" applyNumberFormat="1" applyFont="1" applyFill="1" applyBorder="1" applyAlignment="1">
      <alignment vertical="center"/>
    </xf>
    <xf numFmtId="176" fontId="24" fillId="0" borderId="19" xfId="48" applyNumberFormat="1" applyFont="1" applyFill="1" applyBorder="1" applyAlignment="1">
      <alignment horizontal="right" vertical="center"/>
    </xf>
    <xf numFmtId="176" fontId="24" fillId="0" borderId="20" xfId="48" applyNumberFormat="1" applyFont="1" applyFill="1" applyBorder="1" applyAlignment="1">
      <alignment horizontal="right" vertical="center"/>
    </xf>
    <xf numFmtId="178" fontId="24" fillId="0" borderId="24" xfId="48" applyNumberFormat="1" applyFont="1" applyFill="1" applyBorder="1" applyAlignment="1">
      <alignment vertical="center"/>
    </xf>
    <xf numFmtId="177" fontId="24" fillId="0" borderId="24" xfId="48" applyNumberFormat="1" applyFont="1" applyFill="1" applyBorder="1" applyAlignment="1">
      <alignment horizontal="right" vertical="center"/>
    </xf>
    <xf numFmtId="176" fontId="21" fillId="0" borderId="25" xfId="48" applyNumberFormat="1" applyFont="1" applyFill="1" applyBorder="1" applyAlignment="1">
      <alignment vertical="center"/>
    </xf>
    <xf numFmtId="176" fontId="21" fillId="0" borderId="26" xfId="48" applyNumberFormat="1" applyFont="1" applyFill="1" applyBorder="1" applyAlignment="1">
      <alignment horizontal="distributed" vertical="center" wrapText="1"/>
    </xf>
    <xf numFmtId="178" fontId="24" fillId="0" borderId="27" xfId="48" applyNumberFormat="1" applyFont="1" applyFill="1" applyBorder="1" applyAlignment="1">
      <alignment horizontal="right" vertical="center"/>
    </xf>
    <xf numFmtId="178" fontId="24" fillId="0" borderId="22" xfId="48" applyNumberFormat="1" applyFont="1" applyFill="1" applyBorder="1" applyAlignment="1">
      <alignment horizontal="right" vertical="center"/>
    </xf>
    <xf numFmtId="178" fontId="24" fillId="0" borderId="0" xfId="48" applyNumberFormat="1" applyFont="1" applyFill="1" applyBorder="1" applyAlignment="1">
      <alignment horizontal="right" vertical="center"/>
    </xf>
    <xf numFmtId="177" fontId="24" fillId="0" borderId="18" xfId="48" applyNumberFormat="1" applyFont="1" applyFill="1" applyBorder="1" applyAlignment="1">
      <alignment horizontal="left" vertical="top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81" fontId="24" fillId="0" borderId="22" xfId="48" applyNumberFormat="1" applyFont="1" applyFill="1" applyBorder="1" applyAlignment="1">
      <alignment vertical="center"/>
    </xf>
    <xf numFmtId="176" fontId="24" fillId="0" borderId="27" xfId="48" applyNumberFormat="1" applyFont="1" applyFill="1" applyBorder="1" applyAlignment="1">
      <alignment vertical="center"/>
    </xf>
    <xf numFmtId="176" fontId="24" fillId="0" borderId="22" xfId="48" applyNumberFormat="1" applyFont="1" applyFill="1" applyBorder="1" applyAlignment="1">
      <alignment vertical="center"/>
    </xf>
    <xf numFmtId="181" fontId="24" fillId="0" borderId="24" xfId="48" applyNumberFormat="1" applyFont="1" applyFill="1" applyBorder="1" applyAlignment="1">
      <alignment horizontal="right" vertical="center"/>
    </xf>
    <xf numFmtId="176" fontId="23" fillId="0" borderId="0" xfId="48" applyNumberFormat="1" applyFont="1" applyFill="1" applyAlignment="1">
      <alignment horizontal="center" vertical="center"/>
    </xf>
    <xf numFmtId="176" fontId="21" fillId="0" borderId="0" xfId="48" applyNumberFormat="1" applyFont="1" applyFill="1" applyAlignment="1">
      <alignment horizontal="right" vertical="center"/>
    </xf>
    <xf numFmtId="176" fontId="21" fillId="0" borderId="0" xfId="48" applyNumberFormat="1" applyFont="1" applyFill="1" applyBorder="1" applyAlignment="1">
      <alignment horizontal="center" vertical="center"/>
    </xf>
    <xf numFmtId="176" fontId="21" fillId="0" borderId="14" xfId="48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176" fontId="21" fillId="0" borderId="0" xfId="48" applyNumberFormat="1" applyFont="1" applyFill="1" applyBorder="1" applyAlignment="1">
      <alignment horizontal="distributed" vertical="center" indent="3"/>
    </xf>
    <xf numFmtId="0" fontId="21" fillId="0" borderId="0" xfId="0" applyFont="1" applyBorder="1" applyAlignment="1">
      <alignment/>
    </xf>
    <xf numFmtId="176" fontId="25" fillId="0" borderId="0" xfId="48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176" fontId="26" fillId="0" borderId="0" xfId="48" applyNumberFormat="1" applyFont="1" applyFill="1" applyAlignment="1">
      <alignment horizontal="right" vertical="center"/>
    </xf>
    <xf numFmtId="176" fontId="26" fillId="0" borderId="14" xfId="48" applyNumberFormat="1" applyFont="1" applyFill="1" applyBorder="1" applyAlignment="1">
      <alignment horizontal="distributed" vertical="center" indent="1"/>
    </xf>
    <xf numFmtId="177" fontId="26" fillId="0" borderId="14" xfId="48" applyNumberFormat="1" applyFont="1" applyFill="1" applyBorder="1" applyAlignment="1">
      <alignment horizontal="center" vertical="center"/>
    </xf>
    <xf numFmtId="176" fontId="22" fillId="0" borderId="14" xfId="48" applyNumberFormat="1" applyFont="1" applyFill="1" applyBorder="1" applyAlignment="1">
      <alignment vertical="center"/>
    </xf>
    <xf numFmtId="177" fontId="22" fillId="0" borderId="14" xfId="48" applyNumberFormat="1" applyFont="1" applyFill="1" applyBorder="1" applyAlignment="1">
      <alignment vertical="center"/>
    </xf>
    <xf numFmtId="49" fontId="21" fillId="0" borderId="15" xfId="48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1" fillId="0" borderId="16" xfId="48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21" fillId="0" borderId="17" xfId="48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8" fontId="24" fillId="0" borderId="28" xfId="48" applyNumberFormat="1" applyFont="1" applyFill="1" applyBorder="1" applyAlignment="1">
      <alignment horizontal="right" vertical="center"/>
    </xf>
    <xf numFmtId="0" fontId="24" fillId="0" borderId="20" xfId="0" applyFont="1" applyBorder="1" applyAlignment="1">
      <alignment/>
    </xf>
    <xf numFmtId="180" fontId="24" fillId="0" borderId="15" xfId="48" applyNumberFormat="1" applyFont="1" applyFill="1" applyBorder="1" applyAlignment="1">
      <alignment vertical="center"/>
    </xf>
    <xf numFmtId="180" fontId="24" fillId="0" borderId="17" xfId="48" applyNumberFormat="1" applyFont="1" applyFill="1" applyBorder="1" applyAlignment="1">
      <alignment vertical="center"/>
    </xf>
    <xf numFmtId="176" fontId="23" fillId="0" borderId="0" xfId="48" applyNumberFormat="1" applyFont="1" applyFill="1" applyAlignment="1">
      <alignment vertical="center"/>
    </xf>
    <xf numFmtId="176" fontId="26" fillId="0" borderId="11" xfId="48" applyNumberFormat="1" applyFont="1" applyFill="1" applyBorder="1" applyAlignment="1">
      <alignment horizontal="center" vertical="center"/>
    </xf>
    <xf numFmtId="176" fontId="26" fillId="0" borderId="12" xfId="48" applyNumberFormat="1" applyFont="1" applyFill="1" applyBorder="1" applyAlignment="1">
      <alignment horizontal="center" vertical="center"/>
    </xf>
    <xf numFmtId="176" fontId="26" fillId="0" borderId="14" xfId="48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76" fontId="26" fillId="0" borderId="11" xfId="48" applyNumberFormat="1" applyFont="1" applyFill="1" applyBorder="1" applyAlignment="1">
      <alignment horizontal="left" vertical="center" indent="1"/>
    </xf>
    <xf numFmtId="176" fontId="26" fillId="0" borderId="12" xfId="48" applyNumberFormat="1" applyFont="1" applyFill="1" applyBorder="1" applyAlignment="1">
      <alignment horizontal="left" vertical="center" indent="1"/>
    </xf>
    <xf numFmtId="176" fontId="26" fillId="0" borderId="13" xfId="48" applyNumberFormat="1" applyFont="1" applyFill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wrapText="1"/>
    </xf>
    <xf numFmtId="176" fontId="21" fillId="0" borderId="11" xfId="48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6" fontId="21" fillId="0" borderId="11" xfId="48" applyNumberFormat="1" applyFont="1" applyFill="1" applyBorder="1" applyAlignment="1">
      <alignment horizontal="distributed" vertic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176" fontId="25" fillId="0" borderId="12" xfId="48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176" fontId="21" fillId="0" borderId="12" xfId="48" applyNumberFormat="1" applyFont="1" applyFill="1" applyBorder="1" applyAlignment="1">
      <alignment horizontal="distributed" vertical="center" wrapText="1"/>
    </xf>
    <xf numFmtId="176" fontId="24" fillId="0" borderId="11" xfId="48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horizontal="right" vertical="center"/>
    </xf>
    <xf numFmtId="182" fontId="24" fillId="0" borderId="11" xfId="48" applyNumberFormat="1" applyFont="1" applyFill="1" applyBorder="1" applyAlignment="1">
      <alignment horizontal="right" vertical="center"/>
    </xf>
    <xf numFmtId="182" fontId="24" fillId="0" borderId="13" xfId="48" applyNumberFormat="1" applyFont="1" applyFill="1" applyBorder="1" applyAlignment="1">
      <alignment horizontal="right" vertical="center"/>
    </xf>
    <xf numFmtId="176" fontId="21" fillId="0" borderId="15" xfId="48" applyNumberFormat="1" applyFont="1" applyFill="1" applyBorder="1" applyAlignment="1">
      <alignment horizontal="distributed" vertical="center" wrapText="1" indent="3"/>
    </xf>
    <xf numFmtId="176" fontId="21" fillId="0" borderId="16" xfId="48" applyNumberFormat="1" applyFont="1" applyFill="1" applyBorder="1" applyAlignment="1">
      <alignment horizontal="distributed" vertical="center" wrapText="1" indent="3"/>
    </xf>
    <xf numFmtId="176" fontId="21" fillId="0" borderId="17" xfId="48" applyNumberFormat="1" applyFont="1" applyFill="1" applyBorder="1" applyAlignment="1">
      <alignment horizontal="distributed" vertical="center" wrapText="1" indent="3"/>
    </xf>
    <xf numFmtId="176" fontId="21" fillId="0" borderId="23" xfId="48" applyNumberFormat="1" applyFont="1" applyFill="1" applyBorder="1" applyAlignment="1">
      <alignment horizontal="distributed" vertical="center" wrapText="1" indent="3"/>
    </xf>
    <xf numFmtId="176" fontId="21" fillId="0" borderId="0" xfId="48" applyNumberFormat="1" applyFont="1" applyFill="1" applyAlignment="1">
      <alignment horizontal="distributed" vertical="center" wrapText="1" indent="3"/>
    </xf>
    <xf numFmtId="176" fontId="21" fillId="0" borderId="21" xfId="48" applyNumberFormat="1" applyFont="1" applyFill="1" applyBorder="1" applyAlignment="1">
      <alignment horizontal="distributed" vertical="center" wrapText="1" indent="3"/>
    </xf>
    <xf numFmtId="0" fontId="24" fillId="0" borderId="19" xfId="0" applyFont="1" applyBorder="1" applyAlignment="1">
      <alignment horizontal="distributed" vertical="center" wrapText="1" indent="3"/>
    </xf>
    <xf numFmtId="0" fontId="24" fillId="0" borderId="10" xfId="0" applyFont="1" applyBorder="1" applyAlignment="1">
      <alignment horizontal="distributed" vertical="center" wrapText="1" indent="3"/>
    </xf>
    <xf numFmtId="0" fontId="24" fillId="0" borderId="20" xfId="0" applyFont="1" applyBorder="1" applyAlignment="1">
      <alignment horizontal="distributed" vertical="center" wrapText="1" indent="3"/>
    </xf>
    <xf numFmtId="178" fontId="24" fillId="0" borderId="15" xfId="48" applyNumberFormat="1" applyFont="1" applyFill="1" applyBorder="1" applyAlignment="1">
      <alignment horizontal="right" vertical="center"/>
    </xf>
    <xf numFmtId="178" fontId="24" fillId="0" borderId="17" xfId="48" applyNumberFormat="1" applyFont="1" applyFill="1" applyBorder="1" applyAlignment="1">
      <alignment horizontal="right" vertical="center"/>
    </xf>
    <xf numFmtId="178" fontId="24" fillId="0" borderId="23" xfId="48" applyNumberFormat="1" applyFont="1" applyFill="1" applyBorder="1" applyAlignment="1">
      <alignment horizontal="right" vertical="center"/>
    </xf>
    <xf numFmtId="178" fontId="24" fillId="0" borderId="21" xfId="48" applyNumberFormat="1" applyFont="1" applyFill="1" applyBorder="1" applyAlignment="1">
      <alignment horizontal="right" vertical="center"/>
    </xf>
    <xf numFmtId="176" fontId="24" fillId="0" borderId="19" xfId="48" applyNumberFormat="1" applyFont="1" applyFill="1" applyBorder="1" applyAlignment="1">
      <alignment horizontal="right" vertical="center"/>
    </xf>
    <xf numFmtId="176" fontId="24" fillId="0" borderId="20" xfId="48" applyNumberFormat="1" applyFont="1" applyFill="1" applyBorder="1" applyAlignment="1">
      <alignment horizontal="right" vertical="center"/>
    </xf>
    <xf numFmtId="177" fontId="21" fillId="0" borderId="24" xfId="48" applyNumberFormat="1" applyFont="1" applyFill="1" applyBorder="1" applyAlignment="1">
      <alignment horizontal="distributed" vertical="center" wrapText="1"/>
    </xf>
    <xf numFmtId="177" fontId="21" fillId="0" borderId="18" xfId="48" applyNumberFormat="1" applyFont="1" applyFill="1" applyBorder="1" applyAlignment="1">
      <alignment horizontal="distributed" vertical="center" wrapText="1"/>
    </xf>
    <xf numFmtId="49" fontId="21" fillId="0" borderId="23" xfId="48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21" fillId="0" borderId="0" xfId="48" applyNumberFormat="1" applyFont="1" applyFill="1" applyAlignment="1">
      <alignment horizontal="distributed" vertical="center" wrapText="1"/>
    </xf>
    <xf numFmtId="176" fontId="21" fillId="0" borderId="10" xfId="48" applyNumberFormat="1" applyFont="1" applyFill="1" applyBorder="1" applyAlignment="1">
      <alignment horizontal="distributed" vertical="center" wrapText="1"/>
    </xf>
    <xf numFmtId="176" fontId="21" fillId="0" borderId="0" xfId="48" applyNumberFormat="1" applyFont="1" applyFill="1" applyBorder="1" applyAlignment="1">
      <alignment horizontal="distributed" vertical="center" wrapText="1" indent="3"/>
    </xf>
    <xf numFmtId="176" fontId="21" fillId="0" borderId="19" xfId="48" applyNumberFormat="1" applyFont="1" applyFill="1" applyBorder="1" applyAlignment="1">
      <alignment horizontal="distributed" vertical="center" wrapText="1" indent="3"/>
    </xf>
    <xf numFmtId="176" fontId="21" fillId="0" borderId="10" xfId="48" applyNumberFormat="1" applyFont="1" applyFill="1" applyBorder="1" applyAlignment="1">
      <alignment horizontal="distributed" vertical="center" wrapText="1" indent="3"/>
    </xf>
    <xf numFmtId="176" fontId="21" fillId="0" borderId="20" xfId="48" applyNumberFormat="1" applyFont="1" applyFill="1" applyBorder="1" applyAlignment="1">
      <alignment horizontal="distributed" vertical="center" wrapText="1" indent="3"/>
    </xf>
    <xf numFmtId="0" fontId="21" fillId="0" borderId="0" xfId="0" applyFont="1" applyBorder="1" applyAlignment="1">
      <alignment horizontal="left" vertical="center" wrapText="1"/>
    </xf>
    <xf numFmtId="176" fontId="21" fillId="0" borderId="15" xfId="48" applyNumberFormat="1" applyFont="1" applyFill="1" applyBorder="1" applyAlignment="1">
      <alignment horizontal="distributed" vertical="center" indent="3"/>
    </xf>
    <xf numFmtId="176" fontId="21" fillId="0" borderId="16" xfId="48" applyNumberFormat="1" applyFont="1" applyFill="1" applyBorder="1" applyAlignment="1">
      <alignment horizontal="distributed" vertical="center" indent="3"/>
    </xf>
    <xf numFmtId="176" fontId="21" fillId="0" borderId="17" xfId="48" applyNumberFormat="1" applyFont="1" applyFill="1" applyBorder="1" applyAlignment="1">
      <alignment horizontal="distributed" vertical="center" indent="3"/>
    </xf>
    <xf numFmtId="176" fontId="21" fillId="0" borderId="19" xfId="48" applyNumberFormat="1" applyFont="1" applyFill="1" applyBorder="1" applyAlignment="1">
      <alignment horizontal="distributed" vertical="center" indent="3"/>
    </xf>
    <xf numFmtId="176" fontId="21" fillId="0" borderId="10" xfId="48" applyNumberFormat="1" applyFont="1" applyFill="1" applyBorder="1" applyAlignment="1">
      <alignment horizontal="distributed" vertical="center" indent="3"/>
    </xf>
    <xf numFmtId="176" fontId="21" fillId="0" borderId="20" xfId="48" applyNumberFormat="1" applyFont="1" applyFill="1" applyBorder="1" applyAlignment="1">
      <alignment horizontal="distributed" vertical="center" indent="3"/>
    </xf>
    <xf numFmtId="176" fontId="21" fillId="0" borderId="24" xfId="48" applyNumberFormat="1" applyFont="1" applyFill="1" applyBorder="1" applyAlignment="1">
      <alignment horizontal="distributed" vertical="center" indent="1"/>
    </xf>
    <xf numFmtId="176" fontId="21" fillId="0" borderId="18" xfId="48" applyNumberFormat="1" applyFont="1" applyFill="1" applyBorder="1" applyAlignment="1">
      <alignment horizontal="distributed" vertical="center" indent="1"/>
    </xf>
    <xf numFmtId="176" fontId="21" fillId="0" borderId="15" xfId="48" applyNumberFormat="1" applyFont="1" applyFill="1" applyBorder="1" applyAlignment="1">
      <alignment horizontal="distributed" vertical="center" indent="1"/>
    </xf>
    <xf numFmtId="176" fontId="21" fillId="0" borderId="17" xfId="48" applyNumberFormat="1" applyFont="1" applyFill="1" applyBorder="1" applyAlignment="1">
      <alignment horizontal="distributed" vertical="center" indent="1"/>
    </xf>
    <xf numFmtId="176" fontId="21" fillId="0" borderId="19" xfId="48" applyNumberFormat="1" applyFont="1" applyFill="1" applyBorder="1" applyAlignment="1">
      <alignment horizontal="distributed" vertical="center" indent="1"/>
    </xf>
    <xf numFmtId="176" fontId="21" fillId="0" borderId="20" xfId="48" applyNumberFormat="1" applyFont="1" applyFill="1" applyBorder="1" applyAlignment="1">
      <alignment horizontal="distributed" vertical="center" indent="1"/>
    </xf>
    <xf numFmtId="49" fontId="21" fillId="0" borderId="19" xfId="48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6" fontId="21" fillId="0" borderId="25" xfId="48" applyNumberFormat="1" applyFont="1" applyFill="1" applyBorder="1" applyAlignment="1">
      <alignment horizontal="distributed" vertical="center" wrapText="1"/>
    </xf>
    <xf numFmtId="49" fontId="24" fillId="0" borderId="15" xfId="48" applyNumberFormat="1" applyFont="1" applyFill="1" applyBorder="1" applyAlignment="1">
      <alignment horizontal="right" vertical="center"/>
    </xf>
    <xf numFmtId="49" fontId="24" fillId="0" borderId="17" xfId="48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horizontal="distributed" vertical="center"/>
    </xf>
    <xf numFmtId="178" fontId="24" fillId="0" borderId="19" xfId="48" applyNumberFormat="1" applyFont="1" applyFill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176" fontId="21" fillId="0" borderId="18" xfId="0" applyNumberFormat="1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Line 5"/>
        <xdr:cNvSpPr>
          <a:spLocks/>
        </xdr:cNvSpPr>
      </xdr:nvSpPr>
      <xdr:spPr>
        <a:xfrm>
          <a:off x="669607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669607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view="pageBreakPreview" zoomScale="110" zoomScaleSheetLayoutView="110" zoomScalePageLayoutView="0" workbookViewId="0" topLeftCell="A26">
      <selection activeCell="E45" sqref="E45"/>
    </sheetView>
  </sheetViews>
  <sheetFormatPr defaultColWidth="9.00390625" defaultRowHeight="13.5"/>
  <cols>
    <col min="1" max="1" width="6.625" style="1" customWidth="1"/>
    <col min="2" max="2" width="4.375" style="1" customWidth="1"/>
    <col min="3" max="3" width="0.5" style="1" customWidth="1"/>
    <col min="4" max="5" width="11.25390625" style="1" customWidth="1"/>
    <col min="6" max="6" width="1.37890625" style="1" customWidth="1"/>
    <col min="7" max="7" width="20.625" style="1" customWidth="1"/>
    <col min="8" max="8" width="5.625" style="1" customWidth="1"/>
    <col min="9" max="9" width="15.625" style="1" customWidth="1"/>
    <col min="10" max="10" width="10.625" style="2" customWidth="1"/>
    <col min="11" max="11" width="9.00390625" style="1" bestFit="1" customWidth="1"/>
    <col min="12" max="16384" width="9.00390625" style="1" customWidth="1"/>
  </cols>
  <sheetData>
    <row r="1" ht="15.75" customHeight="1">
      <c r="A1" s="4" t="s">
        <v>59</v>
      </c>
    </row>
    <row r="2" ht="15.75" customHeight="1">
      <c r="A2" s="4" t="s">
        <v>7</v>
      </c>
    </row>
    <row r="3" spans="1:10" ht="15.75" customHeight="1">
      <c r="A3" s="4" t="s">
        <v>8</v>
      </c>
      <c r="D3" s="5"/>
      <c r="E3" s="6"/>
      <c r="J3" s="7" t="s">
        <v>2</v>
      </c>
    </row>
    <row r="4" spans="2:10" ht="19.5" customHeight="1">
      <c r="B4" s="121" t="s">
        <v>10</v>
      </c>
      <c r="C4" s="122"/>
      <c r="D4" s="122"/>
      <c r="E4" s="122"/>
      <c r="F4" s="123"/>
      <c r="G4" s="127" t="s">
        <v>5</v>
      </c>
      <c r="H4" s="129" t="s">
        <v>9</v>
      </c>
      <c r="I4" s="130"/>
      <c r="J4" s="110" t="s">
        <v>13</v>
      </c>
    </row>
    <row r="5" spans="2:10" ht="19.5" customHeight="1">
      <c r="B5" s="124"/>
      <c r="C5" s="125"/>
      <c r="D5" s="125"/>
      <c r="E5" s="125"/>
      <c r="F5" s="126"/>
      <c r="G5" s="141"/>
      <c r="H5" s="131"/>
      <c r="I5" s="132"/>
      <c r="J5" s="111"/>
    </row>
    <row r="6" spans="2:10" ht="18" customHeight="1">
      <c r="B6" s="8" t="s">
        <v>14</v>
      </c>
      <c r="C6" s="9"/>
      <c r="D6" s="90" t="s">
        <v>16</v>
      </c>
      <c r="E6" s="90"/>
      <c r="F6" s="10"/>
      <c r="G6" s="11">
        <v>448518000</v>
      </c>
      <c r="H6" s="91">
        <v>5327945</v>
      </c>
      <c r="I6" s="92"/>
      <c r="J6" s="14">
        <f>IF(H6/G6=0,"－ ",ROUND(H6*100/G6,1))</f>
        <v>1.2</v>
      </c>
    </row>
    <row r="7" spans="2:10" ht="18" customHeight="1">
      <c r="B7" s="15" t="s">
        <v>17</v>
      </c>
      <c r="C7" s="16"/>
      <c r="D7" s="62" t="s">
        <v>19</v>
      </c>
      <c r="E7" s="62"/>
      <c r="F7" s="17"/>
      <c r="G7" s="11">
        <v>1000</v>
      </c>
      <c r="H7" s="12"/>
      <c r="I7" s="13">
        <v>139413</v>
      </c>
      <c r="J7" s="14">
        <v>56234.4</v>
      </c>
    </row>
    <row r="8" spans="2:10" ht="18" customHeight="1">
      <c r="B8" s="60" t="s">
        <v>21</v>
      </c>
      <c r="C8" s="62"/>
      <c r="D8" s="62" t="s">
        <v>23</v>
      </c>
      <c r="E8" s="62"/>
      <c r="F8" s="64"/>
      <c r="G8" s="24">
        <v>-2750000</v>
      </c>
      <c r="H8" s="68">
        <v>0</v>
      </c>
      <c r="I8" s="69"/>
      <c r="J8" s="33" t="str">
        <f>IF(I8/G8=0,"(－)",ROUND(I8*100/G8,1))</f>
        <v>(－)</v>
      </c>
    </row>
    <row r="9" spans="2:10" ht="18" customHeight="1">
      <c r="B9" s="61"/>
      <c r="C9" s="63"/>
      <c r="D9" s="63"/>
      <c r="E9" s="63"/>
      <c r="F9" s="65"/>
      <c r="G9" s="29">
        <v>7725000</v>
      </c>
      <c r="H9" s="66">
        <v>0</v>
      </c>
      <c r="I9" s="67"/>
      <c r="J9" s="18" t="str">
        <f>IF(I9/G9=0,"－ ",ROUND(I9*100/G9,1))</f>
        <v>－ </v>
      </c>
    </row>
    <row r="10" spans="2:10" ht="15.75" customHeight="1">
      <c r="B10" s="19" t="s">
        <v>25</v>
      </c>
      <c r="C10" s="20" t="s">
        <v>27</v>
      </c>
      <c r="D10" s="138" t="s">
        <v>12</v>
      </c>
      <c r="E10" s="138"/>
      <c r="F10" s="21"/>
      <c r="G10" s="22">
        <v>1000</v>
      </c>
      <c r="H10" s="139">
        <v>0</v>
      </c>
      <c r="I10" s="140"/>
      <c r="J10" s="14" t="str">
        <f>IF(H10/G10=0,"－ ",ROUND(H10*100/G10,1))</f>
        <v>－ </v>
      </c>
    </row>
    <row r="11" spans="2:12" ht="18" customHeight="1">
      <c r="B11" s="8" t="s">
        <v>30</v>
      </c>
      <c r="C11" s="9"/>
      <c r="D11" s="90" t="s">
        <v>31</v>
      </c>
      <c r="E11" s="90"/>
      <c r="F11" s="10"/>
      <c r="G11" s="11">
        <v>405910000</v>
      </c>
      <c r="H11" s="91">
        <v>405910000</v>
      </c>
      <c r="I11" s="92"/>
      <c r="J11" s="14">
        <f>IF(H11/G11=0,"－ ",ROUND(H11*100/G11,1))</f>
        <v>100</v>
      </c>
      <c r="L11" s="1" t="s">
        <v>34</v>
      </c>
    </row>
    <row r="12" spans="2:10" ht="16.5" customHeight="1">
      <c r="B12" s="112" t="s">
        <v>37</v>
      </c>
      <c r="D12" s="114" t="s">
        <v>38</v>
      </c>
      <c r="E12" s="114"/>
      <c r="F12" s="23"/>
      <c r="G12" s="24">
        <v>-204472000</v>
      </c>
      <c r="H12" s="25"/>
      <c r="I12" s="26">
        <v>-204470877</v>
      </c>
      <c r="J12" s="27">
        <f>IF(I12/G12=0,"－ ",ROUND(I12*100/G12,1))</f>
        <v>100</v>
      </c>
    </row>
    <row r="13" spans="2:10" ht="18" customHeight="1">
      <c r="B13" s="133"/>
      <c r="C13" s="5"/>
      <c r="D13" s="115"/>
      <c r="E13" s="115"/>
      <c r="F13" s="28"/>
      <c r="G13" s="29">
        <v>19828000</v>
      </c>
      <c r="H13" s="108">
        <v>19828348</v>
      </c>
      <c r="I13" s="109"/>
      <c r="J13" s="18">
        <f>IF(H13/G13=0,"－ ",ROUND(H13*100/G13,1))</f>
        <v>100</v>
      </c>
    </row>
    <row r="14" spans="2:10" ht="15.75" customHeight="1" hidden="1">
      <c r="B14" s="60" t="s">
        <v>39</v>
      </c>
      <c r="C14" s="16"/>
      <c r="D14" s="62" t="s">
        <v>40</v>
      </c>
      <c r="E14" s="62"/>
      <c r="F14" s="17"/>
      <c r="G14" s="32"/>
      <c r="H14" s="136"/>
      <c r="I14" s="137"/>
      <c r="J14" s="14" t="e">
        <f>IF(H14/G14=0,"　　　　－",ROUND(H14*100/G14,1))</f>
        <v>#DIV/0!</v>
      </c>
    </row>
    <row r="15" spans="2:10" ht="15.75" customHeight="1">
      <c r="B15" s="112"/>
      <c r="D15" s="114"/>
      <c r="E15" s="114"/>
      <c r="F15" s="23"/>
      <c r="G15" s="24">
        <v>-37600000</v>
      </c>
      <c r="H15" s="68">
        <v>0</v>
      </c>
      <c r="I15" s="69"/>
      <c r="J15" s="33" t="str">
        <f>IF(I15/G15=0,"(－)",ROUND(I15*100/G15,1))</f>
        <v>(－)</v>
      </c>
    </row>
    <row r="16" spans="2:13" ht="18" customHeight="1">
      <c r="B16" s="134"/>
      <c r="C16" s="34"/>
      <c r="D16" s="135"/>
      <c r="E16" s="135"/>
      <c r="F16" s="35"/>
      <c r="G16" s="36">
        <v>326300000</v>
      </c>
      <c r="H16" s="66">
        <v>0</v>
      </c>
      <c r="I16" s="67"/>
      <c r="J16" s="18" t="str">
        <f>IF(I16/G16=0,"－ ",ROUND(I16*100/G16,1))</f>
        <v>－ </v>
      </c>
      <c r="M16" s="1" t="s">
        <v>29</v>
      </c>
    </row>
    <row r="17" spans="2:12" ht="18" customHeight="1">
      <c r="B17" s="98" t="s">
        <v>15</v>
      </c>
      <c r="C17" s="116"/>
      <c r="D17" s="116"/>
      <c r="E17" s="116"/>
      <c r="F17" s="116"/>
      <c r="G17" s="37">
        <v>-244822000</v>
      </c>
      <c r="H17" s="38"/>
      <c r="I17" s="26">
        <v>-204470877</v>
      </c>
      <c r="J17" s="27">
        <f>IF(I17/G17=0,"－ ",ROUND(I17*100/G17,1))</f>
        <v>83.5</v>
      </c>
      <c r="L17" s="39" t="s">
        <v>36</v>
      </c>
    </row>
    <row r="18" spans="2:12" ht="18" customHeight="1">
      <c r="B18" s="117"/>
      <c r="C18" s="118"/>
      <c r="D18" s="118"/>
      <c r="E18" s="118"/>
      <c r="F18" s="119"/>
      <c r="G18" s="29">
        <v>1208283000</v>
      </c>
      <c r="H18" s="108">
        <v>431205706</v>
      </c>
      <c r="I18" s="109"/>
      <c r="J18" s="18">
        <f>IF(H18/G18=0,"－ ",ROUND(H18*100/G18,1))</f>
        <v>35.7</v>
      </c>
      <c r="L18" s="1" t="s">
        <v>42</v>
      </c>
    </row>
    <row r="19" spans="4:5" ht="15.75" customHeight="1" hidden="1">
      <c r="D19" s="120" t="s">
        <v>43</v>
      </c>
      <c r="E19" s="120"/>
    </row>
    <row r="20" spans="4:5" ht="15.75" customHeight="1">
      <c r="D20" s="3" t="s">
        <v>6</v>
      </c>
      <c r="E20" s="40"/>
    </row>
    <row r="21" spans="4:11" ht="15.75" customHeight="1">
      <c r="D21" s="3"/>
      <c r="E21" s="41"/>
      <c r="I21" s="1" t="s">
        <v>45</v>
      </c>
      <c r="K21" s="1" t="s">
        <v>26</v>
      </c>
    </row>
    <row r="22" spans="1:10" ht="15.75" customHeight="1">
      <c r="A22" s="4" t="s">
        <v>22</v>
      </c>
      <c r="D22" s="5"/>
      <c r="E22" s="6"/>
      <c r="J22" s="7" t="s">
        <v>2</v>
      </c>
    </row>
    <row r="23" spans="2:10" ht="19.5" customHeight="1">
      <c r="B23" s="121" t="s">
        <v>10</v>
      </c>
      <c r="C23" s="122"/>
      <c r="D23" s="122"/>
      <c r="E23" s="122"/>
      <c r="F23" s="123"/>
      <c r="G23" s="127" t="s">
        <v>5</v>
      </c>
      <c r="H23" s="129" t="s">
        <v>28</v>
      </c>
      <c r="I23" s="130"/>
      <c r="J23" s="110" t="s">
        <v>11</v>
      </c>
    </row>
    <row r="24" spans="2:12" ht="19.5" customHeight="1">
      <c r="B24" s="124"/>
      <c r="C24" s="125"/>
      <c r="D24" s="125"/>
      <c r="E24" s="125"/>
      <c r="F24" s="126"/>
      <c r="G24" s="128"/>
      <c r="H24" s="131"/>
      <c r="I24" s="132"/>
      <c r="J24" s="111"/>
      <c r="L24" s="1" t="s">
        <v>35</v>
      </c>
    </row>
    <row r="25" spans="2:10" ht="15" customHeight="1" hidden="1">
      <c r="B25" s="60" t="s">
        <v>14</v>
      </c>
      <c r="C25" s="16"/>
      <c r="D25" s="62" t="s">
        <v>46</v>
      </c>
      <c r="E25" s="62"/>
      <c r="F25" s="17"/>
      <c r="G25" s="32"/>
      <c r="H25" s="104"/>
      <c r="I25" s="105"/>
      <c r="J25" s="42" t="e">
        <f>IF(H25/G25=0,"　　　　－",ROUND(-H25*100/G25,1))</f>
        <v>#DIV/0!</v>
      </c>
    </row>
    <row r="26" spans="2:10" ht="15" customHeight="1">
      <c r="B26" s="112"/>
      <c r="D26" s="114"/>
      <c r="E26" s="114"/>
      <c r="F26" s="23"/>
      <c r="G26" s="26">
        <v>-244822000</v>
      </c>
      <c r="H26" s="106">
        <v>-113768036</v>
      </c>
      <c r="I26" s="107"/>
      <c r="J26" s="27">
        <f>IF(H26/G26=0,"－ ",ROUND(H26*100/G26,1))</f>
        <v>46.5</v>
      </c>
    </row>
    <row r="27" spans="2:10" ht="18" customHeight="1">
      <c r="B27" s="113"/>
      <c r="C27" s="5"/>
      <c r="D27" s="115"/>
      <c r="E27" s="115"/>
      <c r="F27" s="28"/>
      <c r="G27" s="43">
        <v>1186614000</v>
      </c>
      <c r="H27" s="108">
        <v>363673210</v>
      </c>
      <c r="I27" s="109"/>
      <c r="J27" s="18">
        <f>IF(H27/G27=0,"－ ",ROUND(H27*100/G27,2))</f>
        <v>30.65</v>
      </c>
    </row>
    <row r="28" spans="2:10" ht="18" customHeight="1">
      <c r="B28" s="8" t="s">
        <v>3</v>
      </c>
      <c r="C28" s="9"/>
      <c r="D28" s="90" t="s">
        <v>47</v>
      </c>
      <c r="E28" s="90"/>
      <c r="F28" s="28"/>
      <c r="G28" s="44">
        <v>1782000</v>
      </c>
      <c r="H28" s="30"/>
      <c r="I28" s="31">
        <v>0</v>
      </c>
      <c r="J28" s="14" t="str">
        <f>IF(H28/G28=0,"－ ",ROUND(H28*100/G28,1))</f>
        <v>－ </v>
      </c>
    </row>
    <row r="29" spans="2:10" ht="18" customHeight="1">
      <c r="B29" s="8" t="s">
        <v>4</v>
      </c>
      <c r="C29" s="9"/>
      <c r="D29" s="90" t="s">
        <v>48</v>
      </c>
      <c r="E29" s="90"/>
      <c r="F29" s="10"/>
      <c r="G29" s="11">
        <v>18887000</v>
      </c>
      <c r="H29" s="91">
        <v>3493046</v>
      </c>
      <c r="I29" s="92"/>
      <c r="J29" s="14">
        <f>IF(H29/G29=0,"－ ",ROUND(H29*100/G29,1))</f>
        <v>18.5</v>
      </c>
    </row>
    <row r="30" spans="2:12" ht="18" customHeight="1">
      <c r="B30" s="8" t="s">
        <v>25</v>
      </c>
      <c r="C30" s="9"/>
      <c r="D30" s="90" t="s">
        <v>49</v>
      </c>
      <c r="E30" s="90"/>
      <c r="F30" s="10"/>
      <c r="G30" s="11">
        <v>1000000</v>
      </c>
      <c r="H30" s="93" t="s">
        <v>18</v>
      </c>
      <c r="I30" s="94"/>
      <c r="J30" s="18" t="str">
        <f>IF(I30/G30=0,"－ ",ROUND(I30*100/G30,1))</f>
        <v>－ </v>
      </c>
      <c r="K30" s="1" t="s">
        <v>51</v>
      </c>
      <c r="L30" s="1" t="s">
        <v>20</v>
      </c>
    </row>
    <row r="31" spans="2:10" ht="15.75" customHeight="1" hidden="1">
      <c r="B31" s="95" t="s">
        <v>15</v>
      </c>
      <c r="C31" s="96"/>
      <c r="D31" s="96"/>
      <c r="E31" s="96"/>
      <c r="F31" s="97"/>
      <c r="G31" s="32">
        <f>G25</f>
        <v>0</v>
      </c>
      <c r="H31" s="104">
        <f>H25</f>
        <v>0</v>
      </c>
      <c r="I31" s="105"/>
      <c r="J31" s="45" t="e">
        <f>IF(H31/G31=0,"　　　(－)",ROUND(H31*100/G31*-1,1))</f>
        <v>#DIV/0!</v>
      </c>
    </row>
    <row r="32" spans="2:12" ht="15.75" customHeight="1">
      <c r="B32" s="98"/>
      <c r="C32" s="99"/>
      <c r="D32" s="99"/>
      <c r="E32" s="99"/>
      <c r="F32" s="100"/>
      <c r="G32" s="26">
        <v>-244822000</v>
      </c>
      <c r="H32" s="106">
        <v>-113768036</v>
      </c>
      <c r="I32" s="107"/>
      <c r="J32" s="27">
        <f>IF(H32/G32=0,"－ ",ROUND(H32*100/G32,1))</f>
        <v>46.5</v>
      </c>
      <c r="L32" s="1" t="s">
        <v>33</v>
      </c>
    </row>
    <row r="33" spans="2:10" ht="18" customHeight="1">
      <c r="B33" s="101"/>
      <c r="C33" s="102"/>
      <c r="D33" s="102"/>
      <c r="E33" s="102"/>
      <c r="F33" s="103"/>
      <c r="G33" s="29">
        <v>1208283000</v>
      </c>
      <c r="H33" s="108">
        <v>367166256</v>
      </c>
      <c r="I33" s="109"/>
      <c r="J33" s="18">
        <f>IF(H33/G33=0,"－ ",ROUND(H33*100/G33,1))</f>
        <v>30.4</v>
      </c>
    </row>
    <row r="34" spans="4:5" ht="15.75" customHeight="1" hidden="1">
      <c r="D34" s="79" t="s">
        <v>43</v>
      </c>
      <c r="E34" s="79"/>
    </row>
    <row r="35" s="3" customFormat="1" ht="16.5" customHeight="1">
      <c r="D35" s="3" t="s">
        <v>6</v>
      </c>
    </row>
    <row r="36" s="3" customFormat="1" ht="16.5" customHeight="1"/>
    <row r="37" spans="1:11" ht="15.75" customHeight="1">
      <c r="A37" s="46" t="s">
        <v>52</v>
      </c>
      <c r="B37" s="70" t="s">
        <v>44</v>
      </c>
      <c r="C37" s="70"/>
      <c r="D37" s="70"/>
      <c r="J37" s="47" t="s">
        <v>2</v>
      </c>
      <c r="K37" s="47"/>
    </row>
    <row r="38" spans="2:11" ht="18" customHeight="1">
      <c r="B38" s="80" t="s">
        <v>1</v>
      </c>
      <c r="C38" s="81"/>
      <c r="D38" s="81"/>
      <c r="E38" s="81"/>
      <c r="F38" s="81"/>
      <c r="G38" s="82"/>
      <c r="H38" s="80" t="s">
        <v>53</v>
      </c>
      <c r="I38" s="83"/>
      <c r="J38" s="84"/>
      <c r="K38" s="48"/>
    </row>
    <row r="39" spans="2:11" ht="18" customHeight="1">
      <c r="B39" s="85" t="s">
        <v>0</v>
      </c>
      <c r="C39" s="86"/>
      <c r="D39" s="86"/>
      <c r="E39" s="86"/>
      <c r="F39" s="86"/>
      <c r="G39" s="87"/>
      <c r="H39" s="49" t="s">
        <v>50</v>
      </c>
      <c r="I39" s="88">
        <v>1781573</v>
      </c>
      <c r="J39" s="89"/>
      <c r="K39" s="50"/>
    </row>
    <row r="40" spans="2:11" ht="18" customHeight="1">
      <c r="B40" s="51"/>
      <c r="C40" s="52"/>
      <c r="D40" s="52"/>
      <c r="E40" s="52"/>
      <c r="F40" s="52"/>
      <c r="G40" s="52"/>
      <c r="H40" s="48"/>
      <c r="I40" s="48"/>
      <c r="J40" s="53"/>
      <c r="K40" s="54"/>
    </row>
    <row r="41" spans="1:12" s="3" customFormat="1" ht="16.5" customHeight="1">
      <c r="A41" s="46" t="s">
        <v>24</v>
      </c>
      <c r="B41" s="70" t="s">
        <v>41</v>
      </c>
      <c r="C41" s="70"/>
      <c r="D41" s="70"/>
      <c r="E41" s="70"/>
      <c r="F41" s="1"/>
      <c r="G41" s="1"/>
      <c r="H41" s="1"/>
      <c r="I41" s="1"/>
      <c r="J41" s="7" t="s">
        <v>2</v>
      </c>
      <c r="K41" s="1"/>
      <c r="L41" s="55"/>
    </row>
    <row r="42" spans="2:10" ht="18" customHeight="1">
      <c r="B42" s="71" t="s">
        <v>54</v>
      </c>
      <c r="C42" s="72"/>
      <c r="D42" s="72"/>
      <c r="E42" s="73" t="s">
        <v>55</v>
      </c>
      <c r="F42" s="73"/>
      <c r="G42" s="73"/>
      <c r="H42" s="73"/>
      <c r="I42" s="56" t="s">
        <v>56</v>
      </c>
      <c r="J42" s="57" t="s">
        <v>57</v>
      </c>
    </row>
    <row r="43" spans="2:10" ht="18" customHeight="1">
      <c r="B43" s="71" t="s">
        <v>58</v>
      </c>
      <c r="C43" s="74"/>
      <c r="D43" s="75"/>
      <c r="E43" s="76" t="s">
        <v>60</v>
      </c>
      <c r="F43" s="77"/>
      <c r="G43" s="77"/>
      <c r="H43" s="78"/>
      <c r="I43" s="58">
        <v>3694600000</v>
      </c>
      <c r="J43" s="59">
        <v>100</v>
      </c>
    </row>
    <row r="44" spans="2:10" ht="18" customHeight="1">
      <c r="B44" s="71" t="s">
        <v>32</v>
      </c>
      <c r="C44" s="72"/>
      <c r="D44" s="72"/>
      <c r="E44" s="73" t="s">
        <v>61</v>
      </c>
      <c r="F44" s="73"/>
      <c r="G44" s="73"/>
      <c r="H44" s="73"/>
      <c r="I44" s="58">
        <v>3694600000</v>
      </c>
      <c r="J44" s="59">
        <v>100</v>
      </c>
    </row>
  </sheetData>
  <sheetProtection/>
  <mergeCells count="59">
    <mergeCell ref="J4:J5"/>
    <mergeCell ref="D6:E6"/>
    <mergeCell ref="H6:I6"/>
    <mergeCell ref="D7:E7"/>
    <mergeCell ref="D10:E10"/>
    <mergeCell ref="H10:I10"/>
    <mergeCell ref="D11:E11"/>
    <mergeCell ref="H11:I11"/>
    <mergeCell ref="B4:F5"/>
    <mergeCell ref="G4:G5"/>
    <mergeCell ref="H4:I5"/>
    <mergeCell ref="B12:B13"/>
    <mergeCell ref="D12:E13"/>
    <mergeCell ref="H13:I13"/>
    <mergeCell ref="B14:B16"/>
    <mergeCell ref="D14:E16"/>
    <mergeCell ref="H14:I14"/>
    <mergeCell ref="H15:I15"/>
    <mergeCell ref="H16:I16"/>
    <mergeCell ref="B17:F18"/>
    <mergeCell ref="H18:I18"/>
    <mergeCell ref="D19:E19"/>
    <mergeCell ref="B23:F24"/>
    <mergeCell ref="G23:G24"/>
    <mergeCell ref="H23:I24"/>
    <mergeCell ref="J23:J24"/>
    <mergeCell ref="B25:B27"/>
    <mergeCell ref="D25:E27"/>
    <mergeCell ref="H25:I25"/>
    <mergeCell ref="H26:I26"/>
    <mergeCell ref="H27:I27"/>
    <mergeCell ref="D28:E28"/>
    <mergeCell ref="D29:E29"/>
    <mergeCell ref="H29:I29"/>
    <mergeCell ref="D30:E30"/>
    <mergeCell ref="H30:I30"/>
    <mergeCell ref="B31:F33"/>
    <mergeCell ref="H31:I31"/>
    <mergeCell ref="H32:I32"/>
    <mergeCell ref="H33:I33"/>
    <mergeCell ref="D34:E34"/>
    <mergeCell ref="B37:D37"/>
    <mergeCell ref="B38:G38"/>
    <mergeCell ref="H38:J38"/>
    <mergeCell ref="B39:G39"/>
    <mergeCell ref="I39:J39"/>
    <mergeCell ref="B41:E41"/>
    <mergeCell ref="B42:D42"/>
    <mergeCell ref="E42:H42"/>
    <mergeCell ref="B43:D43"/>
    <mergeCell ref="E43:H43"/>
    <mergeCell ref="B44:D44"/>
    <mergeCell ref="E44:H44"/>
    <mergeCell ref="B8:B9"/>
    <mergeCell ref="D8:E9"/>
    <mergeCell ref="C8:C9"/>
    <mergeCell ref="F8:F9"/>
    <mergeCell ref="H9:I9"/>
    <mergeCell ref="H8:I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新座市役所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新座市役所</dc:creator>
  <cp:keywords/>
  <dc:description/>
  <cp:lastModifiedBy>Windows ユーザー</cp:lastModifiedBy>
  <cp:lastPrinted>2019-10-28T07:20:54Z</cp:lastPrinted>
  <dcterms:created xsi:type="dcterms:W3CDTF">2001-02-06T11:38:47Z</dcterms:created>
  <dcterms:modified xsi:type="dcterms:W3CDTF">2020-10-20T02:26:04Z</dcterms:modified>
  <cp:category/>
  <cp:version/>
  <cp:contentType/>
  <cp:contentStatus/>
</cp:coreProperties>
</file>