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8715" activeTab="0"/>
  </bookViews>
  <sheets>
    <sheet name="単位　円 (2)" sheetId="1" r:id="rId1"/>
  </sheets>
  <definedNames>
    <definedName name="_xlnm.Print_Area" localSheetId="0">'単位　円 (2)'!$A$1:$J$42</definedName>
  </definedNames>
  <calcPr fullCalcOnLoad="1"/>
</workbook>
</file>

<file path=xl/sharedStrings.xml><?xml version="1.0" encoding="utf-8"?>
<sst xmlns="http://schemas.openxmlformats.org/spreadsheetml/2006/main" count="72" uniqueCount="63">
  <si>
    <t>都市計画事業大和田二・三丁目地区土地区画整理事業基金</t>
  </si>
  <si>
    <t>区　　　　　　　分</t>
  </si>
  <si>
    <t>（単位　円）</t>
  </si>
  <si>
    <t>２</t>
  </si>
  <si>
    <t>３</t>
  </si>
  <si>
    <t>予算現額</t>
  </si>
  <si>
    <t>（　　）内は繰越明許分</t>
  </si>
  <si>
    <t>　⑴　予算に対する収入及び支出の状況</t>
  </si>
  <si>
    <t>　　ア　収入の部</t>
  </si>
  <si>
    <t>収入済額</t>
  </si>
  <si>
    <t>区分</t>
  </si>
  <si>
    <t>予算現額に対する支出の割合(％)</t>
  </si>
  <si>
    <t>財産収入</t>
  </si>
  <si>
    <t>予算現額に対する収入の割合(％)</t>
  </si>
  <si>
    <t>１</t>
  </si>
  <si>
    <t>合計</t>
  </si>
  <si>
    <t>分担金及び負担金</t>
  </si>
  <si>
    <t>２</t>
  </si>
  <si>
    <t>－</t>
  </si>
  <si>
    <t>使用料及び手数料</t>
  </si>
  <si>
    <t>　　　　　　　　　　　　　　　　　　　　　　　　　　　　　　　　　　　　　　　　　　　　　　　　　　　　　　　　　　　　　　　　　　　　　　　　</t>
  </si>
  <si>
    <t>　　イ　支出の部</t>
  </si>
  <si>
    <t>⑶</t>
  </si>
  <si>
    <t>４</t>
  </si>
  <si>
    <t xml:space="preserve">                </t>
  </si>
  <si>
    <t xml:space="preserve"> </t>
  </si>
  <si>
    <t>支出済額</t>
  </si>
  <si>
    <t xml:space="preserve">       　　　　　　　　　　　　　　　　　　　　　　　　　　　　　　　</t>
  </si>
  <si>
    <t>繰入金</t>
  </si>
  <si>
    <t>合　　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</si>
  <si>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</si>
  <si>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</si>
  <si>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</si>
  <si>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</si>
  <si>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繰越金</t>
  </si>
  <si>
    <t>市債</t>
  </si>
  <si>
    <t>市債の現在高</t>
  </si>
  <si>
    <t xml:space="preserve">     </t>
  </si>
  <si>
    <t>（　　）内は繰越明許分</t>
  </si>
  <si>
    <t>財産の現在高</t>
  </si>
  <si>
    <t>　　　　　　　　　　　　</t>
  </si>
  <si>
    <t>区画整理費</t>
  </si>
  <si>
    <t>基金積立金</t>
  </si>
  <si>
    <t>公債費</t>
  </si>
  <si>
    <t>予備費</t>
  </si>
  <si>
    <t>現 金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</si>
  <si>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</si>
  <si>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⑵</t>
  </si>
  <si>
    <t>現 　在　 高</t>
  </si>
  <si>
    <t>区　　分</t>
  </si>
  <si>
    <t>事　　業　　件　　数</t>
  </si>
  <si>
    <t>未償還元金</t>
  </si>
  <si>
    <t>構成比(％)</t>
  </si>
  <si>
    <t>区画整理事業債</t>
  </si>
  <si>
    <t>減収補填債</t>
  </si>
  <si>
    <t>区画整理事業　　１件</t>
  </si>
  <si>
    <t>３</t>
  </si>
  <si>
    <t>４</t>
  </si>
  <si>
    <t>５</t>
  </si>
  <si>
    <t>６</t>
  </si>
  <si>
    <t>４　上半期の財政状況（令和４年９月３０日現在）</t>
  </si>
  <si>
    <t>区画整理事業　２６件</t>
  </si>
  <si>
    <t>２７件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</si>
</sst>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  <numFmt numFmtId="179" formatCode="\(0.0\)"/>
    <numFmt numFmtId="180" formatCode="\(#,##0\);\(#,##0\)"/>
    <numFmt numFmtId="181" formatCode="#,##0.0_);\(#,##0.0\)"/>
    <numFmt numFmtId="182" formatCode="@\ "/>
    <numFmt numFmtId="183" formatCode="0_);[Red]\(0\)"/>
    <numFmt numFmtId="184" formatCode="#,##0.00_);[Red]\(#,##0.00\)"/>
    <numFmt numFmtId="185" formatCode="#,##0.000_);[Red]\(#,##0.000\)"/>
    <numFmt numFmtId="186" formatCode="#,##0.0000_);[Red]\(#,##0.0000\)"/>
    <numFmt numFmtId="187" formatCode="#,##0.00000_);[Red]\(#,##0.00000\)"/>
    <numFmt numFmtId="188" formatCode="#,##0.000000_);[Red]\(#,##0.000000\)"/>
    <numFmt numFmtId="189" formatCode="#,##0.0000000_);[Red]\(#,##0.0000000\)"/>
    <numFmt numFmtId="190" formatCode="#,##0.00000000_);[Red]\(#,##0.00000000\)"/>
    <numFmt numFmtId="191" formatCode="\(0\)"/>
    <numFmt numFmtId="192" formatCode="\(0.00\)"/>
    <numFmt numFmtId="193" formatCode="\(0.0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BIZ UD明朝 Medium"/>
      <family val="1"/>
    </font>
    <font>
      <sz val="11"/>
      <color indexed="8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10.5"/>
      <name val="BIZ UD明朝 Medium"/>
      <family val="1"/>
    </font>
    <font>
      <sz val="10"/>
      <color indexed="8"/>
      <name val="BIZ UD明朝 Medium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21" fillId="0" borderId="0" xfId="48" applyNumberFormat="1" applyFont="1" applyFill="1" applyAlignment="1">
      <alignment vertical="center"/>
    </xf>
    <xf numFmtId="177" fontId="21" fillId="0" borderId="0" xfId="48" applyNumberFormat="1" applyFont="1" applyFill="1" applyAlignment="1">
      <alignment vertical="center"/>
    </xf>
    <xf numFmtId="176" fontId="22" fillId="0" borderId="0" xfId="48" applyNumberFormat="1" applyFont="1" applyAlignment="1">
      <alignment vertical="center"/>
    </xf>
    <xf numFmtId="176" fontId="23" fillId="0" borderId="0" xfId="48" applyNumberFormat="1" applyFont="1" applyFill="1" applyAlignment="1">
      <alignment vertical="center"/>
    </xf>
    <xf numFmtId="176" fontId="21" fillId="0" borderId="10" xfId="48" applyNumberFormat="1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177" fontId="21" fillId="0" borderId="0" xfId="48" applyNumberFormat="1" applyFont="1" applyFill="1" applyAlignment="1">
      <alignment horizontal="right" vertical="center"/>
    </xf>
    <xf numFmtId="49" fontId="21" fillId="0" borderId="11" xfId="48" applyNumberFormat="1" applyFont="1" applyFill="1" applyBorder="1" applyAlignment="1">
      <alignment horizontal="center" vertical="center"/>
    </xf>
    <xf numFmtId="176" fontId="21" fillId="0" borderId="12" xfId="48" applyNumberFormat="1" applyFont="1" applyFill="1" applyBorder="1" applyAlignment="1">
      <alignment vertical="center"/>
    </xf>
    <xf numFmtId="176" fontId="21" fillId="0" borderId="13" xfId="48" applyNumberFormat="1" applyFont="1" applyFill="1" applyBorder="1" applyAlignment="1">
      <alignment horizontal="distributed" vertical="center" wrapText="1"/>
    </xf>
    <xf numFmtId="176" fontId="24" fillId="0" borderId="14" xfId="48" applyNumberFormat="1" applyFont="1" applyFill="1" applyBorder="1" applyAlignment="1">
      <alignment vertical="center"/>
    </xf>
    <xf numFmtId="177" fontId="24" fillId="0" borderId="14" xfId="48" applyNumberFormat="1" applyFont="1" applyFill="1" applyBorder="1" applyAlignment="1">
      <alignment horizontal="right" vertical="center"/>
    </xf>
    <xf numFmtId="176" fontId="21" fillId="0" borderId="15" xfId="48" applyNumberFormat="1" applyFont="1" applyFill="1" applyBorder="1" applyAlignment="1">
      <alignment vertical="center"/>
    </xf>
    <xf numFmtId="176" fontId="21" fillId="0" borderId="16" xfId="48" applyNumberFormat="1" applyFont="1" applyFill="1" applyBorder="1" applyAlignment="1">
      <alignment horizontal="distributed" vertical="center" wrapText="1"/>
    </xf>
    <xf numFmtId="177" fontId="24" fillId="0" borderId="17" xfId="48" applyNumberFormat="1" applyFont="1" applyFill="1" applyBorder="1" applyAlignment="1">
      <alignment horizontal="right" vertical="center"/>
    </xf>
    <xf numFmtId="49" fontId="21" fillId="0" borderId="18" xfId="48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4" fillId="0" borderId="19" xfId="0" applyFont="1" applyBorder="1" applyAlignment="1">
      <alignment/>
    </xf>
    <xf numFmtId="178" fontId="24" fillId="0" borderId="17" xfId="48" applyNumberFormat="1" applyFont="1" applyFill="1" applyBorder="1" applyAlignment="1">
      <alignment vertical="center"/>
    </xf>
    <xf numFmtId="176" fontId="21" fillId="0" borderId="20" xfId="48" applyNumberFormat="1" applyFont="1" applyFill="1" applyBorder="1" applyAlignment="1">
      <alignment horizontal="distributed" vertical="center" wrapText="1"/>
    </xf>
    <xf numFmtId="178" fontId="24" fillId="0" borderId="21" xfId="48" applyNumberFormat="1" applyFont="1" applyFill="1" applyBorder="1" applyAlignment="1">
      <alignment vertical="center"/>
    </xf>
    <xf numFmtId="178" fontId="24" fillId="0" borderId="20" xfId="48" applyNumberFormat="1" applyFont="1" applyFill="1" applyBorder="1" applyAlignment="1">
      <alignment horizontal="right" vertical="center"/>
    </xf>
    <xf numFmtId="179" fontId="24" fillId="0" borderId="21" xfId="48" applyNumberFormat="1" applyFont="1" applyFill="1" applyBorder="1" applyAlignment="1">
      <alignment horizontal="right" vertical="center"/>
    </xf>
    <xf numFmtId="176" fontId="21" fillId="0" borderId="19" xfId="48" applyNumberFormat="1" applyFont="1" applyFill="1" applyBorder="1" applyAlignment="1">
      <alignment horizontal="distributed" vertical="center" wrapText="1"/>
    </xf>
    <xf numFmtId="176" fontId="24" fillId="0" borderId="17" xfId="48" applyNumberFormat="1" applyFont="1" applyFill="1" applyBorder="1" applyAlignment="1">
      <alignment vertical="center"/>
    </xf>
    <xf numFmtId="176" fontId="24" fillId="0" borderId="18" xfId="48" applyNumberFormat="1" applyFont="1" applyFill="1" applyBorder="1" applyAlignment="1">
      <alignment horizontal="right" vertical="center"/>
    </xf>
    <xf numFmtId="176" fontId="24" fillId="0" borderId="19" xfId="48" applyNumberFormat="1" applyFont="1" applyFill="1" applyBorder="1" applyAlignment="1">
      <alignment horizontal="right" vertical="center"/>
    </xf>
    <xf numFmtId="178" fontId="24" fillId="0" borderId="22" xfId="48" applyNumberFormat="1" applyFont="1" applyFill="1" applyBorder="1" applyAlignment="1">
      <alignment vertical="center"/>
    </xf>
    <xf numFmtId="176" fontId="21" fillId="0" borderId="23" xfId="48" applyNumberFormat="1" applyFont="1" applyFill="1" applyBorder="1" applyAlignment="1">
      <alignment vertical="center"/>
    </xf>
    <xf numFmtId="176" fontId="21" fillId="0" borderId="24" xfId="48" applyNumberFormat="1" applyFont="1" applyFill="1" applyBorder="1" applyAlignment="1">
      <alignment horizontal="distributed" vertical="center" wrapText="1"/>
    </xf>
    <xf numFmtId="178" fontId="24" fillId="0" borderId="25" xfId="48" applyNumberFormat="1" applyFont="1" applyFill="1" applyBorder="1" applyAlignment="1">
      <alignment horizontal="right" vertical="center"/>
    </xf>
    <xf numFmtId="178" fontId="24" fillId="0" borderId="21" xfId="48" applyNumberFormat="1" applyFont="1" applyFill="1" applyBorder="1" applyAlignment="1">
      <alignment horizontal="right" vertical="center"/>
    </xf>
    <xf numFmtId="177" fontId="24" fillId="0" borderId="17" xfId="48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81" fontId="24" fillId="0" borderId="21" xfId="48" applyNumberFormat="1" applyFont="1" applyFill="1" applyBorder="1" applyAlignment="1">
      <alignment vertical="center"/>
    </xf>
    <xf numFmtId="176" fontId="24" fillId="0" borderId="25" xfId="48" applyNumberFormat="1" applyFont="1" applyFill="1" applyBorder="1" applyAlignment="1">
      <alignment vertical="center"/>
    </xf>
    <xf numFmtId="176" fontId="24" fillId="0" borderId="21" xfId="48" applyNumberFormat="1" applyFont="1" applyFill="1" applyBorder="1" applyAlignment="1">
      <alignment vertical="center"/>
    </xf>
    <xf numFmtId="181" fontId="24" fillId="0" borderId="22" xfId="48" applyNumberFormat="1" applyFont="1" applyFill="1" applyBorder="1" applyAlignment="1">
      <alignment horizontal="right" vertical="center"/>
    </xf>
    <xf numFmtId="176" fontId="23" fillId="0" borderId="0" xfId="48" applyNumberFormat="1" applyFont="1" applyFill="1" applyAlignment="1">
      <alignment horizontal="center" vertical="center"/>
    </xf>
    <xf numFmtId="176" fontId="21" fillId="0" borderId="0" xfId="48" applyNumberFormat="1" applyFont="1" applyFill="1" applyAlignment="1">
      <alignment horizontal="right" vertical="center"/>
    </xf>
    <xf numFmtId="176" fontId="21" fillId="0" borderId="0" xfId="48" applyNumberFormat="1" applyFont="1" applyFill="1" applyBorder="1" applyAlignment="1">
      <alignment horizontal="center" vertical="center"/>
    </xf>
    <xf numFmtId="176" fontId="21" fillId="0" borderId="14" xfId="48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176" fontId="21" fillId="0" borderId="0" xfId="48" applyNumberFormat="1" applyFont="1" applyFill="1" applyBorder="1" applyAlignment="1">
      <alignment horizontal="distributed" vertical="center" indent="3"/>
    </xf>
    <xf numFmtId="0" fontId="21" fillId="0" borderId="0" xfId="0" applyFont="1" applyBorder="1" applyAlignment="1">
      <alignment/>
    </xf>
    <xf numFmtId="176" fontId="25" fillId="0" borderId="0" xfId="48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76" fontId="26" fillId="0" borderId="0" xfId="48" applyNumberFormat="1" applyFont="1" applyFill="1" applyAlignment="1">
      <alignment horizontal="right" vertical="center"/>
    </xf>
    <xf numFmtId="176" fontId="26" fillId="0" borderId="14" xfId="48" applyNumberFormat="1" applyFont="1" applyFill="1" applyBorder="1" applyAlignment="1">
      <alignment horizontal="distributed" vertical="center" indent="1"/>
    </xf>
    <xf numFmtId="177" fontId="26" fillId="0" borderId="14" xfId="48" applyNumberFormat="1" applyFont="1" applyFill="1" applyBorder="1" applyAlignment="1">
      <alignment horizontal="center" vertical="center"/>
    </xf>
    <xf numFmtId="176" fontId="22" fillId="0" borderId="14" xfId="48" applyNumberFormat="1" applyFont="1" applyFill="1" applyBorder="1" applyAlignment="1">
      <alignment vertical="center"/>
    </xf>
    <xf numFmtId="177" fontId="22" fillId="0" borderId="14" xfId="48" applyNumberFormat="1" applyFont="1" applyFill="1" applyBorder="1" applyAlignment="1">
      <alignment vertical="center"/>
    </xf>
    <xf numFmtId="176" fontId="26" fillId="0" borderId="11" xfId="48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76" fontId="26" fillId="0" borderId="11" xfId="48" applyNumberFormat="1" applyFont="1" applyFill="1" applyBorder="1" applyAlignment="1">
      <alignment horizontal="left" vertical="center" indent="1"/>
    </xf>
    <xf numFmtId="176" fontId="26" fillId="0" borderId="12" xfId="48" applyNumberFormat="1" applyFont="1" applyFill="1" applyBorder="1" applyAlignment="1">
      <alignment horizontal="left" vertical="center" indent="1"/>
    </xf>
    <xf numFmtId="176" fontId="26" fillId="0" borderId="13" xfId="48" applyNumberFormat="1" applyFont="1" applyFill="1" applyBorder="1" applyAlignment="1">
      <alignment horizontal="left" vertical="center" indent="1"/>
    </xf>
    <xf numFmtId="177" fontId="21" fillId="0" borderId="22" xfId="48" applyNumberFormat="1" applyFont="1" applyFill="1" applyBorder="1" applyAlignment="1">
      <alignment horizontal="distributed" vertical="center" wrapText="1"/>
    </xf>
    <xf numFmtId="177" fontId="21" fillId="0" borderId="17" xfId="48" applyNumberFormat="1" applyFont="1" applyFill="1" applyBorder="1" applyAlignment="1">
      <alignment horizontal="distributed" vertical="center" wrapText="1"/>
    </xf>
    <xf numFmtId="176" fontId="21" fillId="0" borderId="12" xfId="48" applyNumberFormat="1" applyFont="1" applyFill="1" applyBorder="1" applyAlignment="1">
      <alignment horizontal="distributed" vertical="center" wrapText="1"/>
    </xf>
    <xf numFmtId="176" fontId="24" fillId="0" borderId="11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/>
    </xf>
    <xf numFmtId="178" fontId="24" fillId="0" borderId="18" xfId="48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176" fontId="21" fillId="0" borderId="26" xfId="48" applyNumberFormat="1" applyFont="1" applyFill="1" applyBorder="1" applyAlignment="1">
      <alignment horizontal="distributed" vertical="center" indent="3"/>
    </xf>
    <xf numFmtId="176" fontId="21" fillId="0" borderId="15" xfId="48" applyNumberFormat="1" applyFont="1" applyFill="1" applyBorder="1" applyAlignment="1">
      <alignment horizontal="distributed" vertical="center" indent="3"/>
    </xf>
    <xf numFmtId="176" fontId="21" fillId="0" borderId="16" xfId="48" applyNumberFormat="1" applyFont="1" applyFill="1" applyBorder="1" applyAlignment="1">
      <alignment horizontal="distributed" vertical="center" indent="3"/>
    </xf>
    <xf numFmtId="176" fontId="21" fillId="0" borderId="18" xfId="48" applyNumberFormat="1" applyFont="1" applyFill="1" applyBorder="1" applyAlignment="1">
      <alignment horizontal="distributed" vertical="center" indent="3"/>
    </xf>
    <xf numFmtId="176" fontId="21" fillId="0" borderId="10" xfId="48" applyNumberFormat="1" applyFont="1" applyFill="1" applyBorder="1" applyAlignment="1">
      <alignment horizontal="distributed" vertical="center" indent="3"/>
    </xf>
    <xf numFmtId="176" fontId="21" fillId="0" borderId="19" xfId="48" applyNumberFormat="1" applyFont="1" applyFill="1" applyBorder="1" applyAlignment="1">
      <alignment horizontal="distributed" vertical="center" indent="3"/>
    </xf>
    <xf numFmtId="176" fontId="21" fillId="0" borderId="22" xfId="48" applyNumberFormat="1" applyFont="1" applyFill="1" applyBorder="1" applyAlignment="1">
      <alignment horizontal="distributed" vertical="center" indent="1"/>
    </xf>
    <xf numFmtId="176" fontId="21" fillId="0" borderId="17" xfId="0" applyNumberFormat="1" applyFont="1" applyFill="1" applyBorder="1" applyAlignment="1">
      <alignment horizontal="distributed" indent="1"/>
    </xf>
    <xf numFmtId="176" fontId="21" fillId="0" borderId="26" xfId="48" applyNumberFormat="1" applyFont="1" applyFill="1" applyBorder="1" applyAlignment="1">
      <alignment horizontal="distributed" vertical="center" indent="1"/>
    </xf>
    <xf numFmtId="176" fontId="21" fillId="0" borderId="16" xfId="48" applyNumberFormat="1" applyFont="1" applyFill="1" applyBorder="1" applyAlignment="1">
      <alignment horizontal="distributed" vertical="center" indent="1"/>
    </xf>
    <xf numFmtId="176" fontId="21" fillId="0" borderId="18" xfId="48" applyNumberFormat="1" applyFont="1" applyFill="1" applyBorder="1" applyAlignment="1">
      <alignment horizontal="distributed" vertical="center" indent="1"/>
    </xf>
    <xf numFmtId="176" fontId="21" fillId="0" borderId="19" xfId="48" applyNumberFormat="1" applyFont="1" applyFill="1" applyBorder="1" applyAlignment="1">
      <alignment horizontal="distributed" vertical="center" indent="1"/>
    </xf>
    <xf numFmtId="49" fontId="21" fillId="0" borderId="27" xfId="48" applyNumberFormat="1" applyFont="1" applyFill="1" applyBorder="1" applyAlignment="1">
      <alignment horizontal="center" vertical="center"/>
    </xf>
    <xf numFmtId="49" fontId="21" fillId="0" borderId="18" xfId="48" applyNumberFormat="1" applyFont="1" applyFill="1" applyBorder="1" applyAlignment="1">
      <alignment horizontal="center" vertical="center"/>
    </xf>
    <xf numFmtId="176" fontId="21" fillId="0" borderId="0" xfId="48" applyNumberFormat="1" applyFont="1" applyFill="1" applyAlignment="1">
      <alignment horizontal="distributed" vertical="center" wrapText="1"/>
    </xf>
    <xf numFmtId="176" fontId="21" fillId="0" borderId="10" xfId="48" applyNumberFormat="1" applyFont="1" applyFill="1" applyBorder="1" applyAlignment="1">
      <alignment horizontal="distributed" vertical="center" wrapText="1"/>
    </xf>
    <xf numFmtId="176" fontId="24" fillId="0" borderId="18" xfId="48" applyNumberFormat="1" applyFont="1" applyFill="1" applyBorder="1" applyAlignment="1">
      <alignment horizontal="right" vertical="center"/>
    </xf>
    <xf numFmtId="176" fontId="24" fillId="0" borderId="19" xfId="48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8" fontId="24" fillId="0" borderId="26" xfId="48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9" fontId="21" fillId="0" borderId="26" xfId="48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6" fontId="21" fillId="0" borderId="15" xfId="48" applyNumberFormat="1" applyFont="1" applyFill="1" applyBorder="1" applyAlignment="1">
      <alignment horizontal="distributed" vertical="center" wrapText="1"/>
    </xf>
    <xf numFmtId="176" fontId="21" fillId="0" borderId="23" xfId="48" applyNumberFormat="1" applyFont="1" applyFill="1" applyBorder="1" applyAlignment="1">
      <alignment horizontal="distributed" vertical="center" wrapText="1"/>
    </xf>
    <xf numFmtId="49" fontId="24" fillId="0" borderId="26" xfId="48" applyNumberFormat="1" applyFont="1" applyFill="1" applyBorder="1" applyAlignment="1">
      <alignment horizontal="right" vertical="center"/>
    </xf>
    <xf numFmtId="49" fontId="24" fillId="0" borderId="16" xfId="48" applyNumberFormat="1" applyFont="1" applyFill="1" applyBorder="1" applyAlignment="1">
      <alignment horizontal="right" vertical="center"/>
    </xf>
    <xf numFmtId="178" fontId="24" fillId="0" borderId="28" xfId="48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176" fontId="21" fillId="0" borderId="27" xfId="48" applyNumberFormat="1" applyFont="1" applyFill="1" applyBorder="1" applyAlignment="1">
      <alignment horizontal="distributed" vertical="center" wrapText="1" indent="3"/>
    </xf>
    <xf numFmtId="176" fontId="21" fillId="0" borderId="0" xfId="48" applyNumberFormat="1" applyFont="1" applyFill="1" applyBorder="1" applyAlignment="1">
      <alignment horizontal="distributed" vertical="center" wrapText="1" indent="3"/>
    </xf>
    <xf numFmtId="176" fontId="21" fillId="0" borderId="18" xfId="48" applyNumberFormat="1" applyFont="1" applyFill="1" applyBorder="1" applyAlignment="1">
      <alignment horizontal="distributed" vertical="center" wrapText="1" indent="3"/>
    </xf>
    <xf numFmtId="176" fontId="21" fillId="0" borderId="10" xfId="48" applyNumberFormat="1" applyFont="1" applyFill="1" applyBorder="1" applyAlignment="1">
      <alignment horizontal="distributed" vertical="center" wrapText="1" indent="3"/>
    </xf>
    <xf numFmtId="176" fontId="21" fillId="0" borderId="19" xfId="48" applyNumberFormat="1" applyFont="1" applyFill="1" applyBorder="1" applyAlignment="1">
      <alignment horizontal="distributed" vertical="center" wrapText="1" indent="3"/>
    </xf>
    <xf numFmtId="178" fontId="24" fillId="0" borderId="27" xfId="48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178" fontId="24" fillId="0" borderId="16" xfId="48" applyNumberFormat="1" applyFont="1" applyFill="1" applyBorder="1" applyAlignment="1">
      <alignment horizontal="right" vertical="center"/>
    </xf>
    <xf numFmtId="178" fontId="24" fillId="0" borderId="20" xfId="48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176" fontId="21" fillId="0" borderId="17" xfId="48" applyNumberFormat="1" applyFont="1" applyFill="1" applyBorder="1" applyAlignment="1">
      <alignment horizontal="distributed" vertical="center" indent="1"/>
    </xf>
    <xf numFmtId="176" fontId="26" fillId="0" borderId="12" xfId="48" applyNumberFormat="1" applyFont="1" applyFill="1" applyBorder="1" applyAlignment="1">
      <alignment horizontal="center" vertical="center"/>
    </xf>
    <xf numFmtId="176" fontId="26" fillId="0" borderId="14" xfId="48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176" fontId="23" fillId="0" borderId="0" xfId="48" applyNumberFormat="1" applyFont="1" applyFill="1" applyAlignment="1">
      <alignment vertical="center"/>
    </xf>
    <xf numFmtId="176" fontId="21" fillId="0" borderId="11" xfId="48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6" fontId="21" fillId="0" borderId="11" xfId="48" applyNumberFormat="1" applyFont="1" applyFill="1" applyBorder="1" applyAlignment="1">
      <alignment horizontal="distributed" vertic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76" fontId="25" fillId="0" borderId="12" xfId="48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182" fontId="24" fillId="0" borderId="11" xfId="48" applyNumberFormat="1" applyFont="1" applyFill="1" applyBorder="1" applyAlignment="1">
      <alignment horizontal="right" vertical="center"/>
    </xf>
    <xf numFmtId="182" fontId="24" fillId="0" borderId="13" xfId="48" applyNumberFormat="1" applyFont="1" applyFill="1" applyBorder="1" applyAlignment="1">
      <alignment horizontal="right" vertical="center"/>
    </xf>
    <xf numFmtId="176" fontId="21" fillId="0" borderId="26" xfId="48" applyNumberFormat="1" applyFont="1" applyFill="1" applyBorder="1" applyAlignment="1">
      <alignment horizontal="distributed" vertical="center" wrapText="1" indent="3"/>
    </xf>
    <xf numFmtId="176" fontId="21" fillId="0" borderId="15" xfId="48" applyNumberFormat="1" applyFont="1" applyFill="1" applyBorder="1" applyAlignment="1">
      <alignment horizontal="distributed" vertical="center" wrapText="1" indent="3"/>
    </xf>
    <xf numFmtId="176" fontId="21" fillId="0" borderId="16" xfId="48" applyNumberFormat="1" applyFont="1" applyFill="1" applyBorder="1" applyAlignment="1">
      <alignment horizontal="distributed" vertical="center" wrapText="1" indent="3"/>
    </xf>
    <xf numFmtId="176" fontId="21" fillId="0" borderId="0" xfId="48" applyNumberFormat="1" applyFont="1" applyFill="1" applyAlignment="1">
      <alignment horizontal="distributed" vertical="center" wrapText="1" indent="3"/>
    </xf>
    <xf numFmtId="176" fontId="21" fillId="0" borderId="20" xfId="48" applyNumberFormat="1" applyFont="1" applyFill="1" applyBorder="1" applyAlignment="1">
      <alignment horizontal="distributed" vertical="center" wrapText="1" indent="3"/>
    </xf>
    <xf numFmtId="0" fontId="24" fillId="0" borderId="18" xfId="0" applyFont="1" applyBorder="1" applyAlignment="1">
      <alignment horizontal="distributed" vertical="center" wrapText="1" indent="3"/>
    </xf>
    <xf numFmtId="0" fontId="24" fillId="0" borderId="10" xfId="0" applyFont="1" applyBorder="1" applyAlignment="1">
      <alignment horizontal="distributed" vertical="center" wrapText="1" indent="3"/>
    </xf>
    <xf numFmtId="0" fontId="24" fillId="0" borderId="19" xfId="0" applyFont="1" applyBorder="1" applyAlignment="1">
      <alignment horizontal="distributed" vertical="center" wrapText="1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66960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669607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view="pageBreakPreview" zoomScale="110" zoomScaleSheetLayoutView="110" zoomScalePageLayoutView="0" workbookViewId="0" topLeftCell="A1">
      <selection activeCell="B12" sqref="B12:B13"/>
    </sheetView>
  </sheetViews>
  <sheetFormatPr defaultColWidth="9.00390625" defaultRowHeight="13.5"/>
  <cols>
    <col min="1" max="1" width="6.625" style="1" customWidth="1"/>
    <col min="2" max="2" width="4.375" style="1" customWidth="1"/>
    <col min="3" max="3" width="0.5" style="1" customWidth="1"/>
    <col min="4" max="5" width="11.25390625" style="1" customWidth="1"/>
    <col min="6" max="6" width="1.37890625" style="1" customWidth="1"/>
    <col min="7" max="7" width="20.625" style="1" customWidth="1"/>
    <col min="8" max="8" width="5.625" style="1" customWidth="1"/>
    <col min="9" max="9" width="15.625" style="1" customWidth="1"/>
    <col min="10" max="10" width="10.625" style="2" customWidth="1"/>
    <col min="11" max="11" width="9.00390625" style="1" bestFit="1" customWidth="1"/>
    <col min="12" max="16384" width="9.00390625" style="1" customWidth="1"/>
  </cols>
  <sheetData>
    <row r="1" ht="15.75" customHeight="1">
      <c r="A1" s="4" t="s">
        <v>60</v>
      </c>
    </row>
    <row r="2" ht="15.75" customHeight="1">
      <c r="A2" s="4" t="s">
        <v>7</v>
      </c>
    </row>
    <row r="3" spans="1:10" ht="15.75" customHeight="1">
      <c r="A3" s="4" t="s">
        <v>8</v>
      </c>
      <c r="D3" s="5"/>
      <c r="E3" s="6"/>
      <c r="J3" s="7" t="s">
        <v>2</v>
      </c>
    </row>
    <row r="4" spans="2:10" ht="19.5" customHeight="1">
      <c r="B4" s="68" t="s">
        <v>10</v>
      </c>
      <c r="C4" s="69"/>
      <c r="D4" s="69"/>
      <c r="E4" s="69"/>
      <c r="F4" s="70"/>
      <c r="G4" s="74" t="s">
        <v>5</v>
      </c>
      <c r="H4" s="76" t="s">
        <v>9</v>
      </c>
      <c r="I4" s="77"/>
      <c r="J4" s="60" t="s">
        <v>13</v>
      </c>
    </row>
    <row r="5" spans="2:10" ht="19.5" customHeight="1">
      <c r="B5" s="71"/>
      <c r="C5" s="72"/>
      <c r="D5" s="72"/>
      <c r="E5" s="72"/>
      <c r="F5" s="73"/>
      <c r="G5" s="75"/>
      <c r="H5" s="78"/>
      <c r="I5" s="79"/>
      <c r="J5" s="61"/>
    </row>
    <row r="6" spans="2:10" ht="18" customHeight="1">
      <c r="B6" s="8" t="s">
        <v>14</v>
      </c>
      <c r="C6" s="9"/>
      <c r="D6" s="62" t="s">
        <v>16</v>
      </c>
      <c r="E6" s="62"/>
      <c r="F6" s="10"/>
      <c r="G6" s="11">
        <v>224378000</v>
      </c>
      <c r="H6" s="63">
        <v>4355000</v>
      </c>
      <c r="I6" s="64"/>
      <c r="J6" s="12">
        <f>IF(H6/G6=0,"－ ",ROUND(H6*100/G6,1))</f>
        <v>1.9</v>
      </c>
    </row>
    <row r="7" spans="2:10" ht="18" customHeight="1">
      <c r="B7" s="8" t="s">
        <v>17</v>
      </c>
      <c r="C7" s="9"/>
      <c r="D7" s="62" t="s">
        <v>19</v>
      </c>
      <c r="E7" s="62"/>
      <c r="F7" s="10"/>
      <c r="G7" s="11">
        <v>850000</v>
      </c>
      <c r="H7" s="63">
        <v>881800</v>
      </c>
      <c r="I7" s="86"/>
      <c r="J7" s="12">
        <f>IF(H7/G7=0,"－ ",ROUND(H7*100/G7,1))</f>
        <v>103.7</v>
      </c>
    </row>
    <row r="8" spans="2:10" ht="15.75" customHeight="1">
      <c r="B8" s="16" t="s">
        <v>56</v>
      </c>
      <c r="C8" s="17" t="s">
        <v>25</v>
      </c>
      <c r="D8" s="65" t="s">
        <v>12</v>
      </c>
      <c r="E8" s="65"/>
      <c r="F8" s="18"/>
      <c r="G8" s="19">
        <v>1000</v>
      </c>
      <c r="H8" s="66">
        <v>0</v>
      </c>
      <c r="I8" s="67"/>
      <c r="J8" s="12" t="str">
        <f>IF(H8/G8=0,"－ ",ROUND(H8*100/G8,1))</f>
        <v>－ </v>
      </c>
    </row>
    <row r="9" spans="2:12" ht="18" customHeight="1">
      <c r="B9" s="8" t="s">
        <v>57</v>
      </c>
      <c r="C9" s="9"/>
      <c r="D9" s="62" t="s">
        <v>28</v>
      </c>
      <c r="E9" s="62"/>
      <c r="F9" s="10"/>
      <c r="G9" s="11">
        <v>8696000</v>
      </c>
      <c r="H9" s="63">
        <v>0</v>
      </c>
      <c r="I9" s="64"/>
      <c r="J9" s="12" t="str">
        <f>IF(H9/G9=0,"－ ",ROUND(H9*100/G9,1))</f>
        <v>－ </v>
      </c>
      <c r="L9" s="1" t="s">
        <v>31</v>
      </c>
    </row>
    <row r="10" spans="2:10" ht="16.5" customHeight="1">
      <c r="B10" s="80" t="s">
        <v>58</v>
      </c>
      <c r="D10" s="82" t="s">
        <v>34</v>
      </c>
      <c r="E10" s="82"/>
      <c r="F10" s="20"/>
      <c r="G10" s="21">
        <v>-58114000</v>
      </c>
      <c r="H10" s="87">
        <v>-58114000</v>
      </c>
      <c r="I10" s="88"/>
      <c r="J10" s="23">
        <f>IF(H10/G10=0,"－ ",ROUND(H10*100/G10,1))</f>
        <v>100</v>
      </c>
    </row>
    <row r="11" spans="2:10" ht="18" customHeight="1">
      <c r="B11" s="81"/>
      <c r="C11" s="5"/>
      <c r="D11" s="83"/>
      <c r="E11" s="83"/>
      <c r="F11" s="24"/>
      <c r="G11" s="25">
        <v>38059000</v>
      </c>
      <c r="H11" s="84">
        <v>38059739</v>
      </c>
      <c r="I11" s="85"/>
      <c r="J11" s="15">
        <f>IF(H11/G11=0,"－ ",ROUND(H11*100/G11,1))</f>
        <v>100</v>
      </c>
    </row>
    <row r="12" spans="2:10" ht="15.75" customHeight="1" hidden="1">
      <c r="B12" s="89" t="s">
        <v>59</v>
      </c>
      <c r="C12" s="13"/>
      <c r="D12" s="91" t="s">
        <v>35</v>
      </c>
      <c r="E12" s="91"/>
      <c r="F12" s="14"/>
      <c r="G12" s="28"/>
      <c r="H12" s="93"/>
      <c r="I12" s="94"/>
      <c r="J12" s="12" t="e">
        <f>IF(H12/G12=0,"　　　　－",ROUND(H12*100/G12,1))</f>
        <v>#DIV/0!</v>
      </c>
    </row>
    <row r="13" spans="2:13" ht="18" customHeight="1">
      <c r="B13" s="90"/>
      <c r="C13" s="29"/>
      <c r="D13" s="92"/>
      <c r="E13" s="92"/>
      <c r="F13" s="30"/>
      <c r="G13" s="31">
        <v>9100000</v>
      </c>
      <c r="H13" s="95">
        <v>0</v>
      </c>
      <c r="I13" s="96"/>
      <c r="J13" s="15" t="str">
        <f>IF(I13/G13=0,"－ ",ROUND(I13*100/G13,1))</f>
        <v>－ </v>
      </c>
      <c r="M13" s="1" t="s">
        <v>27</v>
      </c>
    </row>
    <row r="14" spans="2:12" ht="18" customHeight="1">
      <c r="B14" s="97" t="s">
        <v>15</v>
      </c>
      <c r="C14" s="98"/>
      <c r="D14" s="98"/>
      <c r="E14" s="98"/>
      <c r="F14" s="98"/>
      <c r="G14" s="32">
        <v>-58114000</v>
      </c>
      <c r="H14" s="102">
        <v>-58114000</v>
      </c>
      <c r="I14" s="103"/>
      <c r="J14" s="23">
        <f>IF(H14/G14=0,"－ ",ROUND(H14*100/G14,1))</f>
        <v>100</v>
      </c>
      <c r="L14" s="33" t="s">
        <v>33</v>
      </c>
    </row>
    <row r="15" spans="2:12" ht="18" customHeight="1">
      <c r="B15" s="99"/>
      <c r="C15" s="100"/>
      <c r="D15" s="100"/>
      <c r="E15" s="100"/>
      <c r="F15" s="101"/>
      <c r="G15" s="25">
        <v>281084000</v>
      </c>
      <c r="H15" s="84">
        <v>43296539</v>
      </c>
      <c r="I15" s="85"/>
      <c r="J15" s="15">
        <f>IF(H15/G15=0,"－ ",ROUND(H15*100/G15,1))</f>
        <v>15.4</v>
      </c>
      <c r="L15" s="1" t="s">
        <v>37</v>
      </c>
    </row>
    <row r="16" spans="4:5" ht="15.75" customHeight="1" hidden="1">
      <c r="D16" s="107" t="s">
        <v>38</v>
      </c>
      <c r="E16" s="107"/>
    </row>
    <row r="17" spans="4:5" ht="15.75" customHeight="1">
      <c r="D17" s="3" t="s">
        <v>6</v>
      </c>
      <c r="E17" s="34"/>
    </row>
    <row r="18" spans="4:11" ht="15.75" customHeight="1">
      <c r="D18" s="3"/>
      <c r="E18" s="35"/>
      <c r="I18" s="1" t="s">
        <v>40</v>
      </c>
      <c r="K18" s="1" t="s">
        <v>24</v>
      </c>
    </row>
    <row r="19" spans="1:10" ht="15.75" customHeight="1">
      <c r="A19" s="4" t="s">
        <v>21</v>
      </c>
      <c r="D19" s="5"/>
      <c r="E19" s="6"/>
      <c r="J19" s="7" t="s">
        <v>2</v>
      </c>
    </row>
    <row r="20" spans="2:10" ht="19.5" customHeight="1">
      <c r="B20" s="68" t="s">
        <v>10</v>
      </c>
      <c r="C20" s="69"/>
      <c r="D20" s="69"/>
      <c r="E20" s="69"/>
      <c r="F20" s="70"/>
      <c r="G20" s="74" t="s">
        <v>5</v>
      </c>
      <c r="H20" s="76" t="s">
        <v>26</v>
      </c>
      <c r="I20" s="77"/>
      <c r="J20" s="60" t="s">
        <v>11</v>
      </c>
    </row>
    <row r="21" spans="2:12" ht="19.5" customHeight="1">
      <c r="B21" s="71"/>
      <c r="C21" s="72"/>
      <c r="D21" s="72"/>
      <c r="E21" s="72"/>
      <c r="F21" s="73"/>
      <c r="G21" s="108"/>
      <c r="H21" s="78"/>
      <c r="I21" s="79"/>
      <c r="J21" s="61"/>
      <c r="L21" s="1" t="s">
        <v>32</v>
      </c>
    </row>
    <row r="22" spans="2:10" ht="15" customHeight="1" hidden="1">
      <c r="B22" s="89" t="s">
        <v>14</v>
      </c>
      <c r="C22" s="13"/>
      <c r="D22" s="91" t="s">
        <v>41</v>
      </c>
      <c r="E22" s="91"/>
      <c r="F22" s="14"/>
      <c r="G22" s="28"/>
      <c r="H22" s="87"/>
      <c r="I22" s="105"/>
      <c r="J22" s="36" t="e">
        <f>IF(H22/G22=0,"　　　　－",ROUND(-H22*100/G22,1))</f>
        <v>#DIV/0!</v>
      </c>
    </row>
    <row r="23" spans="2:10" ht="15" customHeight="1">
      <c r="B23" s="80"/>
      <c r="D23" s="82"/>
      <c r="E23" s="82"/>
      <c r="F23" s="20"/>
      <c r="G23" s="22">
        <v>-58114000</v>
      </c>
      <c r="H23" s="102">
        <v>-47289000</v>
      </c>
      <c r="I23" s="106"/>
      <c r="J23" s="23">
        <f>IF(H23/G23=0,"－ ",ROUND(H23*100/G23,1))</f>
        <v>81.4</v>
      </c>
    </row>
    <row r="24" spans="2:10" ht="18" customHeight="1">
      <c r="B24" s="104"/>
      <c r="C24" s="5"/>
      <c r="D24" s="83"/>
      <c r="E24" s="83"/>
      <c r="F24" s="24"/>
      <c r="G24" s="37">
        <v>180939000</v>
      </c>
      <c r="H24" s="84">
        <v>38329031</v>
      </c>
      <c r="I24" s="85"/>
      <c r="J24" s="15">
        <f>IF(H24/G24=0,"－ ",ROUND(H24*100/G24,1))</f>
        <v>21.2</v>
      </c>
    </row>
    <row r="25" spans="2:10" ht="18" customHeight="1">
      <c r="B25" s="8" t="s">
        <v>3</v>
      </c>
      <c r="C25" s="9"/>
      <c r="D25" s="62" t="s">
        <v>42</v>
      </c>
      <c r="E25" s="62"/>
      <c r="F25" s="24"/>
      <c r="G25" s="38">
        <v>32300000</v>
      </c>
      <c r="H25" s="26"/>
      <c r="I25" s="27">
        <v>0</v>
      </c>
      <c r="J25" s="12" t="str">
        <f>IF(H25/G25=0,"－ ",ROUND(H25*100/G25,1))</f>
        <v>－ </v>
      </c>
    </row>
    <row r="26" spans="2:10" ht="18" customHeight="1">
      <c r="B26" s="8" t="s">
        <v>4</v>
      </c>
      <c r="C26" s="9"/>
      <c r="D26" s="62" t="s">
        <v>43</v>
      </c>
      <c r="E26" s="62"/>
      <c r="F26" s="10"/>
      <c r="G26" s="11">
        <v>66849000</v>
      </c>
      <c r="H26" s="63">
        <v>16837390</v>
      </c>
      <c r="I26" s="64"/>
      <c r="J26" s="12">
        <f>IF(H26/G26=0,"－ ",ROUND(H26*100/G26,1))</f>
        <v>25.2</v>
      </c>
    </row>
    <row r="27" spans="2:12" ht="18" customHeight="1">
      <c r="B27" s="8" t="s">
        <v>23</v>
      </c>
      <c r="C27" s="9"/>
      <c r="D27" s="62" t="s">
        <v>44</v>
      </c>
      <c r="E27" s="62"/>
      <c r="F27" s="10"/>
      <c r="G27" s="11">
        <v>996000</v>
      </c>
      <c r="H27" s="123" t="s">
        <v>18</v>
      </c>
      <c r="I27" s="124"/>
      <c r="J27" s="15" t="str">
        <f>IF(I27/G27=0,"－ ",ROUND(I27*100/G27,1))</f>
        <v>－ </v>
      </c>
      <c r="K27" s="1" t="s">
        <v>46</v>
      </c>
      <c r="L27" s="1" t="s">
        <v>20</v>
      </c>
    </row>
    <row r="28" spans="2:10" ht="15.75" customHeight="1" hidden="1">
      <c r="B28" s="125" t="s">
        <v>15</v>
      </c>
      <c r="C28" s="126"/>
      <c r="D28" s="126"/>
      <c r="E28" s="126"/>
      <c r="F28" s="127"/>
      <c r="G28" s="28">
        <f>G22</f>
        <v>0</v>
      </c>
      <c r="H28" s="87">
        <f>H22</f>
        <v>0</v>
      </c>
      <c r="I28" s="105"/>
      <c r="J28" s="39" t="e">
        <f>IF(H28/G28=0,"　　　(－)",ROUND(H28*100/G28*-1,1))</f>
        <v>#DIV/0!</v>
      </c>
    </row>
    <row r="29" spans="2:12" ht="15.75" customHeight="1">
      <c r="B29" s="97"/>
      <c r="C29" s="128"/>
      <c r="D29" s="128"/>
      <c r="E29" s="128"/>
      <c r="F29" s="129"/>
      <c r="G29" s="22">
        <v>-58114000</v>
      </c>
      <c r="H29" s="102">
        <v>-47289000</v>
      </c>
      <c r="I29" s="106"/>
      <c r="J29" s="23">
        <f>IF(H29/G29=0,"－ ",ROUND(H29*100/G29,1))</f>
        <v>81.4</v>
      </c>
      <c r="L29" s="1" t="s">
        <v>30</v>
      </c>
    </row>
    <row r="30" spans="2:10" ht="18" customHeight="1">
      <c r="B30" s="130"/>
      <c r="C30" s="131"/>
      <c r="D30" s="131"/>
      <c r="E30" s="131"/>
      <c r="F30" s="132"/>
      <c r="G30" s="25">
        <v>281084000</v>
      </c>
      <c r="H30" s="84">
        <v>55166421</v>
      </c>
      <c r="I30" s="85"/>
      <c r="J30" s="15">
        <f>IF(H30/G30=0,"－ ",ROUND(H30*100/G30,1))</f>
        <v>19.6</v>
      </c>
    </row>
    <row r="31" spans="4:5" ht="15.75" customHeight="1" hidden="1">
      <c r="D31" s="111" t="s">
        <v>38</v>
      </c>
      <c r="E31" s="111"/>
    </row>
    <row r="32" s="3" customFormat="1" ht="16.5" customHeight="1">
      <c r="D32" s="3" t="s">
        <v>6</v>
      </c>
    </row>
    <row r="33" s="3" customFormat="1" ht="16.5" customHeight="1"/>
    <row r="34" spans="1:11" ht="15.75" customHeight="1">
      <c r="A34" s="40" t="s">
        <v>47</v>
      </c>
      <c r="B34" s="112" t="s">
        <v>39</v>
      </c>
      <c r="C34" s="112"/>
      <c r="D34" s="112"/>
      <c r="J34" s="41" t="s">
        <v>2</v>
      </c>
      <c r="K34" s="41"/>
    </row>
    <row r="35" spans="2:11" ht="18" customHeight="1">
      <c r="B35" s="113" t="s">
        <v>1</v>
      </c>
      <c r="C35" s="114"/>
      <c r="D35" s="114"/>
      <c r="E35" s="114"/>
      <c r="F35" s="114"/>
      <c r="G35" s="115"/>
      <c r="H35" s="113" t="s">
        <v>48</v>
      </c>
      <c r="I35" s="116"/>
      <c r="J35" s="117"/>
      <c r="K35" s="42"/>
    </row>
    <row r="36" spans="2:11" ht="18" customHeight="1">
      <c r="B36" s="118" t="s">
        <v>0</v>
      </c>
      <c r="C36" s="119"/>
      <c r="D36" s="119"/>
      <c r="E36" s="119"/>
      <c r="F36" s="119"/>
      <c r="G36" s="120"/>
      <c r="H36" s="43" t="s">
        <v>45</v>
      </c>
      <c r="I36" s="121">
        <v>32472492</v>
      </c>
      <c r="J36" s="122"/>
      <c r="K36" s="44"/>
    </row>
    <row r="37" spans="2:11" ht="18" customHeight="1">
      <c r="B37" s="45"/>
      <c r="C37" s="46"/>
      <c r="D37" s="46"/>
      <c r="E37" s="46"/>
      <c r="F37" s="46"/>
      <c r="G37" s="46"/>
      <c r="H37" s="42"/>
      <c r="I37" s="42"/>
      <c r="J37" s="47"/>
      <c r="K37" s="48"/>
    </row>
    <row r="38" spans="1:12" s="3" customFormat="1" ht="16.5" customHeight="1">
      <c r="A38" s="40" t="s">
        <v>22</v>
      </c>
      <c r="B38" s="112" t="s">
        <v>36</v>
      </c>
      <c r="C38" s="112"/>
      <c r="D38" s="112"/>
      <c r="E38" s="112"/>
      <c r="F38" s="1"/>
      <c r="G38" s="1"/>
      <c r="H38" s="1"/>
      <c r="I38" s="1"/>
      <c r="J38" s="7" t="s">
        <v>2</v>
      </c>
      <c r="K38" s="1"/>
      <c r="L38" s="49"/>
    </row>
    <row r="39" spans="2:10" ht="18" customHeight="1">
      <c r="B39" s="54" t="s">
        <v>49</v>
      </c>
      <c r="C39" s="109"/>
      <c r="D39" s="109"/>
      <c r="E39" s="110" t="s">
        <v>50</v>
      </c>
      <c r="F39" s="110"/>
      <c r="G39" s="110"/>
      <c r="H39" s="110"/>
      <c r="I39" s="50" t="s">
        <v>51</v>
      </c>
      <c r="J39" s="51" t="s">
        <v>52</v>
      </c>
    </row>
    <row r="40" spans="2:10" ht="18" customHeight="1">
      <c r="B40" s="54" t="s">
        <v>53</v>
      </c>
      <c r="C40" s="55"/>
      <c r="D40" s="56"/>
      <c r="E40" s="57" t="s">
        <v>61</v>
      </c>
      <c r="F40" s="58"/>
      <c r="G40" s="58"/>
      <c r="H40" s="59"/>
      <c r="I40" s="52">
        <v>4221634874</v>
      </c>
      <c r="J40" s="53">
        <f>I40/I42*100</f>
        <v>99.94791463052823</v>
      </c>
    </row>
    <row r="41" spans="2:10" ht="18" customHeight="1">
      <c r="B41" s="54" t="s">
        <v>54</v>
      </c>
      <c r="C41" s="55"/>
      <c r="D41" s="56"/>
      <c r="E41" s="57" t="s">
        <v>55</v>
      </c>
      <c r="F41" s="58"/>
      <c r="G41" s="58"/>
      <c r="H41" s="59"/>
      <c r="I41" s="52">
        <v>2200000</v>
      </c>
      <c r="J41" s="53">
        <f>I41/I42*100</f>
        <v>0.05208536947176121</v>
      </c>
    </row>
    <row r="42" spans="2:10" ht="18" customHeight="1">
      <c r="B42" s="54" t="s">
        <v>29</v>
      </c>
      <c r="C42" s="109"/>
      <c r="D42" s="109"/>
      <c r="E42" s="110" t="s">
        <v>62</v>
      </c>
      <c r="F42" s="110"/>
      <c r="G42" s="110"/>
      <c r="H42" s="110"/>
      <c r="I42" s="52">
        <v>4223834874</v>
      </c>
      <c r="J42" s="53">
        <v>100</v>
      </c>
    </row>
  </sheetData>
  <sheetProtection/>
  <mergeCells count="57">
    <mergeCell ref="B38:E38"/>
    <mergeCell ref="B39:D39"/>
    <mergeCell ref="E39:H39"/>
    <mergeCell ref="D25:E25"/>
    <mergeCell ref="D26:E26"/>
    <mergeCell ref="H26:I26"/>
    <mergeCell ref="D27:E27"/>
    <mergeCell ref="H27:I27"/>
    <mergeCell ref="B28:F30"/>
    <mergeCell ref="H28:I28"/>
    <mergeCell ref="B40:D40"/>
    <mergeCell ref="E40:H40"/>
    <mergeCell ref="B42:D42"/>
    <mergeCell ref="E42:H42"/>
    <mergeCell ref="D31:E31"/>
    <mergeCell ref="B34:D34"/>
    <mergeCell ref="B35:G35"/>
    <mergeCell ref="H35:J35"/>
    <mergeCell ref="B36:G36"/>
    <mergeCell ref="I36:J36"/>
    <mergeCell ref="H29:I29"/>
    <mergeCell ref="H30:I30"/>
    <mergeCell ref="D16:E16"/>
    <mergeCell ref="B20:F21"/>
    <mergeCell ref="G20:G21"/>
    <mergeCell ref="H20:I21"/>
    <mergeCell ref="J20:J21"/>
    <mergeCell ref="B22:B24"/>
    <mergeCell ref="D22:E24"/>
    <mergeCell ref="H22:I22"/>
    <mergeCell ref="H23:I23"/>
    <mergeCell ref="H24:I24"/>
    <mergeCell ref="B12:B13"/>
    <mergeCell ref="D12:E13"/>
    <mergeCell ref="H12:I12"/>
    <mergeCell ref="H13:I13"/>
    <mergeCell ref="B14:F15"/>
    <mergeCell ref="H15:I15"/>
    <mergeCell ref="H14:I14"/>
    <mergeCell ref="B4:F5"/>
    <mergeCell ref="G4:G5"/>
    <mergeCell ref="H4:I5"/>
    <mergeCell ref="B10:B11"/>
    <mergeCell ref="D10:E11"/>
    <mergeCell ref="H11:I11"/>
    <mergeCell ref="H7:I7"/>
    <mergeCell ref="H10:I10"/>
    <mergeCell ref="D9:E9"/>
    <mergeCell ref="H9:I9"/>
    <mergeCell ref="B41:D41"/>
    <mergeCell ref="E41:H41"/>
    <mergeCell ref="J4:J5"/>
    <mergeCell ref="D6:E6"/>
    <mergeCell ref="H6:I6"/>
    <mergeCell ref="D7:E7"/>
    <mergeCell ref="D8:E8"/>
    <mergeCell ref="H8:I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新座市役所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新座市役所</dc:creator>
  <cp:keywords/>
  <dc:description/>
  <cp:lastModifiedBy> </cp:lastModifiedBy>
  <cp:lastPrinted>2022-10-13T04:41:26Z</cp:lastPrinted>
  <dcterms:created xsi:type="dcterms:W3CDTF">2001-02-06T11:38:47Z</dcterms:created>
  <dcterms:modified xsi:type="dcterms:W3CDTF">2022-11-16T02:00:07Z</dcterms:modified>
  <cp:category/>
  <cp:version/>
  <cp:contentType/>
  <cp:contentStatus/>
</cp:coreProperties>
</file>