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niiza110\財政課\一般\21 公会計制度\統一的な基準\R1年度決算\⑪HP公表\"/>
    </mc:Choice>
  </mc:AlternateContent>
  <bookViews>
    <workbookView xWindow="0" yWindow="0" windowWidth="20490" windowHeight="7530"/>
  </bookViews>
  <sheets>
    <sheet name="貸借対照表" sheetId="5" r:id="rId1"/>
    <sheet name="行政コスト計算書" sheetId="6" r:id="rId2"/>
    <sheet name="純資産変動計算書" sheetId="7" r:id="rId3"/>
    <sheet name="資金収支計算書" sheetId="8" r:id="rId4"/>
  </sheets>
  <externalReferences>
    <externalReference r:id="rId5"/>
    <externalReference r:id="rId6"/>
    <externalReference r:id="rId7"/>
    <externalReference r:id="rId8"/>
  </externalReferences>
  <definedNames>
    <definedName name="CSV" localSheetId="1">#REF!</definedName>
    <definedName name="CSV" localSheetId="3">#REF!</definedName>
    <definedName name="CSV" localSheetId="2">#REF!</definedName>
    <definedName name="CSV">#REF!</definedName>
    <definedName name="CSVDATA" localSheetId="1">#REF!</definedName>
    <definedName name="CSVDATA" localSheetId="3">#REF!</definedName>
    <definedName name="CSVDATA" localSheetId="2">#REF!</definedName>
    <definedName name="CSVDATA">#REF!</definedName>
    <definedName name="_xlnm.Print_Area" localSheetId="1">行政コスト計算書!$B$1:$Q$50</definedName>
    <definedName name="_xlnm.Print_Area" localSheetId="3">資金収支計算書!$B$1:$O$72</definedName>
    <definedName name="_xlnm.Print_Area" localSheetId="2">純資産変動計算書!$B$1:$Q$32</definedName>
    <definedName name="_xlnm.Print_Area" localSheetId="0">貸借対照表!$C$1:$AB$71</definedName>
    <definedName name="カテゴリ一覧">[1]カテゴリ!$M$6:$M$16</definedName>
    <definedName name="フォーム共通定義_「画面ＩＤ」入力セルの位置_行" localSheetId="1">#REF!</definedName>
    <definedName name="フォーム共通定義_「画面ＩＤ」入力セルの位置_行" localSheetId="3">#REF!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1">#REF!</definedName>
    <definedName name="フォーム共通定義_「画面ＩＤ」入力セルの位置_列" localSheetId="3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1">#REF!</definedName>
    <definedName name="画面イベント定義_「画面ＩＤ」入力セルの位置_行" localSheetId="3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6" i="8" l="1"/>
  <c r="Q55" i="8"/>
  <c r="Q52" i="8"/>
  <c r="Q58" i="8" s="1"/>
  <c r="Q44" i="8"/>
  <c r="Q38" i="8"/>
  <c r="Q50" i="8" s="1"/>
  <c r="Q32" i="8"/>
  <c r="Q27" i="8"/>
  <c r="Q22" i="8"/>
  <c r="Q16" i="8" s="1"/>
  <c r="Q36" i="8" s="1"/>
  <c r="Q59" i="8" s="1"/>
  <c r="Q62" i="8" s="1"/>
  <c r="Q67" i="8" s="1"/>
  <c r="Q17" i="8"/>
  <c r="U30" i="7"/>
  <c r="U28" i="7"/>
  <c r="U27" i="7"/>
  <c r="U26" i="7"/>
  <c r="W21" i="7"/>
  <c r="V21" i="7"/>
  <c r="V29" i="7" s="1"/>
  <c r="U19" i="7"/>
  <c r="U18" i="7"/>
  <c r="W17" i="7"/>
  <c r="W20" i="7" s="1"/>
  <c r="U17" i="7"/>
  <c r="U16" i="7"/>
  <c r="U15" i="7"/>
  <c r="S45" i="6"/>
  <c r="S39" i="6"/>
  <c r="S35" i="6"/>
  <c r="S30" i="6"/>
  <c r="S26" i="6"/>
  <c r="S21" i="6"/>
  <c r="S16" i="6"/>
  <c r="S15" i="6" s="1"/>
  <c r="S14" i="6" s="1"/>
  <c r="S38" i="6" s="1"/>
  <c r="S48" i="6" s="1"/>
  <c r="W29" i="7" l="1"/>
  <c r="U29" i="7" s="1"/>
  <c r="U20" i="7"/>
  <c r="AE68" i="5" l="1"/>
  <c r="AD63" i="5"/>
  <c r="AD59" i="5" s="1"/>
  <c r="AD54" i="5"/>
  <c r="AD47" i="5"/>
  <c r="AD43" i="5"/>
  <c r="AD32" i="5"/>
  <c r="AE20" i="5"/>
  <c r="AD16" i="5"/>
  <c r="AE14" i="5"/>
  <c r="AE29" i="5" s="1"/>
  <c r="AE69" i="5" l="1"/>
  <c r="AD46" i="5"/>
  <c r="AD15" i="5"/>
  <c r="AD14" i="5" l="1"/>
  <c r="AD69" i="5" s="1"/>
</calcChain>
</file>

<file path=xl/sharedStrings.xml><?xml version="1.0" encoding="utf-8"?>
<sst xmlns="http://schemas.openxmlformats.org/spreadsheetml/2006/main" count="533" uniqueCount="345">
  <si>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</si>
  <si>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</si>
  <si>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</si>
  <si>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</si>
  <si>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</si>
  <si>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</si>
  <si>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</si>
  <si>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</si>
  <si>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</si>
  <si>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</si>
  <si>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</si>
  <si>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</si>
  <si>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</si>
  <si>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</si>
  <si>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</si>
  <si>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</si>
  <si>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</si>
  <si>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</si>
  <si>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</si>
  <si>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</si>
  <si>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</si>
  <si>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</si>
  <si>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</si>
  <si>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</si>
  <si>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</si>
  <si>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</si>
  <si>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</si>
  <si>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</si>
  <si>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</si>
  <si>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</si>
  <si>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</si>
  <si>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</si>
  <si>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</si>
  <si>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</si>
  <si>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</si>
  <si>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</si>
  <si>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</si>
  <si>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</si>
  <si>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</si>
  <si>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</si>
  <si>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</si>
  <si>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</si>
  <si>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</si>
  <si>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</si>
  <si>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</si>
  <si>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</si>
  <si>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</si>
  <si>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</si>
  <si>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</si>
  <si>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</si>
  <si>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</si>
  <si>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</si>
  <si>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</si>
  <si>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</si>
  <si>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</si>
  <si>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</si>
  <si>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</si>
  <si>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</si>
  <si>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</si>
  <si>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</si>
  <si>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</si>
  <si>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</si>
  <si>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</si>
  <si>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</si>
  <si>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</si>
  <si>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</si>
  <si>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</si>
  <si>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</si>
  <si>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</si>
  <si>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</si>
  <si>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</si>
  <si>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</si>
  <si>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</si>
  <si>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</si>
  <si>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</si>
  <si>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</si>
  <si>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</si>
  <si>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</si>
  <si>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</si>
  <si>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</si>
  <si>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</si>
  <si>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</si>
  <si>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</si>
  <si>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</si>
  <si>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</si>
  <si>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</si>
  <si>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</si>
  <si>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</si>
  <si>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</si>
  <si>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</si>
  <si>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</si>
  <si>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</si>
  <si>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</si>
  <si>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</si>
  <si>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</si>
  <si>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</si>
  <si>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</si>
  <si>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</si>
  <si>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</si>
  <si>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</si>
  <si>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</si>
  <si>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</si>
  <si>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</si>
  <si>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</si>
  <si>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</si>
  <si>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</si>
  <si>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</si>
  <si>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</si>
  <si>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</si>
  <si>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</si>
  <si>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</si>
  <si>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</si>
  <si>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</si>
  <si>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</si>
  <si>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</si>
  <si>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</si>
  <si>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</si>
  <si>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</si>
  <si>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</si>
  <si>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</si>
  <si>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</si>
  <si>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</si>
  <si>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</si>
  <si>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</si>
  <si>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</si>
  <si>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</si>
  <si>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</si>
  <si>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</si>
  <si>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</si>
  <si>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</si>
  <si>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</si>
  <si>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</si>
  <si>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科目コード</t>
  </si>
  <si>
    <t>科目コー</t>
  </si>
  <si>
    <t>金額</t>
  </si>
  <si>
    <t>【資産の部】</t>
  </si>
  <si>
    <t>【負債の部】</t>
  </si>
  <si>
    <t>地方債</t>
  </si>
  <si>
    <t>1年内償還予定地方債</t>
  </si>
  <si>
    <t>【純資産の部】</t>
  </si>
  <si>
    <t>負債及び純資産合計</t>
  </si>
  <si>
    <t>※ 下位項目との金額差は、単位未満の四捨五入によるものです。</t>
  </si>
  <si>
    <t>（単位：千円）</t>
  </si>
  <si>
    <t>-</t>
    <phoneticPr fontId="2"/>
  </si>
  <si>
    <t>※</t>
  </si>
  <si>
    <t>貸借対照表</t>
  </si>
  <si>
    <t>（令和２年３月３１日現在）</t>
  </si>
  <si>
    <t>５　一般会計等財務書類</t>
    <phoneticPr fontId="6"/>
  </si>
  <si>
    <t>行政コスト計算書</t>
  </si>
  <si>
    <t>自　平成３１年４月１日</t>
    <phoneticPr fontId="15"/>
  </si>
  <si>
    <t>至　令和２年３月３１日</t>
    <phoneticPr fontId="15"/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</si>
  <si>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</si>
  <si>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</si>
  <si>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</si>
  <si>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</si>
  <si>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</si>
  <si>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</si>
  <si>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</si>
  <si>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</si>
  <si>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</si>
  <si>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</si>
  <si>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</si>
  <si>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</si>
  <si>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</si>
  <si>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</si>
  <si>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</si>
  <si>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</si>
  <si>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</si>
  <si>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</si>
  <si>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</si>
  <si>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</si>
  <si>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</si>
  <si>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</si>
  <si>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</si>
  <si>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</si>
  <si>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</si>
  <si>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</si>
  <si>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</si>
  <si>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</si>
  <si>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</si>
  <si>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</si>
  <si>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</si>
  <si>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</si>
  <si>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</si>
  <si>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</si>
  <si>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</si>
  <si>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</si>
  <si>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</si>
  <si>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</si>
  <si>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</si>
  <si>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</si>
  <si>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</si>
  <si>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</si>
  <si>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</si>
  <si>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2010000</t>
  </si>
  <si>
    <t>純経常行政コスト</t>
  </si>
  <si>
    <t>2270000</t>
  </si>
  <si>
    <t>臨時損失</t>
  </si>
  <si>
    <t>2280000</t>
  </si>
  <si>
    <t>災害復旧事業費</t>
  </si>
  <si>
    <t>-</t>
    <phoneticPr fontId="15"/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</si>
  <si>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</si>
  <si>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</si>
  <si>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</si>
  <si>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</si>
  <si>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</si>
  <si>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</si>
  <si>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</si>
  <si>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</si>
  <si>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</si>
  <si>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</si>
  <si>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</si>
  <si>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</si>
  <si>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2260000</t>
  </si>
  <si>
    <t>純行政コスト</t>
  </si>
  <si>
    <t>純資産変動計算書</t>
  </si>
  <si>
    <t>合計</t>
  </si>
  <si>
    <t>固定資産
等形成分</t>
  </si>
  <si>
    <t>余剰分
（不足分）</t>
  </si>
  <si>
    <t>他団体出資等分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</si>
  <si>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</si>
  <si>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</si>
  <si>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</si>
  <si>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</si>
  <si>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</si>
  <si>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</si>
  <si>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</si>
  <si>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</si>
  <si>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</si>
  <si>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</si>
  <si>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</si>
  <si>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</si>
  <si>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</si>
  <si>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固定資産等の変動（内部変動）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</si>
  <si>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</si>
  <si>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</si>
  <si>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</si>
  <si>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</si>
  <si>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</si>
  <si>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</si>
  <si>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</si>
  <si>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</si>
  <si>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</si>
  <si>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</si>
  <si>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</si>
  <si>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</si>
  <si>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3140000</t>
  </si>
  <si>
    <t>3150000</t>
  </si>
  <si>
    <t>本年度純資産変動額</t>
  </si>
  <si>
    <t>3160000</t>
  </si>
  <si>
    <t>本年度末純資産残高</t>
  </si>
  <si>
    <t>資金収支計算書</t>
  </si>
  <si>
    <t>【業務活動収支】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</si>
  <si>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</si>
  <si>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</si>
  <si>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</si>
  <si>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</si>
  <si>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</si>
  <si>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</si>
  <si>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</si>
  <si>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</si>
  <si>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</si>
  <si>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</si>
  <si>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</si>
  <si>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</si>
  <si>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</si>
  <si>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</si>
  <si>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</si>
  <si>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</si>
  <si>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</si>
  <si>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</si>
  <si>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</si>
  <si>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</si>
  <si>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</si>
  <si>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</si>
  <si>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</si>
  <si>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</si>
  <si>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</si>
  <si>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</si>
  <si>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</si>
  <si>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</si>
  <si>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</si>
  <si>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</si>
  <si>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</si>
  <si>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</si>
  <si>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</si>
  <si>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</si>
  <si>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</si>
  <si>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</si>
  <si>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</si>
  <si>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</si>
  <si>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4010000</t>
  </si>
  <si>
    <t>業務活動収支</t>
  </si>
  <si>
    <t>【投資活動収支】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</si>
  <si>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</si>
  <si>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</si>
  <si>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</si>
  <si>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</si>
  <si>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</si>
  <si>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</si>
  <si>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</si>
  <si>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</si>
  <si>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</si>
  <si>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</si>
  <si>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</si>
  <si>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</si>
  <si>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</si>
  <si>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</si>
  <si>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</si>
  <si>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</si>
  <si>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</si>
  <si>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</si>
  <si>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</si>
  <si>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</si>
  <si>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</si>
  <si>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4220000</t>
  </si>
  <si>
    <t>投資活動収支</t>
  </si>
  <si>
    <t>【財務活動収支】</t>
  </si>
  <si>
    <t>4360000</t>
  </si>
  <si>
    <t>財務活動支出</t>
  </si>
  <si>
    <t>4370000</t>
  </si>
  <si>
    <t>地方債償還支出</t>
  </si>
  <si>
    <t>4380000</t>
  </si>
  <si>
    <t>4390000</t>
  </si>
  <si>
    <t>財務活動収入</t>
  </si>
  <si>
    <t>4400000</t>
  </si>
  <si>
    <t>地方債発行収入</t>
  </si>
  <si>
    <t>4410000</t>
  </si>
  <si>
    <t>4350000</t>
  </si>
  <si>
    <t>財務活動収支</t>
  </si>
  <si>
    <t>4420000</t>
  </si>
  <si>
    <t>本年度資金収支額</t>
  </si>
  <si>
    <t>4430000</t>
  </si>
  <si>
    <t>前年度末資金残高</t>
  </si>
  <si>
    <t>比例連結割合変更に伴う差額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</si>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</sst>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#,##0_ "/>
    <numFmt numFmtId="178" formatCode="&quot;△ &quot;#,##0;#,##0;0"/>
    <numFmt numFmtId="179" formatCode="#,##0;[Red]#,##0"/>
    <numFmt numFmtId="180" formatCode="0;&quot;△ &quot;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z val="20"/>
      <name val="BIZ UDゴシック"/>
      <family val="3"/>
    </font>
    <font>
      <sz val="6"/>
      <name val="ＭＳ Ｐゴシック"/>
      <family val="3"/>
    </font>
    <font>
      <sz val="10.5"/>
      <name val="BIZ UDゴシック"/>
      <family val="3"/>
      <charset val="128"/>
    </font>
    <font>
      <sz val="11"/>
      <name val="BIZ UDゴシック"/>
      <family val="3"/>
      <charset val="128"/>
    </font>
    <font>
      <b/>
      <sz val="14"/>
      <name val="BIZ UDゴシック"/>
      <family val="3"/>
      <charset val="128"/>
    </font>
    <font>
      <b/>
      <sz val="20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  <font>
      <strike/>
      <sz val="11"/>
      <name val="BIZ UDゴシック"/>
      <family val="3"/>
      <charset val="128"/>
    </font>
    <font>
      <sz val="6"/>
      <name val="ＭＳ Ｐゴシック"/>
      <family val="3"/>
      <charset val="128"/>
    </font>
    <font>
      <sz val="14"/>
      <name val="BIZ UDゴシック"/>
      <family val="3"/>
      <charset val="128"/>
    </font>
    <font>
      <i/>
      <sz val="11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  <font>
      <strike/>
      <sz val="11"/>
      <name val="ＭＳ Ｐゴシック"/>
      <family val="3"/>
      <charset val="128"/>
    </font>
    <font>
      <sz val="16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21">
    <xf numFmtId="0" fontId="0" fillId="0" borderId="0" xfId="0">
      <alignment vertical="center"/>
    </xf>
    <xf numFmtId="49" fontId="4" fillId="0" borderId="0" xfId="4" applyNumberFormat="1" applyFont="1" applyFill="1" applyAlignment="1">
      <alignment vertical="center"/>
    </xf>
    <xf numFmtId="0" fontId="4" fillId="0" borderId="0" xfId="4" applyFont="1" applyFill="1" applyAlignment="1">
      <alignment vertical="center"/>
    </xf>
    <xf numFmtId="49" fontId="7" fillId="2" borderId="0" xfId="2" applyNumberFormat="1" applyFont="1" applyFill="1" applyAlignment="1">
      <alignment vertical="center"/>
    </xf>
    <xf numFmtId="0" fontId="7" fillId="2" borderId="0" xfId="3" applyFont="1" applyFill="1">
      <alignment vertical="center"/>
    </xf>
    <xf numFmtId="0" fontId="7" fillId="2" borderId="0" xfId="2" applyFont="1" applyFill="1" applyAlignment="1">
      <alignment vertical="center"/>
    </xf>
    <xf numFmtId="0" fontId="7" fillId="2" borderId="0" xfId="0" applyFont="1" applyFill="1" applyBorder="1">
      <alignment vertical="center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49" fontId="7" fillId="0" borderId="0" xfId="4" applyNumberFormat="1" applyFont="1" applyFill="1" applyAlignment="1">
      <alignment vertical="center"/>
    </xf>
    <xf numFmtId="0" fontId="9" fillId="0" borderId="0" xfId="4" applyFont="1" applyFill="1" applyBorder="1" applyAlignment="1"/>
    <xf numFmtId="0" fontId="7" fillId="0" borderId="0" xfId="4" applyFont="1" applyFill="1" applyAlignment="1">
      <alignment vertical="center"/>
    </xf>
    <xf numFmtId="49" fontId="12" fillId="0" borderId="0" xfId="4" applyNumberFormat="1" applyFont="1" applyFill="1" applyAlignment="1">
      <alignment vertical="center"/>
    </xf>
    <xf numFmtId="0" fontId="12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12" fillId="0" borderId="0" xfId="4" applyFont="1" applyAlignment="1">
      <alignment vertical="center"/>
    </xf>
    <xf numFmtId="0" fontId="8" fillId="0" borderId="0" xfId="4" applyFont="1" applyAlignment="1">
      <alignment horizontal="right" vertical="center"/>
    </xf>
    <xf numFmtId="49" fontId="7" fillId="0" borderId="0" xfId="4" applyNumberFormat="1" applyFont="1" applyFill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8" fillId="0" borderId="1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/>
    </xf>
    <xf numFmtId="38" fontId="8" fillId="0" borderId="0" xfId="5" applyFont="1" applyFill="1" applyBorder="1" applyAlignment="1">
      <alignment vertical="center"/>
    </xf>
    <xf numFmtId="0" fontId="8" fillId="0" borderId="0" xfId="6" applyFont="1" applyFill="1" applyBorder="1" applyAlignment="1">
      <alignment vertical="center"/>
    </xf>
    <xf numFmtId="0" fontId="8" fillId="0" borderId="9" xfId="4" applyFont="1" applyFill="1" applyBorder="1" applyAlignment="1">
      <alignment horizontal="right" vertical="center"/>
    </xf>
    <xf numFmtId="176" fontId="13" fillId="0" borderId="4" xfId="4" applyNumberFormat="1" applyFont="1" applyFill="1" applyBorder="1" applyAlignment="1">
      <alignment horizontal="center" vertical="center"/>
    </xf>
    <xf numFmtId="176" fontId="8" fillId="0" borderId="0" xfId="5" applyNumberFormat="1" applyFont="1" applyFill="1" applyBorder="1" applyAlignment="1">
      <alignment vertical="center"/>
    </xf>
    <xf numFmtId="0" fontId="13" fillId="0" borderId="4" xfId="4" applyFont="1" applyFill="1" applyBorder="1" applyAlignment="1">
      <alignment horizontal="center" vertical="center"/>
    </xf>
    <xf numFmtId="38" fontId="8" fillId="0" borderId="1" xfId="5" applyFont="1" applyFill="1" applyBorder="1" applyAlignment="1">
      <alignment vertical="center"/>
    </xf>
    <xf numFmtId="176" fontId="8" fillId="2" borderId="9" xfId="4" applyNumberFormat="1" applyFont="1" applyFill="1" applyBorder="1" applyAlignment="1">
      <alignment horizontal="right" vertical="center"/>
    </xf>
    <xf numFmtId="176" fontId="13" fillId="2" borderId="4" xfId="4" applyNumberFormat="1" applyFont="1" applyFill="1" applyBorder="1" applyAlignment="1">
      <alignment horizontal="center" vertical="center"/>
    </xf>
    <xf numFmtId="177" fontId="13" fillId="2" borderId="4" xfId="4" applyNumberFormat="1" applyFont="1" applyFill="1" applyBorder="1" applyAlignment="1">
      <alignment horizontal="center" vertical="center"/>
    </xf>
    <xf numFmtId="38" fontId="14" fillId="0" borderId="0" xfId="5" applyFont="1" applyFill="1" applyBorder="1" applyAlignment="1">
      <alignment vertical="center"/>
    </xf>
    <xf numFmtId="0" fontId="14" fillId="0" borderId="0" xfId="4" applyFont="1" applyFill="1" applyBorder="1" applyAlignment="1">
      <alignment vertical="center"/>
    </xf>
    <xf numFmtId="176" fontId="8" fillId="0" borderId="0" xfId="4" applyNumberFormat="1" applyFont="1" applyFill="1" applyBorder="1" applyAlignment="1">
      <alignment vertical="center"/>
    </xf>
    <xf numFmtId="176" fontId="8" fillId="2" borderId="11" xfId="4" applyNumberFormat="1" applyFont="1" applyFill="1" applyBorder="1" applyAlignment="1">
      <alignment horizontal="right" vertical="center"/>
    </xf>
    <xf numFmtId="177" fontId="13" fillId="2" borderId="12" xfId="4" applyNumberFormat="1" applyFont="1" applyFill="1" applyBorder="1" applyAlignment="1">
      <alignment horizontal="center" vertical="center"/>
    </xf>
    <xf numFmtId="38" fontId="8" fillId="0" borderId="0" xfId="5" applyFont="1" applyFill="1" applyBorder="1" applyAlignment="1">
      <alignment horizontal="center" vertical="center"/>
    </xf>
    <xf numFmtId="0" fontId="8" fillId="2" borderId="9" xfId="4" applyFont="1" applyFill="1" applyBorder="1" applyAlignment="1">
      <alignment horizontal="right" vertical="center"/>
    </xf>
    <xf numFmtId="0" fontId="13" fillId="2" borderId="4" xfId="4" applyFont="1" applyFill="1" applyBorder="1" applyAlignment="1">
      <alignment horizontal="center" vertical="center"/>
    </xf>
    <xf numFmtId="176" fontId="8" fillId="0" borderId="1" xfId="5" applyNumberFormat="1" applyFont="1" applyFill="1" applyBorder="1" applyAlignment="1">
      <alignment vertical="center"/>
    </xf>
    <xf numFmtId="177" fontId="13" fillId="2" borderId="4" xfId="4" applyNumberFormat="1" applyFont="1" applyFill="1" applyBorder="1" applyAlignment="1">
      <alignment horizontal="right" vertical="center"/>
    </xf>
    <xf numFmtId="0" fontId="13" fillId="2" borderId="4" xfId="4" applyFont="1" applyFill="1" applyBorder="1" applyAlignment="1">
      <alignment horizontal="right" vertical="center"/>
    </xf>
    <xf numFmtId="176" fontId="8" fillId="0" borderId="1" xfId="4" applyNumberFormat="1" applyFont="1" applyFill="1" applyBorder="1" applyAlignment="1">
      <alignment vertical="center"/>
    </xf>
    <xf numFmtId="0" fontId="8" fillId="0" borderId="3" xfId="4" applyFont="1" applyFill="1" applyBorder="1" applyAlignment="1">
      <alignment vertical="center"/>
    </xf>
    <xf numFmtId="176" fontId="8" fillId="0" borderId="0" xfId="4" applyNumberFormat="1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13" fillId="0" borderId="4" xfId="4" applyFont="1" applyFill="1" applyBorder="1" applyAlignment="1">
      <alignment horizontal="right" vertical="center"/>
    </xf>
    <xf numFmtId="176" fontId="8" fillId="2" borderId="16" xfId="4" applyNumberFormat="1" applyFont="1" applyFill="1" applyBorder="1" applyAlignment="1">
      <alignment horizontal="right" vertical="center"/>
    </xf>
    <xf numFmtId="177" fontId="13" fillId="2" borderId="17" xfId="4" applyNumberFormat="1" applyFont="1" applyFill="1" applyBorder="1" applyAlignment="1">
      <alignment horizontal="center" vertical="center"/>
    </xf>
    <xf numFmtId="176" fontId="8" fillId="2" borderId="7" xfId="4" applyNumberFormat="1" applyFont="1" applyFill="1" applyBorder="1" applyAlignment="1">
      <alignment horizontal="right" vertical="center"/>
    </xf>
    <xf numFmtId="176" fontId="13" fillId="2" borderId="8" xfId="4" applyNumberFormat="1" applyFont="1" applyFill="1" applyBorder="1" applyAlignment="1">
      <alignment horizontal="center" vertical="center"/>
    </xf>
    <xf numFmtId="177" fontId="13" fillId="2" borderId="8" xfId="4" applyNumberFormat="1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5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horizontal="center"/>
    </xf>
    <xf numFmtId="0" fontId="11" fillId="0" borderId="0" xfId="4" applyFont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vertical="center"/>
    </xf>
    <xf numFmtId="0" fontId="8" fillId="0" borderId="7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176" fontId="8" fillId="0" borderId="10" xfId="5" applyNumberFormat="1" applyFont="1" applyFill="1" applyBorder="1" applyAlignment="1">
      <alignment horizontal="center" vertical="center"/>
    </xf>
    <xf numFmtId="38" fontId="8" fillId="0" borderId="2" xfId="5" applyFont="1" applyFill="1" applyBorder="1" applyAlignment="1">
      <alignment horizontal="center" vertical="center"/>
    </xf>
    <xf numFmtId="176" fontId="8" fillId="0" borderId="1" xfId="5" applyNumberFormat="1" applyFont="1" applyFill="1" applyBorder="1" applyAlignment="1">
      <alignment horizontal="center" vertical="center"/>
    </xf>
    <xf numFmtId="38" fontId="8" fillId="0" borderId="0" xfId="5" applyFont="1" applyFill="1" applyBorder="1" applyAlignment="1">
      <alignment horizontal="center" vertical="center"/>
    </xf>
    <xf numFmtId="176" fontId="8" fillId="0" borderId="13" xfId="4" applyNumberFormat="1" applyFont="1" applyFill="1" applyBorder="1" applyAlignment="1">
      <alignment horizontal="center" vertical="center"/>
    </xf>
    <xf numFmtId="0" fontId="8" fillId="0" borderId="14" xfId="4" applyFont="1" applyFill="1" applyBorder="1" applyAlignment="1">
      <alignment horizontal="center" vertical="center"/>
    </xf>
    <xf numFmtId="0" fontId="8" fillId="0" borderId="15" xfId="4" applyFont="1" applyFill="1" applyBorder="1" applyAlignment="1">
      <alignment horizontal="center" vertical="center"/>
    </xf>
    <xf numFmtId="38" fontId="8" fillId="0" borderId="5" xfId="5" applyFont="1" applyFill="1" applyBorder="1" applyAlignment="1">
      <alignment horizontal="center" vertical="center"/>
    </xf>
    <xf numFmtId="38" fontId="8" fillId="0" borderId="6" xfId="5" applyFont="1" applyFill="1" applyBorder="1" applyAlignment="1">
      <alignment horizontal="center" vertical="center"/>
    </xf>
    <xf numFmtId="38" fontId="8" fillId="0" borderId="18" xfId="5" applyFont="1" applyFill="1" applyBorder="1" applyAlignment="1">
      <alignment horizontal="center" vertical="center"/>
    </xf>
    <xf numFmtId="176" fontId="8" fillId="0" borderId="5" xfId="4" applyNumberFormat="1" applyFont="1" applyFill="1" applyBorder="1" applyAlignment="1">
      <alignment horizontal="center" vertical="center"/>
    </xf>
    <xf numFmtId="0" fontId="8" fillId="0" borderId="18" xfId="4" applyFont="1" applyFill="1" applyBorder="1" applyAlignment="1">
      <alignment horizontal="center" vertical="center"/>
    </xf>
    <xf numFmtId="49" fontId="4" fillId="2" borderId="0" xfId="2" applyNumberFormat="1" applyFont="1" applyFill="1" applyAlignment="1">
      <alignment vertical="center"/>
    </xf>
    <xf numFmtId="0" fontId="1" fillId="2" borderId="0" xfId="0" applyFont="1" applyFill="1">
      <alignment vertical="center"/>
    </xf>
    <xf numFmtId="0" fontId="1" fillId="2" borderId="0" xfId="3" applyFont="1" applyFill="1">
      <alignment vertical="center"/>
    </xf>
    <xf numFmtId="0" fontId="4" fillId="2" borderId="0" xfId="2" applyFont="1" applyFill="1" applyAlignment="1">
      <alignment vertical="center"/>
    </xf>
    <xf numFmtId="0" fontId="1" fillId="2" borderId="0" xfId="0" applyFont="1" applyFill="1" applyBorder="1">
      <alignment vertical="center"/>
    </xf>
    <xf numFmtId="49" fontId="8" fillId="2" borderId="0" xfId="0" applyNumberFormat="1" applyFont="1" applyFill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38" fontId="8" fillId="2" borderId="1" xfId="11" applyFont="1" applyFill="1" applyBorder="1" applyAlignment="1">
      <alignment vertical="center"/>
    </xf>
    <xf numFmtId="38" fontId="8" fillId="2" borderId="0" xfId="1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76" fontId="8" fillId="2" borderId="9" xfId="0" applyNumberFormat="1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76" fontId="8" fillId="2" borderId="0" xfId="0" applyNumberFormat="1" applyFont="1" applyFill="1">
      <alignment vertical="center"/>
    </xf>
    <xf numFmtId="177" fontId="13" fillId="2" borderId="4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38" fontId="8" fillId="2" borderId="10" xfId="11" applyFont="1" applyFill="1" applyBorder="1" applyAlignment="1">
      <alignment vertical="center"/>
    </xf>
    <xf numFmtId="38" fontId="8" fillId="2" borderId="2" xfId="11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178" fontId="8" fillId="2" borderId="11" xfId="0" applyNumberFormat="1" applyFont="1" applyFill="1" applyBorder="1" applyAlignment="1">
      <alignment horizontal="right" vertical="center"/>
    </xf>
    <xf numFmtId="37" fontId="13" fillId="2" borderId="12" xfId="0" applyNumberFormat="1" applyFont="1" applyFill="1" applyBorder="1" applyAlignment="1">
      <alignment horizontal="center" vertical="center"/>
    </xf>
    <xf numFmtId="38" fontId="8" fillId="2" borderId="5" xfId="11" applyFont="1" applyFill="1" applyBorder="1" applyAlignment="1">
      <alignment vertical="center"/>
    </xf>
    <xf numFmtId="38" fontId="8" fillId="2" borderId="6" xfId="11" applyFont="1" applyFill="1" applyBorder="1" applyAlignment="1">
      <alignment vertical="center"/>
    </xf>
    <xf numFmtId="0" fontId="17" fillId="2" borderId="6" xfId="0" applyFont="1" applyFill="1" applyBorder="1" applyAlignment="1">
      <alignment vertical="center"/>
    </xf>
    <xf numFmtId="178" fontId="8" fillId="2" borderId="7" xfId="0" applyNumberFormat="1" applyFont="1" applyFill="1" applyBorder="1" applyAlignment="1">
      <alignment horizontal="right" vertical="center"/>
    </xf>
    <xf numFmtId="177" fontId="13" fillId="2" borderId="8" xfId="0" applyNumberFormat="1" applyFont="1" applyFill="1" applyBorder="1" applyAlignment="1">
      <alignment horizontal="center" vertical="center"/>
    </xf>
    <xf numFmtId="49" fontId="12" fillId="2" borderId="0" xfId="11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38" fontId="12" fillId="2" borderId="19" xfId="11" applyFont="1" applyFill="1" applyBorder="1" applyAlignment="1">
      <alignment vertical="center"/>
    </xf>
    <xf numFmtId="38" fontId="18" fillId="2" borderId="19" xfId="11" applyFont="1" applyFill="1" applyBorder="1" applyAlignment="1">
      <alignment vertical="center"/>
    </xf>
    <xf numFmtId="0" fontId="19" fillId="2" borderId="19" xfId="0" applyFont="1" applyFill="1" applyBorder="1" applyAlignment="1">
      <alignment vertical="center"/>
    </xf>
    <xf numFmtId="0" fontId="7" fillId="2" borderId="0" xfId="0" applyFont="1" applyFill="1" applyAlignment="1">
      <alignment horizontal="left" vertical="center"/>
    </xf>
    <xf numFmtId="38" fontId="18" fillId="2" borderId="0" xfId="11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 applyAlignment="1"/>
    <xf numFmtId="49" fontId="7" fillId="0" borderId="0" xfId="7" applyNumberFormat="1" applyFont="1" applyFill="1" applyAlignment="1">
      <alignment vertical="center"/>
    </xf>
    <xf numFmtId="0" fontId="7" fillId="0" borderId="0" xfId="7" applyFont="1" applyFill="1" applyAlignment="1">
      <alignment vertical="center"/>
    </xf>
    <xf numFmtId="0" fontId="16" fillId="0" borderId="0" xfId="7" applyFont="1" applyFill="1" applyBorder="1" applyAlignment="1"/>
    <xf numFmtId="0" fontId="10" fillId="0" borderId="0" xfId="7" applyFont="1" applyFill="1" applyBorder="1" applyAlignment="1">
      <alignment horizontal="center"/>
    </xf>
    <xf numFmtId="0" fontId="16" fillId="0" borderId="0" xfId="7" applyFont="1" applyFill="1" applyBorder="1" applyAlignment="1">
      <alignment horizontal="center"/>
    </xf>
    <xf numFmtId="0" fontId="11" fillId="0" borderId="0" xfId="7" applyFont="1" applyFill="1" applyBorder="1" applyAlignment="1">
      <alignment horizontal="center"/>
    </xf>
    <xf numFmtId="0" fontId="8" fillId="0" borderId="0" xfId="7" applyFont="1" applyFill="1" applyBorder="1" applyAlignment="1">
      <alignment horizontal="center"/>
    </xf>
    <xf numFmtId="0" fontId="8" fillId="0" borderId="0" xfId="7" applyFont="1" applyFill="1" applyBorder="1" applyAlignment="1"/>
    <xf numFmtId="0" fontId="8" fillId="0" borderId="0" xfId="7" applyFont="1" applyFill="1" applyBorder="1" applyAlignment="1">
      <alignment horizontal="right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Alignment="1">
      <alignment vertical="center"/>
    </xf>
    <xf numFmtId="0" fontId="8" fillId="0" borderId="20" xfId="7" applyFont="1" applyFill="1" applyBorder="1" applyAlignment="1">
      <alignment horizontal="center" vertical="center"/>
    </xf>
    <xf numFmtId="0" fontId="8" fillId="0" borderId="19" xfId="7" applyFont="1" applyFill="1" applyBorder="1" applyAlignment="1">
      <alignment horizontal="center" vertical="center"/>
    </xf>
    <xf numFmtId="0" fontId="8" fillId="0" borderId="21" xfId="7" applyFont="1" applyFill="1" applyBorder="1" applyAlignment="1">
      <alignment horizontal="center" vertical="center"/>
    </xf>
    <xf numFmtId="0" fontId="8" fillId="0" borderId="22" xfId="7" applyFont="1" applyFill="1" applyBorder="1" applyAlignment="1">
      <alignment horizontal="center" vertical="center"/>
    </xf>
    <xf numFmtId="0" fontId="8" fillId="0" borderId="19" xfId="7" applyFont="1" applyFill="1" applyBorder="1" applyAlignment="1">
      <alignment vertical="center"/>
    </xf>
    <xf numFmtId="0" fontId="8" fillId="0" borderId="23" xfId="7" applyFont="1" applyFill="1" applyBorder="1" applyAlignment="1">
      <alignment vertical="center"/>
    </xf>
    <xf numFmtId="0" fontId="8" fillId="0" borderId="24" xfId="7" applyFont="1" applyFill="1" applyBorder="1" applyAlignment="1">
      <alignment horizontal="center" vertical="center"/>
    </xf>
    <xf numFmtId="0" fontId="8" fillId="0" borderId="25" xfId="7" applyFont="1" applyFill="1" applyBorder="1" applyAlignment="1">
      <alignment horizontal="center" vertical="center"/>
    </xf>
    <xf numFmtId="0" fontId="8" fillId="0" borderId="26" xfId="7" applyFont="1" applyFill="1" applyBorder="1" applyAlignment="1">
      <alignment horizontal="center" vertical="center"/>
    </xf>
    <xf numFmtId="0" fontId="8" fillId="0" borderId="27" xfId="7" applyFont="1" applyFill="1" applyBorder="1" applyAlignment="1">
      <alignment horizontal="center" vertical="center"/>
    </xf>
    <xf numFmtId="0" fontId="8" fillId="0" borderId="16" xfId="7" applyFont="1" applyFill="1" applyBorder="1" applyAlignment="1">
      <alignment horizontal="center" vertical="center" wrapText="1"/>
    </xf>
    <xf numFmtId="0" fontId="8" fillId="0" borderId="15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0" fontId="8" fillId="0" borderId="17" xfId="7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center" vertical="center"/>
    </xf>
    <xf numFmtId="38" fontId="8" fillId="0" borderId="28" xfId="5" applyFont="1" applyFill="1" applyBorder="1" applyAlignment="1">
      <alignment vertical="center"/>
    </xf>
    <xf numFmtId="38" fontId="8" fillId="0" borderId="29" xfId="5" applyFont="1" applyFill="1" applyBorder="1" applyAlignment="1">
      <alignment vertical="center"/>
    </xf>
    <xf numFmtId="0" fontId="8" fillId="0" borderId="29" xfId="7" applyFont="1" applyFill="1" applyBorder="1" applyAlignment="1">
      <alignment vertical="center"/>
    </xf>
    <xf numFmtId="176" fontId="8" fillId="0" borderId="30" xfId="7" applyNumberFormat="1" applyFont="1" applyFill="1" applyBorder="1" applyAlignment="1">
      <alignment horizontal="right" vertical="center"/>
    </xf>
    <xf numFmtId="179" fontId="13" fillId="0" borderId="29" xfId="7" applyNumberFormat="1" applyFont="1" applyFill="1" applyBorder="1" applyAlignment="1">
      <alignment horizontal="center" vertical="center"/>
    </xf>
    <xf numFmtId="176" fontId="13" fillId="0" borderId="31" xfId="7" applyNumberFormat="1" applyFont="1" applyFill="1" applyBorder="1" applyAlignment="1">
      <alignment horizontal="center" vertical="center"/>
    </xf>
    <xf numFmtId="176" fontId="13" fillId="0" borderId="32" xfId="7" applyNumberFormat="1" applyFont="1" applyFill="1" applyBorder="1" applyAlignment="1">
      <alignment horizontal="center" vertical="center"/>
    </xf>
    <xf numFmtId="176" fontId="8" fillId="0" borderId="29" xfId="7" applyNumberFormat="1" applyFont="1" applyFill="1" applyBorder="1" applyAlignment="1">
      <alignment horizontal="right" vertical="center"/>
    </xf>
    <xf numFmtId="176" fontId="7" fillId="0" borderId="0" xfId="7" applyNumberFormat="1" applyFont="1" applyFill="1" applyAlignment="1">
      <alignment vertical="center"/>
    </xf>
    <xf numFmtId="0" fontId="8" fillId="0" borderId="0" xfId="7" applyFont="1" applyFill="1" applyBorder="1" applyAlignment="1">
      <alignment vertical="center"/>
    </xf>
    <xf numFmtId="176" fontId="8" fillId="0" borderId="9" xfId="7" applyNumberFormat="1" applyFont="1" applyFill="1" applyBorder="1" applyAlignment="1">
      <alignment horizontal="right" vertical="center"/>
    </xf>
    <xf numFmtId="179" fontId="13" fillId="0" borderId="0" xfId="7" applyNumberFormat="1" applyFont="1" applyFill="1" applyBorder="1" applyAlignment="1">
      <alignment horizontal="center" vertical="center"/>
    </xf>
    <xf numFmtId="179" fontId="8" fillId="0" borderId="33" xfId="7" applyNumberFormat="1" applyFont="1" applyFill="1" applyBorder="1" applyAlignment="1">
      <alignment horizontal="right" vertical="center"/>
    </xf>
    <xf numFmtId="0" fontId="8" fillId="0" borderId="34" xfId="7" applyFont="1" applyBorder="1" applyAlignment="1">
      <alignment horizontal="right" vertical="center"/>
    </xf>
    <xf numFmtId="176" fontId="13" fillId="0" borderId="4" xfId="7" applyNumberFormat="1" applyFont="1" applyFill="1" applyBorder="1" applyAlignment="1">
      <alignment horizontal="center" vertical="center"/>
    </xf>
    <xf numFmtId="176" fontId="8" fillId="0" borderId="0" xfId="7" applyNumberFormat="1" applyFont="1" applyFill="1" applyBorder="1" applyAlignment="1">
      <alignment horizontal="right" vertical="center"/>
    </xf>
    <xf numFmtId="176" fontId="13" fillId="0" borderId="35" xfId="7" applyNumberFormat="1" applyFont="1" applyFill="1" applyBorder="1" applyAlignment="1">
      <alignment horizontal="center" vertical="center"/>
    </xf>
    <xf numFmtId="0" fontId="8" fillId="0" borderId="1" xfId="7" applyFont="1" applyFill="1" applyBorder="1" applyAlignment="1">
      <alignment vertical="center"/>
    </xf>
    <xf numFmtId="179" fontId="8" fillId="0" borderId="36" xfId="7" applyNumberFormat="1" applyFont="1" applyFill="1" applyBorder="1" applyAlignment="1">
      <alignment horizontal="center" vertical="center"/>
    </xf>
    <xf numFmtId="179" fontId="8" fillId="0" borderId="37" xfId="7" applyNumberFormat="1" applyFont="1" applyFill="1" applyBorder="1" applyAlignment="1">
      <alignment horizontal="center" vertical="center"/>
    </xf>
    <xf numFmtId="0" fontId="8" fillId="0" borderId="1" xfId="12" applyFont="1" applyFill="1" applyBorder="1" applyAlignment="1">
      <alignment horizontal="left" vertical="center"/>
    </xf>
    <xf numFmtId="0" fontId="8" fillId="0" borderId="0" xfId="12" applyFont="1" applyFill="1" applyBorder="1" applyAlignment="1">
      <alignment horizontal="left" vertical="center"/>
    </xf>
    <xf numFmtId="38" fontId="8" fillId="0" borderId="38" xfId="5" applyFont="1" applyFill="1" applyBorder="1" applyAlignment="1">
      <alignment vertical="center"/>
    </xf>
    <xf numFmtId="0" fontId="8" fillId="0" borderId="39" xfId="12" applyFont="1" applyFill="1" applyBorder="1" applyAlignment="1">
      <alignment vertical="center"/>
    </xf>
    <xf numFmtId="0" fontId="8" fillId="0" borderId="39" xfId="7" applyFont="1" applyFill="1" applyBorder="1" applyAlignment="1">
      <alignment vertical="center"/>
    </xf>
    <xf numFmtId="176" fontId="8" fillId="0" borderId="40" xfId="7" applyNumberFormat="1" applyFont="1" applyFill="1" applyBorder="1" applyAlignment="1">
      <alignment horizontal="right" vertical="center"/>
    </xf>
    <xf numFmtId="179" fontId="13" fillId="0" borderId="39" xfId="7" applyNumberFormat="1" applyFont="1" applyFill="1" applyBorder="1" applyAlignment="1">
      <alignment horizontal="center" vertical="center"/>
    </xf>
    <xf numFmtId="179" fontId="8" fillId="0" borderId="41" xfId="7" applyNumberFormat="1" applyFont="1" applyFill="1" applyBorder="1" applyAlignment="1">
      <alignment horizontal="center" vertical="center"/>
    </xf>
    <xf numFmtId="179" fontId="8" fillId="0" borderId="42" xfId="7" applyNumberFormat="1" applyFont="1" applyFill="1" applyBorder="1" applyAlignment="1">
      <alignment horizontal="center" vertical="center"/>
    </xf>
    <xf numFmtId="176" fontId="13" fillId="0" borderId="43" xfId="7" applyNumberFormat="1" applyFont="1" applyFill="1" applyBorder="1" applyAlignment="1">
      <alignment horizontal="center" vertical="center"/>
    </xf>
    <xf numFmtId="176" fontId="8" fillId="0" borderId="39" xfId="7" applyNumberFormat="1" applyFont="1" applyFill="1" applyBorder="1" applyAlignment="1">
      <alignment horizontal="right" vertical="center"/>
    </xf>
    <xf numFmtId="38" fontId="8" fillId="0" borderId="10" xfId="5" applyFont="1" applyFill="1" applyBorder="1" applyAlignment="1">
      <alignment vertical="center"/>
    </xf>
    <xf numFmtId="0" fontId="8" fillId="0" borderId="2" xfId="12" applyFont="1" applyFill="1" applyBorder="1" applyAlignment="1">
      <alignment vertical="center"/>
    </xf>
    <xf numFmtId="0" fontId="8" fillId="0" borderId="44" xfId="12" applyFont="1" applyFill="1" applyBorder="1" applyAlignment="1">
      <alignment vertical="center"/>
    </xf>
    <xf numFmtId="0" fontId="8" fillId="0" borderId="2" xfId="7" applyFont="1" applyFill="1" applyBorder="1" applyAlignment="1">
      <alignment vertical="center"/>
    </xf>
    <xf numFmtId="176" fontId="8" fillId="0" borderId="11" xfId="7" applyNumberFormat="1" applyFont="1" applyFill="1" applyBorder="1" applyAlignment="1">
      <alignment horizontal="right" vertical="center"/>
    </xf>
    <xf numFmtId="179" fontId="13" fillId="0" borderId="45" xfId="7" applyNumberFormat="1" applyFont="1" applyFill="1" applyBorder="1" applyAlignment="1">
      <alignment horizontal="center" vertical="center"/>
    </xf>
    <xf numFmtId="179" fontId="8" fillId="0" borderId="46" xfId="7" applyNumberFormat="1" applyFont="1" applyFill="1" applyBorder="1" applyAlignment="1">
      <alignment horizontal="center" vertical="center"/>
    </xf>
    <xf numFmtId="179" fontId="8" fillId="0" borderId="47" xfId="7" applyNumberFormat="1" applyFont="1" applyFill="1" applyBorder="1" applyAlignment="1">
      <alignment horizontal="center" vertical="center"/>
    </xf>
    <xf numFmtId="176" fontId="13" fillId="0" borderId="12" xfId="7" applyNumberFormat="1" applyFont="1" applyFill="1" applyBorder="1" applyAlignment="1">
      <alignment horizontal="center" vertical="center"/>
    </xf>
    <xf numFmtId="176" fontId="8" fillId="0" borderId="2" xfId="7" applyNumberFormat="1" applyFont="1" applyFill="1" applyBorder="1" applyAlignment="1">
      <alignment horizontal="right" vertical="center"/>
    </xf>
    <xf numFmtId="0" fontId="8" fillId="0" borderId="0" xfId="12" applyFont="1" applyFill="1" applyBorder="1" applyAlignment="1">
      <alignment vertical="center"/>
    </xf>
    <xf numFmtId="176" fontId="8" fillId="0" borderId="36" xfId="7" applyNumberFormat="1" applyFont="1" applyFill="1" applyBorder="1" applyAlignment="1">
      <alignment horizontal="right" vertical="center"/>
    </xf>
    <xf numFmtId="176" fontId="8" fillId="0" borderId="37" xfId="7" applyNumberFormat="1" applyFont="1" applyFill="1" applyBorder="1" applyAlignment="1">
      <alignment horizontal="right" vertical="center"/>
    </xf>
    <xf numFmtId="176" fontId="13" fillId="0" borderId="3" xfId="7" applyNumberFormat="1" applyFont="1" applyFill="1" applyBorder="1" applyAlignment="1">
      <alignment horizontal="center" vertical="center"/>
    </xf>
    <xf numFmtId="176" fontId="8" fillId="0" borderId="48" xfId="7" applyNumberFormat="1" applyFont="1" applyFill="1" applyBorder="1" applyAlignment="1">
      <alignment horizontal="center" vertical="center"/>
    </xf>
    <xf numFmtId="176" fontId="8" fillId="0" borderId="49" xfId="7" applyNumberFormat="1" applyFont="1" applyFill="1" applyBorder="1" applyAlignment="1">
      <alignment horizontal="center" vertical="center"/>
    </xf>
    <xf numFmtId="176" fontId="8" fillId="0" borderId="50" xfId="7" applyNumberFormat="1" applyFont="1" applyFill="1" applyBorder="1" applyAlignment="1">
      <alignment horizontal="center" vertical="center"/>
    </xf>
    <xf numFmtId="176" fontId="8" fillId="0" borderId="51" xfId="7" applyNumberFormat="1" applyFont="1" applyFill="1" applyBorder="1" applyAlignment="1">
      <alignment horizontal="center" vertical="center"/>
    </xf>
    <xf numFmtId="179" fontId="8" fillId="0" borderId="51" xfId="7" applyNumberFormat="1" applyFont="1" applyFill="1" applyBorder="1" applyAlignment="1">
      <alignment horizontal="center" vertical="center"/>
    </xf>
    <xf numFmtId="179" fontId="8" fillId="0" borderId="50" xfId="7" applyNumberFormat="1" applyFont="1" applyFill="1" applyBorder="1" applyAlignment="1">
      <alignment horizontal="center" vertical="center"/>
    </xf>
    <xf numFmtId="0" fontId="8" fillId="0" borderId="39" xfId="12" applyFont="1" applyFill="1" applyBorder="1" applyAlignment="1">
      <alignment horizontal="left" vertical="center"/>
    </xf>
    <xf numFmtId="176" fontId="13" fillId="0" borderId="52" xfId="7" applyNumberFormat="1" applyFont="1" applyFill="1" applyBorder="1" applyAlignment="1">
      <alignment horizontal="center" vertical="center"/>
    </xf>
    <xf numFmtId="176" fontId="8" fillId="0" borderId="53" xfId="7" applyNumberFormat="1" applyFont="1" applyFill="1" applyBorder="1" applyAlignment="1">
      <alignment horizontal="center" vertical="center"/>
    </xf>
    <xf numFmtId="176" fontId="8" fillId="0" borderId="54" xfId="7" applyNumberFormat="1" applyFont="1" applyFill="1" applyBorder="1" applyAlignment="1">
      <alignment horizontal="center" vertical="center"/>
    </xf>
    <xf numFmtId="38" fontId="12" fillId="0" borderId="0" xfId="5" applyFont="1" applyFill="1" applyBorder="1" applyAlignment="1">
      <alignment vertical="center"/>
    </xf>
    <xf numFmtId="38" fontId="8" fillId="0" borderId="13" xfId="5" applyFont="1" applyFill="1" applyBorder="1" applyAlignment="1">
      <alignment vertical="center"/>
    </xf>
    <xf numFmtId="0" fontId="8" fillId="0" borderId="14" xfId="12" applyFont="1" applyFill="1" applyBorder="1" applyAlignment="1">
      <alignment vertical="center"/>
    </xf>
    <xf numFmtId="0" fontId="8" fillId="0" borderId="14" xfId="12" applyFont="1" applyFill="1" applyBorder="1" applyAlignment="1">
      <alignment horizontal="left" vertical="center"/>
    </xf>
    <xf numFmtId="0" fontId="14" fillId="0" borderId="14" xfId="12" applyFont="1" applyFill="1" applyBorder="1" applyAlignment="1">
      <alignment horizontal="left" vertical="center"/>
    </xf>
    <xf numFmtId="0" fontId="8" fillId="0" borderId="14" xfId="7" applyFont="1" applyFill="1" applyBorder="1" applyAlignment="1">
      <alignment vertical="center"/>
    </xf>
    <xf numFmtId="176" fontId="8" fillId="0" borderId="16" xfId="7" applyNumberFormat="1" applyFont="1" applyFill="1" applyBorder="1" applyAlignment="1">
      <alignment horizontal="right" vertical="center"/>
    </xf>
    <xf numFmtId="179" fontId="13" fillId="0" borderId="14" xfId="7" applyNumberFormat="1" applyFont="1" applyFill="1" applyBorder="1" applyAlignment="1">
      <alignment horizontal="center" vertical="center"/>
    </xf>
    <xf numFmtId="176" fontId="13" fillId="0" borderId="15" xfId="7" applyNumberFormat="1" applyFont="1" applyFill="1" applyBorder="1" applyAlignment="1">
      <alignment horizontal="center" vertical="center"/>
    </xf>
    <xf numFmtId="176" fontId="13" fillId="0" borderId="17" xfId="7" applyNumberFormat="1" applyFont="1" applyFill="1" applyBorder="1" applyAlignment="1">
      <alignment horizontal="center" vertical="center"/>
    </xf>
    <xf numFmtId="176" fontId="8" fillId="0" borderId="14" xfId="7" applyNumberFormat="1" applyFont="1" applyFill="1" applyBorder="1" applyAlignment="1">
      <alignment horizontal="right" vertical="center"/>
    </xf>
    <xf numFmtId="176" fontId="13" fillId="0" borderId="17" xfId="5" applyNumberFormat="1" applyFont="1" applyFill="1" applyBorder="1" applyAlignment="1">
      <alignment horizontal="center" vertical="center"/>
    </xf>
    <xf numFmtId="38" fontId="8" fillId="0" borderId="24" xfId="5" applyFont="1" applyFill="1" applyBorder="1" applyAlignment="1">
      <alignment vertical="center"/>
    </xf>
    <xf numFmtId="0" fontId="8" fillId="0" borderId="25" xfId="12" applyFont="1" applyFill="1" applyBorder="1" applyAlignment="1">
      <alignment vertical="center"/>
    </xf>
    <xf numFmtId="0" fontId="8" fillId="0" borderId="25" xfId="12" applyFont="1" applyFill="1" applyBorder="1" applyAlignment="1">
      <alignment horizontal="left" vertical="center"/>
    </xf>
    <xf numFmtId="0" fontId="8" fillId="0" borderId="25" xfId="7" applyFont="1" applyFill="1" applyBorder="1" applyAlignment="1">
      <alignment vertical="center"/>
    </xf>
    <xf numFmtId="176" fontId="8" fillId="0" borderId="27" xfId="7" applyNumberFormat="1" applyFont="1" applyFill="1" applyBorder="1" applyAlignment="1">
      <alignment horizontal="right" vertical="center"/>
    </xf>
    <xf numFmtId="179" fontId="13" fillId="0" borderId="25" xfId="7" applyNumberFormat="1" applyFont="1" applyFill="1" applyBorder="1" applyAlignment="1">
      <alignment horizontal="center" vertical="center"/>
    </xf>
    <xf numFmtId="176" fontId="13" fillId="0" borderId="26" xfId="7" applyNumberFormat="1" applyFont="1" applyFill="1" applyBorder="1" applyAlignment="1">
      <alignment horizontal="center" vertical="center"/>
    </xf>
    <xf numFmtId="176" fontId="13" fillId="0" borderId="55" xfId="7" applyNumberFormat="1" applyFont="1" applyFill="1" applyBorder="1" applyAlignment="1">
      <alignment horizontal="center" vertical="center"/>
    </xf>
    <xf numFmtId="176" fontId="8" fillId="0" borderId="25" xfId="7" applyNumberFormat="1" applyFont="1" applyFill="1" applyBorder="1" applyAlignment="1">
      <alignment horizontal="right" vertical="center"/>
    </xf>
    <xf numFmtId="176" fontId="13" fillId="0" borderId="55" xfId="5" applyNumberFormat="1" applyFont="1" applyFill="1" applyBorder="1" applyAlignment="1">
      <alignment horizontal="center" vertical="center"/>
    </xf>
    <xf numFmtId="0" fontId="8" fillId="0" borderId="19" xfId="7" applyFont="1" applyFill="1" applyBorder="1" applyAlignment="1">
      <alignment vertical="top" wrapText="1"/>
    </xf>
    <xf numFmtId="0" fontId="8" fillId="0" borderId="19" xfId="7" applyFont="1" applyFill="1" applyBorder="1" applyAlignment="1">
      <alignment vertical="top"/>
    </xf>
    <xf numFmtId="0" fontId="8" fillId="0" borderId="0" xfId="7" applyFont="1" applyFill="1" applyBorder="1" applyAlignment="1">
      <alignment vertical="top"/>
    </xf>
    <xf numFmtId="0" fontId="7" fillId="0" borderId="0" xfId="7" applyFont="1" applyAlignment="1">
      <alignment horizontal="left" vertical="center"/>
    </xf>
    <xf numFmtId="0" fontId="8" fillId="0" borderId="0" xfId="7" applyFont="1" applyAlignment="1">
      <alignment horizontal="center" vertical="center"/>
    </xf>
    <xf numFmtId="0" fontId="8" fillId="0" borderId="0" xfId="7" applyFont="1"/>
    <xf numFmtId="49" fontId="4" fillId="0" borderId="0" xfId="7" applyNumberFormat="1" applyFont="1" applyFill="1" applyAlignment="1">
      <alignment vertical="center"/>
    </xf>
    <xf numFmtId="0" fontId="4" fillId="0" borderId="0" xfId="7" applyFont="1" applyFill="1" applyAlignment="1">
      <alignment vertical="center"/>
    </xf>
    <xf numFmtId="0" fontId="20" fillId="2" borderId="0" xfId="3" applyFont="1" applyFill="1">
      <alignment vertical="center"/>
    </xf>
    <xf numFmtId="0" fontId="21" fillId="2" borderId="0" xfId="2" applyFont="1" applyFill="1" applyAlignment="1">
      <alignment vertical="center"/>
    </xf>
    <xf numFmtId="0" fontId="10" fillId="2" borderId="0" xfId="2" applyFont="1" applyFill="1" applyAlignment="1">
      <alignment horizontal="center" vertical="center"/>
    </xf>
    <xf numFmtId="0" fontId="8" fillId="2" borderId="0" xfId="0" applyFont="1" applyFill="1" applyBorder="1">
      <alignment vertical="center"/>
    </xf>
    <xf numFmtId="49" fontId="12" fillId="2" borderId="0" xfId="2" applyNumberFormat="1" applyFont="1" applyFill="1" applyBorder="1" applyAlignment="1">
      <alignment vertical="center"/>
    </xf>
    <xf numFmtId="0" fontId="12" fillId="2" borderId="0" xfId="2" applyFont="1" applyFill="1" applyBorder="1" applyAlignment="1">
      <alignment vertical="center"/>
    </xf>
    <xf numFmtId="0" fontId="11" fillId="2" borderId="0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horizontal="right" vertical="center"/>
    </xf>
    <xf numFmtId="0" fontId="8" fillId="2" borderId="20" xfId="2" applyFont="1" applyFill="1" applyBorder="1" applyAlignment="1">
      <alignment horizontal="center" vertical="center"/>
    </xf>
    <xf numFmtId="0" fontId="8" fillId="2" borderId="19" xfId="2" applyFont="1" applyFill="1" applyBorder="1" applyAlignment="1">
      <alignment horizontal="center" vertical="center"/>
    </xf>
    <xf numFmtId="0" fontId="8" fillId="2" borderId="19" xfId="2" applyFont="1" applyFill="1" applyBorder="1" applyAlignment="1">
      <alignment vertical="center"/>
    </xf>
    <xf numFmtId="0" fontId="8" fillId="2" borderId="21" xfId="2" applyFont="1" applyFill="1" applyBorder="1" applyAlignment="1">
      <alignment vertical="center"/>
    </xf>
    <xf numFmtId="0" fontId="8" fillId="2" borderId="22" xfId="2" applyFont="1" applyFill="1" applyBorder="1" applyAlignment="1">
      <alignment horizontal="center" vertical="center"/>
    </xf>
    <xf numFmtId="0" fontId="8" fillId="2" borderId="23" xfId="2" applyFont="1" applyFill="1" applyBorder="1" applyAlignment="1">
      <alignment horizontal="center" vertical="center"/>
    </xf>
    <xf numFmtId="0" fontId="8" fillId="2" borderId="24" xfId="2" applyFont="1" applyFill="1" applyBorder="1" applyAlignment="1">
      <alignment vertical="center"/>
    </xf>
    <xf numFmtId="0" fontId="8" fillId="2" borderId="25" xfId="2" applyFont="1" applyFill="1" applyBorder="1" applyAlignment="1">
      <alignment vertical="center"/>
    </xf>
    <xf numFmtId="0" fontId="8" fillId="2" borderId="26" xfId="2" applyFont="1" applyFill="1" applyBorder="1" applyAlignment="1">
      <alignment vertical="center"/>
    </xf>
    <xf numFmtId="0" fontId="8" fillId="2" borderId="27" xfId="2" applyFont="1" applyFill="1" applyBorder="1" applyAlignment="1">
      <alignment horizontal="center" vertical="center"/>
    </xf>
    <xf numFmtId="0" fontId="8" fillId="2" borderId="55" xfId="2" applyFont="1" applyFill="1" applyBorder="1" applyAlignment="1">
      <alignment horizontal="center" vertical="center"/>
    </xf>
    <xf numFmtId="49" fontId="7" fillId="2" borderId="0" xfId="2" applyNumberFormat="1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38" fontId="8" fillId="2" borderId="20" xfId="5" applyFont="1" applyFill="1" applyBorder="1" applyAlignment="1">
      <alignment vertical="center"/>
    </xf>
    <xf numFmtId="0" fontId="8" fillId="2" borderId="19" xfId="12" applyFont="1" applyFill="1" applyBorder="1" applyAlignment="1">
      <alignment vertical="center"/>
    </xf>
    <xf numFmtId="0" fontId="8" fillId="2" borderId="19" xfId="12" applyFont="1" applyFill="1" applyBorder="1" applyAlignment="1">
      <alignment horizontal="left" vertical="center"/>
    </xf>
    <xf numFmtId="0" fontId="8" fillId="2" borderId="19" xfId="2" applyFont="1" applyFill="1" applyBorder="1" applyAlignment="1">
      <alignment vertical="center"/>
    </xf>
    <xf numFmtId="0" fontId="8" fillId="2" borderId="21" xfId="2" applyFont="1" applyFill="1" applyBorder="1" applyAlignment="1">
      <alignment vertical="center"/>
    </xf>
    <xf numFmtId="0" fontId="8" fillId="2" borderId="22" xfId="2" applyFont="1" applyFill="1" applyBorder="1" applyAlignment="1">
      <alignment vertical="center"/>
    </xf>
    <xf numFmtId="0" fontId="13" fillId="2" borderId="23" xfId="2" applyFont="1" applyFill="1" applyBorder="1" applyAlignment="1">
      <alignment vertical="center"/>
    </xf>
    <xf numFmtId="176" fontId="8" fillId="2" borderId="0" xfId="0" applyNumberFormat="1" applyFont="1" applyFill="1" applyBorder="1">
      <alignment vertical="center"/>
    </xf>
    <xf numFmtId="38" fontId="8" fillId="2" borderId="1" xfId="5" applyFont="1" applyFill="1" applyBorder="1" applyAlignment="1">
      <alignment vertical="center"/>
    </xf>
    <xf numFmtId="0" fontId="8" fillId="2" borderId="0" xfId="12" applyFont="1" applyFill="1" applyBorder="1" applyAlignment="1">
      <alignment vertical="center"/>
    </xf>
    <xf numFmtId="0" fontId="8" fillId="2" borderId="0" xfId="12" applyFont="1" applyFill="1" applyBorder="1" applyAlignment="1">
      <alignment horizontal="left" vertical="center"/>
    </xf>
    <xf numFmtId="0" fontId="8" fillId="2" borderId="3" xfId="2" applyFont="1" applyFill="1" applyBorder="1" applyAlignment="1">
      <alignment vertical="center"/>
    </xf>
    <xf numFmtId="176" fontId="8" fillId="2" borderId="9" xfId="2" applyNumberFormat="1" applyFont="1" applyFill="1" applyBorder="1" applyAlignment="1">
      <alignment horizontal="right" vertical="center"/>
    </xf>
    <xf numFmtId="177" fontId="13" fillId="2" borderId="4" xfId="2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/>
    </xf>
    <xf numFmtId="0" fontId="8" fillId="2" borderId="1" xfId="6" applyFont="1" applyFill="1" applyBorder="1" applyAlignment="1">
      <alignment vertical="center"/>
    </xf>
    <xf numFmtId="0" fontId="8" fillId="2" borderId="0" xfId="6" applyFont="1" applyFill="1" applyBorder="1" applyAlignment="1">
      <alignment vertical="center"/>
    </xf>
    <xf numFmtId="180" fontId="13" fillId="2" borderId="4" xfId="2" applyNumberFormat="1" applyFont="1" applyFill="1" applyBorder="1" applyAlignment="1">
      <alignment horizontal="center" vertical="center"/>
    </xf>
    <xf numFmtId="38" fontId="8" fillId="2" borderId="0" xfId="5" applyFont="1" applyFill="1" applyBorder="1" applyAlignment="1">
      <alignment vertical="center"/>
    </xf>
    <xf numFmtId="0" fontId="8" fillId="2" borderId="10" xfId="2" applyFont="1" applyFill="1" applyBorder="1" applyAlignment="1">
      <alignment vertical="center"/>
    </xf>
    <xf numFmtId="0" fontId="8" fillId="2" borderId="2" xfId="2" applyFont="1" applyFill="1" applyBorder="1" applyAlignment="1">
      <alignment vertical="center"/>
    </xf>
    <xf numFmtId="38" fontId="8" fillId="2" borderId="2" xfId="5" applyFont="1" applyFill="1" applyBorder="1" applyAlignment="1">
      <alignment vertical="center"/>
    </xf>
    <xf numFmtId="0" fontId="8" fillId="2" borderId="2" xfId="6" applyFont="1" applyFill="1" applyBorder="1" applyAlignment="1">
      <alignment vertical="center"/>
    </xf>
    <xf numFmtId="0" fontId="8" fillId="2" borderId="45" xfId="2" applyFont="1" applyFill="1" applyBorder="1" applyAlignment="1">
      <alignment vertical="center"/>
    </xf>
    <xf numFmtId="176" fontId="8" fillId="2" borderId="11" xfId="2" applyNumberFormat="1" applyFont="1" applyFill="1" applyBorder="1" applyAlignment="1">
      <alignment horizontal="right" vertical="center"/>
    </xf>
    <xf numFmtId="177" fontId="13" fillId="2" borderId="12" xfId="2" applyNumberFormat="1" applyFont="1" applyFill="1" applyBorder="1" applyAlignment="1">
      <alignment horizontal="center" vertical="center"/>
    </xf>
    <xf numFmtId="176" fontId="8" fillId="2" borderId="9" xfId="2" applyNumberFormat="1" applyFont="1" applyFill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horizontal="left" vertical="center"/>
    </xf>
    <xf numFmtId="0" fontId="8" fillId="2" borderId="2" xfId="2" applyFont="1" applyFill="1" applyBorder="1" applyAlignment="1">
      <alignment horizontal="left" vertical="center"/>
    </xf>
    <xf numFmtId="0" fontId="8" fillId="2" borderId="38" xfId="2" applyFont="1" applyFill="1" applyBorder="1" applyAlignment="1">
      <alignment horizontal="left" vertical="center"/>
    </xf>
    <xf numFmtId="0" fontId="8" fillId="2" borderId="39" xfId="2" applyFont="1" applyFill="1" applyBorder="1" applyAlignment="1">
      <alignment horizontal="left" vertical="center"/>
    </xf>
    <xf numFmtId="0" fontId="8" fillId="2" borderId="52" xfId="2" applyFont="1" applyFill="1" applyBorder="1" applyAlignment="1">
      <alignment horizontal="left" vertical="center"/>
    </xf>
    <xf numFmtId="0" fontId="8" fillId="2" borderId="10" xfId="2" applyFont="1" applyFill="1" applyBorder="1" applyAlignment="1">
      <alignment horizontal="left" vertical="center"/>
    </xf>
    <xf numFmtId="0" fontId="8" fillId="2" borderId="2" xfId="2" applyFont="1" applyFill="1" applyBorder="1" applyAlignment="1">
      <alignment horizontal="left" vertical="center"/>
    </xf>
    <xf numFmtId="0" fontId="8" fillId="2" borderId="45" xfId="2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left" vertical="center"/>
    </xf>
    <xf numFmtId="0" fontId="8" fillId="2" borderId="0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176" fontId="8" fillId="2" borderId="40" xfId="2" applyNumberFormat="1" applyFont="1" applyFill="1" applyBorder="1" applyAlignment="1">
      <alignment horizontal="right" vertical="center"/>
    </xf>
    <xf numFmtId="0" fontId="8" fillId="2" borderId="5" xfId="2" applyFont="1" applyFill="1" applyBorder="1" applyAlignment="1">
      <alignment horizontal="left" vertical="center"/>
    </xf>
    <xf numFmtId="0" fontId="8" fillId="2" borderId="6" xfId="2" applyFont="1" applyFill="1" applyBorder="1" applyAlignment="1">
      <alignment horizontal="left" vertical="center"/>
    </xf>
    <xf numFmtId="0" fontId="8" fillId="2" borderId="18" xfId="2" applyFont="1" applyFill="1" applyBorder="1" applyAlignment="1">
      <alignment horizontal="left" vertical="center"/>
    </xf>
    <xf numFmtId="176" fontId="8" fillId="2" borderId="7" xfId="2" applyNumberFormat="1" applyFont="1" applyFill="1" applyBorder="1" applyAlignment="1">
      <alignment horizontal="right" vertical="center"/>
    </xf>
    <xf numFmtId="177" fontId="13" fillId="2" borderId="8" xfId="2" applyNumberFormat="1" applyFont="1" applyFill="1" applyBorder="1" applyAlignment="1">
      <alignment horizontal="center" vertical="center"/>
    </xf>
    <xf numFmtId="0" fontId="8" fillId="2" borderId="19" xfId="2" applyFont="1" applyFill="1" applyBorder="1" applyAlignment="1">
      <alignment horizontal="left" vertical="center"/>
    </xf>
    <xf numFmtId="176" fontId="8" fillId="2" borderId="0" xfId="2" applyNumberFormat="1" applyFont="1" applyFill="1" applyBorder="1" applyAlignment="1">
      <alignment horizontal="right" vertical="center"/>
    </xf>
    <xf numFmtId="177" fontId="13" fillId="2" borderId="19" xfId="2" applyNumberFormat="1" applyFont="1" applyFill="1" applyBorder="1" applyAlignment="1">
      <alignment horizontal="center" vertical="center"/>
    </xf>
    <xf numFmtId="0" fontId="8" fillId="2" borderId="28" xfId="2" applyFont="1" applyFill="1" applyBorder="1" applyAlignment="1">
      <alignment horizontal="left" vertical="center"/>
    </xf>
    <xf numFmtId="0" fontId="8" fillId="2" borderId="29" xfId="2" applyFont="1" applyFill="1" applyBorder="1" applyAlignment="1">
      <alignment horizontal="left" vertical="center"/>
    </xf>
    <xf numFmtId="176" fontId="8" fillId="2" borderId="30" xfId="2" applyNumberFormat="1" applyFont="1" applyFill="1" applyBorder="1" applyAlignment="1">
      <alignment horizontal="right" vertical="center"/>
    </xf>
    <xf numFmtId="177" fontId="13" fillId="2" borderId="32" xfId="2" applyNumberFormat="1" applyFont="1" applyFill="1" applyBorder="1" applyAlignment="1">
      <alignment horizontal="center" vertical="center"/>
    </xf>
    <xf numFmtId="0" fontId="8" fillId="2" borderId="38" xfId="2" applyFont="1" applyFill="1" applyBorder="1" applyAlignment="1">
      <alignment horizontal="left" vertical="center"/>
    </xf>
    <xf numFmtId="0" fontId="8" fillId="2" borderId="39" xfId="2" applyFont="1" applyFill="1" applyBorder="1" applyAlignment="1">
      <alignment horizontal="left" vertical="center"/>
    </xf>
    <xf numFmtId="0" fontId="8" fillId="2" borderId="13" xfId="2" applyFont="1" applyFill="1" applyBorder="1" applyAlignment="1">
      <alignment horizontal="left" vertical="center"/>
    </xf>
    <xf numFmtId="0" fontId="8" fillId="2" borderId="14" xfId="2" applyFont="1" applyFill="1" applyBorder="1" applyAlignment="1">
      <alignment horizontal="left" vertical="center"/>
    </xf>
    <xf numFmtId="176" fontId="8" fillId="2" borderId="16" xfId="2" applyNumberFormat="1" applyFont="1" applyFill="1" applyBorder="1" applyAlignment="1">
      <alignment horizontal="right" vertical="center"/>
    </xf>
    <xf numFmtId="177" fontId="13" fillId="2" borderId="17" xfId="2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vertical="center"/>
    </xf>
    <xf numFmtId="0" fontId="8" fillId="2" borderId="6" xfId="2" applyFont="1" applyFill="1" applyBorder="1" applyAlignment="1">
      <alignment vertical="center"/>
    </xf>
    <xf numFmtId="38" fontId="8" fillId="2" borderId="6" xfId="5" applyFont="1" applyFill="1" applyBorder="1" applyAlignment="1">
      <alignment vertical="center"/>
    </xf>
    <xf numFmtId="0" fontId="8" fillId="2" borderId="6" xfId="6" applyFont="1" applyFill="1" applyBorder="1" applyAlignment="1">
      <alignment vertical="center"/>
    </xf>
    <xf numFmtId="38" fontId="12" fillId="2" borderId="0" xfId="5" applyFont="1" applyFill="1" applyBorder="1" applyAlignment="1">
      <alignment vertical="center"/>
    </xf>
    <xf numFmtId="0" fontId="12" fillId="2" borderId="0" xfId="6" applyFont="1" applyFill="1" applyBorder="1" applyAlignment="1">
      <alignment vertical="center"/>
    </xf>
    <xf numFmtId="0" fontId="12" fillId="2" borderId="0" xfId="12" applyFont="1" applyFill="1" applyBorder="1" applyAlignment="1">
      <alignment horizontal="left" vertical="center"/>
    </xf>
    <xf numFmtId="0" fontId="7" fillId="2" borderId="0" xfId="2" applyFont="1" applyFill="1" applyBorder="1" applyAlignment="1">
      <alignment vertical="center"/>
    </xf>
    <xf numFmtId="0" fontId="7" fillId="2" borderId="0" xfId="2" applyFont="1" applyFill="1" applyAlignment="1">
      <alignment horizontal="left" vertical="center"/>
    </xf>
    <xf numFmtId="0" fontId="12" fillId="2" borderId="0" xfId="2" applyFont="1" applyFill="1" applyBorder="1" applyAlignment="1">
      <alignment horizontal="left" vertical="center"/>
    </xf>
  </cellXfs>
  <cellStyles count="13">
    <cellStyle name="桁区切り" xfId="11" builtinId="6"/>
    <cellStyle name="桁区切り 2" xfId="5"/>
    <cellStyle name="標準" xfId="0" builtinId="0"/>
    <cellStyle name="標準 2" xfId="1"/>
    <cellStyle name="標準 2 3" xfId="8"/>
    <cellStyle name="標準 4" xfId="9"/>
    <cellStyle name="標準 5" xfId="7"/>
    <cellStyle name="標準 6" xfId="10"/>
    <cellStyle name="標準 7" xfId="3"/>
    <cellStyle name="標準 8" xfId="2"/>
    <cellStyle name="標準 9" xfId="4"/>
    <cellStyle name="標準_03.04.01.財務諸表雛形_様式_桜内案１_コピー03　普通会計４表2006.12.23_仕訳" xfId="6"/>
    <cellStyle name="標準_別冊１　Ｐ2～Ｐ5　普通会計４表20070113_仕訳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65300;&#19968;&#33324;&#20250;&#35336;&#31561;&#36001;&#21209;&#26360;&#39006;&#65288;&#21315;&#20870;&#65289;P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65302;&#19968;&#33324;&#20250;&#35336;&#31561;&#36001;&#21209;&#26360;&#39006;&#65288;&#21315;&#20870;&#65289;N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65304;&#19968;&#33324;&#20250;&#35336;&#31561;&#36001;&#21209;&#26360;&#39006;&#65288;&#21315;&#20870;&#65289;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行政コスト計算書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純資産変動計算書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金収支計算書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2:AE80"/>
  <sheetViews>
    <sheetView showGridLines="0" tabSelected="1" topLeftCell="C1" zoomScale="85" zoomScaleNormal="85" zoomScaleSheetLayoutView="85" workbookViewId="0">
      <selection activeCell="D71" sqref="D71"/>
    </sheetView>
  </sheetViews>
  <sheetFormatPr defaultRowHeight="12.75"/>
  <cols>
    <col min="1" max="2" width="0" style="1" hidden="1" customWidth="1"/>
    <col min="3" max="3" width="0.625" style="2" customWidth="1"/>
    <col min="4" max="14" width="2.125" style="2" customWidth="1"/>
    <col min="15" max="15" width="6" style="2" customWidth="1"/>
    <col min="16" max="16" width="22.375" style="2" customWidth="1"/>
    <col min="17" max="17" width="3.375" style="2" bestFit="1" customWidth="1"/>
    <col min="18" max="19" width="2.125" style="2" customWidth="1"/>
    <col min="20" max="24" width="3.875" style="2" customWidth="1"/>
    <col min="25" max="25" width="3.125" style="2" customWidth="1"/>
    <col min="26" max="26" width="24.125" style="2" bestFit="1" customWidth="1"/>
    <col min="27" max="27" width="3.125" style="2" customWidth="1"/>
    <col min="28" max="28" width="0.625" style="2" customWidth="1"/>
    <col min="29" max="29" width="9" style="2"/>
    <col min="30" max="31" width="0" style="2" hidden="1" customWidth="1"/>
    <col min="32" max="16384" width="9" style="2"/>
  </cols>
  <sheetData>
    <row r="2" spans="1:31">
      <c r="D2" s="55" t="s">
        <v>147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</row>
    <row r="3" spans="1:31"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</row>
    <row r="8" spans="1:31" s="8" customFormat="1" ht="13.5">
      <c r="A8" s="3"/>
      <c r="B8" s="4"/>
      <c r="C8" s="4"/>
      <c r="D8" s="4"/>
      <c r="E8" s="4"/>
      <c r="F8" s="4"/>
      <c r="G8" s="4"/>
      <c r="H8" s="4"/>
      <c r="I8" s="5"/>
      <c r="J8" s="5"/>
      <c r="K8" s="5"/>
      <c r="L8" s="5"/>
      <c r="M8" s="5"/>
      <c r="N8" s="5"/>
      <c r="O8" s="6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1" s="11" customFormat="1" ht="23.25" customHeight="1">
      <c r="A9" s="9"/>
      <c r="B9" s="9"/>
      <c r="C9" s="10"/>
      <c r="D9" s="56" t="s">
        <v>145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spans="1:31" s="11" customFormat="1" ht="21" customHeight="1">
      <c r="A10" s="9"/>
      <c r="B10" s="9"/>
      <c r="D10" s="57" t="s">
        <v>146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</row>
    <row r="11" spans="1:31" s="13" customFormat="1" ht="16.5" customHeight="1" thickBot="1">
      <c r="A11" s="12"/>
      <c r="B11" s="12"/>
      <c r="D11" s="14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6" t="s">
        <v>142</v>
      </c>
      <c r="AB11" s="15"/>
    </row>
    <row r="12" spans="1:31" s="18" customFormat="1" ht="14.25" customHeight="1" thickBot="1">
      <c r="A12" s="17" t="s">
        <v>132</v>
      </c>
      <c r="B12" s="17" t="s">
        <v>133</v>
      </c>
      <c r="D12" s="58" t="s">
        <v>0</v>
      </c>
      <c r="E12" s="59"/>
      <c r="F12" s="59"/>
      <c r="G12" s="59"/>
      <c r="H12" s="59"/>
      <c r="I12" s="59"/>
      <c r="J12" s="59"/>
      <c r="K12" s="60"/>
      <c r="L12" s="60"/>
      <c r="M12" s="60"/>
      <c r="N12" s="60"/>
      <c r="O12" s="60"/>
      <c r="P12" s="61" t="s">
        <v>134</v>
      </c>
      <c r="Q12" s="62"/>
      <c r="R12" s="59" t="s">
        <v>0</v>
      </c>
      <c r="S12" s="59"/>
      <c r="T12" s="59"/>
      <c r="U12" s="59"/>
      <c r="V12" s="59"/>
      <c r="W12" s="59"/>
      <c r="X12" s="59"/>
      <c r="Y12" s="59"/>
      <c r="Z12" s="61" t="s">
        <v>134</v>
      </c>
      <c r="AA12" s="62"/>
    </row>
    <row r="13" spans="1:31" s="11" customFormat="1" ht="14.65" customHeight="1">
      <c r="A13" s="9"/>
      <c r="B13" s="9"/>
      <c r="D13" s="19" t="s">
        <v>135</v>
      </c>
      <c r="E13" s="20"/>
      <c r="F13" s="21"/>
      <c r="G13" s="22"/>
      <c r="H13" s="22"/>
      <c r="I13" s="22"/>
      <c r="J13" s="22"/>
      <c r="K13" s="20"/>
      <c r="L13" s="20"/>
      <c r="M13" s="20"/>
      <c r="N13" s="20"/>
      <c r="O13" s="20"/>
      <c r="P13" s="23"/>
      <c r="Q13" s="24"/>
      <c r="R13" s="25" t="s">
        <v>136</v>
      </c>
      <c r="S13" s="21"/>
      <c r="T13" s="21"/>
      <c r="U13" s="21"/>
      <c r="V13" s="21"/>
      <c r="W13" s="21"/>
      <c r="X13" s="21"/>
      <c r="Y13" s="20"/>
      <c r="Z13" s="23"/>
      <c r="AA13" s="26"/>
    </row>
    <row r="14" spans="1:31" s="11" customFormat="1" ht="14.65" customHeight="1">
      <c r="A14" s="9" t="s">
        <v>3</v>
      </c>
      <c r="B14" s="9" t="s">
        <v>100</v>
      </c>
      <c r="D14" s="27"/>
      <c r="E14" s="21" t="s">
        <v>4</v>
      </c>
      <c r="F14" s="21"/>
      <c r="G14" s="21"/>
      <c r="H14" s="21"/>
      <c r="I14" s="21"/>
      <c r="J14" s="21"/>
      <c r="K14" s="20"/>
      <c r="L14" s="20"/>
      <c r="M14" s="20"/>
      <c r="N14" s="20"/>
      <c r="O14" s="20"/>
      <c r="P14" s="28">
        <v>139882600</v>
      </c>
      <c r="Q14" s="29" t="s">
        <v>144</v>
      </c>
      <c r="R14" s="25"/>
      <c r="S14" s="21" t="s">
        <v>101</v>
      </c>
      <c r="T14" s="21"/>
      <c r="U14" s="21"/>
      <c r="V14" s="21"/>
      <c r="W14" s="21"/>
      <c r="X14" s="21"/>
      <c r="Y14" s="20"/>
      <c r="Z14" s="28">
        <v>53348734</v>
      </c>
      <c r="AA14" s="30" t="s">
        <v>144</v>
      </c>
      <c r="AD14" s="11">
        <f>IF(AND(AD15="-",AD43="-",AD46="-"),"-",SUM(AD15,AD43,AD46))</f>
        <v>139882599807</v>
      </c>
      <c r="AE14" s="11">
        <f>IF(COUNTIF(AE15:AE19,"-")=COUNTA(AE15:AE19),"-",SUM(AE15:AE19))</f>
        <v>53348734255</v>
      </c>
    </row>
    <row r="15" spans="1:31" s="11" customFormat="1" ht="14.65" customHeight="1">
      <c r="A15" s="9" t="s">
        <v>5</v>
      </c>
      <c r="B15" s="9" t="s">
        <v>102</v>
      </c>
      <c r="D15" s="27"/>
      <c r="E15" s="21"/>
      <c r="F15" s="21" t="s">
        <v>6</v>
      </c>
      <c r="G15" s="21"/>
      <c r="H15" s="21"/>
      <c r="I15" s="21"/>
      <c r="J15" s="21"/>
      <c r="K15" s="20"/>
      <c r="L15" s="20"/>
      <c r="M15" s="20"/>
      <c r="N15" s="20"/>
      <c r="O15" s="20"/>
      <c r="P15" s="28">
        <v>137606946</v>
      </c>
      <c r="Q15" s="29"/>
      <c r="R15" s="25"/>
      <c r="S15" s="21"/>
      <c r="T15" s="21" t="s">
        <v>137</v>
      </c>
      <c r="U15" s="21"/>
      <c r="V15" s="21"/>
      <c r="W15" s="21"/>
      <c r="X15" s="21"/>
      <c r="Y15" s="20"/>
      <c r="Z15" s="28">
        <v>48917792</v>
      </c>
      <c r="AA15" s="30"/>
      <c r="AD15" s="11">
        <f>IF(AND(AD16="-",AD32="-",COUNTIF(AD41:AD42,"-")=COUNTA(AD41:AD42)),"-",SUM(AD16,AD32,AD41:AD42))</f>
        <v>137606945546</v>
      </c>
      <c r="AE15" s="11">
        <v>48917791663</v>
      </c>
    </row>
    <row r="16" spans="1:31" s="11" customFormat="1" ht="14.65" customHeight="1">
      <c r="A16" s="9" t="s">
        <v>7</v>
      </c>
      <c r="B16" s="9" t="s">
        <v>103</v>
      </c>
      <c r="D16" s="27"/>
      <c r="E16" s="21"/>
      <c r="F16" s="21"/>
      <c r="G16" s="21" t="s">
        <v>8</v>
      </c>
      <c r="H16" s="21"/>
      <c r="I16" s="21"/>
      <c r="J16" s="21"/>
      <c r="K16" s="20"/>
      <c r="L16" s="20"/>
      <c r="M16" s="20"/>
      <c r="N16" s="20"/>
      <c r="O16" s="20"/>
      <c r="P16" s="28">
        <v>88445696</v>
      </c>
      <c r="Q16" s="29"/>
      <c r="R16" s="25"/>
      <c r="S16" s="21"/>
      <c r="T16" s="21" t="s">
        <v>104</v>
      </c>
      <c r="U16" s="21"/>
      <c r="V16" s="21"/>
      <c r="W16" s="21"/>
      <c r="X16" s="21"/>
      <c r="Y16" s="20"/>
      <c r="Z16" s="28">
        <v>648223</v>
      </c>
      <c r="AA16" s="30"/>
      <c r="AD16" s="11">
        <f>IF(COUNTIF(AD17:AD31,"-")=COUNTA(AD17:AD31),"-",SUM(AD17:AD31))</f>
        <v>88445696449</v>
      </c>
      <c r="AE16" s="11">
        <v>648222592</v>
      </c>
    </row>
    <row r="17" spans="1:31" s="11" customFormat="1" ht="14.65" customHeight="1">
      <c r="A17" s="9" t="s">
        <v>9</v>
      </c>
      <c r="B17" s="9" t="s">
        <v>105</v>
      </c>
      <c r="D17" s="27"/>
      <c r="E17" s="21"/>
      <c r="F17" s="21"/>
      <c r="G17" s="21"/>
      <c r="H17" s="21" t="s">
        <v>10</v>
      </c>
      <c r="I17" s="21"/>
      <c r="J17" s="21"/>
      <c r="K17" s="20"/>
      <c r="L17" s="20"/>
      <c r="M17" s="20"/>
      <c r="N17" s="20"/>
      <c r="O17" s="20"/>
      <c r="P17" s="28">
        <v>53088704</v>
      </c>
      <c r="Q17" s="29"/>
      <c r="R17" s="25"/>
      <c r="S17" s="21"/>
      <c r="T17" s="21" t="s">
        <v>106</v>
      </c>
      <c r="U17" s="21"/>
      <c r="V17" s="21"/>
      <c r="W17" s="21"/>
      <c r="X17" s="21"/>
      <c r="Y17" s="20"/>
      <c r="Z17" s="28">
        <v>3775850</v>
      </c>
      <c r="AA17" s="30"/>
      <c r="AD17" s="11">
        <v>53088704297</v>
      </c>
      <c r="AE17" s="11">
        <v>3775850000</v>
      </c>
    </row>
    <row r="18" spans="1:31" s="11" customFormat="1" ht="14.65" customHeight="1">
      <c r="A18" s="9" t="s">
        <v>12</v>
      </c>
      <c r="B18" s="9" t="s">
        <v>107</v>
      </c>
      <c r="D18" s="27"/>
      <c r="E18" s="21"/>
      <c r="F18" s="21"/>
      <c r="G18" s="21"/>
      <c r="H18" s="21" t="s">
        <v>13</v>
      </c>
      <c r="I18" s="21"/>
      <c r="J18" s="21"/>
      <c r="K18" s="20"/>
      <c r="L18" s="20"/>
      <c r="M18" s="20"/>
      <c r="N18" s="20"/>
      <c r="O18" s="20"/>
      <c r="P18" s="28" t="s">
        <v>143</v>
      </c>
      <c r="Q18" s="29"/>
      <c r="R18" s="25"/>
      <c r="S18" s="21"/>
      <c r="T18" s="21" t="s">
        <v>108</v>
      </c>
      <c r="U18" s="21"/>
      <c r="V18" s="21"/>
      <c r="W18" s="21"/>
      <c r="X18" s="21"/>
      <c r="Y18" s="20"/>
      <c r="Z18" s="28">
        <v>6870</v>
      </c>
      <c r="AA18" s="30"/>
      <c r="AD18" s="11" t="s">
        <v>11</v>
      </c>
      <c r="AE18" s="11">
        <v>6870000</v>
      </c>
    </row>
    <row r="19" spans="1:31" s="11" customFormat="1" ht="14.65" customHeight="1">
      <c r="A19" s="9" t="s">
        <v>14</v>
      </c>
      <c r="B19" s="9" t="s">
        <v>109</v>
      </c>
      <c r="D19" s="27"/>
      <c r="E19" s="21"/>
      <c r="F19" s="21"/>
      <c r="G19" s="21"/>
      <c r="H19" s="21" t="s">
        <v>15</v>
      </c>
      <c r="I19" s="21"/>
      <c r="J19" s="21"/>
      <c r="K19" s="20"/>
      <c r="L19" s="20"/>
      <c r="M19" s="20"/>
      <c r="N19" s="20"/>
      <c r="O19" s="20"/>
      <c r="P19" s="28">
        <v>65916896</v>
      </c>
      <c r="Q19" s="29"/>
      <c r="R19" s="25"/>
      <c r="S19" s="21"/>
      <c r="T19" s="21" t="s">
        <v>35</v>
      </c>
      <c r="U19" s="21"/>
      <c r="V19" s="21"/>
      <c r="W19" s="21"/>
      <c r="X19" s="21"/>
      <c r="Y19" s="20"/>
      <c r="Z19" s="28" t="s">
        <v>143</v>
      </c>
      <c r="AA19" s="30"/>
      <c r="AD19" s="11">
        <v>65916896325</v>
      </c>
      <c r="AE19" s="11" t="s">
        <v>11</v>
      </c>
    </row>
    <row r="20" spans="1:31" s="11" customFormat="1" ht="14.65" customHeight="1">
      <c r="A20" s="9" t="s">
        <v>16</v>
      </c>
      <c r="B20" s="9" t="s">
        <v>110</v>
      </c>
      <c r="D20" s="27"/>
      <c r="E20" s="21"/>
      <c r="F20" s="21"/>
      <c r="G20" s="21"/>
      <c r="H20" s="21" t="s">
        <v>17</v>
      </c>
      <c r="I20" s="21"/>
      <c r="J20" s="21"/>
      <c r="K20" s="20"/>
      <c r="L20" s="20"/>
      <c r="M20" s="20"/>
      <c r="N20" s="20"/>
      <c r="O20" s="20"/>
      <c r="P20" s="28">
        <v>-35541765</v>
      </c>
      <c r="Q20" s="29"/>
      <c r="R20" s="25"/>
      <c r="S20" s="21" t="s">
        <v>111</v>
      </c>
      <c r="T20" s="21"/>
      <c r="U20" s="21"/>
      <c r="V20" s="21"/>
      <c r="W20" s="21"/>
      <c r="X20" s="21"/>
      <c r="Y20" s="20"/>
      <c r="Z20" s="28">
        <v>4882413</v>
      </c>
      <c r="AA20" s="30" t="s">
        <v>144</v>
      </c>
      <c r="AD20" s="11">
        <v>-35541765104</v>
      </c>
      <c r="AE20" s="11">
        <f>IF(COUNTIF(AE21:AE28,"-")=COUNTA(AE21:AE28),"-",SUM(AE21:AE28))</f>
        <v>4882413065</v>
      </c>
    </row>
    <row r="21" spans="1:31" s="11" customFormat="1" ht="14.65" customHeight="1">
      <c r="A21" s="9" t="s">
        <v>18</v>
      </c>
      <c r="B21" s="9" t="s">
        <v>112</v>
      </c>
      <c r="D21" s="27"/>
      <c r="E21" s="21"/>
      <c r="F21" s="21"/>
      <c r="G21" s="21"/>
      <c r="H21" s="21" t="s">
        <v>19</v>
      </c>
      <c r="I21" s="21"/>
      <c r="J21" s="21"/>
      <c r="K21" s="20"/>
      <c r="L21" s="20"/>
      <c r="M21" s="20"/>
      <c r="N21" s="20"/>
      <c r="O21" s="20"/>
      <c r="P21" s="28">
        <v>9138793</v>
      </c>
      <c r="Q21" s="29"/>
      <c r="R21" s="25"/>
      <c r="S21" s="21"/>
      <c r="T21" s="21" t="s">
        <v>138</v>
      </c>
      <c r="U21" s="21"/>
      <c r="V21" s="21"/>
      <c r="W21" s="21"/>
      <c r="X21" s="21"/>
      <c r="Y21" s="20"/>
      <c r="Z21" s="28">
        <v>4176819</v>
      </c>
      <c r="AA21" s="30"/>
      <c r="AD21" s="11">
        <v>9138792962</v>
      </c>
      <c r="AE21" s="11">
        <v>4176819339</v>
      </c>
    </row>
    <row r="22" spans="1:31" s="11" customFormat="1" ht="14.65" customHeight="1">
      <c r="A22" s="9" t="s">
        <v>20</v>
      </c>
      <c r="B22" s="9" t="s">
        <v>113</v>
      </c>
      <c r="D22" s="27"/>
      <c r="E22" s="21"/>
      <c r="F22" s="21"/>
      <c r="G22" s="21"/>
      <c r="H22" s="21" t="s">
        <v>21</v>
      </c>
      <c r="I22" s="21"/>
      <c r="J22" s="21"/>
      <c r="K22" s="20"/>
      <c r="L22" s="20"/>
      <c r="M22" s="20"/>
      <c r="N22" s="20"/>
      <c r="O22" s="20"/>
      <c r="P22" s="28">
        <v>-5662998</v>
      </c>
      <c r="Q22" s="29"/>
      <c r="R22" s="25"/>
      <c r="S22" s="21"/>
      <c r="T22" s="21" t="s">
        <v>114</v>
      </c>
      <c r="U22" s="21"/>
      <c r="V22" s="21"/>
      <c r="W22" s="21"/>
      <c r="X22" s="21"/>
      <c r="Y22" s="20"/>
      <c r="Z22" s="28">
        <v>225059</v>
      </c>
      <c r="AA22" s="30"/>
      <c r="AD22" s="11">
        <v>-5662998411</v>
      </c>
      <c r="AE22" s="11">
        <v>225059157</v>
      </c>
    </row>
    <row r="23" spans="1:31" s="11" customFormat="1" ht="14.65" customHeight="1">
      <c r="A23" s="9" t="s">
        <v>22</v>
      </c>
      <c r="B23" s="9" t="s">
        <v>115</v>
      </c>
      <c r="D23" s="27"/>
      <c r="E23" s="21"/>
      <c r="F23" s="21"/>
      <c r="G23" s="21"/>
      <c r="H23" s="21" t="s">
        <v>23</v>
      </c>
      <c r="I23" s="31"/>
      <c r="J23" s="31"/>
      <c r="K23" s="32"/>
      <c r="L23" s="32"/>
      <c r="M23" s="32"/>
      <c r="N23" s="32"/>
      <c r="O23" s="32"/>
      <c r="P23" s="28" t="s">
        <v>143</v>
      </c>
      <c r="Q23" s="29"/>
      <c r="R23" s="25"/>
      <c r="S23" s="21"/>
      <c r="T23" s="21" t="s">
        <v>116</v>
      </c>
      <c r="U23" s="21"/>
      <c r="V23" s="21"/>
      <c r="W23" s="21"/>
      <c r="X23" s="21"/>
      <c r="Y23" s="20"/>
      <c r="Z23" s="28" t="s">
        <v>143</v>
      </c>
      <c r="AA23" s="30"/>
      <c r="AD23" s="11" t="s">
        <v>11</v>
      </c>
      <c r="AE23" s="11" t="s">
        <v>11</v>
      </c>
    </row>
    <row r="24" spans="1:31" s="11" customFormat="1" ht="14.65" customHeight="1">
      <c r="A24" s="9" t="s">
        <v>24</v>
      </c>
      <c r="B24" s="9" t="s">
        <v>117</v>
      </c>
      <c r="D24" s="27"/>
      <c r="E24" s="21"/>
      <c r="F24" s="21"/>
      <c r="G24" s="21"/>
      <c r="H24" s="21" t="s">
        <v>25</v>
      </c>
      <c r="I24" s="31"/>
      <c r="J24" s="31"/>
      <c r="K24" s="32"/>
      <c r="L24" s="32"/>
      <c r="M24" s="32"/>
      <c r="N24" s="32"/>
      <c r="O24" s="32"/>
      <c r="P24" s="28" t="s">
        <v>143</v>
      </c>
      <c r="Q24" s="29"/>
      <c r="R24" s="33"/>
      <c r="S24" s="21"/>
      <c r="T24" s="21" t="s">
        <v>118</v>
      </c>
      <c r="U24" s="21"/>
      <c r="V24" s="21"/>
      <c r="W24" s="21"/>
      <c r="X24" s="21"/>
      <c r="Y24" s="20"/>
      <c r="Z24" s="28" t="s">
        <v>143</v>
      </c>
      <c r="AA24" s="30"/>
      <c r="AD24" s="11" t="s">
        <v>11</v>
      </c>
      <c r="AE24" s="11" t="s">
        <v>11</v>
      </c>
    </row>
    <row r="25" spans="1:31" s="11" customFormat="1" ht="14.65" customHeight="1">
      <c r="A25" s="9" t="s">
        <v>26</v>
      </c>
      <c r="B25" s="9" t="s">
        <v>119</v>
      </c>
      <c r="D25" s="27"/>
      <c r="E25" s="21"/>
      <c r="F25" s="21"/>
      <c r="G25" s="21"/>
      <c r="H25" s="21" t="s">
        <v>27</v>
      </c>
      <c r="I25" s="31"/>
      <c r="J25" s="31"/>
      <c r="K25" s="32"/>
      <c r="L25" s="32"/>
      <c r="M25" s="32"/>
      <c r="N25" s="32"/>
      <c r="O25" s="32"/>
      <c r="P25" s="28" t="s">
        <v>143</v>
      </c>
      <c r="Q25" s="29"/>
      <c r="R25" s="33"/>
      <c r="S25" s="21"/>
      <c r="T25" s="21" t="s">
        <v>120</v>
      </c>
      <c r="U25" s="21"/>
      <c r="V25" s="21"/>
      <c r="W25" s="21"/>
      <c r="X25" s="21"/>
      <c r="Y25" s="20"/>
      <c r="Z25" s="28" t="s">
        <v>143</v>
      </c>
      <c r="AA25" s="30"/>
      <c r="AD25" s="11" t="s">
        <v>11</v>
      </c>
      <c r="AE25" s="11" t="s">
        <v>11</v>
      </c>
    </row>
    <row r="26" spans="1:31" s="11" customFormat="1" ht="14.65" customHeight="1">
      <c r="A26" s="9" t="s">
        <v>28</v>
      </c>
      <c r="B26" s="9" t="s">
        <v>121</v>
      </c>
      <c r="D26" s="27"/>
      <c r="E26" s="21"/>
      <c r="F26" s="21"/>
      <c r="G26" s="21"/>
      <c r="H26" s="21" t="s">
        <v>29</v>
      </c>
      <c r="I26" s="31"/>
      <c r="J26" s="31"/>
      <c r="K26" s="32"/>
      <c r="L26" s="32"/>
      <c r="M26" s="32"/>
      <c r="N26" s="32"/>
      <c r="O26" s="32"/>
      <c r="P26" s="28" t="s">
        <v>143</v>
      </c>
      <c r="Q26" s="29"/>
      <c r="R26" s="25"/>
      <c r="S26" s="21"/>
      <c r="T26" s="21" t="s">
        <v>122</v>
      </c>
      <c r="U26" s="21"/>
      <c r="V26" s="21"/>
      <c r="W26" s="21"/>
      <c r="X26" s="21"/>
      <c r="Y26" s="20"/>
      <c r="Z26" s="28">
        <v>421689</v>
      </c>
      <c r="AA26" s="30"/>
      <c r="AD26" s="11" t="s">
        <v>11</v>
      </c>
      <c r="AE26" s="11">
        <v>421689332</v>
      </c>
    </row>
    <row r="27" spans="1:31" s="11" customFormat="1" ht="14.65" customHeight="1">
      <c r="A27" s="9" t="s">
        <v>30</v>
      </c>
      <c r="B27" s="9" t="s">
        <v>123</v>
      </c>
      <c r="D27" s="27"/>
      <c r="E27" s="21"/>
      <c r="F27" s="21"/>
      <c r="G27" s="21"/>
      <c r="H27" s="21" t="s">
        <v>31</v>
      </c>
      <c r="I27" s="31"/>
      <c r="J27" s="31"/>
      <c r="K27" s="32"/>
      <c r="L27" s="32"/>
      <c r="M27" s="32"/>
      <c r="N27" s="32"/>
      <c r="O27" s="32"/>
      <c r="P27" s="28" t="s">
        <v>143</v>
      </c>
      <c r="Q27" s="29"/>
      <c r="R27" s="25"/>
      <c r="S27" s="21"/>
      <c r="T27" s="21" t="s">
        <v>124</v>
      </c>
      <c r="U27" s="21"/>
      <c r="V27" s="21"/>
      <c r="W27" s="21"/>
      <c r="X27" s="21"/>
      <c r="Y27" s="20"/>
      <c r="Z27" s="28">
        <v>58845</v>
      </c>
      <c r="AA27" s="30"/>
      <c r="AD27" s="11" t="s">
        <v>11</v>
      </c>
      <c r="AE27" s="11">
        <v>58845237</v>
      </c>
    </row>
    <row r="28" spans="1:31" s="11" customFormat="1" ht="14.65" customHeight="1">
      <c r="A28" s="9" t="s">
        <v>32</v>
      </c>
      <c r="B28" s="9" t="s">
        <v>125</v>
      </c>
      <c r="D28" s="27"/>
      <c r="E28" s="21"/>
      <c r="F28" s="21"/>
      <c r="G28" s="21"/>
      <c r="H28" s="21" t="s">
        <v>33</v>
      </c>
      <c r="I28" s="31"/>
      <c r="J28" s="31"/>
      <c r="K28" s="32"/>
      <c r="L28" s="32"/>
      <c r="M28" s="32"/>
      <c r="N28" s="32"/>
      <c r="O28" s="32"/>
      <c r="P28" s="28" t="s">
        <v>143</v>
      </c>
      <c r="Q28" s="29"/>
      <c r="R28" s="25"/>
      <c r="S28" s="21"/>
      <c r="T28" s="21" t="s">
        <v>35</v>
      </c>
      <c r="U28" s="21"/>
      <c r="V28" s="21"/>
      <c r="W28" s="21"/>
      <c r="X28" s="21"/>
      <c r="Y28" s="20"/>
      <c r="Z28" s="28" t="s">
        <v>143</v>
      </c>
      <c r="AA28" s="30"/>
      <c r="AD28" s="11" t="s">
        <v>11</v>
      </c>
      <c r="AE28" s="11" t="s">
        <v>11</v>
      </c>
    </row>
    <row r="29" spans="1:31" s="11" customFormat="1" ht="14.65" customHeight="1">
      <c r="A29" s="9" t="s">
        <v>34</v>
      </c>
      <c r="B29" s="9" t="s">
        <v>98</v>
      </c>
      <c r="D29" s="27"/>
      <c r="E29" s="21"/>
      <c r="F29" s="21"/>
      <c r="G29" s="21"/>
      <c r="H29" s="21" t="s">
        <v>35</v>
      </c>
      <c r="I29" s="21"/>
      <c r="J29" s="21"/>
      <c r="K29" s="20"/>
      <c r="L29" s="20"/>
      <c r="M29" s="20"/>
      <c r="N29" s="20"/>
      <c r="O29" s="20"/>
      <c r="P29" s="28" t="s">
        <v>143</v>
      </c>
      <c r="Q29" s="29"/>
      <c r="R29" s="63" t="s">
        <v>99</v>
      </c>
      <c r="S29" s="64"/>
      <c r="T29" s="64"/>
      <c r="U29" s="64"/>
      <c r="V29" s="64"/>
      <c r="W29" s="64"/>
      <c r="X29" s="64"/>
      <c r="Y29" s="64"/>
      <c r="Z29" s="34">
        <v>58231147</v>
      </c>
      <c r="AA29" s="35"/>
      <c r="AD29" s="11" t="s">
        <v>11</v>
      </c>
      <c r="AE29" s="11">
        <f>IF(AND(AE14="-",AE20="-"),"-",SUM(AE14,AE20))</f>
        <v>58231147320</v>
      </c>
    </row>
    <row r="30" spans="1:31" s="11" customFormat="1" ht="14.65" customHeight="1">
      <c r="A30" s="9" t="s">
        <v>36</v>
      </c>
      <c r="B30" s="9"/>
      <c r="D30" s="27"/>
      <c r="E30" s="21"/>
      <c r="F30" s="21"/>
      <c r="G30" s="21"/>
      <c r="H30" s="21" t="s">
        <v>37</v>
      </c>
      <c r="I30" s="21"/>
      <c r="J30" s="21"/>
      <c r="K30" s="20"/>
      <c r="L30" s="20"/>
      <c r="M30" s="20"/>
      <c r="N30" s="20"/>
      <c r="O30" s="20"/>
      <c r="P30" s="28" t="s">
        <v>143</v>
      </c>
      <c r="Q30" s="29"/>
      <c r="R30" s="25" t="s">
        <v>139</v>
      </c>
      <c r="S30" s="36"/>
      <c r="T30" s="36"/>
      <c r="U30" s="36"/>
      <c r="V30" s="36"/>
      <c r="W30" s="36"/>
      <c r="X30" s="36"/>
      <c r="Y30" s="36"/>
      <c r="Z30" s="37"/>
      <c r="AA30" s="38"/>
      <c r="AD30" s="11" t="s">
        <v>11</v>
      </c>
    </row>
    <row r="31" spans="1:31" s="11" customFormat="1" ht="14.65" customHeight="1">
      <c r="A31" s="9" t="s">
        <v>38</v>
      </c>
      <c r="B31" s="9" t="s">
        <v>128</v>
      </c>
      <c r="D31" s="27"/>
      <c r="E31" s="21"/>
      <c r="F31" s="21"/>
      <c r="G31" s="21"/>
      <c r="H31" s="21" t="s">
        <v>39</v>
      </c>
      <c r="I31" s="21"/>
      <c r="J31" s="21"/>
      <c r="K31" s="20"/>
      <c r="L31" s="20"/>
      <c r="M31" s="20"/>
      <c r="N31" s="20"/>
      <c r="O31" s="20"/>
      <c r="P31" s="28">
        <v>1506066</v>
      </c>
      <c r="Q31" s="29"/>
      <c r="R31" s="25"/>
      <c r="S31" s="21" t="s">
        <v>129</v>
      </c>
      <c r="T31" s="21"/>
      <c r="U31" s="21"/>
      <c r="V31" s="21"/>
      <c r="W31" s="21"/>
      <c r="X31" s="21"/>
      <c r="Y31" s="20"/>
      <c r="Z31" s="28">
        <v>142536700</v>
      </c>
      <c r="AA31" s="30"/>
      <c r="AD31" s="11">
        <v>1506066380</v>
      </c>
      <c r="AE31" s="11">
        <v>142536699899</v>
      </c>
    </row>
    <row r="32" spans="1:31" s="11" customFormat="1" ht="14.65" customHeight="1">
      <c r="A32" s="9" t="s">
        <v>40</v>
      </c>
      <c r="B32" s="9" t="s">
        <v>130</v>
      </c>
      <c r="D32" s="27"/>
      <c r="E32" s="21"/>
      <c r="F32" s="21"/>
      <c r="G32" s="21" t="s">
        <v>41</v>
      </c>
      <c r="H32" s="21"/>
      <c r="I32" s="21"/>
      <c r="J32" s="21"/>
      <c r="K32" s="20"/>
      <c r="L32" s="20"/>
      <c r="M32" s="20"/>
      <c r="N32" s="20"/>
      <c r="O32" s="20"/>
      <c r="P32" s="28">
        <v>48709796</v>
      </c>
      <c r="Q32" s="29" t="s">
        <v>144</v>
      </c>
      <c r="R32" s="25"/>
      <c r="S32" s="20" t="s">
        <v>131</v>
      </c>
      <c r="T32" s="21"/>
      <c r="U32" s="21"/>
      <c r="V32" s="21"/>
      <c r="W32" s="21"/>
      <c r="X32" s="21"/>
      <c r="Y32" s="20"/>
      <c r="Z32" s="28">
        <v>-56053029</v>
      </c>
      <c r="AA32" s="30"/>
      <c r="AD32" s="11">
        <f>IF(COUNTIF(AD33:AD40,"-")=COUNTA(AD33:AD40),"-",SUM(AD33:AD40))</f>
        <v>48709795767</v>
      </c>
      <c r="AE32" s="11">
        <v>-56053028906</v>
      </c>
    </row>
    <row r="33" spans="1:30" s="11" customFormat="1" ht="14.65" customHeight="1">
      <c r="A33" s="9" t="s">
        <v>42</v>
      </c>
      <c r="B33" s="9"/>
      <c r="D33" s="27"/>
      <c r="E33" s="21"/>
      <c r="F33" s="21"/>
      <c r="G33" s="21"/>
      <c r="H33" s="21" t="s">
        <v>10</v>
      </c>
      <c r="I33" s="21"/>
      <c r="J33" s="21"/>
      <c r="K33" s="20"/>
      <c r="L33" s="20"/>
      <c r="M33" s="20"/>
      <c r="N33" s="20"/>
      <c r="O33" s="20"/>
      <c r="P33" s="28">
        <v>43988346</v>
      </c>
      <c r="Q33" s="29"/>
      <c r="R33" s="39"/>
      <c r="S33" s="21"/>
      <c r="T33" s="21"/>
      <c r="U33" s="21"/>
      <c r="V33" s="21"/>
      <c r="W33" s="21"/>
      <c r="X33" s="21"/>
      <c r="Y33" s="20"/>
      <c r="Z33" s="28"/>
      <c r="AA33" s="40"/>
      <c r="AD33" s="11">
        <v>43988345660</v>
      </c>
    </row>
    <row r="34" spans="1:30" s="11" customFormat="1" ht="14.65" customHeight="1">
      <c r="A34" s="9" t="s">
        <v>43</v>
      </c>
      <c r="B34" s="9"/>
      <c r="D34" s="27"/>
      <c r="E34" s="21"/>
      <c r="F34" s="21"/>
      <c r="G34" s="21"/>
      <c r="H34" s="21" t="s">
        <v>15</v>
      </c>
      <c r="I34" s="21"/>
      <c r="J34" s="21"/>
      <c r="K34" s="20"/>
      <c r="L34" s="20"/>
      <c r="M34" s="20"/>
      <c r="N34" s="20"/>
      <c r="O34" s="20"/>
      <c r="P34" s="28">
        <v>432126</v>
      </c>
      <c r="Q34" s="29"/>
      <c r="R34" s="65"/>
      <c r="S34" s="66"/>
      <c r="T34" s="66"/>
      <c r="U34" s="66"/>
      <c r="V34" s="66"/>
      <c r="W34" s="66"/>
      <c r="X34" s="66"/>
      <c r="Y34" s="66"/>
      <c r="Z34" s="28"/>
      <c r="AA34" s="30"/>
      <c r="AD34" s="11">
        <v>432125722</v>
      </c>
    </row>
    <row r="35" spans="1:30" s="11" customFormat="1" ht="14.65" customHeight="1">
      <c r="A35" s="9" t="s">
        <v>44</v>
      </c>
      <c r="B35" s="9"/>
      <c r="D35" s="27"/>
      <c r="E35" s="21"/>
      <c r="F35" s="21"/>
      <c r="G35" s="21"/>
      <c r="H35" s="21" t="s">
        <v>17</v>
      </c>
      <c r="I35" s="21"/>
      <c r="J35" s="21"/>
      <c r="K35" s="20"/>
      <c r="L35" s="20"/>
      <c r="M35" s="20"/>
      <c r="N35" s="20"/>
      <c r="O35" s="20"/>
      <c r="P35" s="28">
        <v>-275608</v>
      </c>
      <c r="Q35" s="29"/>
      <c r="R35" s="25"/>
      <c r="S35" s="36"/>
      <c r="T35" s="36"/>
      <c r="U35" s="36"/>
      <c r="V35" s="36"/>
      <c r="W35" s="36"/>
      <c r="X35" s="36"/>
      <c r="Y35" s="36"/>
      <c r="Z35" s="37"/>
      <c r="AA35" s="41"/>
      <c r="AD35" s="11">
        <v>-275607976</v>
      </c>
    </row>
    <row r="36" spans="1:30" s="11" customFormat="1" ht="14.65" customHeight="1">
      <c r="A36" s="9" t="s">
        <v>45</v>
      </c>
      <c r="B36" s="9"/>
      <c r="D36" s="27"/>
      <c r="E36" s="21"/>
      <c r="F36" s="21"/>
      <c r="G36" s="21"/>
      <c r="H36" s="21" t="s">
        <v>19</v>
      </c>
      <c r="I36" s="21"/>
      <c r="J36" s="21"/>
      <c r="K36" s="20"/>
      <c r="L36" s="20"/>
      <c r="M36" s="20"/>
      <c r="N36" s="20"/>
      <c r="O36" s="20"/>
      <c r="P36" s="28">
        <v>22979849</v>
      </c>
      <c r="Q36" s="29"/>
      <c r="R36" s="25"/>
      <c r="S36" s="21"/>
      <c r="T36" s="21"/>
      <c r="U36" s="21"/>
      <c r="V36" s="21"/>
      <c r="W36" s="21"/>
      <c r="X36" s="21"/>
      <c r="Y36" s="20"/>
      <c r="Z36" s="28"/>
      <c r="AA36" s="40"/>
      <c r="AD36" s="11">
        <v>22979848764</v>
      </c>
    </row>
    <row r="37" spans="1:30" s="11" customFormat="1" ht="14.65" customHeight="1">
      <c r="A37" s="9" t="s">
        <v>46</v>
      </c>
      <c r="B37" s="9"/>
      <c r="D37" s="27"/>
      <c r="E37" s="21"/>
      <c r="F37" s="21"/>
      <c r="G37" s="21"/>
      <c r="H37" s="21" t="s">
        <v>21</v>
      </c>
      <c r="I37" s="21"/>
      <c r="J37" s="21"/>
      <c r="K37" s="20"/>
      <c r="L37" s="20"/>
      <c r="M37" s="20"/>
      <c r="N37" s="20"/>
      <c r="O37" s="20"/>
      <c r="P37" s="28">
        <v>-20398131</v>
      </c>
      <c r="Q37" s="29"/>
      <c r="R37" s="42"/>
      <c r="S37" s="20"/>
      <c r="T37" s="20"/>
      <c r="U37" s="20"/>
      <c r="V37" s="20"/>
      <c r="W37" s="20"/>
      <c r="X37" s="20"/>
      <c r="Y37" s="43"/>
      <c r="Z37" s="28"/>
      <c r="AA37" s="40"/>
      <c r="AD37" s="11">
        <v>-20398131001</v>
      </c>
    </row>
    <row r="38" spans="1:30" s="11" customFormat="1" ht="14.65" customHeight="1">
      <c r="A38" s="9" t="s">
        <v>47</v>
      </c>
      <c r="B38" s="9"/>
      <c r="D38" s="27"/>
      <c r="E38" s="21"/>
      <c r="F38" s="21"/>
      <c r="G38" s="21"/>
      <c r="H38" s="21" t="s">
        <v>35</v>
      </c>
      <c r="I38" s="21"/>
      <c r="J38" s="21"/>
      <c r="K38" s="20"/>
      <c r="L38" s="20"/>
      <c r="M38" s="20"/>
      <c r="N38" s="20"/>
      <c r="O38" s="20"/>
      <c r="P38" s="28" t="s">
        <v>143</v>
      </c>
      <c r="Q38" s="29"/>
      <c r="R38" s="33"/>
      <c r="S38" s="20"/>
      <c r="T38" s="20"/>
      <c r="U38" s="20"/>
      <c r="V38" s="20"/>
      <c r="W38" s="20"/>
      <c r="X38" s="20"/>
      <c r="Y38" s="20"/>
      <c r="Z38" s="28"/>
      <c r="AA38" s="40"/>
      <c r="AD38" s="11" t="s">
        <v>11</v>
      </c>
    </row>
    <row r="39" spans="1:30" s="11" customFormat="1" ht="14.65" customHeight="1">
      <c r="A39" s="9" t="s">
        <v>48</v>
      </c>
      <c r="B39" s="9"/>
      <c r="D39" s="27"/>
      <c r="E39" s="21"/>
      <c r="F39" s="21"/>
      <c r="G39" s="21"/>
      <c r="H39" s="21" t="s">
        <v>37</v>
      </c>
      <c r="I39" s="21"/>
      <c r="J39" s="21"/>
      <c r="K39" s="20"/>
      <c r="L39" s="20"/>
      <c r="M39" s="20"/>
      <c r="N39" s="20"/>
      <c r="O39" s="20"/>
      <c r="P39" s="28" t="s">
        <v>143</v>
      </c>
      <c r="Q39" s="29"/>
      <c r="R39" s="44"/>
      <c r="S39" s="45"/>
      <c r="T39" s="45"/>
      <c r="U39" s="45"/>
      <c r="V39" s="45"/>
      <c r="W39" s="45"/>
      <c r="X39" s="45"/>
      <c r="Y39" s="45"/>
      <c r="Z39" s="23"/>
      <c r="AA39" s="46"/>
      <c r="AD39" s="11" t="s">
        <v>11</v>
      </c>
    </row>
    <row r="40" spans="1:30" s="11" customFormat="1" ht="14.65" customHeight="1">
      <c r="A40" s="9" t="s">
        <v>49</v>
      </c>
      <c r="B40" s="9"/>
      <c r="D40" s="27"/>
      <c r="E40" s="21"/>
      <c r="F40" s="21"/>
      <c r="G40" s="21"/>
      <c r="H40" s="21" t="s">
        <v>39</v>
      </c>
      <c r="I40" s="21"/>
      <c r="J40" s="21"/>
      <c r="K40" s="20"/>
      <c r="L40" s="20"/>
      <c r="M40" s="20"/>
      <c r="N40" s="20"/>
      <c r="O40" s="20"/>
      <c r="P40" s="28">
        <v>1983215</v>
      </c>
      <c r="Q40" s="29"/>
      <c r="R40" s="44"/>
      <c r="S40" s="45"/>
      <c r="T40" s="45"/>
      <c r="U40" s="45"/>
      <c r="V40" s="45"/>
      <c r="W40" s="45"/>
      <c r="X40" s="45"/>
      <c r="Y40" s="45"/>
      <c r="Z40" s="23"/>
      <c r="AA40" s="46"/>
      <c r="AD40" s="11">
        <v>1983214598</v>
      </c>
    </row>
    <row r="41" spans="1:30" s="11" customFormat="1" ht="14.65" customHeight="1">
      <c r="A41" s="9" t="s">
        <v>50</v>
      </c>
      <c r="B41" s="9"/>
      <c r="D41" s="27"/>
      <c r="E41" s="21"/>
      <c r="F41" s="21"/>
      <c r="G41" s="21" t="s">
        <v>51</v>
      </c>
      <c r="H41" s="31"/>
      <c r="I41" s="31"/>
      <c r="J41" s="31"/>
      <c r="K41" s="32"/>
      <c r="L41" s="32"/>
      <c r="M41" s="32"/>
      <c r="N41" s="32"/>
      <c r="O41" s="32"/>
      <c r="P41" s="28">
        <v>1730503</v>
      </c>
      <c r="Q41" s="29"/>
      <c r="R41" s="44"/>
      <c r="S41" s="45"/>
      <c r="T41" s="45"/>
      <c r="U41" s="45"/>
      <c r="V41" s="45"/>
      <c r="W41" s="45"/>
      <c r="X41" s="45"/>
      <c r="Y41" s="45"/>
      <c r="Z41" s="23"/>
      <c r="AA41" s="46"/>
      <c r="AD41" s="11">
        <v>1730503156</v>
      </c>
    </row>
    <row r="42" spans="1:30" s="11" customFormat="1" ht="14.65" customHeight="1">
      <c r="A42" s="9" t="s">
        <v>52</v>
      </c>
      <c r="B42" s="9"/>
      <c r="D42" s="27"/>
      <c r="E42" s="21"/>
      <c r="F42" s="21"/>
      <c r="G42" s="21" t="s">
        <v>53</v>
      </c>
      <c r="H42" s="31"/>
      <c r="I42" s="31"/>
      <c r="J42" s="31"/>
      <c r="K42" s="32"/>
      <c r="L42" s="32"/>
      <c r="M42" s="32"/>
      <c r="N42" s="32"/>
      <c r="O42" s="32"/>
      <c r="P42" s="28">
        <v>-1279050</v>
      </c>
      <c r="Q42" s="29"/>
      <c r="R42" s="44"/>
      <c r="S42" s="45"/>
      <c r="T42" s="45"/>
      <c r="U42" s="45"/>
      <c r="V42" s="45"/>
      <c r="W42" s="45"/>
      <c r="X42" s="45"/>
      <c r="Y42" s="45"/>
      <c r="Z42" s="23"/>
      <c r="AA42" s="46"/>
      <c r="AD42" s="11">
        <v>-1279049826</v>
      </c>
    </row>
    <row r="43" spans="1:30" s="11" customFormat="1" ht="14.65" customHeight="1">
      <c r="A43" s="9" t="s">
        <v>54</v>
      </c>
      <c r="B43" s="9"/>
      <c r="D43" s="27"/>
      <c r="E43" s="21"/>
      <c r="F43" s="21" t="s">
        <v>55</v>
      </c>
      <c r="G43" s="21"/>
      <c r="H43" s="31"/>
      <c r="I43" s="31"/>
      <c r="J43" s="31"/>
      <c r="K43" s="32"/>
      <c r="L43" s="32"/>
      <c r="M43" s="32"/>
      <c r="N43" s="32"/>
      <c r="O43" s="32"/>
      <c r="P43" s="28">
        <v>2053</v>
      </c>
      <c r="Q43" s="29"/>
      <c r="R43" s="44"/>
      <c r="S43" s="45"/>
      <c r="T43" s="45"/>
      <c r="U43" s="45"/>
      <c r="V43" s="45"/>
      <c r="W43" s="45"/>
      <c r="X43" s="45"/>
      <c r="Y43" s="45"/>
      <c r="Z43" s="23"/>
      <c r="AA43" s="46"/>
      <c r="AD43" s="11">
        <f>IF(COUNTIF(AD44:AD45,"-")=COUNTA(AD44:AD45),"-",SUM(AD44:AD45))</f>
        <v>2052519</v>
      </c>
    </row>
    <row r="44" spans="1:30" s="11" customFormat="1" ht="14.65" customHeight="1">
      <c r="A44" s="9" t="s">
        <v>56</v>
      </c>
      <c r="B44" s="9"/>
      <c r="D44" s="27"/>
      <c r="E44" s="21"/>
      <c r="F44" s="21"/>
      <c r="G44" s="21" t="s">
        <v>57</v>
      </c>
      <c r="H44" s="21"/>
      <c r="I44" s="21"/>
      <c r="J44" s="21"/>
      <c r="K44" s="20"/>
      <c r="L44" s="20"/>
      <c r="M44" s="20"/>
      <c r="N44" s="20"/>
      <c r="O44" s="20"/>
      <c r="P44" s="28">
        <v>2053</v>
      </c>
      <c r="Q44" s="29"/>
      <c r="R44" s="44"/>
      <c r="S44" s="45"/>
      <c r="T44" s="45"/>
      <c r="U44" s="45"/>
      <c r="V44" s="45"/>
      <c r="W44" s="45"/>
      <c r="X44" s="45"/>
      <c r="Y44" s="45"/>
      <c r="Z44" s="23"/>
      <c r="AA44" s="46"/>
      <c r="AD44" s="11">
        <v>2052519</v>
      </c>
    </row>
    <row r="45" spans="1:30" s="11" customFormat="1" ht="14.65" customHeight="1">
      <c r="A45" s="9" t="s">
        <v>58</v>
      </c>
      <c r="B45" s="9"/>
      <c r="D45" s="27"/>
      <c r="E45" s="21"/>
      <c r="F45" s="21"/>
      <c r="G45" s="21" t="s">
        <v>35</v>
      </c>
      <c r="H45" s="21"/>
      <c r="I45" s="21"/>
      <c r="J45" s="21"/>
      <c r="K45" s="20"/>
      <c r="L45" s="20"/>
      <c r="M45" s="20"/>
      <c r="N45" s="20"/>
      <c r="O45" s="20"/>
      <c r="P45" s="28" t="s">
        <v>143</v>
      </c>
      <c r="Q45" s="29"/>
      <c r="R45" s="44"/>
      <c r="S45" s="45"/>
      <c r="T45" s="45"/>
      <c r="U45" s="45"/>
      <c r="V45" s="45"/>
      <c r="W45" s="45"/>
      <c r="X45" s="45"/>
      <c r="Y45" s="45"/>
      <c r="Z45" s="23"/>
      <c r="AA45" s="46"/>
      <c r="AD45" s="11" t="s">
        <v>11</v>
      </c>
    </row>
    <row r="46" spans="1:30" s="11" customFormat="1" ht="14.65" customHeight="1">
      <c r="A46" s="9" t="s">
        <v>59</v>
      </c>
      <c r="B46" s="9"/>
      <c r="D46" s="27"/>
      <c r="E46" s="21"/>
      <c r="F46" s="21" t="s">
        <v>60</v>
      </c>
      <c r="G46" s="21"/>
      <c r="H46" s="21"/>
      <c r="I46" s="21"/>
      <c r="J46" s="21"/>
      <c r="K46" s="21"/>
      <c r="L46" s="20"/>
      <c r="M46" s="20"/>
      <c r="N46" s="20"/>
      <c r="O46" s="20"/>
      <c r="P46" s="28">
        <v>2273602</v>
      </c>
      <c r="Q46" s="29" t="s">
        <v>144</v>
      </c>
      <c r="R46" s="44"/>
      <c r="S46" s="45"/>
      <c r="T46" s="45"/>
      <c r="U46" s="45"/>
      <c r="V46" s="45"/>
      <c r="W46" s="45"/>
      <c r="X46" s="45"/>
      <c r="Y46" s="45"/>
      <c r="Z46" s="23"/>
      <c r="AA46" s="46"/>
      <c r="AD46" s="11">
        <f>IF(COUNTIF(AD47:AD58,"-")=COUNTA(AD47:AD58),"-",SUM(AD47,AD51:AD54,AD57:AD58))</f>
        <v>2273601742</v>
      </c>
    </row>
    <row r="47" spans="1:30" s="11" customFormat="1" ht="14.65" customHeight="1">
      <c r="A47" s="9" t="s">
        <v>61</v>
      </c>
      <c r="B47" s="9"/>
      <c r="D47" s="27"/>
      <c r="E47" s="21"/>
      <c r="F47" s="21"/>
      <c r="G47" s="21" t="s">
        <v>62</v>
      </c>
      <c r="H47" s="21"/>
      <c r="I47" s="21"/>
      <c r="J47" s="21"/>
      <c r="K47" s="21"/>
      <c r="L47" s="20"/>
      <c r="M47" s="20"/>
      <c r="N47" s="20"/>
      <c r="O47" s="20"/>
      <c r="P47" s="28">
        <v>340812</v>
      </c>
      <c r="Q47" s="29"/>
      <c r="R47" s="44"/>
      <c r="S47" s="45"/>
      <c r="T47" s="45"/>
      <c r="U47" s="45"/>
      <c r="V47" s="45"/>
      <c r="W47" s="45"/>
      <c r="X47" s="45"/>
      <c r="Y47" s="45"/>
      <c r="Z47" s="23"/>
      <c r="AA47" s="46"/>
      <c r="AD47" s="11">
        <f>IF(COUNTIF(AD48:AD50,"-")=COUNTA(AD48:AD50),"-",SUM(AD48:AD50))</f>
        <v>340812000</v>
      </c>
    </row>
    <row r="48" spans="1:30" s="11" customFormat="1" ht="14.65" customHeight="1">
      <c r="A48" s="9" t="s">
        <v>63</v>
      </c>
      <c r="B48" s="9"/>
      <c r="D48" s="27"/>
      <c r="E48" s="21"/>
      <c r="F48" s="21"/>
      <c r="G48" s="21"/>
      <c r="H48" s="21" t="s">
        <v>64</v>
      </c>
      <c r="I48" s="21"/>
      <c r="J48" s="21"/>
      <c r="K48" s="21"/>
      <c r="L48" s="20"/>
      <c r="M48" s="20"/>
      <c r="N48" s="20"/>
      <c r="O48" s="20"/>
      <c r="P48" s="28" t="s">
        <v>143</v>
      </c>
      <c r="Q48" s="29"/>
      <c r="R48" s="44"/>
      <c r="S48" s="45"/>
      <c r="T48" s="45"/>
      <c r="U48" s="45"/>
      <c r="V48" s="45"/>
      <c r="W48" s="45"/>
      <c r="X48" s="45"/>
      <c r="Y48" s="45"/>
      <c r="Z48" s="23"/>
      <c r="AA48" s="46"/>
      <c r="AD48" s="11" t="s">
        <v>11</v>
      </c>
    </row>
    <row r="49" spans="1:30" s="11" customFormat="1" ht="14.65" customHeight="1">
      <c r="A49" s="9" t="s">
        <v>65</v>
      </c>
      <c r="B49" s="9"/>
      <c r="D49" s="27"/>
      <c r="E49" s="21"/>
      <c r="F49" s="21"/>
      <c r="G49" s="21"/>
      <c r="H49" s="21" t="s">
        <v>66</v>
      </c>
      <c r="I49" s="21"/>
      <c r="J49" s="21"/>
      <c r="K49" s="21"/>
      <c r="L49" s="20"/>
      <c r="M49" s="20"/>
      <c r="N49" s="20"/>
      <c r="O49" s="20"/>
      <c r="P49" s="28">
        <v>40812</v>
      </c>
      <c r="Q49" s="29"/>
      <c r="R49" s="44"/>
      <c r="S49" s="45"/>
      <c r="T49" s="45"/>
      <c r="U49" s="45"/>
      <c r="V49" s="45"/>
      <c r="W49" s="45"/>
      <c r="X49" s="45"/>
      <c r="Y49" s="45"/>
      <c r="Z49" s="23"/>
      <c r="AA49" s="46"/>
      <c r="AD49" s="11">
        <v>40812000</v>
      </c>
    </row>
    <row r="50" spans="1:30" s="11" customFormat="1" ht="14.65" customHeight="1">
      <c r="A50" s="9" t="s">
        <v>67</v>
      </c>
      <c r="B50" s="9"/>
      <c r="D50" s="27"/>
      <c r="E50" s="21"/>
      <c r="F50" s="21"/>
      <c r="G50" s="21"/>
      <c r="H50" s="21" t="s">
        <v>35</v>
      </c>
      <c r="I50" s="21"/>
      <c r="J50" s="21"/>
      <c r="K50" s="21"/>
      <c r="L50" s="20"/>
      <c r="M50" s="20"/>
      <c r="N50" s="20"/>
      <c r="O50" s="20"/>
      <c r="P50" s="28">
        <v>300000</v>
      </c>
      <c r="Q50" s="29"/>
      <c r="R50" s="44"/>
      <c r="S50" s="45"/>
      <c r="T50" s="45"/>
      <c r="U50" s="45"/>
      <c r="V50" s="45"/>
      <c r="W50" s="45"/>
      <c r="X50" s="45"/>
      <c r="Y50" s="45"/>
      <c r="Z50" s="23"/>
      <c r="AA50" s="46"/>
      <c r="AD50" s="11">
        <v>300000000</v>
      </c>
    </row>
    <row r="51" spans="1:30" s="11" customFormat="1" ht="14.65" customHeight="1">
      <c r="A51" s="9" t="s">
        <v>68</v>
      </c>
      <c r="B51" s="9"/>
      <c r="D51" s="27"/>
      <c r="E51" s="21"/>
      <c r="F51" s="21"/>
      <c r="G51" s="21" t="s">
        <v>69</v>
      </c>
      <c r="H51" s="21"/>
      <c r="I51" s="21"/>
      <c r="J51" s="21"/>
      <c r="K51" s="21"/>
      <c r="L51" s="20"/>
      <c r="M51" s="20"/>
      <c r="N51" s="20"/>
      <c r="O51" s="20"/>
      <c r="P51" s="28" t="s">
        <v>143</v>
      </c>
      <c r="Q51" s="29"/>
      <c r="R51" s="44"/>
      <c r="S51" s="45"/>
      <c r="T51" s="45"/>
      <c r="U51" s="45"/>
      <c r="V51" s="45"/>
      <c r="W51" s="45"/>
      <c r="X51" s="45"/>
      <c r="Y51" s="45"/>
      <c r="Z51" s="23"/>
      <c r="AA51" s="46"/>
      <c r="AD51" s="11" t="s">
        <v>11</v>
      </c>
    </row>
    <row r="52" spans="1:30" s="11" customFormat="1" ht="14.65" customHeight="1">
      <c r="A52" s="9" t="s">
        <v>70</v>
      </c>
      <c r="B52" s="9"/>
      <c r="D52" s="27"/>
      <c r="E52" s="21"/>
      <c r="F52" s="21"/>
      <c r="G52" s="21" t="s">
        <v>71</v>
      </c>
      <c r="H52" s="21"/>
      <c r="I52" s="21"/>
      <c r="J52" s="21"/>
      <c r="K52" s="20"/>
      <c r="L52" s="20"/>
      <c r="M52" s="20"/>
      <c r="N52" s="20"/>
      <c r="O52" s="20"/>
      <c r="P52" s="28">
        <v>734535</v>
      </c>
      <c r="Q52" s="29"/>
      <c r="R52" s="44"/>
      <c r="S52" s="45"/>
      <c r="T52" s="45"/>
      <c r="U52" s="45"/>
      <c r="V52" s="45"/>
      <c r="W52" s="45"/>
      <c r="X52" s="45"/>
      <c r="Y52" s="45"/>
      <c r="Z52" s="23"/>
      <c r="AA52" s="46"/>
      <c r="AD52" s="11">
        <v>734534640</v>
      </c>
    </row>
    <row r="53" spans="1:30" s="11" customFormat="1" ht="14.65" customHeight="1">
      <c r="A53" s="9" t="s">
        <v>72</v>
      </c>
      <c r="B53" s="9"/>
      <c r="D53" s="27"/>
      <c r="E53" s="21"/>
      <c r="F53" s="21"/>
      <c r="G53" s="21" t="s">
        <v>73</v>
      </c>
      <c r="H53" s="21"/>
      <c r="I53" s="21"/>
      <c r="J53" s="21"/>
      <c r="K53" s="20"/>
      <c r="L53" s="20"/>
      <c r="M53" s="20"/>
      <c r="N53" s="20"/>
      <c r="O53" s="20"/>
      <c r="P53" s="28">
        <v>29337</v>
      </c>
      <c r="Q53" s="29"/>
      <c r="R53" s="44"/>
      <c r="S53" s="45"/>
      <c r="T53" s="45"/>
      <c r="U53" s="45"/>
      <c r="V53" s="45"/>
      <c r="W53" s="45"/>
      <c r="X53" s="45"/>
      <c r="Y53" s="45"/>
      <c r="Z53" s="23"/>
      <c r="AA53" s="46"/>
      <c r="AD53" s="11">
        <v>29336600</v>
      </c>
    </row>
    <row r="54" spans="1:30" s="11" customFormat="1" ht="14.65" customHeight="1">
      <c r="A54" s="9" t="s">
        <v>74</v>
      </c>
      <c r="B54" s="9"/>
      <c r="D54" s="27"/>
      <c r="E54" s="21"/>
      <c r="F54" s="21"/>
      <c r="G54" s="21" t="s">
        <v>75</v>
      </c>
      <c r="H54" s="21"/>
      <c r="I54" s="21"/>
      <c r="J54" s="21"/>
      <c r="K54" s="20"/>
      <c r="L54" s="20"/>
      <c r="M54" s="20"/>
      <c r="N54" s="20"/>
      <c r="O54" s="20"/>
      <c r="P54" s="28">
        <v>1225591</v>
      </c>
      <c r="Q54" s="29"/>
      <c r="R54" s="44"/>
      <c r="S54" s="45"/>
      <c r="T54" s="45"/>
      <c r="U54" s="45"/>
      <c r="V54" s="45"/>
      <c r="W54" s="45"/>
      <c r="X54" s="45"/>
      <c r="Y54" s="45"/>
      <c r="Z54" s="23"/>
      <c r="AA54" s="46"/>
      <c r="AD54" s="11">
        <f>IF(COUNTIF(AD55:AD56,"-")=COUNTA(AD55:AD56),"-",SUM(AD55:AD56))</f>
        <v>1225590670</v>
      </c>
    </row>
    <row r="55" spans="1:30" s="11" customFormat="1" ht="14.65" customHeight="1">
      <c r="A55" s="9" t="s">
        <v>76</v>
      </c>
      <c r="B55" s="9"/>
      <c r="D55" s="27"/>
      <c r="E55" s="21"/>
      <c r="F55" s="21"/>
      <c r="G55" s="21"/>
      <c r="H55" s="21" t="s">
        <v>77</v>
      </c>
      <c r="I55" s="21"/>
      <c r="J55" s="21"/>
      <c r="K55" s="20"/>
      <c r="L55" s="20"/>
      <c r="M55" s="20"/>
      <c r="N55" s="20"/>
      <c r="O55" s="20"/>
      <c r="P55" s="28" t="s">
        <v>143</v>
      </c>
      <c r="Q55" s="29"/>
      <c r="R55" s="44"/>
      <c r="S55" s="45"/>
      <c r="T55" s="45"/>
      <c r="U55" s="45"/>
      <c r="V55" s="45"/>
      <c r="W55" s="45"/>
      <c r="X55" s="45"/>
      <c r="Y55" s="45"/>
      <c r="Z55" s="23"/>
      <c r="AA55" s="46"/>
      <c r="AD55" s="11" t="s">
        <v>11</v>
      </c>
    </row>
    <row r="56" spans="1:30" s="11" customFormat="1" ht="14.65" customHeight="1">
      <c r="A56" s="9" t="s">
        <v>78</v>
      </c>
      <c r="B56" s="9"/>
      <c r="D56" s="27"/>
      <c r="E56" s="20"/>
      <c r="F56" s="21"/>
      <c r="G56" s="21"/>
      <c r="H56" s="21" t="s">
        <v>35</v>
      </c>
      <c r="I56" s="21"/>
      <c r="J56" s="21"/>
      <c r="K56" s="20"/>
      <c r="L56" s="20"/>
      <c r="M56" s="20"/>
      <c r="N56" s="20"/>
      <c r="O56" s="20"/>
      <c r="P56" s="28">
        <v>1225591</v>
      </c>
      <c r="Q56" s="29"/>
      <c r="R56" s="44"/>
      <c r="S56" s="45"/>
      <c r="T56" s="45"/>
      <c r="U56" s="45"/>
      <c r="V56" s="45"/>
      <c r="W56" s="45"/>
      <c r="X56" s="45"/>
      <c r="Y56" s="45"/>
      <c r="Z56" s="23"/>
      <c r="AA56" s="46"/>
      <c r="AD56" s="11">
        <v>1225590670</v>
      </c>
    </row>
    <row r="57" spans="1:30" s="11" customFormat="1" ht="14.65" customHeight="1">
      <c r="A57" s="9" t="s">
        <v>79</v>
      </c>
      <c r="B57" s="9"/>
      <c r="D57" s="27"/>
      <c r="E57" s="20"/>
      <c r="F57" s="21"/>
      <c r="G57" s="21" t="s">
        <v>35</v>
      </c>
      <c r="H57" s="21"/>
      <c r="I57" s="21"/>
      <c r="J57" s="21"/>
      <c r="K57" s="20"/>
      <c r="L57" s="20"/>
      <c r="M57" s="20"/>
      <c r="N57" s="20"/>
      <c r="O57" s="20"/>
      <c r="P57" s="28" t="s">
        <v>143</v>
      </c>
      <c r="Q57" s="29"/>
      <c r="R57" s="44"/>
      <c r="S57" s="45"/>
      <c r="T57" s="45"/>
      <c r="U57" s="45"/>
      <c r="V57" s="45"/>
      <c r="W57" s="45"/>
      <c r="X57" s="45"/>
      <c r="Y57" s="45"/>
      <c r="Z57" s="23"/>
      <c r="AA57" s="46"/>
      <c r="AD57" s="11" t="s">
        <v>11</v>
      </c>
    </row>
    <row r="58" spans="1:30" s="11" customFormat="1" ht="14.65" customHeight="1">
      <c r="A58" s="9" t="s">
        <v>80</v>
      </c>
      <c r="B58" s="9"/>
      <c r="D58" s="27"/>
      <c r="E58" s="20"/>
      <c r="F58" s="21"/>
      <c r="G58" s="21" t="s">
        <v>81</v>
      </c>
      <c r="H58" s="21"/>
      <c r="I58" s="21"/>
      <c r="J58" s="21"/>
      <c r="K58" s="20"/>
      <c r="L58" s="20"/>
      <c r="M58" s="20"/>
      <c r="N58" s="20"/>
      <c r="O58" s="20"/>
      <c r="P58" s="28">
        <v>-56672</v>
      </c>
      <c r="Q58" s="29"/>
      <c r="R58" s="44"/>
      <c r="S58" s="45"/>
      <c r="T58" s="45"/>
      <c r="U58" s="45"/>
      <c r="V58" s="45"/>
      <c r="W58" s="45"/>
      <c r="X58" s="45"/>
      <c r="Y58" s="45"/>
      <c r="Z58" s="23"/>
      <c r="AA58" s="46"/>
      <c r="AD58" s="11">
        <v>-56672168</v>
      </c>
    </row>
    <row r="59" spans="1:30" s="11" customFormat="1" ht="14.65" customHeight="1">
      <c r="A59" s="9" t="s">
        <v>82</v>
      </c>
      <c r="B59" s="9"/>
      <c r="D59" s="27"/>
      <c r="E59" s="20" t="s">
        <v>83</v>
      </c>
      <c r="F59" s="21"/>
      <c r="G59" s="22"/>
      <c r="H59" s="22"/>
      <c r="I59" s="22"/>
      <c r="J59" s="20"/>
      <c r="K59" s="20"/>
      <c r="L59" s="20"/>
      <c r="M59" s="20"/>
      <c r="N59" s="20"/>
      <c r="O59" s="20"/>
      <c r="P59" s="28">
        <v>4832219</v>
      </c>
      <c r="Q59" s="29" t="s">
        <v>144</v>
      </c>
      <c r="R59" s="44"/>
      <c r="S59" s="45"/>
      <c r="T59" s="45"/>
      <c r="U59" s="45"/>
      <c r="V59" s="45"/>
      <c r="W59" s="45"/>
      <c r="X59" s="45"/>
      <c r="Y59" s="45"/>
      <c r="Z59" s="23"/>
      <c r="AA59" s="46"/>
      <c r="AD59" s="11">
        <f>IF(COUNTIF(AD60:AD68,"-")=COUNTA(AD60:AD68),"-",SUM(AD60:AD63,AD66:AD68))</f>
        <v>4832218506</v>
      </c>
    </row>
    <row r="60" spans="1:30" s="11" customFormat="1" ht="14.65" customHeight="1">
      <c r="A60" s="9" t="s">
        <v>84</v>
      </c>
      <c r="B60" s="9"/>
      <c r="D60" s="27"/>
      <c r="E60" s="20"/>
      <c r="F60" s="21" t="s">
        <v>85</v>
      </c>
      <c r="G60" s="22"/>
      <c r="H60" s="22"/>
      <c r="I60" s="22"/>
      <c r="J60" s="20"/>
      <c r="K60" s="20"/>
      <c r="L60" s="20"/>
      <c r="M60" s="20"/>
      <c r="N60" s="20"/>
      <c r="O60" s="20"/>
      <c r="P60" s="28">
        <v>1870496</v>
      </c>
      <c r="Q60" s="29"/>
      <c r="R60" s="44"/>
      <c r="S60" s="45"/>
      <c r="T60" s="45"/>
      <c r="U60" s="45"/>
      <c r="V60" s="45"/>
      <c r="W60" s="45"/>
      <c r="X60" s="45"/>
      <c r="Y60" s="45"/>
      <c r="Z60" s="23"/>
      <c r="AA60" s="46"/>
      <c r="AD60" s="11">
        <v>1870496432</v>
      </c>
    </row>
    <row r="61" spans="1:30" s="11" customFormat="1" ht="14.65" customHeight="1">
      <c r="A61" s="9" t="s">
        <v>86</v>
      </c>
      <c r="B61" s="9"/>
      <c r="D61" s="27"/>
      <c r="E61" s="20"/>
      <c r="F61" s="21" t="s">
        <v>87</v>
      </c>
      <c r="G61" s="21"/>
      <c r="H61" s="31"/>
      <c r="I61" s="21"/>
      <c r="J61" s="21"/>
      <c r="K61" s="20"/>
      <c r="L61" s="20"/>
      <c r="M61" s="20"/>
      <c r="N61" s="20"/>
      <c r="O61" s="20"/>
      <c r="P61" s="28">
        <v>307622</v>
      </c>
      <c r="Q61" s="29"/>
      <c r="R61" s="44"/>
      <c r="S61" s="45"/>
      <c r="T61" s="45"/>
      <c r="U61" s="45"/>
      <c r="V61" s="45"/>
      <c r="W61" s="45"/>
      <c r="X61" s="45"/>
      <c r="Y61" s="45"/>
      <c r="Z61" s="23"/>
      <c r="AA61" s="46"/>
      <c r="AD61" s="11">
        <v>307621982</v>
      </c>
    </row>
    <row r="62" spans="1:30" s="11" customFormat="1" ht="14.65" customHeight="1">
      <c r="A62" s="9">
        <v>1500000</v>
      </c>
      <c r="B62" s="9"/>
      <c r="D62" s="27"/>
      <c r="E62" s="20"/>
      <c r="F62" s="21" t="s">
        <v>88</v>
      </c>
      <c r="G62" s="21"/>
      <c r="H62" s="21"/>
      <c r="I62" s="21"/>
      <c r="J62" s="21"/>
      <c r="K62" s="20"/>
      <c r="L62" s="20"/>
      <c r="M62" s="20"/>
      <c r="N62" s="20"/>
      <c r="O62" s="20"/>
      <c r="P62" s="28">
        <v>11542</v>
      </c>
      <c r="Q62" s="29"/>
      <c r="R62" s="44"/>
      <c r="S62" s="45"/>
      <c r="T62" s="45"/>
      <c r="U62" s="45"/>
      <c r="V62" s="45"/>
      <c r="W62" s="45"/>
      <c r="X62" s="45"/>
      <c r="Y62" s="45"/>
      <c r="Z62" s="23"/>
      <c r="AA62" s="46"/>
      <c r="AD62" s="11">
        <v>11541700</v>
      </c>
    </row>
    <row r="63" spans="1:30" s="11" customFormat="1" ht="14.65" customHeight="1">
      <c r="A63" s="9" t="s">
        <v>89</v>
      </c>
      <c r="B63" s="9"/>
      <c r="D63" s="27"/>
      <c r="E63" s="21"/>
      <c r="F63" s="21" t="s">
        <v>75</v>
      </c>
      <c r="G63" s="21"/>
      <c r="H63" s="31"/>
      <c r="I63" s="21"/>
      <c r="J63" s="21"/>
      <c r="K63" s="20"/>
      <c r="L63" s="20"/>
      <c r="M63" s="20"/>
      <c r="N63" s="20"/>
      <c r="O63" s="20"/>
      <c r="P63" s="28">
        <v>2642558</v>
      </c>
      <c r="Q63" s="29"/>
      <c r="R63" s="44"/>
      <c r="S63" s="45"/>
      <c r="T63" s="45"/>
      <c r="U63" s="45"/>
      <c r="V63" s="45"/>
      <c r="W63" s="45"/>
      <c r="X63" s="45"/>
      <c r="Y63" s="45"/>
      <c r="Z63" s="23"/>
      <c r="AA63" s="46"/>
      <c r="AD63" s="11">
        <f>IF(COUNTIF(AD64:AD65,"-")=COUNTA(AD64:AD65),"-",SUM(AD64:AD65))</f>
        <v>2642558392</v>
      </c>
    </row>
    <row r="64" spans="1:30" s="11" customFormat="1" ht="14.65" customHeight="1">
      <c r="A64" s="9" t="s">
        <v>90</v>
      </c>
      <c r="B64" s="9"/>
      <c r="D64" s="27"/>
      <c r="E64" s="21"/>
      <c r="F64" s="21"/>
      <c r="G64" s="21" t="s">
        <v>91</v>
      </c>
      <c r="H64" s="21"/>
      <c r="I64" s="21"/>
      <c r="J64" s="21"/>
      <c r="K64" s="20"/>
      <c r="L64" s="20"/>
      <c r="M64" s="20"/>
      <c r="N64" s="20"/>
      <c r="O64" s="20"/>
      <c r="P64" s="28">
        <v>2642558</v>
      </c>
      <c r="Q64" s="29"/>
      <c r="R64" s="44"/>
      <c r="S64" s="45"/>
      <c r="T64" s="45"/>
      <c r="U64" s="45"/>
      <c r="V64" s="45"/>
      <c r="W64" s="45"/>
      <c r="X64" s="45"/>
      <c r="Y64" s="45"/>
      <c r="Z64" s="23"/>
      <c r="AA64" s="46"/>
      <c r="AD64" s="11">
        <v>2642558392</v>
      </c>
    </row>
    <row r="65" spans="1:31" s="11" customFormat="1" ht="14.65" customHeight="1">
      <c r="A65" s="9" t="s">
        <v>92</v>
      </c>
      <c r="B65" s="9"/>
      <c r="D65" s="27"/>
      <c r="E65" s="21"/>
      <c r="F65" s="21"/>
      <c r="G65" s="21" t="s">
        <v>77</v>
      </c>
      <c r="H65" s="21"/>
      <c r="I65" s="21"/>
      <c r="J65" s="21"/>
      <c r="K65" s="20"/>
      <c r="L65" s="20"/>
      <c r="M65" s="20"/>
      <c r="N65" s="20"/>
      <c r="O65" s="20"/>
      <c r="P65" s="28" t="s">
        <v>143</v>
      </c>
      <c r="Q65" s="29"/>
      <c r="R65" s="44"/>
      <c r="S65" s="45"/>
      <c r="T65" s="45"/>
      <c r="U65" s="45"/>
      <c r="V65" s="45"/>
      <c r="W65" s="45"/>
      <c r="X65" s="45"/>
      <c r="Y65" s="45"/>
      <c r="Z65" s="23"/>
      <c r="AA65" s="46"/>
      <c r="AD65" s="11" t="s">
        <v>11</v>
      </c>
    </row>
    <row r="66" spans="1:31" s="11" customFormat="1" ht="14.65" customHeight="1">
      <c r="A66" s="9" t="s">
        <v>93</v>
      </c>
      <c r="B66" s="9"/>
      <c r="D66" s="27"/>
      <c r="E66" s="21"/>
      <c r="F66" s="21" t="s">
        <v>94</v>
      </c>
      <c r="G66" s="21"/>
      <c r="H66" s="21"/>
      <c r="I66" s="21"/>
      <c r="J66" s="21"/>
      <c r="K66" s="20"/>
      <c r="L66" s="20"/>
      <c r="M66" s="20"/>
      <c r="N66" s="20"/>
      <c r="O66" s="20"/>
      <c r="P66" s="28" t="s">
        <v>143</v>
      </c>
      <c r="Q66" s="29"/>
      <c r="R66" s="44"/>
      <c r="S66" s="45"/>
      <c r="T66" s="45"/>
      <c r="U66" s="45"/>
      <c r="V66" s="45"/>
      <c r="W66" s="45"/>
      <c r="X66" s="45"/>
      <c r="Y66" s="45"/>
      <c r="Z66" s="23"/>
      <c r="AA66" s="46"/>
      <c r="AD66" s="11" t="s">
        <v>11</v>
      </c>
    </row>
    <row r="67" spans="1:31" s="11" customFormat="1" ht="14.65" customHeight="1">
      <c r="A67" s="9" t="s">
        <v>95</v>
      </c>
      <c r="B67" s="9"/>
      <c r="D67" s="27"/>
      <c r="E67" s="21"/>
      <c r="F67" s="21" t="s">
        <v>35</v>
      </c>
      <c r="G67" s="21"/>
      <c r="H67" s="31"/>
      <c r="I67" s="21"/>
      <c r="J67" s="21"/>
      <c r="K67" s="20"/>
      <c r="L67" s="20"/>
      <c r="M67" s="20"/>
      <c r="N67" s="20"/>
      <c r="O67" s="20"/>
      <c r="P67" s="28">
        <v>0</v>
      </c>
      <c r="Q67" s="29"/>
      <c r="R67" s="44"/>
      <c r="S67" s="45"/>
      <c r="T67" s="45"/>
      <c r="U67" s="45"/>
      <c r="V67" s="45"/>
      <c r="W67" s="45"/>
      <c r="X67" s="45"/>
      <c r="Y67" s="45"/>
      <c r="Z67" s="23"/>
      <c r="AA67" s="46"/>
      <c r="AD67" s="11">
        <v>0</v>
      </c>
    </row>
    <row r="68" spans="1:31" s="11" customFormat="1" ht="14.65" customHeight="1" thickBot="1">
      <c r="A68" s="9" t="s">
        <v>96</v>
      </c>
      <c r="B68" s="9" t="s">
        <v>126</v>
      </c>
      <c r="D68" s="27"/>
      <c r="E68" s="21"/>
      <c r="F68" s="45" t="s">
        <v>81</v>
      </c>
      <c r="G68" s="21"/>
      <c r="H68" s="21"/>
      <c r="I68" s="21"/>
      <c r="J68" s="21"/>
      <c r="K68" s="20"/>
      <c r="L68" s="20"/>
      <c r="M68" s="20"/>
      <c r="N68" s="20"/>
      <c r="O68" s="20"/>
      <c r="P68" s="28" t="s">
        <v>143</v>
      </c>
      <c r="Q68" s="29"/>
      <c r="R68" s="67" t="s">
        <v>127</v>
      </c>
      <c r="S68" s="68"/>
      <c r="T68" s="68"/>
      <c r="U68" s="68"/>
      <c r="V68" s="68"/>
      <c r="W68" s="68"/>
      <c r="X68" s="68"/>
      <c r="Y68" s="69"/>
      <c r="Z68" s="47">
        <v>86483671</v>
      </c>
      <c r="AA68" s="48"/>
      <c r="AD68" s="11" t="s">
        <v>11</v>
      </c>
      <c r="AE68" s="11" t="e">
        <f>IF(AND(AE31="-",AE32="-",#REF!="-"),"-",SUM(AE31,AE32,#REF!))</f>
        <v>#REF!</v>
      </c>
    </row>
    <row r="69" spans="1:31" s="11" customFormat="1" ht="14.65" customHeight="1" thickBot="1">
      <c r="A69" s="9" t="s">
        <v>1</v>
      </c>
      <c r="B69" s="9" t="s">
        <v>97</v>
      </c>
      <c r="D69" s="70" t="s">
        <v>2</v>
      </c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2"/>
      <c r="P69" s="49">
        <v>144714818</v>
      </c>
      <c r="Q69" s="50" t="s">
        <v>144</v>
      </c>
      <c r="R69" s="73" t="s">
        <v>140</v>
      </c>
      <c r="S69" s="59"/>
      <c r="T69" s="59"/>
      <c r="U69" s="59"/>
      <c r="V69" s="59"/>
      <c r="W69" s="59"/>
      <c r="X69" s="59"/>
      <c r="Y69" s="74"/>
      <c r="Z69" s="49">
        <v>144714818</v>
      </c>
      <c r="AA69" s="51"/>
      <c r="AD69" s="11" t="e">
        <f>IF(AND(AD14="-",AD59="-",#REF!="-"),"-",SUM(AD14,AD59,#REF!))</f>
        <v>#REF!</v>
      </c>
      <c r="AE69" s="11" t="e">
        <f>IF(AND(AE29="-",AE68="-"),"-",SUM(AE29,AE68))</f>
        <v>#REF!</v>
      </c>
    </row>
    <row r="70" spans="1:31" s="11" customFormat="1" ht="14.65" customHeight="1">
      <c r="A70" s="9"/>
      <c r="B70" s="9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Z70" s="20"/>
      <c r="AA70" s="20"/>
    </row>
    <row r="71" spans="1:31" s="11" customFormat="1" ht="14.65" customHeight="1">
      <c r="A71" s="9"/>
      <c r="B71" s="9"/>
      <c r="D71" s="53"/>
      <c r="E71" s="54" t="s">
        <v>141</v>
      </c>
      <c r="F71" s="53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Z71" s="52"/>
      <c r="AA71" s="52"/>
    </row>
    <row r="72" spans="1:31" s="11" customFormat="1" ht="14.65" customHeight="1">
      <c r="A72" s="9"/>
      <c r="B72" s="9"/>
    </row>
    <row r="73" spans="1:31" ht="14.65" customHeight="1"/>
    <row r="74" spans="1:31" ht="14.65" customHeight="1"/>
    <row r="75" spans="1:31" ht="14.65" customHeight="1"/>
    <row r="76" spans="1:31" ht="14.65" customHeight="1"/>
    <row r="77" spans="1:31" ht="16.5" customHeight="1"/>
    <row r="78" spans="1:31" ht="14.65" customHeight="1"/>
    <row r="79" spans="1:31" ht="9.75" customHeight="1"/>
    <row r="80" spans="1:31" ht="14.65" customHeight="1"/>
  </sheetData>
  <mergeCells count="12">
    <mergeCell ref="R29:Y29"/>
    <mergeCell ref="R34:Y34"/>
    <mergeCell ref="R68:Y68"/>
    <mergeCell ref="D69:O69"/>
    <mergeCell ref="R69:Y69"/>
    <mergeCell ref="D2:AA3"/>
    <mergeCell ref="D9:AA9"/>
    <mergeCell ref="D10:AA10"/>
    <mergeCell ref="D12:O12"/>
    <mergeCell ref="P12:Q12"/>
    <mergeCell ref="R12:Y12"/>
    <mergeCell ref="Z12:AA12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S50"/>
  <sheetViews>
    <sheetView topLeftCell="B1" zoomScale="85" zoomScaleNormal="85" zoomScaleSheetLayoutView="100" workbookViewId="0">
      <selection activeCell="T13" sqref="T13"/>
    </sheetView>
  </sheetViews>
  <sheetFormatPr defaultRowHeight="13.5"/>
  <cols>
    <col min="1" max="1" width="0" style="117" hidden="1" customWidth="1"/>
    <col min="2" max="2" width="0.625" style="76" customWidth="1"/>
    <col min="3" max="3" width="12.75" style="76" customWidth="1"/>
    <col min="4" max="4" width="1.25" style="118" customWidth="1"/>
    <col min="5" max="13" width="2.125" style="118" customWidth="1"/>
    <col min="14" max="14" width="18.375" style="118" customWidth="1"/>
    <col min="15" max="15" width="21.625" style="118" bestFit="1" customWidth="1"/>
    <col min="16" max="16" width="2.5" style="118" customWidth="1"/>
    <col min="17" max="17" width="0.625" style="118" customWidth="1"/>
    <col min="18" max="18" width="9" style="76"/>
    <col min="19" max="19" width="0" style="76" hidden="1" customWidth="1"/>
    <col min="20" max="16384" width="9" style="76"/>
  </cols>
  <sheetData>
    <row r="8" spans="1:19">
      <c r="A8" s="75"/>
      <c r="D8" s="77"/>
      <c r="E8" s="77"/>
      <c r="F8" s="77"/>
      <c r="G8" s="77"/>
      <c r="H8" s="77"/>
      <c r="I8" s="77"/>
      <c r="J8" s="77"/>
      <c r="K8" s="78"/>
      <c r="L8" s="78"/>
      <c r="M8" s="78"/>
      <c r="N8" s="78"/>
      <c r="O8" s="78"/>
      <c r="P8" s="78"/>
      <c r="Q8" s="79"/>
    </row>
    <row r="9" spans="1:19" s="8" customFormat="1" ht="23.25">
      <c r="A9" s="80"/>
      <c r="D9" s="81" t="s">
        <v>148</v>
      </c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2"/>
    </row>
    <row r="10" spans="1:19" s="8" customFormat="1" ht="16.5">
      <c r="A10" s="80"/>
      <c r="D10" s="83" t="s">
        <v>149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2"/>
    </row>
    <row r="11" spans="1:19" s="8" customFormat="1" ht="16.5">
      <c r="A11" s="80"/>
      <c r="D11" s="83" t="s">
        <v>150</v>
      </c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2"/>
    </row>
    <row r="12" spans="1:19" s="8" customFormat="1" ht="17.25" thickBot="1">
      <c r="A12" s="80"/>
      <c r="D12" s="84"/>
      <c r="E12" s="82"/>
      <c r="F12" s="82"/>
      <c r="G12" s="82"/>
      <c r="H12" s="82"/>
      <c r="I12" s="82"/>
      <c r="J12" s="82"/>
      <c r="K12" s="82"/>
      <c r="L12" s="82"/>
      <c r="M12" s="82"/>
      <c r="N12" s="85"/>
      <c r="O12" s="82"/>
      <c r="P12" s="85" t="s">
        <v>142</v>
      </c>
      <c r="Q12" s="82"/>
    </row>
    <row r="13" spans="1:19" s="8" customFormat="1" ht="17.25" thickBot="1">
      <c r="A13" s="80" t="s">
        <v>132</v>
      </c>
      <c r="D13" s="86" t="s">
        <v>0</v>
      </c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8" t="s">
        <v>134</v>
      </c>
      <c r="P13" s="89"/>
      <c r="Q13" s="82"/>
    </row>
    <row r="14" spans="1:19" s="8" customFormat="1">
      <c r="A14" s="80" t="s">
        <v>151</v>
      </c>
      <c r="D14" s="90"/>
      <c r="E14" s="91" t="s">
        <v>152</v>
      </c>
      <c r="F14" s="91"/>
      <c r="G14" s="92"/>
      <c r="H14" s="91"/>
      <c r="I14" s="91"/>
      <c r="J14" s="91"/>
      <c r="K14" s="91"/>
      <c r="L14" s="92"/>
      <c r="M14" s="92"/>
      <c r="N14" s="92"/>
      <c r="O14" s="93">
        <v>46849976</v>
      </c>
      <c r="P14" s="94" t="s">
        <v>144</v>
      </c>
      <c r="Q14" s="95"/>
      <c r="R14" s="96"/>
      <c r="S14" s="8">
        <f>IF(AND(S15="-",S30="-"),"-",SUM(S15,S30))</f>
        <v>46849975779</v>
      </c>
    </row>
    <row r="15" spans="1:19" s="8" customFormat="1">
      <c r="A15" s="80" t="s">
        <v>153</v>
      </c>
      <c r="D15" s="90"/>
      <c r="E15" s="91"/>
      <c r="F15" s="91" t="s">
        <v>154</v>
      </c>
      <c r="G15" s="91"/>
      <c r="H15" s="91"/>
      <c r="I15" s="91"/>
      <c r="J15" s="91"/>
      <c r="K15" s="91"/>
      <c r="L15" s="92"/>
      <c r="M15" s="92"/>
      <c r="N15" s="92"/>
      <c r="O15" s="93">
        <v>21370055</v>
      </c>
      <c r="P15" s="97" t="s">
        <v>144</v>
      </c>
      <c r="Q15" s="95"/>
      <c r="R15" s="96"/>
      <c r="S15" s="8">
        <f>IF(COUNTIF(S16:S29,"-")=COUNTA(S16:S29),"-",SUM(S16,S21,S26))</f>
        <v>21370055366</v>
      </c>
    </row>
    <row r="16" spans="1:19" s="8" customFormat="1">
      <c r="A16" s="80" t="s">
        <v>155</v>
      </c>
      <c r="D16" s="90"/>
      <c r="E16" s="91"/>
      <c r="F16" s="91"/>
      <c r="G16" s="91" t="s">
        <v>156</v>
      </c>
      <c r="H16" s="91"/>
      <c r="I16" s="91"/>
      <c r="J16" s="91"/>
      <c r="K16" s="91"/>
      <c r="L16" s="92"/>
      <c r="M16" s="92"/>
      <c r="N16" s="92"/>
      <c r="O16" s="93">
        <v>7364596</v>
      </c>
      <c r="P16" s="97" t="s">
        <v>144</v>
      </c>
      <c r="Q16" s="95"/>
      <c r="R16" s="96"/>
      <c r="S16" s="8">
        <f>IF(COUNTIF(S17:S20,"-")=COUNTA(S17:S20),"-",SUM(S17:S20))</f>
        <v>7364595960</v>
      </c>
    </row>
    <row r="17" spans="1:19" s="8" customFormat="1">
      <c r="A17" s="80" t="s">
        <v>157</v>
      </c>
      <c r="D17" s="90"/>
      <c r="E17" s="91"/>
      <c r="F17" s="91"/>
      <c r="G17" s="91"/>
      <c r="H17" s="91" t="s">
        <v>158</v>
      </c>
      <c r="I17" s="91"/>
      <c r="J17" s="91"/>
      <c r="K17" s="91"/>
      <c r="L17" s="92"/>
      <c r="M17" s="92"/>
      <c r="N17" s="92"/>
      <c r="O17" s="93">
        <v>5995024</v>
      </c>
      <c r="P17" s="97"/>
      <c r="Q17" s="95"/>
      <c r="R17" s="96"/>
      <c r="S17" s="8">
        <v>5995024173</v>
      </c>
    </row>
    <row r="18" spans="1:19" s="8" customFormat="1">
      <c r="A18" s="80" t="s">
        <v>159</v>
      </c>
      <c r="D18" s="90"/>
      <c r="E18" s="91"/>
      <c r="F18" s="91"/>
      <c r="G18" s="91"/>
      <c r="H18" s="91" t="s">
        <v>160</v>
      </c>
      <c r="I18" s="91"/>
      <c r="J18" s="91"/>
      <c r="K18" s="91"/>
      <c r="L18" s="92"/>
      <c r="M18" s="92"/>
      <c r="N18" s="92"/>
      <c r="O18" s="93">
        <v>421689</v>
      </c>
      <c r="P18" s="97"/>
      <c r="Q18" s="95"/>
      <c r="R18" s="96"/>
      <c r="S18" s="8">
        <v>421689332</v>
      </c>
    </row>
    <row r="19" spans="1:19" s="8" customFormat="1">
      <c r="A19" s="80" t="s">
        <v>161</v>
      </c>
      <c r="D19" s="90"/>
      <c r="E19" s="91"/>
      <c r="F19" s="91"/>
      <c r="G19" s="91"/>
      <c r="H19" s="91" t="s">
        <v>162</v>
      </c>
      <c r="I19" s="91"/>
      <c r="J19" s="91"/>
      <c r="K19" s="91"/>
      <c r="L19" s="92"/>
      <c r="M19" s="92"/>
      <c r="N19" s="92"/>
      <c r="O19" s="93">
        <v>18183</v>
      </c>
      <c r="P19" s="97"/>
      <c r="Q19" s="95"/>
      <c r="R19" s="96"/>
      <c r="S19" s="8">
        <v>18183000</v>
      </c>
    </row>
    <row r="20" spans="1:19" s="8" customFormat="1">
      <c r="A20" s="80" t="s">
        <v>163</v>
      </c>
      <c r="D20" s="90"/>
      <c r="E20" s="91"/>
      <c r="F20" s="91"/>
      <c r="G20" s="91"/>
      <c r="H20" s="91" t="s">
        <v>35</v>
      </c>
      <c r="I20" s="91"/>
      <c r="J20" s="91"/>
      <c r="K20" s="91"/>
      <c r="L20" s="92"/>
      <c r="M20" s="92"/>
      <c r="N20" s="92"/>
      <c r="O20" s="93">
        <v>929699</v>
      </c>
      <c r="P20" s="97"/>
      <c r="Q20" s="95"/>
      <c r="R20" s="96"/>
      <c r="S20" s="8">
        <v>929699455</v>
      </c>
    </row>
    <row r="21" spans="1:19" s="8" customFormat="1">
      <c r="A21" s="80" t="s">
        <v>164</v>
      </c>
      <c r="D21" s="90"/>
      <c r="E21" s="91"/>
      <c r="F21" s="91"/>
      <c r="G21" s="91" t="s">
        <v>165</v>
      </c>
      <c r="H21" s="91"/>
      <c r="I21" s="91"/>
      <c r="J21" s="91"/>
      <c r="K21" s="91"/>
      <c r="L21" s="92"/>
      <c r="M21" s="92"/>
      <c r="N21" s="92"/>
      <c r="O21" s="93">
        <v>13056675</v>
      </c>
      <c r="P21" s="97" t="s">
        <v>144</v>
      </c>
      <c r="Q21" s="95"/>
      <c r="R21" s="96"/>
      <c r="S21" s="8">
        <f>IF(COUNTIF(S22:S25,"-")=COUNTA(S22:S25),"-",SUM(S22:S25))</f>
        <v>13056674573</v>
      </c>
    </row>
    <row r="22" spans="1:19" s="8" customFormat="1">
      <c r="A22" s="80" t="s">
        <v>166</v>
      </c>
      <c r="D22" s="90"/>
      <c r="E22" s="91"/>
      <c r="F22" s="91"/>
      <c r="G22" s="91"/>
      <c r="H22" s="91" t="s">
        <v>167</v>
      </c>
      <c r="I22" s="91"/>
      <c r="J22" s="91"/>
      <c r="K22" s="91"/>
      <c r="L22" s="92"/>
      <c r="M22" s="92"/>
      <c r="N22" s="92"/>
      <c r="O22" s="93">
        <v>11045856</v>
      </c>
      <c r="P22" s="97"/>
      <c r="Q22" s="95"/>
      <c r="R22" s="96"/>
      <c r="S22" s="8">
        <v>11045855604</v>
      </c>
    </row>
    <row r="23" spans="1:19" s="8" customFormat="1">
      <c r="A23" s="80" t="s">
        <v>168</v>
      </c>
      <c r="D23" s="90"/>
      <c r="E23" s="91"/>
      <c r="F23" s="91"/>
      <c r="G23" s="91"/>
      <c r="H23" s="91" t="s">
        <v>169</v>
      </c>
      <c r="I23" s="91"/>
      <c r="J23" s="91"/>
      <c r="K23" s="91"/>
      <c r="L23" s="92"/>
      <c r="M23" s="92"/>
      <c r="N23" s="92"/>
      <c r="O23" s="93">
        <v>58893</v>
      </c>
      <c r="P23" s="97"/>
      <c r="Q23" s="95"/>
      <c r="R23" s="96"/>
      <c r="S23" s="8">
        <v>58893169</v>
      </c>
    </row>
    <row r="24" spans="1:19" s="8" customFormat="1">
      <c r="A24" s="80" t="s">
        <v>170</v>
      </c>
      <c r="D24" s="90"/>
      <c r="E24" s="91"/>
      <c r="F24" s="91"/>
      <c r="G24" s="91"/>
      <c r="H24" s="91" t="s">
        <v>171</v>
      </c>
      <c r="I24" s="91"/>
      <c r="J24" s="91"/>
      <c r="K24" s="91"/>
      <c r="L24" s="92"/>
      <c r="M24" s="92"/>
      <c r="N24" s="92"/>
      <c r="O24" s="93">
        <v>1937379</v>
      </c>
      <c r="P24" s="97"/>
      <c r="Q24" s="95"/>
      <c r="R24" s="96"/>
      <c r="S24" s="8">
        <v>1937379370</v>
      </c>
    </row>
    <row r="25" spans="1:19" s="8" customFormat="1">
      <c r="A25" s="80" t="s">
        <v>172</v>
      </c>
      <c r="D25" s="90"/>
      <c r="E25" s="91"/>
      <c r="F25" s="91"/>
      <c r="G25" s="91"/>
      <c r="H25" s="91" t="s">
        <v>35</v>
      </c>
      <c r="I25" s="91"/>
      <c r="J25" s="91"/>
      <c r="K25" s="91"/>
      <c r="L25" s="92"/>
      <c r="M25" s="92"/>
      <c r="N25" s="92"/>
      <c r="O25" s="93">
        <v>14546</v>
      </c>
      <c r="P25" s="97"/>
      <c r="Q25" s="95"/>
      <c r="R25" s="96"/>
      <c r="S25" s="8">
        <v>14546430</v>
      </c>
    </row>
    <row r="26" spans="1:19" s="8" customFormat="1">
      <c r="A26" s="80" t="s">
        <v>173</v>
      </c>
      <c r="D26" s="90"/>
      <c r="E26" s="91"/>
      <c r="F26" s="91"/>
      <c r="G26" s="91" t="s">
        <v>174</v>
      </c>
      <c r="H26" s="91"/>
      <c r="I26" s="91"/>
      <c r="J26" s="91"/>
      <c r="K26" s="91"/>
      <c r="L26" s="92"/>
      <c r="M26" s="92"/>
      <c r="N26" s="92"/>
      <c r="O26" s="93">
        <v>948785</v>
      </c>
      <c r="P26" s="97" t="s">
        <v>144</v>
      </c>
      <c r="Q26" s="95"/>
      <c r="R26" s="96"/>
      <c r="S26" s="8">
        <f>IF(COUNTIF(S27:S29,"-")=COUNTA(S27:S29),"-",SUM(S27:S29))</f>
        <v>948784833</v>
      </c>
    </row>
    <row r="27" spans="1:19" s="8" customFormat="1">
      <c r="A27" s="80" t="s">
        <v>175</v>
      </c>
      <c r="D27" s="90"/>
      <c r="E27" s="91"/>
      <c r="F27" s="91"/>
      <c r="G27" s="92"/>
      <c r="H27" s="92" t="s">
        <v>176</v>
      </c>
      <c r="I27" s="92"/>
      <c r="J27" s="91"/>
      <c r="K27" s="91"/>
      <c r="L27" s="92"/>
      <c r="M27" s="92"/>
      <c r="N27" s="92"/>
      <c r="O27" s="93">
        <v>314381</v>
      </c>
      <c r="P27" s="97"/>
      <c r="Q27" s="95"/>
      <c r="R27" s="96"/>
      <c r="S27" s="8">
        <v>314381332</v>
      </c>
    </row>
    <row r="28" spans="1:19" s="8" customFormat="1">
      <c r="A28" s="80" t="s">
        <v>177</v>
      </c>
      <c r="D28" s="90"/>
      <c r="E28" s="91"/>
      <c r="F28" s="91"/>
      <c r="G28" s="92"/>
      <c r="H28" s="91" t="s">
        <v>178</v>
      </c>
      <c r="I28" s="91"/>
      <c r="J28" s="91"/>
      <c r="K28" s="91"/>
      <c r="L28" s="92"/>
      <c r="M28" s="92"/>
      <c r="N28" s="92"/>
      <c r="O28" s="93">
        <v>56672</v>
      </c>
      <c r="P28" s="97"/>
      <c r="Q28" s="95"/>
      <c r="R28" s="96"/>
      <c r="S28" s="8">
        <v>56672168</v>
      </c>
    </row>
    <row r="29" spans="1:19" s="8" customFormat="1">
      <c r="A29" s="80" t="s">
        <v>179</v>
      </c>
      <c r="D29" s="90"/>
      <c r="E29" s="91"/>
      <c r="F29" s="91"/>
      <c r="G29" s="92"/>
      <c r="H29" s="91" t="s">
        <v>35</v>
      </c>
      <c r="I29" s="91"/>
      <c r="J29" s="91"/>
      <c r="K29" s="91"/>
      <c r="L29" s="92"/>
      <c r="M29" s="92"/>
      <c r="N29" s="92"/>
      <c r="O29" s="93">
        <v>577731</v>
      </c>
      <c r="P29" s="97"/>
      <c r="Q29" s="95"/>
      <c r="R29" s="96"/>
      <c r="S29" s="8">
        <v>577731333</v>
      </c>
    </row>
    <row r="30" spans="1:19" s="8" customFormat="1">
      <c r="A30" s="80" t="s">
        <v>180</v>
      </c>
      <c r="D30" s="90"/>
      <c r="E30" s="91"/>
      <c r="F30" s="92" t="s">
        <v>181</v>
      </c>
      <c r="G30" s="92"/>
      <c r="H30" s="91"/>
      <c r="I30" s="91"/>
      <c r="J30" s="91"/>
      <c r="K30" s="91"/>
      <c r="L30" s="92"/>
      <c r="M30" s="92"/>
      <c r="N30" s="92"/>
      <c r="O30" s="93">
        <v>25479920</v>
      </c>
      <c r="P30" s="97" t="s">
        <v>144</v>
      </c>
      <c r="Q30" s="95"/>
      <c r="R30" s="96"/>
      <c r="S30" s="8">
        <f>IF(COUNTIF(S31:S34,"-")=COUNTA(S31:S34),"-",SUM(S31:S34))</f>
        <v>25479920413</v>
      </c>
    </row>
    <row r="31" spans="1:19" s="8" customFormat="1">
      <c r="A31" s="80" t="s">
        <v>182</v>
      </c>
      <c r="D31" s="90"/>
      <c r="E31" s="91"/>
      <c r="F31" s="91"/>
      <c r="G31" s="91" t="s">
        <v>183</v>
      </c>
      <c r="H31" s="91"/>
      <c r="I31" s="91"/>
      <c r="J31" s="91"/>
      <c r="K31" s="91"/>
      <c r="L31" s="92"/>
      <c r="M31" s="92"/>
      <c r="N31" s="92"/>
      <c r="O31" s="93">
        <v>10607605</v>
      </c>
      <c r="P31" s="97"/>
      <c r="Q31" s="95"/>
      <c r="R31" s="96"/>
      <c r="S31" s="8">
        <v>10607604887</v>
      </c>
    </row>
    <row r="32" spans="1:19" s="8" customFormat="1">
      <c r="A32" s="80" t="s">
        <v>184</v>
      </c>
      <c r="D32" s="90"/>
      <c r="E32" s="91"/>
      <c r="F32" s="91"/>
      <c r="G32" s="91" t="s">
        <v>185</v>
      </c>
      <c r="H32" s="91"/>
      <c r="I32" s="91"/>
      <c r="J32" s="91"/>
      <c r="K32" s="91"/>
      <c r="L32" s="92"/>
      <c r="M32" s="92"/>
      <c r="N32" s="92"/>
      <c r="O32" s="93">
        <v>9783990</v>
      </c>
      <c r="P32" s="97"/>
      <c r="Q32" s="95"/>
      <c r="R32" s="96"/>
      <c r="S32" s="8">
        <v>9783989612</v>
      </c>
    </row>
    <row r="33" spans="1:19" s="8" customFormat="1">
      <c r="A33" s="80" t="s">
        <v>186</v>
      </c>
      <c r="D33" s="90"/>
      <c r="E33" s="91"/>
      <c r="F33" s="91"/>
      <c r="G33" s="91" t="s">
        <v>187</v>
      </c>
      <c r="H33" s="91"/>
      <c r="I33" s="91"/>
      <c r="J33" s="91"/>
      <c r="K33" s="91"/>
      <c r="L33" s="92"/>
      <c r="M33" s="92"/>
      <c r="N33" s="92"/>
      <c r="O33" s="93">
        <v>3931298</v>
      </c>
      <c r="P33" s="97"/>
      <c r="Q33" s="95"/>
      <c r="R33" s="96"/>
      <c r="S33" s="8">
        <v>3931298319</v>
      </c>
    </row>
    <row r="34" spans="1:19" s="8" customFormat="1">
      <c r="A34" s="80" t="s">
        <v>188</v>
      </c>
      <c r="D34" s="90"/>
      <c r="E34" s="91"/>
      <c r="F34" s="91"/>
      <c r="G34" s="91" t="s">
        <v>35</v>
      </c>
      <c r="H34" s="91"/>
      <c r="I34" s="91"/>
      <c r="J34" s="91"/>
      <c r="K34" s="91"/>
      <c r="L34" s="92"/>
      <c r="M34" s="92"/>
      <c r="N34" s="92"/>
      <c r="O34" s="93">
        <v>1157028</v>
      </c>
      <c r="P34" s="97"/>
      <c r="Q34" s="95"/>
      <c r="R34" s="96"/>
      <c r="S34" s="8">
        <v>1157027595</v>
      </c>
    </row>
    <row r="35" spans="1:19" s="8" customFormat="1">
      <c r="A35" s="80" t="s">
        <v>189</v>
      </c>
      <c r="D35" s="90"/>
      <c r="E35" s="91" t="s">
        <v>190</v>
      </c>
      <c r="F35" s="91"/>
      <c r="G35" s="91"/>
      <c r="H35" s="91"/>
      <c r="I35" s="91"/>
      <c r="J35" s="91"/>
      <c r="K35" s="91"/>
      <c r="L35" s="92"/>
      <c r="M35" s="92"/>
      <c r="N35" s="92"/>
      <c r="O35" s="93">
        <v>1423265</v>
      </c>
      <c r="P35" s="97"/>
      <c r="Q35" s="95"/>
      <c r="R35" s="96"/>
      <c r="S35" s="8">
        <f>IF(COUNTIF(S36:S37,"-")=COUNTA(S36:S37),"-",SUM(S36:S37))</f>
        <v>1423264551</v>
      </c>
    </row>
    <row r="36" spans="1:19" s="8" customFormat="1">
      <c r="A36" s="80" t="s">
        <v>191</v>
      </c>
      <c r="D36" s="90"/>
      <c r="E36" s="91"/>
      <c r="F36" s="91" t="s">
        <v>192</v>
      </c>
      <c r="G36" s="91"/>
      <c r="H36" s="91"/>
      <c r="I36" s="91"/>
      <c r="J36" s="91"/>
      <c r="K36" s="91"/>
      <c r="L36" s="98"/>
      <c r="M36" s="98"/>
      <c r="N36" s="98"/>
      <c r="O36" s="93">
        <v>567465</v>
      </c>
      <c r="P36" s="97"/>
      <c r="Q36" s="95"/>
      <c r="R36" s="96"/>
      <c r="S36" s="8">
        <v>567464707</v>
      </c>
    </row>
    <row r="37" spans="1:19" s="8" customFormat="1">
      <c r="A37" s="80" t="s">
        <v>193</v>
      </c>
      <c r="D37" s="90"/>
      <c r="E37" s="91"/>
      <c r="F37" s="91" t="s">
        <v>35</v>
      </c>
      <c r="G37" s="91"/>
      <c r="H37" s="92"/>
      <c r="I37" s="91"/>
      <c r="J37" s="91"/>
      <c r="K37" s="91"/>
      <c r="L37" s="98"/>
      <c r="M37" s="98"/>
      <c r="N37" s="98"/>
      <c r="O37" s="93">
        <v>855800</v>
      </c>
      <c r="P37" s="97"/>
      <c r="Q37" s="95"/>
      <c r="R37" s="96"/>
      <c r="S37" s="8">
        <v>855799844</v>
      </c>
    </row>
    <row r="38" spans="1:19" s="8" customFormat="1">
      <c r="A38" s="80" t="s">
        <v>194</v>
      </c>
      <c r="D38" s="99" t="s">
        <v>195</v>
      </c>
      <c r="E38" s="100"/>
      <c r="F38" s="100"/>
      <c r="G38" s="100"/>
      <c r="H38" s="100"/>
      <c r="I38" s="100"/>
      <c r="J38" s="100"/>
      <c r="K38" s="100"/>
      <c r="L38" s="101"/>
      <c r="M38" s="101"/>
      <c r="N38" s="101"/>
      <c r="O38" s="102">
        <v>-45426711</v>
      </c>
      <c r="P38" s="103"/>
      <c r="Q38" s="95"/>
      <c r="R38" s="96"/>
      <c r="S38" s="8">
        <f>IF(COUNTIF(S14:S35,"-")=COUNTA(S14:S35),"-",SUM(S35)-SUM(S14))</f>
        <v>-45426711228</v>
      </c>
    </row>
    <row r="39" spans="1:19" s="8" customFormat="1">
      <c r="A39" s="80" t="s">
        <v>196</v>
      </c>
      <c r="D39" s="90"/>
      <c r="E39" s="91" t="s">
        <v>197</v>
      </c>
      <c r="F39" s="91"/>
      <c r="G39" s="92"/>
      <c r="H39" s="91"/>
      <c r="I39" s="91"/>
      <c r="J39" s="91"/>
      <c r="K39" s="91"/>
      <c r="L39" s="92"/>
      <c r="M39" s="92"/>
      <c r="N39" s="92"/>
      <c r="O39" s="93">
        <v>9882</v>
      </c>
      <c r="P39" s="94" t="s">
        <v>144</v>
      </c>
      <c r="Q39" s="95"/>
      <c r="R39" s="96"/>
      <c r="S39" s="8">
        <f>IF(COUNTIF(S40:S44,"-")=COUNTA(S40:S44),"-",SUM(S40:S44))</f>
        <v>9882360</v>
      </c>
    </row>
    <row r="40" spans="1:19" s="8" customFormat="1">
      <c r="A40" s="80" t="s">
        <v>198</v>
      </c>
      <c r="D40" s="90"/>
      <c r="E40" s="91"/>
      <c r="F40" s="92" t="s">
        <v>199</v>
      </c>
      <c r="G40" s="92"/>
      <c r="H40" s="91"/>
      <c r="I40" s="91"/>
      <c r="J40" s="91"/>
      <c r="K40" s="91"/>
      <c r="L40" s="92"/>
      <c r="M40" s="92"/>
      <c r="N40" s="92"/>
      <c r="O40" s="93" t="s">
        <v>200</v>
      </c>
      <c r="P40" s="97"/>
      <c r="Q40" s="95"/>
      <c r="R40" s="96"/>
      <c r="S40" s="8" t="s">
        <v>11</v>
      </c>
    </row>
    <row r="41" spans="1:19" s="8" customFormat="1">
      <c r="A41" s="80" t="s">
        <v>201</v>
      </c>
      <c r="D41" s="90"/>
      <c r="E41" s="91"/>
      <c r="F41" s="92" t="s">
        <v>202</v>
      </c>
      <c r="G41" s="92"/>
      <c r="H41" s="91"/>
      <c r="I41" s="91"/>
      <c r="J41" s="91"/>
      <c r="K41" s="91"/>
      <c r="L41" s="92"/>
      <c r="M41" s="92"/>
      <c r="N41" s="92"/>
      <c r="O41" s="93">
        <v>9405</v>
      </c>
      <c r="P41" s="97"/>
      <c r="Q41" s="95"/>
      <c r="R41" s="96"/>
      <c r="S41" s="8">
        <v>9404760</v>
      </c>
    </row>
    <row r="42" spans="1:19" s="8" customFormat="1">
      <c r="A42" s="80" t="s">
        <v>203</v>
      </c>
      <c r="D42" s="90"/>
      <c r="E42" s="91"/>
      <c r="F42" s="92" t="s">
        <v>204</v>
      </c>
      <c r="G42" s="92"/>
      <c r="H42" s="91"/>
      <c r="I42" s="92"/>
      <c r="J42" s="91"/>
      <c r="K42" s="91"/>
      <c r="L42" s="92"/>
      <c r="M42" s="92"/>
      <c r="N42" s="92"/>
      <c r="O42" s="93" t="s">
        <v>200</v>
      </c>
      <c r="P42" s="97"/>
      <c r="Q42" s="95"/>
      <c r="R42" s="96"/>
      <c r="S42" s="8" t="s">
        <v>11</v>
      </c>
    </row>
    <row r="43" spans="1:19" s="8" customFormat="1">
      <c r="A43" s="80" t="s">
        <v>205</v>
      </c>
      <c r="D43" s="90"/>
      <c r="E43" s="91"/>
      <c r="F43" s="91" t="s">
        <v>206</v>
      </c>
      <c r="G43" s="91"/>
      <c r="H43" s="91"/>
      <c r="I43" s="91"/>
      <c r="J43" s="91"/>
      <c r="K43" s="91"/>
      <c r="L43" s="92"/>
      <c r="M43" s="92"/>
      <c r="N43" s="92"/>
      <c r="O43" s="93" t="s">
        <v>200</v>
      </c>
      <c r="P43" s="97"/>
      <c r="Q43" s="95"/>
      <c r="R43" s="96"/>
      <c r="S43" s="8" t="s">
        <v>11</v>
      </c>
    </row>
    <row r="44" spans="1:19" s="8" customFormat="1">
      <c r="A44" s="80" t="s">
        <v>207</v>
      </c>
      <c r="D44" s="90"/>
      <c r="E44" s="91"/>
      <c r="F44" s="91" t="s">
        <v>35</v>
      </c>
      <c r="G44" s="91"/>
      <c r="H44" s="91"/>
      <c r="I44" s="91"/>
      <c r="J44" s="91"/>
      <c r="K44" s="91"/>
      <c r="L44" s="92"/>
      <c r="M44" s="92"/>
      <c r="N44" s="92"/>
      <c r="O44" s="93">
        <v>478</v>
      </c>
      <c r="P44" s="97"/>
      <c r="Q44" s="95"/>
      <c r="R44" s="96"/>
      <c r="S44" s="8">
        <v>477600</v>
      </c>
    </row>
    <row r="45" spans="1:19" s="8" customFormat="1">
      <c r="A45" s="80" t="s">
        <v>208</v>
      </c>
      <c r="D45" s="90"/>
      <c r="E45" s="91" t="s">
        <v>209</v>
      </c>
      <c r="F45" s="91"/>
      <c r="G45" s="91"/>
      <c r="H45" s="91"/>
      <c r="I45" s="91"/>
      <c r="J45" s="91"/>
      <c r="K45" s="91"/>
      <c r="L45" s="98"/>
      <c r="M45" s="98"/>
      <c r="N45" s="98"/>
      <c r="O45" s="93">
        <v>7883</v>
      </c>
      <c r="P45" s="94"/>
      <c r="Q45" s="95"/>
      <c r="R45" s="96"/>
      <c r="S45" s="8">
        <f>IF(COUNTIF(S46:S47,"-")=COUNTA(S46:S47),"-",SUM(S46:S47))</f>
        <v>7882999</v>
      </c>
    </row>
    <row r="46" spans="1:19" s="8" customFormat="1">
      <c r="A46" s="80" t="s">
        <v>210</v>
      </c>
      <c r="D46" s="90"/>
      <c r="E46" s="91"/>
      <c r="F46" s="91" t="s">
        <v>211</v>
      </c>
      <c r="G46" s="91"/>
      <c r="H46" s="91"/>
      <c r="I46" s="91"/>
      <c r="J46" s="91"/>
      <c r="K46" s="91"/>
      <c r="L46" s="98"/>
      <c r="M46" s="98"/>
      <c r="N46" s="98"/>
      <c r="O46" s="93">
        <v>190</v>
      </c>
      <c r="P46" s="97"/>
      <c r="Q46" s="95"/>
      <c r="R46" s="96"/>
      <c r="S46" s="8">
        <v>189999</v>
      </c>
    </row>
    <row r="47" spans="1:19" s="8" customFormat="1" ht="14.25" thickBot="1">
      <c r="A47" s="80" t="s">
        <v>212</v>
      </c>
      <c r="D47" s="90"/>
      <c r="E47" s="91"/>
      <c r="F47" s="91" t="s">
        <v>35</v>
      </c>
      <c r="G47" s="91"/>
      <c r="H47" s="91"/>
      <c r="I47" s="91"/>
      <c r="J47" s="91"/>
      <c r="K47" s="91"/>
      <c r="L47" s="98"/>
      <c r="M47" s="98"/>
      <c r="N47" s="98"/>
      <c r="O47" s="93">
        <v>7693</v>
      </c>
      <c r="P47" s="97"/>
      <c r="Q47" s="95"/>
      <c r="R47" s="96"/>
      <c r="S47" s="8">
        <v>7693000</v>
      </c>
    </row>
    <row r="48" spans="1:19" s="8" customFormat="1" ht="14.25" thickBot="1">
      <c r="A48" s="80" t="s">
        <v>213</v>
      </c>
      <c r="D48" s="104" t="s">
        <v>214</v>
      </c>
      <c r="E48" s="105"/>
      <c r="F48" s="105"/>
      <c r="G48" s="105"/>
      <c r="H48" s="105"/>
      <c r="I48" s="105"/>
      <c r="J48" s="105"/>
      <c r="K48" s="105"/>
      <c r="L48" s="106"/>
      <c r="M48" s="106"/>
      <c r="N48" s="106"/>
      <c r="O48" s="107">
        <v>-45428711</v>
      </c>
      <c r="P48" s="108" t="s">
        <v>144</v>
      </c>
      <c r="Q48" s="95"/>
      <c r="R48" s="96"/>
      <c r="S48" s="8">
        <f>IF(COUNTIF(S38:S47,"-")=COUNTA(S38:S47),"-",SUM(S38,S45)-SUM(S39))</f>
        <v>-45428710589</v>
      </c>
    </row>
    <row r="49" spans="1:13" s="110" customFormat="1" ht="3.75" customHeight="1">
      <c r="A49" s="109"/>
      <c r="D49" s="111"/>
      <c r="E49" s="111"/>
      <c r="F49" s="112"/>
      <c r="G49" s="112"/>
      <c r="H49" s="112"/>
      <c r="I49" s="112"/>
      <c r="J49" s="112"/>
      <c r="K49" s="113"/>
      <c r="L49" s="113"/>
      <c r="M49" s="113"/>
    </row>
    <row r="50" spans="1:13" s="110" customFormat="1" ht="15.6" customHeight="1">
      <c r="A50" s="109"/>
      <c r="D50" s="114"/>
      <c r="E50" s="114" t="s">
        <v>141</v>
      </c>
      <c r="F50" s="115"/>
      <c r="G50" s="115"/>
      <c r="H50" s="115"/>
      <c r="I50" s="115"/>
      <c r="J50" s="115"/>
      <c r="K50" s="116"/>
      <c r="L50" s="116"/>
      <c r="M50" s="116"/>
    </row>
  </sheetData>
  <mergeCells count="5">
    <mergeCell ref="D9:P9"/>
    <mergeCell ref="D10:P10"/>
    <mergeCell ref="D11:P11"/>
    <mergeCell ref="D13:N13"/>
    <mergeCell ref="O13:P13"/>
  </mergeCells>
  <phoneticPr fontId="15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X32"/>
  <sheetViews>
    <sheetView showGridLines="0" topLeftCell="B1" zoomScale="85" zoomScaleNormal="85" zoomScaleSheetLayoutView="100" workbookViewId="0">
      <selection activeCell="C9" sqref="C9:R9"/>
    </sheetView>
  </sheetViews>
  <sheetFormatPr defaultRowHeight="12.75"/>
  <cols>
    <col min="1" max="1" width="0" style="229" hidden="1" customWidth="1"/>
    <col min="2" max="2" width="1.125" style="230" customWidth="1"/>
    <col min="3" max="3" width="1.625" style="230" customWidth="1"/>
    <col min="4" max="9" width="2" style="230" customWidth="1"/>
    <col min="10" max="10" width="15.375" style="230" customWidth="1"/>
    <col min="11" max="11" width="21.625" style="230" bestFit="1" customWidth="1"/>
    <col min="12" max="12" width="3" style="230" bestFit="1" customWidth="1"/>
    <col min="13" max="13" width="21.625" style="230" bestFit="1" customWidth="1"/>
    <col min="14" max="14" width="3" style="230" bestFit="1" customWidth="1"/>
    <col min="15" max="15" width="21.625" style="230" bestFit="1" customWidth="1"/>
    <col min="16" max="16" width="3" style="230" bestFit="1" customWidth="1"/>
    <col min="17" max="17" width="21.625" style="230" hidden="1" customWidth="1"/>
    <col min="18" max="18" width="3" style="230" hidden="1" customWidth="1"/>
    <col min="19" max="19" width="1" style="230" customWidth="1"/>
    <col min="20" max="20" width="9" style="230"/>
    <col min="21" max="24" width="0" style="230" hidden="1" customWidth="1"/>
    <col min="25" max="16384" width="9" style="230"/>
  </cols>
  <sheetData>
    <row r="8" spans="1:24" s="120" customFormat="1">
      <c r="A8" s="119"/>
    </row>
    <row r="9" spans="1:24" s="120" customFormat="1" ht="23.25">
      <c r="A9" s="119"/>
      <c r="B9" s="121"/>
      <c r="C9" s="122" t="s">
        <v>215</v>
      </c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</row>
    <row r="10" spans="1:24" s="120" customFormat="1" ht="16.5">
      <c r="A10" s="119"/>
      <c r="B10" s="123"/>
      <c r="C10" s="124" t="s">
        <v>149</v>
      </c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24" s="120" customFormat="1" ht="16.5">
      <c r="A11" s="119"/>
      <c r="B11" s="123"/>
      <c r="C11" s="124" t="s">
        <v>150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24" s="120" customFormat="1" ht="15.75" customHeight="1" thickBot="1">
      <c r="A12" s="119"/>
      <c r="B12" s="125"/>
      <c r="C12" s="126"/>
      <c r="D12" s="126"/>
      <c r="E12" s="126"/>
      <c r="F12" s="126"/>
      <c r="G12" s="126"/>
      <c r="H12" s="126"/>
      <c r="I12" s="126"/>
      <c r="J12" s="127"/>
      <c r="K12" s="126"/>
      <c r="L12" s="127"/>
      <c r="M12" s="126"/>
      <c r="N12" s="126"/>
      <c r="O12" s="126"/>
      <c r="P12" s="128" t="s">
        <v>142</v>
      </c>
      <c r="Q12" s="126"/>
      <c r="R12" s="127"/>
    </row>
    <row r="13" spans="1:24" s="120" customFormat="1" ht="12.75" customHeight="1">
      <c r="A13" s="119"/>
      <c r="B13" s="129"/>
      <c r="C13" s="130" t="s">
        <v>0</v>
      </c>
      <c r="D13" s="131"/>
      <c r="E13" s="131"/>
      <c r="F13" s="131"/>
      <c r="G13" s="131"/>
      <c r="H13" s="131"/>
      <c r="I13" s="131"/>
      <c r="J13" s="132"/>
      <c r="K13" s="133" t="s">
        <v>216</v>
      </c>
      <c r="L13" s="131"/>
      <c r="M13" s="134"/>
      <c r="N13" s="134"/>
      <c r="O13" s="134"/>
      <c r="P13" s="135"/>
      <c r="Q13" s="134"/>
      <c r="R13" s="135"/>
    </row>
    <row r="14" spans="1:24" s="120" customFormat="1" ht="29.25" customHeight="1" thickBot="1">
      <c r="A14" s="119" t="s">
        <v>132</v>
      </c>
      <c r="B14" s="129"/>
      <c r="C14" s="136"/>
      <c r="D14" s="137"/>
      <c r="E14" s="137"/>
      <c r="F14" s="137"/>
      <c r="G14" s="137"/>
      <c r="H14" s="137"/>
      <c r="I14" s="137"/>
      <c r="J14" s="138"/>
      <c r="K14" s="139"/>
      <c r="L14" s="137"/>
      <c r="M14" s="140" t="s">
        <v>217</v>
      </c>
      <c r="N14" s="141"/>
      <c r="O14" s="140" t="s">
        <v>218</v>
      </c>
      <c r="P14" s="142"/>
      <c r="Q14" s="143" t="s">
        <v>219</v>
      </c>
      <c r="R14" s="144"/>
    </row>
    <row r="15" spans="1:24" s="120" customFormat="1" ht="15.95" customHeight="1">
      <c r="A15" s="119" t="s">
        <v>220</v>
      </c>
      <c r="B15" s="145"/>
      <c r="C15" s="146" t="s">
        <v>221</v>
      </c>
      <c r="D15" s="147"/>
      <c r="E15" s="147"/>
      <c r="F15" s="147"/>
      <c r="G15" s="147"/>
      <c r="H15" s="147"/>
      <c r="I15" s="147"/>
      <c r="J15" s="148"/>
      <c r="K15" s="149">
        <v>86786657</v>
      </c>
      <c r="L15" s="150" t="s">
        <v>144</v>
      </c>
      <c r="M15" s="149">
        <v>139918129</v>
      </c>
      <c r="N15" s="151"/>
      <c r="O15" s="149">
        <v>-53131471</v>
      </c>
      <c r="P15" s="152"/>
      <c r="Q15" s="153" t="s">
        <v>200</v>
      </c>
      <c r="R15" s="152"/>
      <c r="U15" s="154">
        <f t="shared" ref="U15:U20" si="0">IF(COUNTIF(V15:X15,"-")=COUNTA(V15:X15),"-",SUM(V15:X15))</f>
        <v>86786657377</v>
      </c>
      <c r="V15" s="154">
        <v>139918128726</v>
      </c>
      <c r="W15" s="154">
        <v>-53131471349</v>
      </c>
      <c r="X15" s="154" t="s">
        <v>11</v>
      </c>
    </row>
    <row r="16" spans="1:24" s="120" customFormat="1" ht="15.95" customHeight="1">
      <c r="A16" s="119" t="s">
        <v>222</v>
      </c>
      <c r="B16" s="145"/>
      <c r="C16" s="27"/>
      <c r="D16" s="21" t="s">
        <v>223</v>
      </c>
      <c r="E16" s="21"/>
      <c r="F16" s="21"/>
      <c r="G16" s="21"/>
      <c r="H16" s="21"/>
      <c r="I16" s="21"/>
      <c r="J16" s="155"/>
      <c r="K16" s="156">
        <v>-45428711</v>
      </c>
      <c r="L16" s="157"/>
      <c r="M16" s="158"/>
      <c r="N16" s="159"/>
      <c r="O16" s="156">
        <v>-45428711</v>
      </c>
      <c r="P16" s="160"/>
      <c r="Q16" s="161" t="s">
        <v>200</v>
      </c>
      <c r="R16" s="162"/>
      <c r="U16" s="154">
        <f t="shared" si="0"/>
        <v>-45428710589</v>
      </c>
      <c r="V16" s="154" t="s">
        <v>11</v>
      </c>
      <c r="W16" s="154">
        <v>-45428710589</v>
      </c>
      <c r="X16" s="154" t="s">
        <v>11</v>
      </c>
    </row>
    <row r="17" spans="1:24" s="120" customFormat="1" ht="15.95" customHeight="1">
      <c r="A17" s="119" t="s">
        <v>224</v>
      </c>
      <c r="B17" s="129"/>
      <c r="C17" s="163"/>
      <c r="D17" s="155" t="s">
        <v>225</v>
      </c>
      <c r="E17" s="155"/>
      <c r="F17" s="155"/>
      <c r="G17" s="155"/>
      <c r="H17" s="155"/>
      <c r="I17" s="155"/>
      <c r="J17" s="155"/>
      <c r="K17" s="156">
        <v>45644510</v>
      </c>
      <c r="L17" s="157"/>
      <c r="M17" s="164"/>
      <c r="N17" s="165"/>
      <c r="O17" s="156">
        <v>45644510</v>
      </c>
      <c r="P17" s="160"/>
      <c r="Q17" s="161" t="s">
        <v>11</v>
      </c>
      <c r="R17" s="160"/>
      <c r="U17" s="154">
        <f t="shared" si="0"/>
        <v>45644510042</v>
      </c>
      <c r="V17" s="154" t="s">
        <v>11</v>
      </c>
      <c r="W17" s="154">
        <f>IF(COUNTIF(W18:W19,"-")=COUNTA(W18:W19),"-",SUM(W18:W19))</f>
        <v>45644510042</v>
      </c>
      <c r="X17" s="154" t="s">
        <v>11</v>
      </c>
    </row>
    <row r="18" spans="1:24" s="120" customFormat="1" ht="15.95" customHeight="1">
      <c r="A18" s="119" t="s">
        <v>226</v>
      </c>
      <c r="B18" s="129"/>
      <c r="C18" s="166"/>
      <c r="D18" s="155"/>
      <c r="E18" s="167" t="s">
        <v>227</v>
      </c>
      <c r="F18" s="167"/>
      <c r="G18" s="167"/>
      <c r="H18" s="167"/>
      <c r="I18" s="167"/>
      <c r="J18" s="155"/>
      <c r="K18" s="156">
        <v>31800338</v>
      </c>
      <c r="L18" s="157"/>
      <c r="M18" s="164"/>
      <c r="N18" s="165"/>
      <c r="O18" s="156">
        <v>31800338</v>
      </c>
      <c r="P18" s="160"/>
      <c r="Q18" s="161" t="s">
        <v>200</v>
      </c>
      <c r="R18" s="160"/>
      <c r="U18" s="154">
        <f t="shared" si="0"/>
        <v>31800338058</v>
      </c>
      <c r="V18" s="154" t="s">
        <v>11</v>
      </c>
      <c r="W18" s="154">
        <v>31800338058</v>
      </c>
      <c r="X18" s="154" t="s">
        <v>11</v>
      </c>
    </row>
    <row r="19" spans="1:24" s="120" customFormat="1" ht="15.95" customHeight="1">
      <c r="A19" s="119" t="s">
        <v>228</v>
      </c>
      <c r="B19" s="129"/>
      <c r="C19" s="168"/>
      <c r="D19" s="169"/>
      <c r="E19" s="169" t="s">
        <v>229</v>
      </c>
      <c r="F19" s="169"/>
      <c r="G19" s="169"/>
      <c r="H19" s="169"/>
      <c r="I19" s="169"/>
      <c r="J19" s="170"/>
      <c r="K19" s="171">
        <v>13844172</v>
      </c>
      <c r="L19" s="172"/>
      <c r="M19" s="173"/>
      <c r="N19" s="174"/>
      <c r="O19" s="171">
        <v>13844172</v>
      </c>
      <c r="P19" s="175"/>
      <c r="Q19" s="176" t="s">
        <v>200</v>
      </c>
      <c r="R19" s="175"/>
      <c r="U19" s="154">
        <f t="shared" si="0"/>
        <v>13844171984</v>
      </c>
      <c r="V19" s="154" t="s">
        <v>11</v>
      </c>
      <c r="W19" s="154">
        <v>13844171984</v>
      </c>
      <c r="X19" s="154" t="s">
        <v>11</v>
      </c>
    </row>
    <row r="20" spans="1:24" s="120" customFormat="1" ht="15.95" customHeight="1">
      <c r="A20" s="119" t="s">
        <v>230</v>
      </c>
      <c r="B20" s="129"/>
      <c r="C20" s="177"/>
      <c r="D20" s="178" t="s">
        <v>231</v>
      </c>
      <c r="E20" s="179"/>
      <c r="F20" s="178"/>
      <c r="G20" s="178"/>
      <c r="H20" s="178"/>
      <c r="I20" s="178"/>
      <c r="J20" s="180"/>
      <c r="K20" s="181">
        <v>215799</v>
      </c>
      <c r="L20" s="182"/>
      <c r="M20" s="183"/>
      <c r="N20" s="184"/>
      <c r="O20" s="181">
        <v>215799</v>
      </c>
      <c r="P20" s="185"/>
      <c r="Q20" s="186" t="s">
        <v>11</v>
      </c>
      <c r="R20" s="185"/>
      <c r="U20" s="154">
        <f t="shared" si="0"/>
        <v>215799453</v>
      </c>
      <c r="V20" s="154" t="s">
        <v>11</v>
      </c>
      <c r="W20" s="154">
        <f>IF(COUNTIF(W16:W17,"-")=COUNTA(W16:W17),"-",SUM(W16:W17))</f>
        <v>215799453</v>
      </c>
      <c r="X20" s="154" t="s">
        <v>11</v>
      </c>
    </row>
    <row r="21" spans="1:24" s="120" customFormat="1" ht="15.95" customHeight="1">
      <c r="A21" s="119" t="s">
        <v>232</v>
      </c>
      <c r="B21" s="129"/>
      <c r="C21" s="27"/>
      <c r="D21" s="187" t="s">
        <v>233</v>
      </c>
      <c r="E21" s="187"/>
      <c r="F21" s="187"/>
      <c r="G21" s="167"/>
      <c r="H21" s="167"/>
      <c r="I21" s="167"/>
      <c r="J21" s="155"/>
      <c r="K21" s="188"/>
      <c r="L21" s="189"/>
      <c r="M21" s="156">
        <v>3137357</v>
      </c>
      <c r="N21" s="190"/>
      <c r="O21" s="156">
        <v>-3137357</v>
      </c>
      <c r="P21" s="160"/>
      <c r="Q21" s="191" t="s">
        <v>11</v>
      </c>
      <c r="R21" s="192"/>
      <c r="U21" s="154">
        <v>0</v>
      </c>
      <c r="V21" s="154">
        <f>IF(COUNTA(V22:V25)=COUNTIF(V22:V25,"-"),"-",SUM(V22,V24,V23,V25))</f>
        <v>3137357010</v>
      </c>
      <c r="W21" s="154">
        <f>IF(COUNTA(W22:W25)=COUNTIF(W22:W25,"-"),"-",SUM(W22,W24,W23,W25))</f>
        <v>-3137357010</v>
      </c>
      <c r="X21" s="154" t="s">
        <v>11</v>
      </c>
    </row>
    <row r="22" spans="1:24" s="120" customFormat="1" ht="15.95" customHeight="1">
      <c r="A22" s="119" t="s">
        <v>234</v>
      </c>
      <c r="B22" s="129"/>
      <c r="C22" s="27"/>
      <c r="D22" s="187"/>
      <c r="E22" s="187" t="s">
        <v>235</v>
      </c>
      <c r="F22" s="167"/>
      <c r="G22" s="167"/>
      <c r="H22" s="167"/>
      <c r="I22" s="167"/>
      <c r="J22" s="155"/>
      <c r="K22" s="188"/>
      <c r="L22" s="189"/>
      <c r="M22" s="156">
        <v>5050034</v>
      </c>
      <c r="N22" s="190"/>
      <c r="O22" s="156">
        <v>-5050034</v>
      </c>
      <c r="P22" s="160"/>
      <c r="Q22" s="193" t="s">
        <v>11</v>
      </c>
      <c r="R22" s="194"/>
      <c r="U22" s="154">
        <v>0</v>
      </c>
      <c r="V22" s="154">
        <v>5050034415</v>
      </c>
      <c r="W22" s="154">
        <v>-5050034415</v>
      </c>
      <c r="X22" s="154" t="s">
        <v>11</v>
      </c>
    </row>
    <row r="23" spans="1:24" s="120" customFormat="1" ht="15.95" customHeight="1">
      <c r="A23" s="119" t="s">
        <v>236</v>
      </c>
      <c r="B23" s="129"/>
      <c r="C23" s="27"/>
      <c r="D23" s="187"/>
      <c r="E23" s="187" t="s">
        <v>237</v>
      </c>
      <c r="F23" s="187"/>
      <c r="G23" s="167"/>
      <c r="H23" s="167"/>
      <c r="I23" s="167"/>
      <c r="J23" s="155"/>
      <c r="K23" s="188"/>
      <c r="L23" s="189"/>
      <c r="M23" s="156">
        <v>-2099969</v>
      </c>
      <c r="N23" s="190"/>
      <c r="O23" s="156">
        <v>2099969</v>
      </c>
      <c r="P23" s="160"/>
      <c r="Q23" s="193" t="s">
        <v>11</v>
      </c>
      <c r="R23" s="194"/>
      <c r="U23" s="154">
        <v>0</v>
      </c>
      <c r="V23" s="154">
        <v>-2099968931</v>
      </c>
      <c r="W23" s="154">
        <v>2099968931</v>
      </c>
      <c r="X23" s="154" t="s">
        <v>11</v>
      </c>
    </row>
    <row r="24" spans="1:24" s="120" customFormat="1" ht="15.95" customHeight="1">
      <c r="A24" s="119" t="s">
        <v>238</v>
      </c>
      <c r="B24" s="129"/>
      <c r="C24" s="27"/>
      <c r="D24" s="187"/>
      <c r="E24" s="187" t="s">
        <v>239</v>
      </c>
      <c r="F24" s="187"/>
      <c r="G24" s="167"/>
      <c r="H24" s="167"/>
      <c r="I24" s="167"/>
      <c r="J24" s="155"/>
      <c r="K24" s="188"/>
      <c r="L24" s="189"/>
      <c r="M24" s="156">
        <v>3197244</v>
      </c>
      <c r="N24" s="190"/>
      <c r="O24" s="156">
        <v>-3197244</v>
      </c>
      <c r="P24" s="160"/>
      <c r="Q24" s="193" t="s">
        <v>11</v>
      </c>
      <c r="R24" s="194"/>
      <c r="U24" s="154">
        <v>0</v>
      </c>
      <c r="V24" s="154">
        <v>3197243945</v>
      </c>
      <c r="W24" s="154">
        <v>-3197243945</v>
      </c>
      <c r="X24" s="154" t="s">
        <v>11</v>
      </c>
    </row>
    <row r="25" spans="1:24" s="120" customFormat="1" ht="15.95" customHeight="1">
      <c r="A25" s="119" t="s">
        <v>240</v>
      </c>
      <c r="B25" s="129"/>
      <c r="C25" s="27"/>
      <c r="D25" s="187"/>
      <c r="E25" s="187" t="s">
        <v>241</v>
      </c>
      <c r="F25" s="187"/>
      <c r="G25" s="167"/>
      <c r="H25" s="22"/>
      <c r="I25" s="167"/>
      <c r="J25" s="155"/>
      <c r="K25" s="188"/>
      <c r="L25" s="189"/>
      <c r="M25" s="156">
        <v>-3009952</v>
      </c>
      <c r="N25" s="190"/>
      <c r="O25" s="156">
        <v>3009952</v>
      </c>
      <c r="P25" s="160"/>
      <c r="Q25" s="193" t="s">
        <v>11</v>
      </c>
      <c r="R25" s="194"/>
      <c r="U25" s="154">
        <v>0</v>
      </c>
      <c r="V25" s="154">
        <v>-3009952419</v>
      </c>
      <c r="W25" s="154">
        <v>3009952419</v>
      </c>
      <c r="X25" s="154" t="s">
        <v>11</v>
      </c>
    </row>
    <row r="26" spans="1:24" s="120" customFormat="1" ht="15.95" customHeight="1">
      <c r="A26" s="119" t="s">
        <v>242</v>
      </c>
      <c r="B26" s="129"/>
      <c r="C26" s="27"/>
      <c r="D26" s="187" t="s">
        <v>243</v>
      </c>
      <c r="E26" s="167"/>
      <c r="F26" s="167"/>
      <c r="G26" s="167"/>
      <c r="H26" s="167"/>
      <c r="I26" s="167"/>
      <c r="J26" s="155"/>
      <c r="K26" s="156" t="s">
        <v>11</v>
      </c>
      <c r="L26" s="157"/>
      <c r="M26" s="156" t="s">
        <v>200</v>
      </c>
      <c r="N26" s="190"/>
      <c r="O26" s="164"/>
      <c r="P26" s="195"/>
      <c r="Q26" s="196" t="s">
        <v>11</v>
      </c>
      <c r="R26" s="195"/>
      <c r="U26" s="154" t="str">
        <f>IF(COUNTIF(V26:X26,"-")=COUNTA(V26:X26),"-",SUM(V26:X26))</f>
        <v>-</v>
      </c>
      <c r="V26" s="154" t="s">
        <v>200</v>
      </c>
      <c r="W26" s="154" t="s">
        <v>11</v>
      </c>
      <c r="X26" s="154" t="s">
        <v>11</v>
      </c>
    </row>
    <row r="27" spans="1:24" s="120" customFormat="1" ht="15.95" customHeight="1">
      <c r="A27" s="119" t="s">
        <v>244</v>
      </c>
      <c r="B27" s="129"/>
      <c r="C27" s="27"/>
      <c r="D27" s="187" t="s">
        <v>245</v>
      </c>
      <c r="E27" s="187"/>
      <c r="F27" s="167"/>
      <c r="G27" s="167"/>
      <c r="H27" s="167"/>
      <c r="I27" s="167"/>
      <c r="J27" s="155"/>
      <c r="K27" s="156">
        <v>-518786</v>
      </c>
      <c r="L27" s="157"/>
      <c r="M27" s="156">
        <v>-518786</v>
      </c>
      <c r="N27" s="190"/>
      <c r="O27" s="164"/>
      <c r="P27" s="195"/>
      <c r="Q27" s="196" t="s">
        <v>11</v>
      </c>
      <c r="R27" s="195"/>
      <c r="U27" s="154">
        <f>IF(COUNTIF(V27:X27,"-")=COUNTA(V27:X27),"-",SUM(V27:X27))</f>
        <v>-518785837</v>
      </c>
      <c r="V27" s="154">
        <v>-518785837</v>
      </c>
      <c r="W27" s="154" t="s">
        <v>11</v>
      </c>
      <c r="X27" s="154" t="s">
        <v>11</v>
      </c>
    </row>
    <row r="28" spans="1:24" s="120" customFormat="1" ht="15.95" customHeight="1">
      <c r="A28" s="119" t="s">
        <v>246</v>
      </c>
      <c r="B28" s="129"/>
      <c r="C28" s="168"/>
      <c r="D28" s="169" t="s">
        <v>35</v>
      </c>
      <c r="E28" s="169"/>
      <c r="F28" s="169"/>
      <c r="G28" s="197"/>
      <c r="H28" s="197"/>
      <c r="I28" s="197"/>
      <c r="J28" s="170"/>
      <c r="K28" s="171" t="s">
        <v>11</v>
      </c>
      <c r="L28" s="172"/>
      <c r="M28" s="171" t="s">
        <v>200</v>
      </c>
      <c r="N28" s="198"/>
      <c r="O28" s="171" t="s">
        <v>200</v>
      </c>
      <c r="P28" s="175"/>
      <c r="Q28" s="199" t="s">
        <v>11</v>
      </c>
      <c r="R28" s="200"/>
      <c r="S28" s="201"/>
      <c r="U28" s="154" t="str">
        <f>IF(COUNTIF(V28:X28,"-")=COUNTA(V28:X28),"-",SUM(V28:X28))</f>
        <v>-</v>
      </c>
      <c r="V28" s="154" t="s">
        <v>200</v>
      </c>
      <c r="W28" s="154" t="s">
        <v>200</v>
      </c>
      <c r="X28" s="154" t="s">
        <v>11</v>
      </c>
    </row>
    <row r="29" spans="1:24" s="120" customFormat="1" ht="15.95" customHeight="1" thickBot="1">
      <c r="A29" s="119" t="s">
        <v>247</v>
      </c>
      <c r="B29" s="129"/>
      <c r="C29" s="202"/>
      <c r="D29" s="203" t="s">
        <v>248</v>
      </c>
      <c r="E29" s="203"/>
      <c r="F29" s="204"/>
      <c r="G29" s="204"/>
      <c r="H29" s="205"/>
      <c r="I29" s="204"/>
      <c r="J29" s="206"/>
      <c r="K29" s="207">
        <v>-302986</v>
      </c>
      <c r="L29" s="208" t="s">
        <v>144</v>
      </c>
      <c r="M29" s="207">
        <v>2618571</v>
      </c>
      <c r="N29" s="209"/>
      <c r="O29" s="207">
        <v>-2921558</v>
      </c>
      <c r="P29" s="210"/>
      <c r="Q29" s="211" t="s">
        <v>11</v>
      </c>
      <c r="R29" s="212"/>
      <c r="S29" s="201"/>
      <c r="U29" s="154">
        <f>IF(COUNTIF(V29:X29,"-")=COUNTA(V29:X29),"-",SUM(V29:X29))</f>
        <v>-302986384</v>
      </c>
      <c r="V29" s="154">
        <f>IF(AND(V21="-",COUNTIF(V26:V27,"-")=COUNTA(V26:V27),V28="-"),"-",SUM(V21,V26:V27,V28))</f>
        <v>2618571173</v>
      </c>
      <c r="W29" s="154">
        <f>IF(AND(W20="-",W21="-",COUNTIF(W26:W27,"-")=COUNTA(W26:W27),W28="-"),"-",SUM(W20,W21,W26:W27,W28))</f>
        <v>-2921557557</v>
      </c>
      <c r="X29" s="154" t="s">
        <v>11</v>
      </c>
    </row>
    <row r="30" spans="1:24" s="120" customFormat="1" ht="15.95" customHeight="1" thickBot="1">
      <c r="A30" s="119" t="s">
        <v>249</v>
      </c>
      <c r="B30" s="129"/>
      <c r="C30" s="213" t="s">
        <v>250</v>
      </c>
      <c r="D30" s="214"/>
      <c r="E30" s="214"/>
      <c r="F30" s="214"/>
      <c r="G30" s="215"/>
      <c r="H30" s="215"/>
      <c r="I30" s="215"/>
      <c r="J30" s="216"/>
      <c r="K30" s="217">
        <v>86483671</v>
      </c>
      <c r="L30" s="218"/>
      <c r="M30" s="217">
        <v>142536700</v>
      </c>
      <c r="N30" s="219"/>
      <c r="O30" s="217">
        <v>-56053029</v>
      </c>
      <c r="P30" s="220"/>
      <c r="Q30" s="221" t="s">
        <v>11</v>
      </c>
      <c r="R30" s="222"/>
      <c r="S30" s="201"/>
      <c r="U30" s="154">
        <f>IF(COUNTIF(V30:X30,"-")=COUNTA(V30:X30),"-",SUM(V30:X30))</f>
        <v>86483670993</v>
      </c>
      <c r="V30" s="154">
        <v>142536699899</v>
      </c>
      <c r="W30" s="154">
        <v>-56053028906</v>
      </c>
      <c r="X30" s="154" t="s">
        <v>11</v>
      </c>
    </row>
    <row r="31" spans="1:24" s="120" customFormat="1" ht="6.75" customHeight="1">
      <c r="A31" s="119"/>
      <c r="B31" s="129"/>
      <c r="C31" s="223"/>
      <c r="D31" s="224"/>
      <c r="E31" s="224"/>
      <c r="F31" s="224"/>
      <c r="G31" s="224"/>
      <c r="H31" s="224"/>
      <c r="I31" s="224"/>
      <c r="J31" s="224"/>
      <c r="K31" s="129"/>
      <c r="L31" s="129"/>
      <c r="M31" s="129"/>
      <c r="N31" s="129"/>
      <c r="O31" s="129"/>
      <c r="P31" s="129"/>
      <c r="Q31" s="129"/>
      <c r="R31" s="21"/>
      <c r="S31" s="201"/>
    </row>
    <row r="32" spans="1:24" s="120" customFormat="1" ht="15.6" customHeight="1">
      <c r="A32" s="119"/>
      <c r="B32" s="129"/>
      <c r="C32" s="225"/>
      <c r="D32" s="226" t="s">
        <v>141</v>
      </c>
      <c r="F32" s="227"/>
      <c r="G32" s="228"/>
      <c r="H32" s="227"/>
      <c r="I32" s="227"/>
      <c r="J32" s="225"/>
      <c r="K32" s="129"/>
      <c r="L32" s="129"/>
      <c r="M32" s="129"/>
      <c r="N32" s="129"/>
      <c r="O32" s="129"/>
      <c r="P32" s="129"/>
      <c r="Q32" s="129"/>
      <c r="R32" s="21"/>
      <c r="S32" s="201"/>
    </row>
  </sheetData>
  <mergeCells count="28">
    <mergeCell ref="Q28:R28"/>
    <mergeCell ref="K25:L25"/>
    <mergeCell ref="Q25:R25"/>
    <mergeCell ref="O26:P26"/>
    <mergeCell ref="Q26:R26"/>
    <mergeCell ref="O27:P27"/>
    <mergeCell ref="Q27:R27"/>
    <mergeCell ref="Q21:R21"/>
    <mergeCell ref="K22:L22"/>
    <mergeCell ref="Q22:R22"/>
    <mergeCell ref="K23:L23"/>
    <mergeCell ref="Q23:R23"/>
    <mergeCell ref="K24:L24"/>
    <mergeCell ref="Q24:R24"/>
    <mergeCell ref="M16:N16"/>
    <mergeCell ref="M17:N17"/>
    <mergeCell ref="M18:N18"/>
    <mergeCell ref="M19:N19"/>
    <mergeCell ref="M20:N20"/>
    <mergeCell ref="K21:L21"/>
    <mergeCell ref="C9:R9"/>
    <mergeCell ref="C10:R10"/>
    <mergeCell ref="C11:R11"/>
    <mergeCell ref="C13:J14"/>
    <mergeCell ref="K13:L14"/>
    <mergeCell ref="M14:N14"/>
    <mergeCell ref="O14:P14"/>
    <mergeCell ref="Q14:R14"/>
  </mergeCells>
  <phoneticPr fontId="15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Q70"/>
  <sheetViews>
    <sheetView topLeftCell="B1" zoomScale="85" zoomScaleNormal="85" zoomScaleSheetLayoutView="96" workbookViewId="0">
      <selection activeCell="P52" sqref="P52"/>
    </sheetView>
  </sheetViews>
  <sheetFormatPr defaultRowHeight="13.5"/>
  <cols>
    <col min="1" max="1" width="0" style="75" hidden="1" customWidth="1"/>
    <col min="2" max="2" width="20.375" style="78" customWidth="1"/>
    <col min="3" max="11" width="2.125" style="78" customWidth="1"/>
    <col min="12" max="12" width="13.25" style="78" customWidth="1"/>
    <col min="13" max="13" width="21.625" style="78" bestFit="1" customWidth="1"/>
    <col min="14" max="14" width="3" style="78" customWidth="1"/>
    <col min="15" max="15" width="0.75" style="79" customWidth="1"/>
    <col min="16" max="16" width="9" style="76"/>
    <col min="17" max="17" width="0" style="76" hidden="1" customWidth="1"/>
    <col min="18" max="16384" width="9" style="76"/>
  </cols>
  <sheetData>
    <row r="8" spans="1:17" s="79" customFormat="1">
      <c r="A8" s="75"/>
      <c r="B8" s="231"/>
      <c r="C8" s="231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</row>
    <row r="9" spans="1:17" s="234" customFormat="1" ht="23.25">
      <c r="A9" s="3"/>
      <c r="B9" s="232"/>
      <c r="C9" s="233" t="s">
        <v>251</v>
      </c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</row>
    <row r="10" spans="1:17" s="234" customFormat="1" ht="14.25">
      <c r="A10" s="235"/>
      <c r="B10" s="236"/>
      <c r="C10" s="237" t="s">
        <v>149</v>
      </c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</row>
    <row r="11" spans="1:17" s="234" customFormat="1" ht="14.25">
      <c r="A11" s="235"/>
      <c r="B11" s="236"/>
      <c r="C11" s="237" t="s">
        <v>150</v>
      </c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</row>
    <row r="12" spans="1:17" s="234" customFormat="1" ht="14.25" thickBot="1">
      <c r="A12" s="235"/>
      <c r="B12" s="236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9" t="s">
        <v>142</v>
      </c>
    </row>
    <row r="13" spans="1:17" s="234" customFormat="1">
      <c r="A13" s="235"/>
      <c r="B13" s="236"/>
      <c r="C13" s="240" t="s">
        <v>0</v>
      </c>
      <c r="D13" s="241"/>
      <c r="E13" s="241"/>
      <c r="F13" s="241"/>
      <c r="G13" s="241"/>
      <c r="H13" s="241"/>
      <c r="I13" s="241"/>
      <c r="J13" s="242"/>
      <c r="K13" s="242"/>
      <c r="L13" s="243"/>
      <c r="M13" s="244" t="s">
        <v>134</v>
      </c>
      <c r="N13" s="245"/>
    </row>
    <row r="14" spans="1:17" s="234" customFormat="1" ht="14.25" thickBot="1">
      <c r="A14" s="235" t="s">
        <v>132</v>
      </c>
      <c r="B14" s="236"/>
      <c r="C14" s="246"/>
      <c r="D14" s="247"/>
      <c r="E14" s="247"/>
      <c r="F14" s="247"/>
      <c r="G14" s="247"/>
      <c r="H14" s="247"/>
      <c r="I14" s="247"/>
      <c r="J14" s="247"/>
      <c r="K14" s="247"/>
      <c r="L14" s="248"/>
      <c r="M14" s="249"/>
      <c r="N14" s="250"/>
    </row>
    <row r="15" spans="1:17" s="234" customFormat="1">
      <c r="A15" s="251"/>
      <c r="B15" s="252"/>
      <c r="C15" s="253" t="s">
        <v>252</v>
      </c>
      <c r="D15" s="254"/>
      <c r="E15" s="254"/>
      <c r="F15" s="255"/>
      <c r="G15" s="255"/>
      <c r="H15" s="256"/>
      <c r="I15" s="255"/>
      <c r="J15" s="256"/>
      <c r="K15" s="256"/>
      <c r="L15" s="257"/>
      <c r="M15" s="258"/>
      <c r="N15" s="259"/>
      <c r="Q15" s="260"/>
    </row>
    <row r="16" spans="1:17" s="234" customFormat="1">
      <c r="A16" s="3" t="s">
        <v>253</v>
      </c>
      <c r="B16" s="5"/>
      <c r="C16" s="261"/>
      <c r="D16" s="262" t="s">
        <v>254</v>
      </c>
      <c r="E16" s="262"/>
      <c r="F16" s="263"/>
      <c r="G16" s="263"/>
      <c r="H16" s="238"/>
      <c r="I16" s="263"/>
      <c r="J16" s="238"/>
      <c r="K16" s="238"/>
      <c r="L16" s="264"/>
      <c r="M16" s="265">
        <v>44747110</v>
      </c>
      <c r="N16" s="266"/>
      <c r="Q16" s="260">
        <f>IF(AND(Q17="-",Q22="-"),"-",SUM(Q17,Q22))</f>
        <v>44747110092</v>
      </c>
    </row>
    <row r="17" spans="1:17" s="234" customFormat="1">
      <c r="A17" s="3" t="s">
        <v>255</v>
      </c>
      <c r="B17" s="5"/>
      <c r="C17" s="261"/>
      <c r="D17" s="262"/>
      <c r="E17" s="262" t="s">
        <v>256</v>
      </c>
      <c r="F17" s="263"/>
      <c r="G17" s="263"/>
      <c r="H17" s="263"/>
      <c r="I17" s="263"/>
      <c r="J17" s="238"/>
      <c r="K17" s="238"/>
      <c r="L17" s="264"/>
      <c r="M17" s="265">
        <v>19267190</v>
      </c>
      <c r="N17" s="266" t="s">
        <v>144</v>
      </c>
      <c r="Q17" s="260">
        <f>IF(COUNTIF(Q18:Q21,"-")=COUNTA(Q18:Q21),"-",SUM(Q18:Q21))</f>
        <v>19267189679</v>
      </c>
    </row>
    <row r="18" spans="1:17" s="234" customFormat="1">
      <c r="A18" s="3" t="s">
        <v>257</v>
      </c>
      <c r="B18" s="5"/>
      <c r="C18" s="261"/>
      <c r="D18" s="262"/>
      <c r="E18" s="262"/>
      <c r="F18" s="263" t="s">
        <v>258</v>
      </c>
      <c r="G18" s="263"/>
      <c r="H18" s="263"/>
      <c r="I18" s="263"/>
      <c r="J18" s="238"/>
      <c r="K18" s="238"/>
      <c r="L18" s="264"/>
      <c r="M18" s="265">
        <v>7321442</v>
      </c>
      <c r="N18" s="266"/>
      <c r="Q18" s="260">
        <v>7321442293</v>
      </c>
    </row>
    <row r="19" spans="1:17" s="234" customFormat="1">
      <c r="A19" s="3" t="s">
        <v>259</v>
      </c>
      <c r="B19" s="5"/>
      <c r="C19" s="261"/>
      <c r="D19" s="262"/>
      <c r="E19" s="262"/>
      <c r="F19" s="263" t="s">
        <v>260</v>
      </c>
      <c r="G19" s="263"/>
      <c r="H19" s="263"/>
      <c r="I19" s="263"/>
      <c r="J19" s="238"/>
      <c r="K19" s="238"/>
      <c r="L19" s="264"/>
      <c r="M19" s="265">
        <v>11119295</v>
      </c>
      <c r="N19" s="266"/>
      <c r="Q19" s="260">
        <v>11119295203</v>
      </c>
    </row>
    <row r="20" spans="1:17" s="234" customFormat="1">
      <c r="A20" s="3" t="s">
        <v>261</v>
      </c>
      <c r="B20" s="5"/>
      <c r="C20" s="267"/>
      <c r="D20" s="238"/>
      <c r="E20" s="238"/>
      <c r="F20" s="238" t="s">
        <v>262</v>
      </c>
      <c r="G20" s="238"/>
      <c r="H20" s="238"/>
      <c r="I20" s="238"/>
      <c r="J20" s="238"/>
      <c r="K20" s="238"/>
      <c r="L20" s="264"/>
      <c r="M20" s="265">
        <v>314380</v>
      </c>
      <c r="N20" s="266"/>
      <c r="Q20" s="260">
        <v>314380332</v>
      </c>
    </row>
    <row r="21" spans="1:17" s="234" customFormat="1">
      <c r="A21" s="3" t="s">
        <v>263</v>
      </c>
      <c r="B21" s="5"/>
      <c r="C21" s="268"/>
      <c r="D21" s="269"/>
      <c r="E21" s="238"/>
      <c r="F21" s="269" t="s">
        <v>264</v>
      </c>
      <c r="G21" s="269"/>
      <c r="H21" s="269"/>
      <c r="I21" s="269"/>
      <c r="J21" s="238"/>
      <c r="K21" s="238"/>
      <c r="L21" s="264"/>
      <c r="M21" s="265">
        <v>512072</v>
      </c>
      <c r="N21" s="266"/>
      <c r="Q21" s="260">
        <v>512071851</v>
      </c>
    </row>
    <row r="22" spans="1:17" s="234" customFormat="1">
      <c r="A22" s="3" t="s">
        <v>265</v>
      </c>
      <c r="B22" s="5"/>
      <c r="C22" s="267"/>
      <c r="D22" s="269"/>
      <c r="E22" s="238" t="s">
        <v>266</v>
      </c>
      <c r="F22" s="269"/>
      <c r="G22" s="269"/>
      <c r="H22" s="269"/>
      <c r="I22" s="269"/>
      <c r="J22" s="238"/>
      <c r="K22" s="238"/>
      <c r="L22" s="264"/>
      <c r="M22" s="265">
        <v>25479920</v>
      </c>
      <c r="N22" s="266" t="s">
        <v>144</v>
      </c>
      <c r="Q22" s="260">
        <f>IF(COUNTIF(Q23:Q26,"-")=COUNTA(Q23:Q26),"-",SUM(Q23:Q26))</f>
        <v>25479920413</v>
      </c>
    </row>
    <row r="23" spans="1:17" s="234" customFormat="1">
      <c r="A23" s="3" t="s">
        <v>267</v>
      </c>
      <c r="B23" s="5"/>
      <c r="C23" s="267"/>
      <c r="D23" s="269"/>
      <c r="E23" s="269"/>
      <c r="F23" s="238" t="s">
        <v>268</v>
      </c>
      <c r="G23" s="269"/>
      <c r="H23" s="269"/>
      <c r="I23" s="269"/>
      <c r="J23" s="238"/>
      <c r="K23" s="238"/>
      <c r="L23" s="264"/>
      <c r="M23" s="265">
        <v>10607605</v>
      </c>
      <c r="N23" s="266"/>
      <c r="Q23" s="260">
        <v>10607604887</v>
      </c>
    </row>
    <row r="24" spans="1:17" s="234" customFormat="1">
      <c r="A24" s="3" t="s">
        <v>269</v>
      </c>
      <c r="B24" s="5"/>
      <c r="C24" s="267"/>
      <c r="D24" s="269"/>
      <c r="E24" s="269"/>
      <c r="F24" s="238" t="s">
        <v>270</v>
      </c>
      <c r="G24" s="269"/>
      <c r="H24" s="269"/>
      <c r="I24" s="269"/>
      <c r="J24" s="238"/>
      <c r="K24" s="238"/>
      <c r="L24" s="264"/>
      <c r="M24" s="265">
        <v>9783990</v>
      </c>
      <c r="N24" s="266"/>
      <c r="Q24" s="260">
        <v>9783989612</v>
      </c>
    </row>
    <row r="25" spans="1:17" s="234" customFormat="1">
      <c r="A25" s="3" t="s">
        <v>271</v>
      </c>
      <c r="B25" s="5"/>
      <c r="C25" s="267"/>
      <c r="D25" s="238"/>
      <c r="E25" s="269"/>
      <c r="F25" s="238" t="s">
        <v>272</v>
      </c>
      <c r="G25" s="269"/>
      <c r="H25" s="269"/>
      <c r="I25" s="269"/>
      <c r="J25" s="238"/>
      <c r="K25" s="238"/>
      <c r="L25" s="264"/>
      <c r="M25" s="265">
        <v>3931298</v>
      </c>
      <c r="N25" s="270"/>
      <c r="Q25" s="260">
        <v>3931298319</v>
      </c>
    </row>
    <row r="26" spans="1:17" s="234" customFormat="1">
      <c r="A26" s="3" t="s">
        <v>273</v>
      </c>
      <c r="B26" s="5"/>
      <c r="C26" s="267"/>
      <c r="D26" s="238"/>
      <c r="E26" s="271"/>
      <c r="F26" s="269" t="s">
        <v>264</v>
      </c>
      <c r="G26" s="238"/>
      <c r="H26" s="269"/>
      <c r="I26" s="269"/>
      <c r="J26" s="238"/>
      <c r="K26" s="238"/>
      <c r="L26" s="264"/>
      <c r="M26" s="265">
        <v>1157028</v>
      </c>
      <c r="N26" s="266"/>
      <c r="Q26" s="260">
        <v>1157027595</v>
      </c>
    </row>
    <row r="27" spans="1:17" s="234" customFormat="1">
      <c r="A27" s="3" t="s">
        <v>274</v>
      </c>
      <c r="B27" s="5"/>
      <c r="C27" s="267"/>
      <c r="D27" s="238" t="s">
        <v>275</v>
      </c>
      <c r="E27" s="271"/>
      <c r="F27" s="269"/>
      <c r="G27" s="269"/>
      <c r="H27" s="269"/>
      <c r="I27" s="269"/>
      <c r="J27" s="238"/>
      <c r="K27" s="238"/>
      <c r="L27" s="264"/>
      <c r="M27" s="265">
        <v>46553921</v>
      </c>
      <c r="N27" s="266" t="s">
        <v>144</v>
      </c>
      <c r="Q27" s="260">
        <f>IF(COUNTIF(Q28:Q31,"-")=COUNTA(Q28:Q31),"-",SUM(Q28:Q31))</f>
        <v>46553921294</v>
      </c>
    </row>
    <row r="28" spans="1:17" s="234" customFormat="1">
      <c r="A28" s="3" t="s">
        <v>276</v>
      </c>
      <c r="B28" s="5"/>
      <c r="C28" s="267"/>
      <c r="D28" s="238"/>
      <c r="E28" s="271" t="s">
        <v>277</v>
      </c>
      <c r="F28" s="269"/>
      <c r="G28" s="269"/>
      <c r="H28" s="269"/>
      <c r="I28" s="269"/>
      <c r="J28" s="238"/>
      <c r="K28" s="238"/>
      <c r="L28" s="264"/>
      <c r="M28" s="265">
        <v>31803390</v>
      </c>
      <c r="N28" s="266"/>
      <c r="Q28" s="260">
        <v>31803389759</v>
      </c>
    </row>
    <row r="29" spans="1:17" s="234" customFormat="1">
      <c r="A29" s="3" t="s">
        <v>278</v>
      </c>
      <c r="B29" s="5"/>
      <c r="C29" s="267"/>
      <c r="D29" s="238"/>
      <c r="E29" s="271" t="s">
        <v>279</v>
      </c>
      <c r="F29" s="269"/>
      <c r="G29" s="269"/>
      <c r="H29" s="269"/>
      <c r="I29" s="269"/>
      <c r="J29" s="238"/>
      <c r="K29" s="238"/>
      <c r="L29" s="264"/>
      <c r="M29" s="265">
        <v>13354268</v>
      </c>
      <c r="N29" s="266"/>
      <c r="Q29" s="260">
        <v>13354267984</v>
      </c>
    </row>
    <row r="30" spans="1:17" s="234" customFormat="1">
      <c r="A30" s="3" t="s">
        <v>280</v>
      </c>
      <c r="B30" s="5"/>
      <c r="C30" s="267"/>
      <c r="D30" s="238"/>
      <c r="E30" s="271" t="s">
        <v>281</v>
      </c>
      <c r="F30" s="269"/>
      <c r="G30" s="269"/>
      <c r="H30" s="269"/>
      <c r="I30" s="269"/>
      <c r="J30" s="238"/>
      <c r="K30" s="238"/>
      <c r="L30" s="264"/>
      <c r="M30" s="265">
        <v>567465</v>
      </c>
      <c r="N30" s="266"/>
      <c r="Q30" s="260">
        <v>567464707</v>
      </c>
    </row>
    <row r="31" spans="1:17" s="234" customFormat="1">
      <c r="A31" s="3" t="s">
        <v>282</v>
      </c>
      <c r="B31" s="5"/>
      <c r="C31" s="267"/>
      <c r="D31" s="238"/>
      <c r="E31" s="271" t="s">
        <v>283</v>
      </c>
      <c r="F31" s="269"/>
      <c r="G31" s="269"/>
      <c r="H31" s="269"/>
      <c r="I31" s="271"/>
      <c r="J31" s="238"/>
      <c r="K31" s="238"/>
      <c r="L31" s="264"/>
      <c r="M31" s="265">
        <v>828799</v>
      </c>
      <c r="N31" s="266"/>
      <c r="Q31" s="260">
        <v>828798844</v>
      </c>
    </row>
    <row r="32" spans="1:17" s="234" customFormat="1">
      <c r="A32" s="3" t="s">
        <v>284</v>
      </c>
      <c r="B32" s="5"/>
      <c r="C32" s="267"/>
      <c r="D32" s="238" t="s">
        <v>285</v>
      </c>
      <c r="E32" s="271"/>
      <c r="F32" s="269"/>
      <c r="G32" s="269"/>
      <c r="H32" s="269"/>
      <c r="I32" s="271"/>
      <c r="J32" s="238"/>
      <c r="K32" s="238"/>
      <c r="L32" s="264"/>
      <c r="M32" s="265" t="s">
        <v>11</v>
      </c>
      <c r="N32" s="266"/>
      <c r="Q32" s="260" t="str">
        <f>IF(COUNTIF(Q33:Q34,"-")=COUNTA(Q33:Q34),"-",SUM(Q33:Q34))</f>
        <v>-</v>
      </c>
    </row>
    <row r="33" spans="1:17" s="234" customFormat="1">
      <c r="A33" s="3" t="s">
        <v>286</v>
      </c>
      <c r="B33" s="5"/>
      <c r="C33" s="267"/>
      <c r="D33" s="238"/>
      <c r="E33" s="271" t="s">
        <v>287</v>
      </c>
      <c r="F33" s="269"/>
      <c r="G33" s="269"/>
      <c r="H33" s="269"/>
      <c r="I33" s="269"/>
      <c r="J33" s="238"/>
      <c r="K33" s="238"/>
      <c r="L33" s="264"/>
      <c r="M33" s="265" t="s">
        <v>200</v>
      </c>
      <c r="N33" s="266"/>
      <c r="Q33" s="260" t="s">
        <v>11</v>
      </c>
    </row>
    <row r="34" spans="1:17" s="234" customFormat="1">
      <c r="A34" s="3" t="s">
        <v>288</v>
      </c>
      <c r="B34" s="5"/>
      <c r="C34" s="267"/>
      <c r="D34" s="238"/>
      <c r="E34" s="271" t="s">
        <v>264</v>
      </c>
      <c r="F34" s="269"/>
      <c r="G34" s="269"/>
      <c r="H34" s="269"/>
      <c r="I34" s="269"/>
      <c r="J34" s="238"/>
      <c r="K34" s="238"/>
      <c r="L34" s="264"/>
      <c r="M34" s="265" t="s">
        <v>200</v>
      </c>
      <c r="N34" s="266"/>
      <c r="Q34" s="260" t="s">
        <v>11</v>
      </c>
    </row>
    <row r="35" spans="1:17" s="234" customFormat="1">
      <c r="A35" s="3" t="s">
        <v>289</v>
      </c>
      <c r="B35" s="5"/>
      <c r="C35" s="267"/>
      <c r="D35" s="238" t="s">
        <v>290</v>
      </c>
      <c r="E35" s="271"/>
      <c r="F35" s="269"/>
      <c r="G35" s="269"/>
      <c r="H35" s="269"/>
      <c r="I35" s="269"/>
      <c r="J35" s="238"/>
      <c r="K35" s="238"/>
      <c r="L35" s="264"/>
      <c r="M35" s="265" t="s">
        <v>200</v>
      </c>
      <c r="N35" s="266"/>
      <c r="Q35" s="260" t="s">
        <v>11</v>
      </c>
    </row>
    <row r="36" spans="1:17" s="234" customFormat="1">
      <c r="A36" s="3" t="s">
        <v>291</v>
      </c>
      <c r="B36" s="5"/>
      <c r="C36" s="272" t="s">
        <v>292</v>
      </c>
      <c r="D36" s="273"/>
      <c r="E36" s="274"/>
      <c r="F36" s="275"/>
      <c r="G36" s="275"/>
      <c r="H36" s="275"/>
      <c r="I36" s="275"/>
      <c r="J36" s="273"/>
      <c r="K36" s="273"/>
      <c r="L36" s="276"/>
      <c r="M36" s="277">
        <v>1806811</v>
      </c>
      <c r="N36" s="278"/>
      <c r="Q36" s="260">
        <f>IF(COUNTIF(Q16:Q35,"-")=COUNTA(Q16:Q35),"-",SUM(Q27,Q35)-SUM(Q16,Q32))</f>
        <v>1806811202</v>
      </c>
    </row>
    <row r="37" spans="1:17" s="234" customFormat="1">
      <c r="A37" s="3"/>
      <c r="B37" s="5"/>
      <c r="C37" s="267" t="s">
        <v>293</v>
      </c>
      <c r="D37" s="238"/>
      <c r="E37" s="271"/>
      <c r="F37" s="269"/>
      <c r="G37" s="269"/>
      <c r="H37" s="269"/>
      <c r="I37" s="271"/>
      <c r="J37" s="238"/>
      <c r="K37" s="238"/>
      <c r="L37" s="264"/>
      <c r="M37" s="279"/>
      <c r="N37" s="280"/>
      <c r="Q37" s="260"/>
    </row>
    <row r="38" spans="1:17" s="234" customFormat="1">
      <c r="A38" s="3" t="s">
        <v>294</v>
      </c>
      <c r="B38" s="5"/>
      <c r="C38" s="267"/>
      <c r="D38" s="238" t="s">
        <v>295</v>
      </c>
      <c r="E38" s="271"/>
      <c r="F38" s="269"/>
      <c r="G38" s="269"/>
      <c r="H38" s="269"/>
      <c r="I38" s="269"/>
      <c r="J38" s="238"/>
      <c r="K38" s="238"/>
      <c r="L38" s="264"/>
      <c r="M38" s="265">
        <v>7861385</v>
      </c>
      <c r="N38" s="266"/>
      <c r="Q38" s="260">
        <f>IF(COUNTIF(Q39:Q43,"-")=COUNTA(Q39:Q43),"-",SUM(Q39:Q43))</f>
        <v>7861385246</v>
      </c>
    </row>
    <row r="39" spans="1:17" s="234" customFormat="1">
      <c r="A39" s="3" t="s">
        <v>296</v>
      </c>
      <c r="B39" s="5"/>
      <c r="C39" s="267"/>
      <c r="D39" s="238"/>
      <c r="E39" s="271" t="s">
        <v>297</v>
      </c>
      <c r="F39" s="269"/>
      <c r="G39" s="269"/>
      <c r="H39" s="269"/>
      <c r="I39" s="269"/>
      <c r="J39" s="238"/>
      <c r="K39" s="238"/>
      <c r="L39" s="264"/>
      <c r="M39" s="265">
        <v>4664141</v>
      </c>
      <c r="N39" s="266"/>
      <c r="Q39" s="260">
        <v>4664141301</v>
      </c>
    </row>
    <row r="40" spans="1:17" s="234" customFormat="1">
      <c r="A40" s="3" t="s">
        <v>298</v>
      </c>
      <c r="B40" s="5"/>
      <c r="C40" s="267"/>
      <c r="D40" s="238"/>
      <c r="E40" s="271" t="s">
        <v>299</v>
      </c>
      <c r="F40" s="269"/>
      <c r="G40" s="269"/>
      <c r="H40" s="269"/>
      <c r="I40" s="269"/>
      <c r="J40" s="238"/>
      <c r="K40" s="238"/>
      <c r="L40" s="264"/>
      <c r="M40" s="265">
        <v>3135494</v>
      </c>
      <c r="N40" s="266"/>
      <c r="Q40" s="260">
        <v>3135493945</v>
      </c>
    </row>
    <row r="41" spans="1:17" s="234" customFormat="1">
      <c r="A41" s="3" t="s">
        <v>300</v>
      </c>
      <c r="B41" s="5"/>
      <c r="C41" s="267"/>
      <c r="D41" s="238"/>
      <c r="E41" s="271" t="s">
        <v>301</v>
      </c>
      <c r="F41" s="269"/>
      <c r="G41" s="269"/>
      <c r="H41" s="269"/>
      <c r="I41" s="269"/>
      <c r="J41" s="238"/>
      <c r="K41" s="238"/>
      <c r="L41" s="264"/>
      <c r="M41" s="265" t="s">
        <v>200</v>
      </c>
      <c r="N41" s="266"/>
      <c r="Q41" s="260" t="s">
        <v>11</v>
      </c>
    </row>
    <row r="42" spans="1:17" s="234" customFormat="1">
      <c r="A42" s="3" t="s">
        <v>302</v>
      </c>
      <c r="B42" s="5"/>
      <c r="C42" s="267"/>
      <c r="D42" s="238"/>
      <c r="E42" s="271" t="s">
        <v>303</v>
      </c>
      <c r="F42" s="269"/>
      <c r="G42" s="269"/>
      <c r="H42" s="269"/>
      <c r="I42" s="269"/>
      <c r="J42" s="238"/>
      <c r="K42" s="238"/>
      <c r="L42" s="264"/>
      <c r="M42" s="265">
        <v>61750</v>
      </c>
      <c r="N42" s="266"/>
      <c r="Q42" s="260">
        <v>61750000</v>
      </c>
    </row>
    <row r="43" spans="1:17" s="234" customFormat="1">
      <c r="A43" s="3" t="s">
        <v>304</v>
      </c>
      <c r="B43" s="5"/>
      <c r="C43" s="267"/>
      <c r="D43" s="238"/>
      <c r="E43" s="271" t="s">
        <v>264</v>
      </c>
      <c r="F43" s="269"/>
      <c r="G43" s="269"/>
      <c r="H43" s="269"/>
      <c r="I43" s="269"/>
      <c r="J43" s="238"/>
      <c r="K43" s="238"/>
      <c r="L43" s="264"/>
      <c r="M43" s="265" t="s">
        <v>200</v>
      </c>
      <c r="N43" s="266"/>
      <c r="Q43" s="260" t="s">
        <v>11</v>
      </c>
    </row>
    <row r="44" spans="1:17" s="234" customFormat="1">
      <c r="A44" s="3" t="s">
        <v>305</v>
      </c>
      <c r="B44" s="5"/>
      <c r="C44" s="267"/>
      <c r="D44" s="238" t="s">
        <v>306</v>
      </c>
      <c r="E44" s="271"/>
      <c r="F44" s="269"/>
      <c r="G44" s="269"/>
      <c r="H44" s="269"/>
      <c r="I44" s="271"/>
      <c r="J44" s="238"/>
      <c r="K44" s="238"/>
      <c r="L44" s="264"/>
      <c r="M44" s="265">
        <v>3653231</v>
      </c>
      <c r="N44" s="266" t="s">
        <v>144</v>
      </c>
      <c r="Q44" s="260">
        <f>IF(COUNTIF(Q45:Q49,"-")=COUNTA(Q45:Q49),"-",SUM(Q45:Q49))</f>
        <v>3653231219</v>
      </c>
    </row>
    <row r="45" spans="1:17" s="234" customFormat="1">
      <c r="A45" s="3" t="s">
        <v>307</v>
      </c>
      <c r="B45" s="5"/>
      <c r="C45" s="267"/>
      <c r="D45" s="238"/>
      <c r="E45" s="271" t="s">
        <v>279</v>
      </c>
      <c r="F45" s="269"/>
      <c r="G45" s="269"/>
      <c r="H45" s="269"/>
      <c r="I45" s="271"/>
      <c r="J45" s="238"/>
      <c r="K45" s="238"/>
      <c r="L45" s="264"/>
      <c r="M45" s="265">
        <v>489904</v>
      </c>
      <c r="N45" s="266"/>
      <c r="Q45" s="260">
        <v>489904000</v>
      </c>
    </row>
    <row r="46" spans="1:17" s="234" customFormat="1">
      <c r="A46" s="3" t="s">
        <v>308</v>
      </c>
      <c r="B46" s="5"/>
      <c r="C46" s="267"/>
      <c r="D46" s="238"/>
      <c r="E46" s="271" t="s">
        <v>309</v>
      </c>
      <c r="F46" s="269"/>
      <c r="G46" s="269"/>
      <c r="H46" s="269"/>
      <c r="I46" s="271"/>
      <c r="J46" s="238"/>
      <c r="K46" s="238"/>
      <c r="L46" s="264"/>
      <c r="M46" s="265">
        <v>2941295</v>
      </c>
      <c r="N46" s="266"/>
      <c r="Q46" s="260">
        <v>2941294819</v>
      </c>
    </row>
    <row r="47" spans="1:17" s="234" customFormat="1">
      <c r="A47" s="3" t="s">
        <v>310</v>
      </c>
      <c r="B47" s="5"/>
      <c r="C47" s="267"/>
      <c r="D47" s="238"/>
      <c r="E47" s="271" t="s">
        <v>311</v>
      </c>
      <c r="F47" s="269"/>
      <c r="G47" s="238"/>
      <c r="H47" s="269"/>
      <c r="I47" s="269"/>
      <c r="J47" s="238"/>
      <c r="K47" s="238"/>
      <c r="L47" s="264"/>
      <c r="M47" s="265">
        <v>68658</v>
      </c>
      <c r="N47" s="266"/>
      <c r="Q47" s="260">
        <v>68657600</v>
      </c>
    </row>
    <row r="48" spans="1:17" s="234" customFormat="1">
      <c r="A48" s="3" t="s">
        <v>312</v>
      </c>
      <c r="B48" s="5"/>
      <c r="C48" s="267"/>
      <c r="D48" s="238"/>
      <c r="E48" s="271" t="s">
        <v>313</v>
      </c>
      <c r="F48" s="269"/>
      <c r="G48" s="238"/>
      <c r="H48" s="269"/>
      <c r="I48" s="269"/>
      <c r="J48" s="238"/>
      <c r="K48" s="238"/>
      <c r="L48" s="264"/>
      <c r="M48" s="265">
        <v>153375</v>
      </c>
      <c r="N48" s="266"/>
      <c r="Q48" s="260">
        <v>153374800</v>
      </c>
    </row>
    <row r="49" spans="1:17" s="234" customFormat="1">
      <c r="A49" s="3" t="s">
        <v>314</v>
      </c>
      <c r="B49" s="5"/>
      <c r="C49" s="267"/>
      <c r="D49" s="238"/>
      <c r="E49" s="271" t="s">
        <v>283</v>
      </c>
      <c r="F49" s="269"/>
      <c r="G49" s="269"/>
      <c r="H49" s="269"/>
      <c r="I49" s="269"/>
      <c r="J49" s="238"/>
      <c r="K49" s="238"/>
      <c r="L49" s="264"/>
      <c r="M49" s="265" t="s">
        <v>200</v>
      </c>
      <c r="N49" s="266"/>
      <c r="Q49" s="260" t="s">
        <v>11</v>
      </c>
    </row>
    <row r="50" spans="1:17" s="234" customFormat="1">
      <c r="A50" s="3" t="s">
        <v>315</v>
      </c>
      <c r="B50" s="5"/>
      <c r="C50" s="272" t="s">
        <v>316</v>
      </c>
      <c r="D50" s="273"/>
      <c r="E50" s="274"/>
      <c r="F50" s="275"/>
      <c r="G50" s="275"/>
      <c r="H50" s="275"/>
      <c r="I50" s="275"/>
      <c r="J50" s="273"/>
      <c r="K50" s="273"/>
      <c r="L50" s="276"/>
      <c r="M50" s="277">
        <v>-4208154</v>
      </c>
      <c r="N50" s="278"/>
      <c r="Q50" s="260">
        <f>IF(AND(Q38="-",Q44="-"),"-",SUM(Q44)-SUM(Q38))</f>
        <v>-4208154027</v>
      </c>
    </row>
    <row r="51" spans="1:17" s="234" customFormat="1">
      <c r="A51" s="3"/>
      <c r="B51" s="5"/>
      <c r="C51" s="267" t="s">
        <v>317</v>
      </c>
      <c r="D51" s="238"/>
      <c r="E51" s="271"/>
      <c r="F51" s="269"/>
      <c r="G51" s="269"/>
      <c r="H51" s="269"/>
      <c r="I51" s="269"/>
      <c r="J51" s="238"/>
      <c r="K51" s="238"/>
      <c r="L51" s="264"/>
      <c r="M51" s="279"/>
      <c r="N51" s="280"/>
      <c r="Q51" s="260"/>
    </row>
    <row r="52" spans="1:17" s="234" customFormat="1">
      <c r="A52" s="3" t="s">
        <v>318</v>
      </c>
      <c r="B52" s="5"/>
      <c r="C52" s="267"/>
      <c r="D52" s="238" t="s">
        <v>319</v>
      </c>
      <c r="E52" s="271"/>
      <c r="F52" s="269"/>
      <c r="G52" s="269"/>
      <c r="H52" s="269"/>
      <c r="I52" s="269"/>
      <c r="J52" s="238"/>
      <c r="K52" s="238"/>
      <c r="L52" s="264"/>
      <c r="M52" s="265">
        <v>4526322</v>
      </c>
      <c r="N52" s="266"/>
      <c r="Q52" s="260">
        <f>IF(COUNTIF(Q53:Q54,"-")=COUNTA(Q53:Q54),"-",SUM(Q53:Q54))</f>
        <v>4526321835</v>
      </c>
    </row>
    <row r="53" spans="1:17" s="234" customFormat="1">
      <c r="A53" s="3" t="s">
        <v>320</v>
      </c>
      <c r="B53" s="5"/>
      <c r="C53" s="267"/>
      <c r="D53" s="238"/>
      <c r="E53" s="271" t="s">
        <v>321</v>
      </c>
      <c r="F53" s="269"/>
      <c r="G53" s="269"/>
      <c r="H53" s="269"/>
      <c r="I53" s="269"/>
      <c r="J53" s="238"/>
      <c r="K53" s="238"/>
      <c r="L53" s="264"/>
      <c r="M53" s="265">
        <v>4241347</v>
      </c>
      <c r="N53" s="266"/>
      <c r="Q53" s="260">
        <v>4241347174</v>
      </c>
    </row>
    <row r="54" spans="1:17" s="234" customFormat="1">
      <c r="A54" s="3" t="s">
        <v>322</v>
      </c>
      <c r="B54" s="5"/>
      <c r="C54" s="267"/>
      <c r="D54" s="238"/>
      <c r="E54" s="271" t="s">
        <v>264</v>
      </c>
      <c r="F54" s="269"/>
      <c r="G54" s="269"/>
      <c r="H54" s="269"/>
      <c r="I54" s="269"/>
      <c r="J54" s="238"/>
      <c r="K54" s="238"/>
      <c r="L54" s="264"/>
      <c r="M54" s="265">
        <v>284975</v>
      </c>
      <c r="N54" s="266"/>
      <c r="Q54" s="260">
        <v>284974661</v>
      </c>
    </row>
    <row r="55" spans="1:17" s="234" customFormat="1">
      <c r="A55" s="3" t="s">
        <v>323</v>
      </c>
      <c r="B55" s="5"/>
      <c r="C55" s="267"/>
      <c r="D55" s="238" t="s">
        <v>324</v>
      </c>
      <c r="E55" s="271"/>
      <c r="F55" s="269"/>
      <c r="G55" s="269"/>
      <c r="H55" s="269"/>
      <c r="I55" s="269"/>
      <c r="J55" s="238"/>
      <c r="K55" s="238"/>
      <c r="L55" s="264"/>
      <c r="M55" s="265">
        <v>6003500</v>
      </c>
      <c r="N55" s="266"/>
      <c r="Q55" s="260">
        <f>IF(COUNTIF(Q56:Q57,"-")=COUNTA(Q56:Q57),"-",SUM(Q56:Q57))</f>
        <v>6003500000</v>
      </c>
    </row>
    <row r="56" spans="1:17" s="234" customFormat="1">
      <c r="A56" s="3" t="s">
        <v>325</v>
      </c>
      <c r="B56" s="5"/>
      <c r="C56" s="267"/>
      <c r="D56" s="238"/>
      <c r="E56" s="271" t="s">
        <v>326</v>
      </c>
      <c r="F56" s="269"/>
      <c r="G56" s="269"/>
      <c r="H56" s="269"/>
      <c r="I56" s="263"/>
      <c r="J56" s="238"/>
      <c r="K56" s="238"/>
      <c r="L56" s="264"/>
      <c r="M56" s="265">
        <v>6003500</v>
      </c>
      <c r="N56" s="266"/>
      <c r="Q56" s="260">
        <v>6003500000</v>
      </c>
    </row>
    <row r="57" spans="1:17" s="234" customFormat="1">
      <c r="A57" s="3" t="s">
        <v>327</v>
      </c>
      <c r="B57" s="5"/>
      <c r="C57" s="267"/>
      <c r="D57" s="238"/>
      <c r="E57" s="271" t="s">
        <v>283</v>
      </c>
      <c r="F57" s="269"/>
      <c r="G57" s="269"/>
      <c r="H57" s="269"/>
      <c r="I57" s="281"/>
      <c r="J57" s="238"/>
      <c r="K57" s="238"/>
      <c r="L57" s="264"/>
      <c r="M57" s="265" t="s">
        <v>200</v>
      </c>
      <c r="N57" s="266"/>
      <c r="Q57" s="260" t="s">
        <v>11</v>
      </c>
    </row>
    <row r="58" spans="1:17" s="234" customFormat="1">
      <c r="A58" s="3" t="s">
        <v>328</v>
      </c>
      <c r="B58" s="5"/>
      <c r="C58" s="272" t="s">
        <v>329</v>
      </c>
      <c r="D58" s="273"/>
      <c r="E58" s="274"/>
      <c r="F58" s="275"/>
      <c r="G58" s="275"/>
      <c r="H58" s="275"/>
      <c r="I58" s="282"/>
      <c r="J58" s="273"/>
      <c r="K58" s="273"/>
      <c r="L58" s="276"/>
      <c r="M58" s="277">
        <v>1477178</v>
      </c>
      <c r="N58" s="278"/>
      <c r="Q58" s="260">
        <f>IF(AND(Q52="-",Q55="-"),"-",SUM(Q55)-SUM(Q52))</f>
        <v>1477178165</v>
      </c>
    </row>
    <row r="59" spans="1:17" s="234" customFormat="1">
      <c r="A59" s="3" t="s">
        <v>330</v>
      </c>
      <c r="B59" s="5"/>
      <c r="C59" s="283" t="s">
        <v>331</v>
      </c>
      <c r="D59" s="284"/>
      <c r="E59" s="284"/>
      <c r="F59" s="284"/>
      <c r="G59" s="284"/>
      <c r="H59" s="284"/>
      <c r="I59" s="284"/>
      <c r="J59" s="284"/>
      <c r="K59" s="284"/>
      <c r="L59" s="285"/>
      <c r="M59" s="277">
        <v>-924165</v>
      </c>
      <c r="N59" s="278"/>
      <c r="Q59" s="260">
        <f>IF(AND(Q36="-",Q50="-",Q58="-"),"-",SUM(Q36,Q50,Q58))</f>
        <v>-924164660</v>
      </c>
    </row>
    <row r="60" spans="1:17" s="234" customFormat="1" ht="14.25" thickBot="1">
      <c r="A60" s="3" t="s">
        <v>332</v>
      </c>
      <c r="B60" s="5"/>
      <c r="C60" s="286" t="s">
        <v>333</v>
      </c>
      <c r="D60" s="287"/>
      <c r="E60" s="287"/>
      <c r="F60" s="287"/>
      <c r="G60" s="287"/>
      <c r="H60" s="287"/>
      <c r="I60" s="287"/>
      <c r="J60" s="287"/>
      <c r="K60" s="287"/>
      <c r="L60" s="288"/>
      <c r="M60" s="277">
        <v>2735816</v>
      </c>
      <c r="N60" s="278"/>
      <c r="Q60" s="260">
        <v>2735815855</v>
      </c>
    </row>
    <row r="61" spans="1:17" s="234" customFormat="1" ht="14.25" hidden="1" thickBot="1">
      <c r="A61" s="3">
        <v>4435000</v>
      </c>
      <c r="B61" s="5"/>
      <c r="C61" s="289" t="s">
        <v>334</v>
      </c>
      <c r="D61" s="290"/>
      <c r="E61" s="290"/>
      <c r="F61" s="290"/>
      <c r="G61" s="290"/>
      <c r="H61" s="290"/>
      <c r="I61" s="290"/>
      <c r="J61" s="290"/>
      <c r="K61" s="290"/>
      <c r="L61" s="291"/>
      <c r="M61" s="292" t="s">
        <v>200</v>
      </c>
      <c r="N61" s="278"/>
      <c r="Q61" s="260" t="s">
        <v>200</v>
      </c>
    </row>
    <row r="62" spans="1:17" s="234" customFormat="1" ht="14.25" thickBot="1">
      <c r="A62" s="3" t="s">
        <v>335</v>
      </c>
      <c r="B62" s="5"/>
      <c r="C62" s="293" t="s">
        <v>336</v>
      </c>
      <c r="D62" s="294"/>
      <c r="E62" s="294"/>
      <c r="F62" s="294"/>
      <c r="G62" s="294"/>
      <c r="H62" s="294"/>
      <c r="I62" s="294"/>
      <c r="J62" s="294"/>
      <c r="K62" s="294"/>
      <c r="L62" s="295"/>
      <c r="M62" s="296">
        <v>1811651</v>
      </c>
      <c r="N62" s="297"/>
      <c r="Q62" s="260">
        <f>IF(COUNTIF(Q59:Q61,"-")=COUNTA(Q59:Q61),"-",SUM(Q59:Q61))</f>
        <v>1811651195</v>
      </c>
    </row>
    <row r="63" spans="1:17" s="234" customFormat="1" ht="14.25" thickBot="1">
      <c r="A63" s="3"/>
      <c r="B63" s="5"/>
      <c r="C63" s="298"/>
      <c r="D63" s="298"/>
      <c r="E63" s="298"/>
      <c r="F63" s="298"/>
      <c r="G63" s="298"/>
      <c r="H63" s="298"/>
      <c r="I63" s="298"/>
      <c r="J63" s="298"/>
      <c r="K63" s="298"/>
      <c r="L63" s="298"/>
      <c r="M63" s="299"/>
      <c r="N63" s="300"/>
      <c r="Q63" s="260"/>
    </row>
    <row r="64" spans="1:17" s="234" customFormat="1">
      <c r="A64" s="3" t="s">
        <v>337</v>
      </c>
      <c r="B64" s="5"/>
      <c r="C64" s="301" t="s">
        <v>338</v>
      </c>
      <c r="D64" s="302"/>
      <c r="E64" s="302"/>
      <c r="F64" s="302"/>
      <c r="G64" s="302"/>
      <c r="H64" s="302"/>
      <c r="I64" s="302"/>
      <c r="J64" s="302"/>
      <c r="K64" s="302"/>
      <c r="L64" s="302"/>
      <c r="M64" s="303">
        <v>63460</v>
      </c>
      <c r="N64" s="304"/>
      <c r="Q64" s="260">
        <v>63460051</v>
      </c>
    </row>
    <row r="65" spans="1:17" s="234" customFormat="1">
      <c r="A65" s="3" t="s">
        <v>339</v>
      </c>
      <c r="B65" s="5"/>
      <c r="C65" s="305" t="s">
        <v>340</v>
      </c>
      <c r="D65" s="306"/>
      <c r="E65" s="306"/>
      <c r="F65" s="306"/>
      <c r="G65" s="306"/>
      <c r="H65" s="306"/>
      <c r="I65" s="306"/>
      <c r="J65" s="306"/>
      <c r="K65" s="306"/>
      <c r="L65" s="306"/>
      <c r="M65" s="277">
        <v>-4615</v>
      </c>
      <c r="N65" s="278"/>
      <c r="Q65" s="260">
        <v>-4614814</v>
      </c>
    </row>
    <row r="66" spans="1:17" s="234" customFormat="1" ht="14.25" thickBot="1">
      <c r="A66" s="3" t="s">
        <v>341</v>
      </c>
      <c r="B66" s="5"/>
      <c r="C66" s="307" t="s">
        <v>342</v>
      </c>
      <c r="D66" s="308"/>
      <c r="E66" s="308"/>
      <c r="F66" s="308"/>
      <c r="G66" s="308"/>
      <c r="H66" s="308"/>
      <c r="I66" s="308"/>
      <c r="J66" s="308"/>
      <c r="K66" s="308"/>
      <c r="L66" s="308"/>
      <c r="M66" s="309">
        <v>58845</v>
      </c>
      <c r="N66" s="310"/>
      <c r="Q66" s="260">
        <f>IF(COUNTIF(Q64:Q65,"-")=COUNTA(Q64:Q65),"-",SUM(Q64:Q65))</f>
        <v>58845237</v>
      </c>
    </row>
    <row r="67" spans="1:17" s="234" customFormat="1" ht="14.25" thickBot="1">
      <c r="A67" s="3" t="s">
        <v>343</v>
      </c>
      <c r="B67" s="5"/>
      <c r="C67" s="311" t="s">
        <v>344</v>
      </c>
      <c r="D67" s="312"/>
      <c r="E67" s="313"/>
      <c r="F67" s="314"/>
      <c r="G67" s="314"/>
      <c r="H67" s="314"/>
      <c r="I67" s="314"/>
      <c r="J67" s="312"/>
      <c r="K67" s="312"/>
      <c r="L67" s="312"/>
      <c r="M67" s="296">
        <v>1870496</v>
      </c>
      <c r="N67" s="297"/>
      <c r="Q67" s="260">
        <f>IF(AND(Q62="-",Q66="-"),"-",SUM(Q62,Q66))</f>
        <v>1870496432</v>
      </c>
    </row>
    <row r="68" spans="1:17" s="234" customFormat="1" ht="6.75" customHeight="1">
      <c r="A68" s="3"/>
      <c r="B68" s="5"/>
      <c r="C68" s="236"/>
      <c r="D68" s="236"/>
      <c r="E68" s="315"/>
      <c r="F68" s="316"/>
      <c r="G68" s="316"/>
      <c r="H68" s="316"/>
      <c r="I68" s="317"/>
      <c r="J68" s="318"/>
      <c r="K68" s="318"/>
      <c r="L68" s="318"/>
      <c r="M68" s="5"/>
      <c r="N68" s="5"/>
    </row>
    <row r="69" spans="1:17" s="234" customFormat="1">
      <c r="A69" s="3"/>
      <c r="B69" s="5"/>
      <c r="C69" s="236"/>
      <c r="D69" s="319" t="s">
        <v>141</v>
      </c>
      <c r="E69" s="315"/>
      <c r="F69" s="316"/>
      <c r="G69" s="316"/>
      <c r="H69" s="316"/>
      <c r="I69" s="320"/>
      <c r="J69" s="318"/>
      <c r="K69" s="318"/>
      <c r="L69" s="318"/>
      <c r="M69" s="5"/>
      <c r="N69" s="5"/>
    </row>
    <row r="70" spans="1:17" s="8" customFormat="1">
      <c r="A70" s="3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234"/>
    </row>
  </sheetData>
  <mergeCells count="9">
    <mergeCell ref="C60:L60"/>
    <mergeCell ref="C61:L61"/>
    <mergeCell ref="C62:L62"/>
    <mergeCell ref="C9:N9"/>
    <mergeCell ref="C10:N10"/>
    <mergeCell ref="C11:N11"/>
    <mergeCell ref="C13:L14"/>
    <mergeCell ref="M13:N14"/>
    <mergeCell ref="C59:L59"/>
  </mergeCells>
  <phoneticPr fontId="15"/>
  <pageMargins left="0.7" right="0.7" top="0.39370078740157477" bottom="0.39370078740157477" header="0.51181102362204722" footer="0.51181102362204722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皆川 智史</dc:creator>
  <cp:lastModifiedBy> </cp:lastModifiedBy>
  <dcterms:created xsi:type="dcterms:W3CDTF">2021-03-23T07:34:22Z</dcterms:created>
  <dcterms:modified xsi:type="dcterms:W3CDTF">2021-03-31T02:31:46Z</dcterms:modified>
</cp:coreProperties>
</file>