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6525" activeTab="0"/>
  </bookViews>
  <sheets>
    <sheet name="Sheet1" sheetId="1" r:id="rId1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<sst xmlns="http://schemas.openxmlformats.org/spreadsheetml/2006/main" count="61" uniqueCount="44">
  <si>
    <t>１</t>
  </si>
  <si>
    <t>下半期収入済額</t>
  </si>
  <si>
    <t>上半期収入済額</t>
  </si>
  <si>
    <t>　　　　－</t>
  </si>
  <si>
    <t>基金積立金</t>
  </si>
  <si>
    <t>６</t>
  </si>
  <si>
    <t>収入合計額</t>
  </si>
  <si>
    <t>合計</t>
  </si>
  <si>
    <t>　　　　　　　 －</t>
  </si>
  <si>
    <t>(0)</t>
  </si>
  <si>
    <t>（単位　円）</t>
  </si>
  <si>
    <t>区　　    　分</t>
  </si>
  <si>
    <t>予算現額</t>
  </si>
  <si>
    <t>予算現額に</t>
  </si>
  <si>
    <t>対する収入</t>
  </si>
  <si>
    <t>区画整理費</t>
  </si>
  <si>
    <t>の割合（％）</t>
  </si>
  <si>
    <t>分担金及び負担金</t>
  </si>
  <si>
    <t>公債費</t>
  </si>
  <si>
    <t>２</t>
  </si>
  <si>
    <t>(－)</t>
  </si>
  <si>
    <t>使用料及び手数料</t>
  </si>
  <si>
    <t>財産収入</t>
  </si>
  <si>
    <t>３</t>
  </si>
  <si>
    <t>予備費</t>
  </si>
  <si>
    <t>国庫支出金</t>
  </si>
  <si>
    <t>４</t>
  </si>
  <si>
    <t>５</t>
  </si>
  <si>
    <t>繰入金</t>
  </si>
  <si>
    <t>繰越金</t>
  </si>
  <si>
    <t>上半期支出済額</t>
  </si>
  <si>
    <t>７</t>
  </si>
  <si>
    <t>市債</t>
  </si>
  <si>
    <t>２</t>
  </si>
  <si>
    <t xml:space="preserve">  </t>
  </si>
  <si>
    <t>下半期支出済額</t>
  </si>
  <si>
    <t>支出合計額</t>
  </si>
  <si>
    <t>対する支出</t>
  </si>
  <si>
    <t xml:space="preserve"> </t>
  </si>
  <si>
    <t>　　ア　収入の部</t>
  </si>
  <si>
    <t>　(   )内は繰越明許分</t>
  </si>
  <si>
    <t>　　イ　支出の部</t>
  </si>
  <si>
    <t>　⑴　予算に対する収入及び支出の状況</t>
  </si>
  <si>
    <t>４　下半期の財政状況（令和３年３月３１日現在）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</si>
</sst>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.0_);[Red]\(#,##0.0\)"/>
    <numFmt numFmtId="179" formatCode="#,##0.0_);\(#,##0.0\)"/>
    <numFmt numFmtId="180" formatCode="#,##0_ "/>
    <numFmt numFmtId="181" formatCode="\(#,##0\);\(#,##0\)"/>
    <numFmt numFmtId="182" formatCode="#,##0;&quot;△ &quot;#,##0"/>
    <numFmt numFmtId="183" formatCode="#,##0.00_);[Red]\(#,##0.00\)"/>
    <numFmt numFmtId="184" formatCode="0_);[Red]\(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BIZ UD明朝 Medium"/>
      <family val="1"/>
    </font>
    <font>
      <sz val="11"/>
      <name val="BIZ UD明朝 Medium"/>
      <family val="1"/>
    </font>
    <font>
      <sz val="10"/>
      <name val="BIZ UD明朝 Medium"/>
      <family val="1"/>
    </font>
    <font>
      <sz val="11"/>
      <color indexed="8"/>
      <name val="BIZ UD明朝 Medium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1" fillId="0" borderId="0" xfId="48" applyNumberFormat="1" applyFont="1" applyAlignment="1">
      <alignment vertical="center"/>
    </xf>
    <xf numFmtId="176" fontId="21" fillId="0" borderId="0" xfId="48" applyNumberFormat="1" applyFont="1" applyFill="1" applyAlignment="1">
      <alignment vertical="center"/>
    </xf>
    <xf numFmtId="176" fontId="22" fillId="0" borderId="0" xfId="48" applyNumberFormat="1" applyFont="1" applyAlignment="1">
      <alignment vertical="center"/>
    </xf>
    <xf numFmtId="176" fontId="24" fillId="0" borderId="0" xfId="48" applyNumberFormat="1" applyFont="1" applyAlignment="1">
      <alignment vertical="center"/>
    </xf>
    <xf numFmtId="176" fontId="24" fillId="0" borderId="0" xfId="48" applyNumberFormat="1" applyFont="1" applyFill="1" applyAlignment="1">
      <alignment vertical="center"/>
    </xf>
    <xf numFmtId="176" fontId="24" fillId="0" borderId="10" xfId="48" applyNumberFormat="1" applyFont="1" applyBorder="1" applyAlignment="1">
      <alignment vertical="center"/>
    </xf>
    <xf numFmtId="176" fontId="24" fillId="0" borderId="0" xfId="48" applyNumberFormat="1" applyFont="1" applyAlignment="1">
      <alignment horizontal="right" vertical="center"/>
    </xf>
    <xf numFmtId="176" fontId="25" fillId="0" borderId="0" xfId="48" applyNumberFormat="1" applyFont="1" applyAlignment="1">
      <alignment vertical="center"/>
    </xf>
    <xf numFmtId="176" fontId="26" fillId="0" borderId="11" xfId="48" applyNumberFormat="1" applyFont="1" applyBorder="1" applyAlignment="1">
      <alignment horizontal="distributed" vertical="center" wrapText="1"/>
    </xf>
    <xf numFmtId="176" fontId="26" fillId="0" borderId="12" xfId="48" applyNumberFormat="1" applyFont="1" applyBorder="1" applyAlignment="1">
      <alignment horizontal="distributed" vertical="center" wrapText="1"/>
    </xf>
    <xf numFmtId="49" fontId="25" fillId="0" borderId="13" xfId="48" applyNumberFormat="1" applyFont="1" applyBorder="1" applyAlignment="1">
      <alignment horizontal="center" vertical="center"/>
    </xf>
    <xf numFmtId="176" fontId="26" fillId="0" borderId="14" xfId="48" applyNumberFormat="1" applyFont="1" applyBorder="1" applyAlignment="1">
      <alignment horizontal="distributed" vertical="center" wrapText="1"/>
    </xf>
    <xf numFmtId="0" fontId="25" fillId="0" borderId="15" xfId="0" applyFont="1" applyBorder="1" applyAlignment="1">
      <alignment horizontal="center"/>
    </xf>
    <xf numFmtId="176" fontId="27" fillId="0" borderId="16" xfId="48" applyNumberFormat="1" applyFont="1" applyFill="1" applyBorder="1" applyAlignment="1">
      <alignment vertical="center"/>
    </xf>
    <xf numFmtId="177" fontId="27" fillId="0" borderId="16" xfId="48" applyNumberFormat="1" applyFont="1" applyFill="1" applyBorder="1" applyAlignment="1">
      <alignment vertical="center"/>
    </xf>
    <xf numFmtId="178" fontId="27" fillId="0" borderId="16" xfId="48" applyNumberFormat="1" applyFont="1" applyBorder="1" applyAlignment="1">
      <alignment vertical="center"/>
    </xf>
    <xf numFmtId="176" fontId="25" fillId="0" borderId="17" xfId="48" applyNumberFormat="1" applyFont="1" applyBorder="1" applyAlignment="1">
      <alignment horizontal="distributed" vertical="center" wrapText="1"/>
    </xf>
    <xf numFmtId="176" fontId="27" fillId="0" borderId="18" xfId="48" applyNumberFormat="1" applyFont="1" applyFill="1" applyBorder="1" applyAlignment="1">
      <alignment vertical="center"/>
    </xf>
    <xf numFmtId="178" fontId="27" fillId="0" borderId="18" xfId="48" applyNumberFormat="1" applyFont="1" applyBorder="1" applyAlignment="1">
      <alignment vertical="center"/>
    </xf>
    <xf numFmtId="176" fontId="26" fillId="0" borderId="10" xfId="48" applyNumberFormat="1" applyFont="1" applyBorder="1" applyAlignment="1">
      <alignment horizontal="distributed" vertical="center" wrapText="1"/>
    </xf>
    <xf numFmtId="176" fontId="25" fillId="0" borderId="15" xfId="48" applyNumberFormat="1" applyFont="1" applyBorder="1" applyAlignment="1">
      <alignment horizontal="center" vertical="center" wrapText="1"/>
    </xf>
    <xf numFmtId="49" fontId="25" fillId="0" borderId="19" xfId="48" applyNumberFormat="1" applyFont="1" applyBorder="1" applyAlignment="1">
      <alignment horizontal="center" vertical="center"/>
    </xf>
    <xf numFmtId="0" fontId="25" fillId="0" borderId="15" xfId="0" applyFont="1" applyBorder="1" applyAlignment="1">
      <alignment/>
    </xf>
    <xf numFmtId="176" fontId="26" fillId="0" borderId="20" xfId="48" applyNumberFormat="1" applyFont="1" applyBorder="1" applyAlignment="1">
      <alignment horizontal="distributed" vertical="center" wrapText="1"/>
    </xf>
    <xf numFmtId="177" fontId="27" fillId="0" borderId="12" xfId="48" applyNumberFormat="1" applyFont="1" applyFill="1" applyBorder="1" applyAlignment="1">
      <alignment vertical="center"/>
    </xf>
    <xf numFmtId="49" fontId="27" fillId="0" borderId="12" xfId="48" applyNumberFormat="1" applyFont="1" applyBorder="1" applyAlignment="1">
      <alignment horizontal="right" vertical="center"/>
    </xf>
    <xf numFmtId="179" fontId="27" fillId="0" borderId="11" xfId="48" applyNumberFormat="1" applyFont="1" applyBorder="1" applyAlignment="1">
      <alignment vertical="center"/>
    </xf>
    <xf numFmtId="176" fontId="27" fillId="0" borderId="18" xfId="48" applyNumberFormat="1" applyFont="1" applyFill="1" applyBorder="1" applyAlignment="1">
      <alignment horizontal="right" vertical="center"/>
    </xf>
    <xf numFmtId="176" fontId="24" fillId="0" borderId="0" xfId="48" applyNumberFormat="1" applyFont="1" applyFill="1" applyAlignment="1">
      <alignment horizontal="right" vertical="center"/>
    </xf>
    <xf numFmtId="176" fontId="26" fillId="0" borderId="18" xfId="48" applyNumberFormat="1" applyFont="1" applyBorder="1" applyAlignment="1">
      <alignment horizontal="distributed" vertical="center" wrapText="1"/>
    </xf>
    <xf numFmtId="177" fontId="27" fillId="0" borderId="18" xfId="48" applyNumberFormat="1" applyFont="1" applyFill="1" applyBorder="1" applyAlignment="1">
      <alignment vertical="center"/>
    </xf>
    <xf numFmtId="176" fontId="25" fillId="0" borderId="21" xfId="48" applyNumberFormat="1" applyFont="1" applyBorder="1" applyAlignment="1">
      <alignment horizontal="distributed" vertical="center" wrapText="1"/>
    </xf>
    <xf numFmtId="176" fontId="25" fillId="0" borderId="22" xfId="48" applyNumberFormat="1" applyFont="1" applyBorder="1" applyAlignment="1">
      <alignment horizontal="distributed" vertical="center" wrapText="1"/>
    </xf>
    <xf numFmtId="176" fontId="26" fillId="0" borderId="23" xfId="48" applyNumberFormat="1" applyFont="1" applyBorder="1" applyAlignment="1">
      <alignment horizontal="distributed" vertical="center" wrapText="1"/>
    </xf>
    <xf numFmtId="176" fontId="25" fillId="0" borderId="24" xfId="48" applyNumberFormat="1" applyFont="1" applyBorder="1" applyAlignment="1">
      <alignment horizontal="distributed" vertical="center" wrapText="1"/>
    </xf>
    <xf numFmtId="176" fontId="25" fillId="0" borderId="0" xfId="48" applyNumberFormat="1" applyFont="1" applyFill="1" applyAlignment="1">
      <alignment vertical="center"/>
    </xf>
    <xf numFmtId="176" fontId="25" fillId="0" borderId="17" xfId="48" applyNumberFormat="1" applyFont="1" applyFill="1" applyBorder="1" applyAlignment="1">
      <alignment horizontal="right" vertical="center"/>
    </xf>
    <xf numFmtId="177" fontId="27" fillId="0" borderId="16" xfId="48" applyNumberFormat="1" applyFont="1" applyFill="1" applyBorder="1" applyAlignment="1">
      <alignment horizontal="center" vertical="center"/>
    </xf>
    <xf numFmtId="176" fontId="27" fillId="0" borderId="18" xfId="48" applyNumberFormat="1" applyFont="1" applyBorder="1" applyAlignment="1">
      <alignment horizontal="center" vertical="center"/>
    </xf>
    <xf numFmtId="182" fontId="27" fillId="0" borderId="18" xfId="48" applyNumberFormat="1" applyFont="1" applyFill="1" applyBorder="1" applyAlignment="1">
      <alignment vertical="center"/>
    </xf>
    <xf numFmtId="184" fontId="27" fillId="0" borderId="18" xfId="48" applyNumberFormat="1" applyFont="1" applyFill="1" applyBorder="1" applyAlignment="1">
      <alignment vertical="center"/>
    </xf>
    <xf numFmtId="38" fontId="27" fillId="0" borderId="16" xfId="48" applyFont="1" applyFill="1" applyBorder="1" applyAlignment="1">
      <alignment vertical="center"/>
    </xf>
    <xf numFmtId="38" fontId="27" fillId="0" borderId="18" xfId="48" applyFont="1" applyFill="1" applyBorder="1" applyAlignment="1">
      <alignment vertical="center"/>
    </xf>
    <xf numFmtId="38" fontId="27" fillId="0" borderId="12" xfId="48" applyFont="1" applyBorder="1" applyAlignment="1">
      <alignment horizontal="right" vertical="center"/>
    </xf>
    <xf numFmtId="38" fontId="27" fillId="0" borderId="18" xfId="48" applyFont="1" applyFill="1" applyBorder="1" applyAlignment="1">
      <alignment horizontal="right" vertical="center"/>
    </xf>
    <xf numFmtId="176" fontId="26" fillId="0" borderId="25" xfId="48" applyNumberFormat="1" applyFont="1" applyBorder="1" applyAlignment="1">
      <alignment horizontal="center" vertical="center"/>
    </xf>
    <xf numFmtId="176" fontId="26" fillId="0" borderId="20" xfId="48" applyNumberFormat="1" applyFont="1" applyBorder="1" applyAlignment="1">
      <alignment horizontal="center" vertical="center"/>
    </xf>
    <xf numFmtId="176" fontId="26" fillId="0" borderId="26" xfId="48" applyNumberFormat="1" applyFont="1" applyBorder="1" applyAlignment="1">
      <alignment horizontal="center" vertical="center"/>
    </xf>
    <xf numFmtId="176" fontId="26" fillId="0" borderId="27" xfId="48" applyNumberFormat="1" applyFont="1" applyBorder="1" applyAlignment="1">
      <alignment horizontal="center" vertical="center"/>
    </xf>
    <xf numFmtId="176" fontId="26" fillId="0" borderId="0" xfId="48" applyNumberFormat="1" applyFont="1" applyBorder="1" applyAlignment="1">
      <alignment horizontal="center" vertical="center"/>
    </xf>
    <xf numFmtId="176" fontId="26" fillId="0" borderId="21" xfId="48" applyNumberFormat="1" applyFont="1" applyBorder="1" applyAlignment="1">
      <alignment horizontal="center" vertical="center"/>
    </xf>
    <xf numFmtId="176" fontId="26" fillId="0" borderId="19" xfId="48" applyNumberFormat="1" applyFont="1" applyBorder="1" applyAlignment="1">
      <alignment horizontal="center" vertical="center"/>
    </xf>
    <xf numFmtId="176" fontId="26" fillId="0" borderId="10" xfId="48" applyNumberFormat="1" applyFont="1" applyBorder="1" applyAlignment="1">
      <alignment horizontal="center" vertical="center"/>
    </xf>
    <xf numFmtId="176" fontId="26" fillId="0" borderId="15" xfId="48" applyNumberFormat="1" applyFont="1" applyBorder="1" applyAlignment="1">
      <alignment horizontal="center" vertical="center"/>
    </xf>
    <xf numFmtId="176" fontId="26" fillId="0" borderId="11" xfId="48" applyNumberFormat="1" applyFont="1" applyFill="1" applyBorder="1" applyAlignment="1">
      <alignment horizontal="distributed" vertical="center" indent="1"/>
    </xf>
    <xf numFmtId="176" fontId="26" fillId="0" borderId="12" xfId="48" applyNumberFormat="1" applyFont="1" applyFill="1" applyBorder="1" applyAlignment="1">
      <alignment horizontal="distributed" vertical="center" indent="1"/>
    </xf>
    <xf numFmtId="176" fontId="26" fillId="0" borderId="18" xfId="48" applyNumberFormat="1" applyFont="1" applyFill="1" applyBorder="1" applyAlignment="1">
      <alignment horizontal="distributed" vertical="center" indent="1"/>
    </xf>
    <xf numFmtId="49" fontId="25" fillId="0" borderId="27" xfId="48" applyNumberFormat="1" applyFont="1" applyBorder="1" applyAlignment="1">
      <alignment horizontal="center" vertical="center"/>
    </xf>
    <xf numFmtId="49" fontId="25" fillId="0" borderId="19" xfId="48" applyNumberFormat="1" applyFont="1" applyBorder="1" applyAlignment="1">
      <alignment horizontal="center" vertical="center"/>
    </xf>
    <xf numFmtId="176" fontId="26" fillId="0" borderId="20" xfId="48" applyNumberFormat="1" applyFont="1" applyBorder="1" applyAlignment="1">
      <alignment horizontal="distributed" vertical="center" wrapText="1"/>
    </xf>
    <xf numFmtId="176" fontId="26" fillId="0" borderId="10" xfId="48" applyNumberFormat="1" applyFont="1" applyBorder="1" applyAlignment="1">
      <alignment horizontal="distributed" vertical="center" wrapText="1"/>
    </xf>
    <xf numFmtId="0" fontId="25" fillId="0" borderId="21" xfId="0" applyFont="1" applyBorder="1" applyAlignment="1">
      <alignment/>
    </xf>
    <xf numFmtId="0" fontId="25" fillId="0" borderId="15" xfId="0" applyFont="1" applyBorder="1" applyAlignment="1">
      <alignment/>
    </xf>
    <xf numFmtId="49" fontId="25" fillId="0" borderId="25" xfId="48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176" fontId="25" fillId="0" borderId="26" xfId="48" applyNumberFormat="1" applyFont="1" applyBorder="1" applyAlignment="1">
      <alignment horizontal="distributed" vertical="center" wrapText="1"/>
    </xf>
    <xf numFmtId="0" fontId="0" fillId="0" borderId="15" xfId="0" applyBorder="1" applyAlignment="1">
      <alignment vertical="center" wrapText="1"/>
    </xf>
    <xf numFmtId="176" fontId="25" fillId="0" borderId="18" xfId="0" applyNumberFormat="1" applyFont="1" applyFill="1" applyBorder="1" applyAlignment="1">
      <alignment horizontal="distributed" indent="1"/>
    </xf>
    <xf numFmtId="176" fontId="26" fillId="0" borderId="0" xfId="48" applyNumberFormat="1" applyFont="1" applyBorder="1" applyAlignment="1">
      <alignment horizontal="distributed" vertical="center" wrapText="1"/>
    </xf>
    <xf numFmtId="0" fontId="25" fillId="0" borderId="2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76" fontId="25" fillId="0" borderId="27" xfId="48" applyNumberFormat="1" applyFont="1" applyBorder="1" applyAlignment="1">
      <alignment vertical="center"/>
    </xf>
    <xf numFmtId="176" fontId="25" fillId="0" borderId="19" xfId="48" applyNumberFormat="1" applyFont="1" applyBorder="1" applyAlignment="1">
      <alignment vertical="center"/>
    </xf>
    <xf numFmtId="0" fontId="25" fillId="0" borderId="26" xfId="0" applyFont="1" applyBorder="1" applyAlignment="1">
      <alignment/>
    </xf>
    <xf numFmtId="176" fontId="24" fillId="0" borderId="20" xfId="48" applyNumberFormat="1" applyFont="1" applyBorder="1" applyAlignment="1">
      <alignment horizontal="right" vertic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6" fontId="26" fillId="0" borderId="28" xfId="48" applyNumberFormat="1" applyFont="1" applyBorder="1" applyAlignment="1">
      <alignment horizontal="distributed" vertical="center" wrapText="1"/>
    </xf>
    <xf numFmtId="176" fontId="25" fillId="0" borderId="21" xfId="48" applyNumberFormat="1" applyFont="1" applyBorder="1" applyAlignment="1">
      <alignment horizontal="distributed" vertical="center" wrapText="1"/>
    </xf>
    <xf numFmtId="176" fontId="25" fillId="0" borderId="15" xfId="48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view="pageBreakPreview" zoomScaleSheetLayoutView="100" zoomScalePageLayoutView="0" workbookViewId="0" topLeftCell="A4">
      <selection activeCell="G17" sqref="G17"/>
    </sheetView>
  </sheetViews>
  <sheetFormatPr defaultColWidth="9.00390625" defaultRowHeight="16.5" customHeight="1"/>
  <cols>
    <col min="1" max="1" width="6.125" style="1" customWidth="1"/>
    <col min="2" max="2" width="4.25390625" style="1" customWidth="1"/>
    <col min="3" max="3" width="22.625" style="1" customWidth="1"/>
    <col min="4" max="4" width="1.37890625" style="1" customWidth="1"/>
    <col min="5" max="8" width="18.625" style="2" customWidth="1"/>
    <col min="9" max="9" width="11.625" style="1" customWidth="1"/>
    <col min="10" max="10" width="9.625" style="1" bestFit="1" customWidth="1"/>
    <col min="11" max="11" width="15.00390625" style="1" bestFit="1" customWidth="1"/>
    <col min="12" max="12" width="13.875" style="1" bestFit="1" customWidth="1"/>
    <col min="13" max="16384" width="9.00390625" style="1" customWidth="1"/>
  </cols>
  <sheetData>
    <row r="1" spans="1:9" s="3" customFormat="1" ht="18" customHeight="1">
      <c r="A1" s="4" t="s">
        <v>43</v>
      </c>
      <c r="B1" s="4"/>
      <c r="C1" s="4"/>
      <c r="D1" s="4"/>
      <c r="E1" s="5"/>
      <c r="F1" s="5"/>
      <c r="G1" s="5"/>
      <c r="H1" s="5"/>
      <c r="I1" s="4"/>
    </row>
    <row r="2" spans="1:9" s="3" customFormat="1" ht="18" customHeight="1">
      <c r="A2" s="4" t="s">
        <v>42</v>
      </c>
      <c r="B2" s="4"/>
      <c r="C2" s="4"/>
      <c r="D2" s="4"/>
      <c r="E2" s="5"/>
      <c r="F2" s="5"/>
      <c r="G2" s="5"/>
      <c r="H2" s="5"/>
      <c r="I2" s="4"/>
    </row>
    <row r="3" spans="1:9" s="3" customFormat="1" ht="18" customHeight="1">
      <c r="A3" s="4" t="s">
        <v>39</v>
      </c>
      <c r="B3" s="4"/>
      <c r="C3" s="6"/>
      <c r="D3" s="4"/>
      <c r="E3" s="5"/>
      <c r="F3" s="5"/>
      <c r="G3" s="5"/>
      <c r="H3" s="5"/>
      <c r="I3" s="7" t="s">
        <v>10</v>
      </c>
    </row>
    <row r="4" spans="1:9" ht="12" customHeight="1">
      <c r="A4" s="8"/>
      <c r="B4" s="46" t="s">
        <v>11</v>
      </c>
      <c r="C4" s="47"/>
      <c r="D4" s="48"/>
      <c r="E4" s="55" t="s">
        <v>12</v>
      </c>
      <c r="F4" s="55" t="s">
        <v>2</v>
      </c>
      <c r="G4" s="55" t="s">
        <v>1</v>
      </c>
      <c r="H4" s="55" t="s">
        <v>6</v>
      </c>
      <c r="I4" s="9" t="s">
        <v>13</v>
      </c>
    </row>
    <row r="5" spans="1:9" ht="12" customHeight="1">
      <c r="A5" s="8"/>
      <c r="B5" s="49"/>
      <c r="C5" s="50"/>
      <c r="D5" s="51"/>
      <c r="E5" s="56"/>
      <c r="F5" s="56"/>
      <c r="G5" s="56"/>
      <c r="H5" s="56"/>
      <c r="I5" s="10" t="s">
        <v>14</v>
      </c>
    </row>
    <row r="6" spans="1:9" ht="12" customHeight="1">
      <c r="A6" s="8"/>
      <c r="B6" s="52"/>
      <c r="C6" s="53"/>
      <c r="D6" s="54"/>
      <c r="E6" s="57"/>
      <c r="F6" s="57"/>
      <c r="G6" s="57"/>
      <c r="H6" s="57"/>
      <c r="I6" s="10" t="s">
        <v>16</v>
      </c>
    </row>
    <row r="7" spans="1:9" ht="18" customHeight="1">
      <c r="A7" s="8"/>
      <c r="B7" s="11" t="s">
        <v>0</v>
      </c>
      <c r="C7" s="12" t="s">
        <v>17</v>
      </c>
      <c r="D7" s="13"/>
      <c r="E7" s="14">
        <v>377877000</v>
      </c>
      <c r="F7" s="15">
        <v>5327945</v>
      </c>
      <c r="G7" s="42">
        <v>337122849</v>
      </c>
      <c r="H7" s="14">
        <v>342450794</v>
      </c>
      <c r="I7" s="16">
        <f>IF(E7=0,"　　　　－",ROUND(H7*100/E7,1))</f>
        <v>90.6</v>
      </c>
    </row>
    <row r="8" spans="1:9" ht="18" customHeight="1">
      <c r="A8" s="8"/>
      <c r="B8" s="11" t="s">
        <v>19</v>
      </c>
      <c r="C8" s="12" t="s">
        <v>21</v>
      </c>
      <c r="D8" s="17"/>
      <c r="E8" s="14">
        <v>1000</v>
      </c>
      <c r="F8" s="37">
        <v>139413</v>
      </c>
      <c r="G8" s="42">
        <v>421500</v>
      </c>
      <c r="H8" s="14">
        <v>560913</v>
      </c>
      <c r="I8" s="16">
        <f>IF(E8=0,"　　　　－",ROUND(H8*100/E8,1))</f>
        <v>56091.3</v>
      </c>
    </row>
    <row r="9" spans="1:9" ht="18" customHeight="1">
      <c r="A9" s="8"/>
      <c r="B9" s="64" t="s">
        <v>23</v>
      </c>
      <c r="C9" s="60" t="s">
        <v>25</v>
      </c>
      <c r="D9" s="67"/>
      <c r="E9" s="25">
        <v>-2750000</v>
      </c>
      <c r="F9" s="26" t="s">
        <v>9</v>
      </c>
      <c r="G9" s="25">
        <v>-2750000</v>
      </c>
      <c r="H9" s="25">
        <v>-2750000</v>
      </c>
      <c r="I9" s="27">
        <v>-100</v>
      </c>
    </row>
    <row r="10" spans="1:9" ht="18" customHeight="1">
      <c r="A10" s="8"/>
      <c r="B10" s="65"/>
      <c r="C10" s="66"/>
      <c r="D10" s="68"/>
      <c r="E10" s="18">
        <v>7725000</v>
      </c>
      <c r="F10" s="18">
        <v>0</v>
      </c>
      <c r="G10" s="43">
        <v>0</v>
      </c>
      <c r="H10" s="18">
        <v>0</v>
      </c>
      <c r="I10" s="19">
        <f>IF(E10=0,"　　　　－",ROUND(H10*100/E10,1))</f>
        <v>0</v>
      </c>
    </row>
    <row r="11" spans="1:9" ht="18" customHeight="1">
      <c r="A11" s="8"/>
      <c r="B11" s="11" t="s">
        <v>26</v>
      </c>
      <c r="C11" s="20" t="s">
        <v>22</v>
      </c>
      <c r="D11" s="21"/>
      <c r="E11" s="18">
        <v>1000</v>
      </c>
      <c r="F11" s="18">
        <v>0</v>
      </c>
      <c r="G11" s="43">
        <v>295</v>
      </c>
      <c r="H11" s="18">
        <v>295</v>
      </c>
      <c r="I11" s="19">
        <f>IF(E11=0,"　　　　－",ROUND(H11*100/E11,1))</f>
        <v>29.5</v>
      </c>
    </row>
    <row r="12" spans="1:9" ht="18" customHeight="1">
      <c r="A12" s="8"/>
      <c r="B12" s="22" t="s">
        <v>27</v>
      </c>
      <c r="C12" s="12" t="s">
        <v>28</v>
      </c>
      <c r="D12" s="23"/>
      <c r="E12" s="18">
        <v>301397000</v>
      </c>
      <c r="F12" s="15">
        <v>405910000</v>
      </c>
      <c r="G12" s="40">
        <v>-106294000</v>
      </c>
      <c r="H12" s="18">
        <v>299616000</v>
      </c>
      <c r="I12" s="19">
        <f>IF(E12=0,"　　　　－",ROUND(H12*100/E12,1))</f>
        <v>99.4</v>
      </c>
    </row>
    <row r="13" spans="1:9" ht="18" customHeight="1">
      <c r="A13" s="8"/>
      <c r="B13" s="58" t="s">
        <v>5</v>
      </c>
      <c r="C13" s="60" t="s">
        <v>29</v>
      </c>
      <c r="D13" s="62"/>
      <c r="E13" s="25">
        <v>-204472000</v>
      </c>
      <c r="F13" s="25">
        <v>-204470877</v>
      </c>
      <c r="G13" s="44" t="s">
        <v>9</v>
      </c>
      <c r="H13" s="25">
        <v>-204470877</v>
      </c>
      <c r="I13" s="27">
        <v>-100</v>
      </c>
    </row>
    <row r="14" spans="1:9" ht="18" customHeight="1">
      <c r="A14" s="8"/>
      <c r="B14" s="59"/>
      <c r="C14" s="61"/>
      <c r="D14" s="63"/>
      <c r="E14" s="18">
        <v>19828000</v>
      </c>
      <c r="F14" s="18">
        <v>19828348</v>
      </c>
      <c r="G14" s="41">
        <v>0</v>
      </c>
      <c r="H14" s="18">
        <v>19828348</v>
      </c>
      <c r="I14" s="19">
        <f>IF(E14=0,"　　　　－",ROUND(H14*100/E14,1))</f>
        <v>100</v>
      </c>
    </row>
    <row r="15" spans="1:9" ht="18" customHeight="1">
      <c r="A15" s="8"/>
      <c r="B15" s="64" t="s">
        <v>31</v>
      </c>
      <c r="C15" s="60" t="s">
        <v>32</v>
      </c>
      <c r="D15" s="62"/>
      <c r="E15" s="25">
        <v>-37600000</v>
      </c>
      <c r="F15" s="26" t="s">
        <v>9</v>
      </c>
      <c r="G15" s="44" t="s">
        <v>9</v>
      </c>
      <c r="H15" s="26" t="s">
        <v>9</v>
      </c>
      <c r="I15" s="26" t="s">
        <v>20</v>
      </c>
    </row>
    <row r="16" spans="1:9" ht="18" customHeight="1">
      <c r="A16" s="8"/>
      <c r="B16" s="59"/>
      <c r="C16" s="61"/>
      <c r="D16" s="63"/>
      <c r="E16" s="18">
        <v>445300000</v>
      </c>
      <c r="F16" s="18">
        <v>0</v>
      </c>
      <c r="G16" s="41">
        <v>0</v>
      </c>
      <c r="H16" s="18">
        <v>0</v>
      </c>
      <c r="I16" s="19">
        <f>IF(E16=0,"　　　　－",ROUND(H16*100/E16,1))</f>
        <v>0</v>
      </c>
    </row>
    <row r="17" spans="1:9" ht="18" customHeight="1">
      <c r="A17" s="8"/>
      <c r="B17" s="73" t="s">
        <v>34</v>
      </c>
      <c r="C17" s="70" t="s">
        <v>7</v>
      </c>
      <c r="D17" s="75"/>
      <c r="E17" s="25">
        <f>E9+E13+E15</f>
        <v>-244822000</v>
      </c>
      <c r="F17" s="25">
        <f>F9+F13+F15</f>
        <v>-204470877</v>
      </c>
      <c r="G17" s="25">
        <v>-2750000</v>
      </c>
      <c r="H17" s="25">
        <f>H9+H13+H15</f>
        <v>-207220877</v>
      </c>
      <c r="I17" s="27">
        <v>-84.6</v>
      </c>
    </row>
    <row r="18" spans="1:9" ht="18" customHeight="1">
      <c r="A18" s="8"/>
      <c r="B18" s="74"/>
      <c r="C18" s="61"/>
      <c r="D18" s="63"/>
      <c r="E18" s="28">
        <f>E7+E8+E10+E11+E12+E14+E16</f>
        <v>1152129000</v>
      </c>
      <c r="F18" s="28">
        <f>F7+F8+F10+F11+F12+F16+F14</f>
        <v>431205706</v>
      </c>
      <c r="G18" s="45">
        <f>G7+G8+G10+G11+G12+G16+G14</f>
        <v>231250644</v>
      </c>
      <c r="H18" s="28">
        <f>SUM(H7+H8+H10+H11+H12+H14+H16)</f>
        <v>662456350</v>
      </c>
      <c r="I18" s="19">
        <f>IF(E18=0,"　　　　－",ROUND(H18*100/E18,1))</f>
        <v>57.5</v>
      </c>
    </row>
    <row r="19" spans="1:9" ht="18" customHeight="1">
      <c r="A19" s="8"/>
      <c r="B19" s="4"/>
      <c r="C19" s="76" t="s">
        <v>40</v>
      </c>
      <c r="D19" s="77"/>
      <c r="E19" s="5"/>
      <c r="F19" s="5"/>
      <c r="G19" s="5"/>
      <c r="H19" s="29"/>
      <c r="I19" s="4"/>
    </row>
    <row r="20" spans="1:9" s="3" customFormat="1" ht="21" customHeight="1">
      <c r="A20" s="4"/>
      <c r="B20" s="4"/>
      <c r="C20" s="4"/>
      <c r="D20" s="4"/>
      <c r="E20" s="5"/>
      <c r="F20" s="5"/>
      <c r="G20" s="5"/>
      <c r="H20" s="29"/>
      <c r="I20" s="4"/>
    </row>
    <row r="21" spans="1:9" s="3" customFormat="1" ht="16.5" customHeight="1">
      <c r="A21" s="4" t="s">
        <v>41</v>
      </c>
      <c r="B21" s="4"/>
      <c r="C21" s="6"/>
      <c r="D21" s="4"/>
      <c r="E21" s="5"/>
      <c r="F21" s="5"/>
      <c r="G21" s="5"/>
      <c r="H21" s="5"/>
      <c r="I21" s="7" t="s">
        <v>10</v>
      </c>
    </row>
    <row r="22" spans="1:9" s="3" customFormat="1" ht="18" customHeight="1">
      <c r="A22" s="4"/>
      <c r="B22" s="46" t="s">
        <v>11</v>
      </c>
      <c r="C22" s="78"/>
      <c r="D22" s="71"/>
      <c r="E22" s="55" t="s">
        <v>12</v>
      </c>
      <c r="F22" s="55" t="s">
        <v>30</v>
      </c>
      <c r="G22" s="55" t="s">
        <v>35</v>
      </c>
      <c r="H22" s="55" t="s">
        <v>36</v>
      </c>
      <c r="I22" s="9" t="s">
        <v>13</v>
      </c>
    </row>
    <row r="23" spans="1:9" ht="12" customHeight="1">
      <c r="A23" s="8"/>
      <c r="B23" s="49"/>
      <c r="C23" s="79"/>
      <c r="D23" s="80"/>
      <c r="E23" s="56"/>
      <c r="F23" s="56"/>
      <c r="G23" s="56"/>
      <c r="H23" s="56"/>
      <c r="I23" s="10" t="s">
        <v>37</v>
      </c>
    </row>
    <row r="24" spans="1:9" ht="12" customHeight="1">
      <c r="A24" s="8"/>
      <c r="B24" s="81"/>
      <c r="C24" s="82"/>
      <c r="D24" s="72"/>
      <c r="E24" s="69"/>
      <c r="F24" s="69"/>
      <c r="G24" s="69"/>
      <c r="H24" s="69"/>
      <c r="I24" s="30" t="s">
        <v>16</v>
      </c>
    </row>
    <row r="25" spans="1:9" ht="12" customHeight="1">
      <c r="A25" s="8"/>
      <c r="B25" s="64" t="s">
        <v>0</v>
      </c>
      <c r="C25" s="60" t="s">
        <v>15</v>
      </c>
      <c r="D25" s="71"/>
      <c r="E25" s="25">
        <v>-244822000</v>
      </c>
      <c r="F25" s="25">
        <v>-113768036</v>
      </c>
      <c r="G25" s="25">
        <v>-94933156</v>
      </c>
      <c r="H25" s="25">
        <v>-208701192</v>
      </c>
      <c r="I25" s="27">
        <v>-85.2</v>
      </c>
    </row>
    <row r="26" spans="1:9" ht="18" customHeight="1">
      <c r="A26" s="8"/>
      <c r="B26" s="59"/>
      <c r="C26" s="70"/>
      <c r="D26" s="72"/>
      <c r="E26" s="18">
        <v>1091655000</v>
      </c>
      <c r="F26" s="31">
        <v>363673210</v>
      </c>
      <c r="G26" s="18">
        <v>124170882</v>
      </c>
      <c r="H26" s="18">
        <v>487844092</v>
      </c>
      <c r="I26" s="19">
        <f>IF(E26=0,"　　　　－",ROUND(H26*100/E26,1))</f>
        <v>44.7</v>
      </c>
    </row>
    <row r="27" spans="1:9" ht="18" customHeight="1">
      <c r="A27" s="8"/>
      <c r="B27" s="22" t="s">
        <v>33</v>
      </c>
      <c r="C27" s="24" t="s">
        <v>4</v>
      </c>
      <c r="D27" s="32"/>
      <c r="E27" s="18">
        <v>51296000</v>
      </c>
      <c r="F27" s="15">
        <v>0</v>
      </c>
      <c r="G27" s="18">
        <v>51295295</v>
      </c>
      <c r="H27" s="18">
        <v>51295295</v>
      </c>
      <c r="I27" s="19">
        <f>IF(E27=0,"　　　　－",ROUND(H27*100/E27,1))</f>
        <v>100</v>
      </c>
    </row>
    <row r="28" spans="1:9" ht="18" customHeight="1">
      <c r="A28" s="8"/>
      <c r="B28" s="22" t="s">
        <v>23</v>
      </c>
      <c r="C28" s="24" t="s">
        <v>18</v>
      </c>
      <c r="D28" s="33"/>
      <c r="E28" s="18">
        <v>8178000</v>
      </c>
      <c r="F28" s="15">
        <v>3493046</v>
      </c>
      <c r="G28" s="18">
        <v>4684861</v>
      </c>
      <c r="H28" s="18">
        <v>8177907</v>
      </c>
      <c r="I28" s="19">
        <f>IF(E28=0,"　　　　－",ROUND(H28*100/E28,1))</f>
        <v>100</v>
      </c>
    </row>
    <row r="29" spans="1:9" ht="18" customHeight="1">
      <c r="A29" s="8"/>
      <c r="B29" s="22" t="s">
        <v>26</v>
      </c>
      <c r="C29" s="34" t="s">
        <v>24</v>
      </c>
      <c r="D29" s="35"/>
      <c r="E29" s="18">
        <v>1000000</v>
      </c>
      <c r="F29" s="38" t="s">
        <v>8</v>
      </c>
      <c r="G29" s="38" t="s">
        <v>8</v>
      </c>
      <c r="H29" s="38" t="s">
        <v>8</v>
      </c>
      <c r="I29" s="39" t="s">
        <v>3</v>
      </c>
    </row>
    <row r="30" spans="1:9" ht="18" customHeight="1">
      <c r="A30" s="8"/>
      <c r="B30" s="73" t="s">
        <v>34</v>
      </c>
      <c r="C30" s="83" t="s">
        <v>7</v>
      </c>
      <c r="D30" s="84"/>
      <c r="E30" s="25">
        <v>-244822000</v>
      </c>
      <c r="F30" s="25">
        <v>-113768036</v>
      </c>
      <c r="G30" s="25">
        <v>-94933156</v>
      </c>
      <c r="H30" s="25">
        <v>-208701192</v>
      </c>
      <c r="I30" s="27">
        <v>-85.2</v>
      </c>
    </row>
    <row r="31" spans="1:9" ht="18" customHeight="1">
      <c r="A31" s="8"/>
      <c r="B31" s="74"/>
      <c r="C31" s="61"/>
      <c r="D31" s="85"/>
      <c r="E31" s="28">
        <v>1152129000</v>
      </c>
      <c r="F31" s="28">
        <f>SUM(F26:F29)</f>
        <v>367166256</v>
      </c>
      <c r="G31" s="18">
        <f>SUM(G26:G29)</f>
        <v>180151038</v>
      </c>
      <c r="H31" s="28">
        <v>547317294</v>
      </c>
      <c r="I31" s="19">
        <f>IF(E31=0,"　　　　－",ROUND(H31*100/E31,1))</f>
        <v>47.5</v>
      </c>
    </row>
    <row r="32" spans="1:9" ht="18" customHeight="1">
      <c r="A32" s="8"/>
      <c r="B32" s="4" t="s">
        <v>38</v>
      </c>
      <c r="C32" s="76" t="s">
        <v>40</v>
      </c>
      <c r="D32" s="77"/>
      <c r="E32" s="5"/>
      <c r="F32" s="5"/>
      <c r="G32" s="5"/>
      <c r="H32" s="29"/>
      <c r="I32" s="4"/>
    </row>
    <row r="33" spans="1:9" s="3" customFormat="1" ht="21" customHeight="1">
      <c r="A33" s="4"/>
      <c r="B33" s="8"/>
      <c r="C33" s="8"/>
      <c r="D33" s="8"/>
      <c r="E33" s="36"/>
      <c r="F33" s="36"/>
      <c r="G33" s="5"/>
      <c r="H33" s="36"/>
      <c r="I33" s="8"/>
    </row>
    <row r="34" spans="1:9" ht="16.5" customHeight="1">
      <c r="A34" s="8"/>
      <c r="B34" s="8"/>
      <c r="C34" s="8"/>
      <c r="D34" s="8"/>
      <c r="E34" s="36"/>
      <c r="F34" s="36"/>
      <c r="G34" s="5"/>
      <c r="H34" s="36"/>
      <c r="I34" s="8"/>
    </row>
  </sheetData>
  <sheetProtection/>
  <mergeCells count="30">
    <mergeCell ref="D17:D18"/>
    <mergeCell ref="C32:D32"/>
    <mergeCell ref="F22:F24"/>
    <mergeCell ref="G22:G24"/>
    <mergeCell ref="C19:D19"/>
    <mergeCell ref="B22:D24"/>
    <mergeCell ref="E22:E24"/>
    <mergeCell ref="B30:B31"/>
    <mergeCell ref="C30:C31"/>
    <mergeCell ref="D30:D31"/>
    <mergeCell ref="B15:B16"/>
    <mergeCell ref="C15:C16"/>
    <mergeCell ref="D15:D16"/>
    <mergeCell ref="D9:D10"/>
    <mergeCell ref="H22:H24"/>
    <mergeCell ref="B25:B26"/>
    <mergeCell ref="C25:C26"/>
    <mergeCell ref="D25:D26"/>
    <mergeCell ref="B17:B18"/>
    <mergeCell ref="C17:C18"/>
    <mergeCell ref="B4:D6"/>
    <mergeCell ref="E4:E6"/>
    <mergeCell ref="F4:F6"/>
    <mergeCell ref="G4:G6"/>
    <mergeCell ref="H4:H6"/>
    <mergeCell ref="B13:B14"/>
    <mergeCell ref="C13:C14"/>
    <mergeCell ref="D13:D14"/>
    <mergeCell ref="B9:B10"/>
    <mergeCell ref="C9:C10"/>
  </mergeCells>
  <printOptions/>
  <pageMargins left="0.5905511811023623" right="0.5905511811023623" top="0.6" bottom="0.59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新座市役所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新座市役所</dc:creator>
  <cp:keywords/>
  <dc:description/>
  <cp:lastModifiedBy>Windows ユーザー</cp:lastModifiedBy>
  <cp:lastPrinted>2021-04-30T09:21:10Z</cp:lastPrinted>
  <dcterms:created xsi:type="dcterms:W3CDTF">2001-02-06T11:38:47Z</dcterms:created>
  <dcterms:modified xsi:type="dcterms:W3CDTF">2021-05-31T04:21:41Z</dcterms:modified>
  <cp:category/>
  <cp:version/>
  <cp:contentType/>
  <cp:contentStatus/>
</cp:coreProperties>
</file>