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下水道課\下水道課回答\下水道課２年回答\回答【未送信】\26新座市\"/>
    </mc:Choice>
  </mc:AlternateContent>
  <workbookProtection workbookAlgorithmName="SHA-512" workbookHashValue="bHmXzz5F7DLuoNb/AWcIZU8PH5EiK0mkaniZRGZRRdvAv7QenpoGegyZnbi0+kwddNlsW8UV2TZk2a7xJvwA6Q==" workbookSaltValue="++QTVUQShA+xKxT+/tBkb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<sst xmlns="http://schemas.openxmlformats.org/spreadsheetml/2006/main" count="241" uniqueCount="120">
  <si>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</si>
  <si>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</si>
  <si>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</si>
  <si>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</si>
  <si>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</si>
  <si>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</si>
  <si>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</si>
  <si>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</si>
  <si>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</si>
  <si>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</si>
  <si>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</si>
  <si>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</si>
  <si>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</si>
  <si>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</si>
  <si>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</si>
  <si>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</si>
  <si>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</si>
  <si>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</si>
  <si>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</si>
  <si>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</si>
  <si>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</si>
  <si>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</si>
  <si>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</si>
  <si>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</si>
  <si>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</si>
  <si>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</si>
  <si>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</si>
  <si>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</si>
  <si>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</si>
  <si>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</si>
  <si>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</si>
  <si>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</si>
  <si>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</si>
  <si>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</si>
  <si>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</si>
  <si>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</si>
  <si>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</si>
  <si>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</si>
  <si>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</si>
  <si>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</si>
  <si>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</si>
  <si>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</si>
  <si>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</si>
  <si>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</si>
  <si>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</si>
  <si>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</si>
  <si>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</si>
  <si>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</si>
  <si>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</si>
  <si>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</si>
  <si>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</si>
  <si>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</si>
  <si>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</si>
  <si>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</si>
  <si>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</si>
  <si>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</si>
  <si>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</si>
  <si>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</si>
  <si>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</si>
  <si>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</si>
  <si>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</si>
  <si>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</si>
  <si>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</si>
  <si>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</si>
  <si>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</si>
  <si>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</si>
  <si>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</si>
  <si>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</si>
  <si>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</si>
  <si>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</si>
  <si>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</si>
  <si>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</si>
  <si>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</si>
  <si>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</si>
  <si>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</si>
  <si>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</si>
  <si>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</si>
  <si>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</si>
  <si>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</si>
  <si>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</si>
  <si>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</si>
  <si>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</si>
  <si>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</si>
  <si>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</si>
  <si>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</si>
  <si>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</si>
  <si>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</si>
  <si>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</si>
  <si>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</si>
  <si>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</si>
  <si>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</si>
  <si>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</si>
  <si>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</si>
  <si>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</si>
  <si>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</si>
  <si>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</si>
  <si>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</si>
  <si>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</si>
  <si>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新座市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</si>
  <si>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</si>
  <si>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</si>
  <si>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</si>
  <si>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</si>
  <si>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</si>
  <si>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</si>
  <si>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</si>
  <si>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</si>
  <si>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</si>
  <si>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</si>
  <si>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</si>
  <si>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</si>
  <si>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</si>
  <si>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</si>
  <si>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</si>
  <si>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</si>
  <si>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</si>
  <si>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</si>
  <si>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③管渠改善率
　供用開始から約２５年経過しており、耐用年数を勘案すると、現在は老朽化対策の緊急性は高くなく、原則として更新は発生していない。</t>
    <rPh sb="1" eb="3">
      <t>カンキョ</t>
    </rPh>
    <rPh sb="3" eb="5">
      <t>カイゼン</t>
    </rPh>
    <rPh sb="5" eb="6">
      <t>リツ</t>
    </rPh>
    <rPh sb="8" eb="10">
      <t>キョウヨウ</t>
    </rPh>
    <rPh sb="10" eb="12">
      <t>カイシ</t>
    </rPh>
    <rPh sb="14" eb="15">
      <t>ヤク</t>
    </rPh>
    <rPh sb="17" eb="18">
      <t>ネン</t>
    </rPh>
    <rPh sb="18" eb="20">
      <t>ケイカ</t>
    </rPh>
    <rPh sb="25" eb="27">
      <t>タイヨウ</t>
    </rPh>
    <rPh sb="27" eb="29">
      <t>ネンスウ</t>
    </rPh>
    <rPh sb="30" eb="32">
      <t>カンアン</t>
    </rPh>
    <rPh sb="36" eb="38">
      <t>ゲンザイ</t>
    </rPh>
    <rPh sb="39" eb="42">
      <t>ロウキュウカ</t>
    </rPh>
    <rPh sb="42" eb="44">
      <t>タイサク</t>
    </rPh>
    <rPh sb="45" eb="48">
      <t>キンキュウセイ</t>
    </rPh>
    <rPh sb="49" eb="50">
      <t>タカ</t>
    </rPh>
    <rPh sb="54" eb="56">
      <t>ゲンソク</t>
    </rPh>
    <rPh sb="59" eb="61">
      <t>コウシン</t>
    </rPh>
    <rPh sb="62" eb="64">
      <t>ハッセイ</t>
    </rPh>
    <phoneticPr fontId="4"/>
  </si>
  <si>
    <t>　令和２年度からの地方公営企業法の適用により、今後は財務諸表の作成を通じて経営状況・資産を正確に把握するとともにストックマネジメント計画に基づき、経営健全化を図る。</t>
    <rPh sb="1" eb="3">
      <t>レイワ</t>
    </rPh>
    <rPh sb="4" eb="6">
      <t>ネンド</t>
    </rPh>
    <rPh sb="9" eb="11">
      <t>チホウ</t>
    </rPh>
    <rPh sb="11" eb="13">
      <t>コウエイ</t>
    </rPh>
    <rPh sb="13" eb="15">
      <t>キギョウ</t>
    </rPh>
    <rPh sb="15" eb="16">
      <t>ホウ</t>
    </rPh>
    <rPh sb="17" eb="19">
      <t>テキヨウ</t>
    </rPh>
    <rPh sb="23" eb="25">
      <t>コンゴ</t>
    </rPh>
    <rPh sb="26" eb="28">
      <t>ザイム</t>
    </rPh>
    <rPh sb="28" eb="30">
      <t>ショヒョウ</t>
    </rPh>
    <rPh sb="31" eb="33">
      <t>サクセイ</t>
    </rPh>
    <rPh sb="34" eb="35">
      <t>ツウ</t>
    </rPh>
    <rPh sb="37" eb="39">
      <t>ケイエイ</t>
    </rPh>
    <rPh sb="39" eb="41">
      <t>ジョウキョウ</t>
    </rPh>
    <rPh sb="42" eb="44">
      <t>シサン</t>
    </rPh>
    <rPh sb="45" eb="47">
      <t>セイカク</t>
    </rPh>
    <rPh sb="48" eb="50">
      <t>ハアク</t>
    </rPh>
    <rPh sb="66" eb="68">
      <t>ケイカク</t>
    </rPh>
    <rPh sb="69" eb="70">
      <t>モト</t>
    </rPh>
    <rPh sb="73" eb="75">
      <t>ケイエイ</t>
    </rPh>
    <rPh sb="75" eb="78">
      <t>ケンゼンカ</t>
    </rPh>
    <rPh sb="79" eb="80">
      <t>ハカ</t>
    </rPh>
    <phoneticPr fontId="4"/>
  </si>
  <si>
    <t>①収益的収支比率
　適正値である１００％を下回っており、単年度収支が赤字の状況が続いているが、資本費が徐々に減少していることに伴い、当該比率は改善傾向にある。今後も同様の傾向を見込んでいる。
④企業債残高対事業規模比率
　類似団体より低い水準となっている。これは、管渠の整備が完了していることから新規の借入がなく、企業債残高が減少していることによる。
⑤経費回収率
　資本費が減少してきていることに伴い、当該回収率はやや改善傾向にある。今後も同様の傾向を見込んでいる。
⑥汚水処理原価
　資本費が減少してきていることに伴い、当該回収率は改善傾向にあるが、令和元年度は、打切決算による流域下水道維持管理費負担金の減少に伴い、汚水処理費が減少しているため、前年度との比較が困難である。
⑧水洗化率
　適正値の１００％であり、全国平均及び類似団体と比較して良好な数値となっている。引き続き当該数値を維持できるようにしていく。</t>
    <rPh sb="1" eb="4">
      <t>シュウエキテキ</t>
    </rPh>
    <rPh sb="4" eb="6">
      <t>シュウシ</t>
    </rPh>
    <rPh sb="6" eb="8">
      <t>ヒリツ</t>
    </rPh>
    <rPh sb="10" eb="12">
      <t>テキセイ</t>
    </rPh>
    <rPh sb="12" eb="13">
      <t>アタイ</t>
    </rPh>
    <rPh sb="21" eb="23">
      <t>シタマワ</t>
    </rPh>
    <rPh sb="28" eb="31">
      <t>タンネンド</t>
    </rPh>
    <rPh sb="31" eb="33">
      <t>シュウシ</t>
    </rPh>
    <rPh sb="34" eb="36">
      <t>アカジ</t>
    </rPh>
    <rPh sb="37" eb="39">
      <t>ジョウキョウ</t>
    </rPh>
    <rPh sb="40" eb="41">
      <t>ツヅ</t>
    </rPh>
    <rPh sb="47" eb="49">
      <t>シホン</t>
    </rPh>
    <rPh sb="49" eb="50">
      <t>ヒ</t>
    </rPh>
    <rPh sb="51" eb="53">
      <t>ジョジョ</t>
    </rPh>
    <rPh sb="54" eb="56">
      <t>ゲンショウ</t>
    </rPh>
    <rPh sb="63" eb="64">
      <t>トモナ</t>
    </rPh>
    <rPh sb="66" eb="68">
      <t>トウガイ</t>
    </rPh>
    <rPh sb="68" eb="70">
      <t>ヒリツ</t>
    </rPh>
    <rPh sb="71" eb="73">
      <t>カイゼン</t>
    </rPh>
    <rPh sb="73" eb="75">
      <t>ケイコウ</t>
    </rPh>
    <rPh sb="79" eb="81">
      <t>コンゴ</t>
    </rPh>
    <rPh sb="82" eb="84">
      <t>ドウヨウ</t>
    </rPh>
    <rPh sb="85" eb="87">
      <t>ケイコウ</t>
    </rPh>
    <rPh sb="88" eb="90">
      <t>ミコ</t>
    </rPh>
    <rPh sb="98" eb="100">
      <t>キギョウ</t>
    </rPh>
    <rPh sb="100" eb="101">
      <t>サイ</t>
    </rPh>
    <rPh sb="101" eb="103">
      <t>ザンダカ</t>
    </rPh>
    <rPh sb="103" eb="104">
      <t>タイ</t>
    </rPh>
    <rPh sb="104" eb="106">
      <t>ジギョウ</t>
    </rPh>
    <rPh sb="106" eb="108">
      <t>キボ</t>
    </rPh>
    <rPh sb="108" eb="110">
      <t>ヒリツ</t>
    </rPh>
    <rPh sb="112" eb="114">
      <t>ルイジ</t>
    </rPh>
    <rPh sb="114" eb="116">
      <t>ダンタイ</t>
    </rPh>
    <rPh sb="118" eb="119">
      <t>ヒク</t>
    </rPh>
    <rPh sb="120" eb="122">
      <t>スイジュン</t>
    </rPh>
    <rPh sb="133" eb="135">
      <t>カンキョ</t>
    </rPh>
    <rPh sb="136" eb="138">
      <t>セイビ</t>
    </rPh>
    <rPh sb="139" eb="141">
      <t>カンリョウ</t>
    </rPh>
    <rPh sb="149" eb="151">
      <t>シンキ</t>
    </rPh>
    <rPh sb="152" eb="154">
      <t>カリイレ</t>
    </rPh>
    <rPh sb="158" eb="160">
      <t>キギョウ</t>
    </rPh>
    <rPh sb="160" eb="161">
      <t>サイ</t>
    </rPh>
    <rPh sb="161" eb="163">
      <t>ザンダカ</t>
    </rPh>
    <rPh sb="164" eb="166">
      <t>ゲンショウ</t>
    </rPh>
    <rPh sb="179" eb="181">
      <t>ケイヒ</t>
    </rPh>
    <rPh sb="181" eb="183">
      <t>カイシュウ</t>
    </rPh>
    <rPh sb="183" eb="184">
      <t>リツ</t>
    </rPh>
    <rPh sb="186" eb="188">
      <t>シホン</t>
    </rPh>
    <rPh sb="188" eb="189">
      <t>ヒ</t>
    </rPh>
    <rPh sb="190" eb="192">
      <t>ゲンショウ</t>
    </rPh>
    <rPh sb="201" eb="202">
      <t>トモナ</t>
    </rPh>
    <rPh sb="204" eb="206">
      <t>トウガイ</t>
    </rPh>
    <rPh sb="206" eb="208">
      <t>カイシュウ</t>
    </rPh>
    <rPh sb="208" eb="209">
      <t>リツ</t>
    </rPh>
    <rPh sb="212" eb="214">
      <t>カイゼン</t>
    </rPh>
    <rPh sb="214" eb="216">
      <t>ケイコウ</t>
    </rPh>
    <rPh sb="220" eb="222">
      <t>コンゴ</t>
    </rPh>
    <rPh sb="223" eb="225">
      <t>ドウヨウ</t>
    </rPh>
    <rPh sb="226" eb="228">
      <t>ケイコウ</t>
    </rPh>
    <rPh sb="229" eb="231">
      <t>ミコ</t>
    </rPh>
    <rPh sb="239" eb="241">
      <t>オスイ</t>
    </rPh>
    <rPh sb="241" eb="243">
      <t>ショリ</t>
    </rPh>
    <rPh sb="243" eb="245">
      <t>ゲンカ</t>
    </rPh>
    <rPh sb="247" eb="249">
      <t>シホン</t>
    </rPh>
    <rPh sb="249" eb="250">
      <t>ヒ</t>
    </rPh>
    <rPh sb="251" eb="253">
      <t>ゲンショウ</t>
    </rPh>
    <rPh sb="262" eb="263">
      <t>トモナ</t>
    </rPh>
    <rPh sb="265" eb="267">
      <t>トウガイ</t>
    </rPh>
    <rPh sb="267" eb="269">
      <t>カイシュウ</t>
    </rPh>
    <rPh sb="269" eb="270">
      <t>リツ</t>
    </rPh>
    <rPh sb="271" eb="273">
      <t>カイゼン</t>
    </rPh>
    <rPh sb="273" eb="275">
      <t>ケイコウ</t>
    </rPh>
    <rPh sb="346" eb="349">
      <t>スイセンカ</t>
    </rPh>
    <rPh sb="349" eb="350">
      <t>リツ</t>
    </rPh>
    <rPh sb="352" eb="354">
      <t>テキセイ</t>
    </rPh>
    <rPh sb="354" eb="355">
      <t>アタイ</t>
    </rPh>
    <rPh sb="364" eb="366">
      <t>ゼンコク</t>
    </rPh>
    <rPh sb="366" eb="368">
      <t>ヘイキン</t>
    </rPh>
    <rPh sb="368" eb="369">
      <t>オヨ</t>
    </rPh>
    <rPh sb="370" eb="372">
      <t>ルイジ</t>
    </rPh>
    <rPh sb="372" eb="374">
      <t>ダンタイ</t>
    </rPh>
    <rPh sb="375" eb="377">
      <t>ヒカク</t>
    </rPh>
    <rPh sb="379" eb="381">
      <t>リョウコウ</t>
    </rPh>
    <rPh sb="382" eb="384">
      <t>スウチ</t>
    </rPh>
    <rPh sb="391" eb="392">
      <t>ヒ</t>
    </rPh>
    <rPh sb="393" eb="394">
      <t>ツヅ</t>
    </rPh>
    <rPh sb="395" eb="397">
      <t>トウガイ</t>
    </rPh>
    <rPh sb="397" eb="399">
      <t>スウチ</t>
    </rPh>
    <rPh sb="400" eb="402">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</si>
</sst>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2E-4277-98AC-483FD34E50D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712E-4277-98AC-483FD34E50D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76-4B3E-B978-D3BAC365512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1F76-4B3E-B978-D3BAC365512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93.23</c:v>
                </c:pt>
                <c:pt idx="1">
                  <c:v>93.17</c:v>
                </c:pt>
                <c:pt idx="2">
                  <c:v>100</c:v>
                </c:pt>
                <c:pt idx="3">
                  <c:v>100</c:v>
                </c:pt>
                <c:pt idx="4">
                  <c:v>100</c:v>
                </c:pt>
              </c:numCache>
            </c:numRef>
          </c:val>
          <c:extLst>
            <c:ext xmlns:c16="http://schemas.microsoft.com/office/drawing/2014/chart" uri="{C3380CC4-5D6E-409C-BE32-E72D297353CC}">
              <c16:uniqueId val="{00000000-FCE5-4055-B165-513D9283446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FCE5-4055-B165-513D9283446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76.09</c:v>
                </c:pt>
                <c:pt idx="1">
                  <c:v>76.33</c:v>
                </c:pt>
                <c:pt idx="2">
                  <c:v>82.09</c:v>
                </c:pt>
                <c:pt idx="3">
                  <c:v>75.78</c:v>
                </c:pt>
                <c:pt idx="4">
                  <c:v>64.44</c:v>
                </c:pt>
              </c:numCache>
            </c:numRef>
          </c:val>
          <c:extLst>
            <c:ext xmlns:c16="http://schemas.microsoft.com/office/drawing/2014/chart" uri="{C3380CC4-5D6E-409C-BE32-E72D297353CC}">
              <c16:uniqueId val="{00000000-338B-47D9-842E-981685C3AC3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8B-47D9-842E-981685C3AC3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6A-4452-8E63-F1D12CFDC92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6A-4452-8E63-F1D12CFDC92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37-46D7-AF58-D963000AA4F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37-46D7-AF58-D963000AA4F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BA-4A7F-9916-8D7C1C78F34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BA-4A7F-9916-8D7C1C78F34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FC-4170-A986-85EB5335507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FC-4170-A986-85EB5335507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554.59</c:v>
                </c:pt>
                <c:pt idx="1">
                  <c:v>446.67</c:v>
                </c:pt>
                <c:pt idx="2">
                  <c:v>289.04000000000002</c:v>
                </c:pt>
                <c:pt idx="3">
                  <c:v>242.52</c:v>
                </c:pt>
                <c:pt idx="4">
                  <c:v>238.86</c:v>
                </c:pt>
              </c:numCache>
            </c:numRef>
          </c:val>
          <c:extLst>
            <c:ext xmlns:c16="http://schemas.microsoft.com/office/drawing/2014/chart" uri="{C3380CC4-5D6E-409C-BE32-E72D297353CC}">
              <c16:uniqueId val="{00000000-FB8E-46D1-AC7B-DC6B6E5B34A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FB8E-46D1-AC7B-DC6B6E5B34A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70.930000000000007</c:v>
                </c:pt>
                <c:pt idx="1">
                  <c:v>71.2</c:v>
                </c:pt>
                <c:pt idx="2">
                  <c:v>78.8</c:v>
                </c:pt>
                <c:pt idx="3">
                  <c:v>71.84</c:v>
                </c:pt>
                <c:pt idx="4">
                  <c:v>64.89</c:v>
                </c:pt>
              </c:numCache>
            </c:numRef>
          </c:val>
          <c:extLst>
            <c:ext xmlns:c16="http://schemas.microsoft.com/office/drawing/2014/chart" uri="{C3380CC4-5D6E-409C-BE32-E72D297353CC}">
              <c16:uniqueId val="{00000000-77B1-49CA-80ED-A64E8784037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77B1-49CA-80ED-A64E8784037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c:v>
                </c:pt>
                <c:pt idx="1">
                  <c:v>150</c:v>
                </c:pt>
                <c:pt idx="2">
                  <c:v>150</c:v>
                </c:pt>
                <c:pt idx="3">
                  <c:v>150</c:v>
                </c:pt>
                <c:pt idx="4">
                  <c:v>138.94</c:v>
                </c:pt>
              </c:numCache>
            </c:numRef>
          </c:val>
          <c:extLst>
            <c:ext xmlns:c16="http://schemas.microsoft.com/office/drawing/2014/chart" uri="{C3380CC4-5D6E-409C-BE32-E72D297353CC}">
              <c16:uniqueId val="{00000000-FAE2-4CBA-A995-468BBCA7B35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FAE2-4CBA-A995-468BBCA7B35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埼玉県　新座市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165727</v>
      </c>
      <c r="AM8" s="51"/>
      <c r="AN8" s="51"/>
      <c r="AO8" s="51"/>
      <c r="AP8" s="51"/>
      <c r="AQ8" s="51"/>
      <c r="AR8" s="51"/>
      <c r="AS8" s="51"/>
      <c r="AT8" s="46">
        <f>データ!T6</f>
        <v>22.78</v>
      </c>
      <c r="AU8" s="46"/>
      <c r="AV8" s="46"/>
      <c r="AW8" s="46"/>
      <c r="AX8" s="46"/>
      <c r="AY8" s="46"/>
      <c r="AZ8" s="46"/>
      <c r="BA8" s="46"/>
      <c r="BB8" s="46">
        <f>データ!U6</f>
        <v>7275.11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1.5</v>
      </c>
      <c r="Q10" s="46"/>
      <c r="R10" s="46"/>
      <c r="S10" s="46"/>
      <c r="T10" s="46"/>
      <c r="U10" s="46"/>
      <c r="V10" s="46"/>
      <c r="W10" s="46">
        <f>データ!Q6</f>
        <v>100</v>
      </c>
      <c r="X10" s="46"/>
      <c r="Y10" s="46"/>
      <c r="Z10" s="46"/>
      <c r="AA10" s="46"/>
      <c r="AB10" s="46"/>
      <c r="AC10" s="46"/>
      <c r="AD10" s="51">
        <f>データ!R6</f>
        <v>1639</v>
      </c>
      <c r="AE10" s="51"/>
      <c r="AF10" s="51"/>
      <c r="AG10" s="51"/>
      <c r="AH10" s="51"/>
      <c r="AI10" s="51"/>
      <c r="AJ10" s="51"/>
      <c r="AK10" s="2"/>
      <c r="AL10" s="51">
        <f>データ!V6</f>
        <v>2498</v>
      </c>
      <c r="AM10" s="51"/>
      <c r="AN10" s="51"/>
      <c r="AO10" s="51"/>
      <c r="AP10" s="51"/>
      <c r="AQ10" s="51"/>
      <c r="AR10" s="51"/>
      <c r="AS10" s="51"/>
      <c r="AT10" s="46">
        <f>データ!W6</f>
        <v>0.34</v>
      </c>
      <c r="AU10" s="46"/>
      <c r="AV10" s="46"/>
      <c r="AW10" s="46"/>
      <c r="AX10" s="46"/>
      <c r="AY10" s="46"/>
      <c r="AZ10" s="46"/>
      <c r="BA10" s="46"/>
      <c r="BB10" s="46">
        <f>データ!X6</f>
        <v>7347.06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1I+BlXzOQui3rNVJG9mHFlqPpL9S1etMWn0Wa2KqzmIkB7hk1cyZsZ1dKdCt9ByURy75ihCVN9zWGhGhtILPfg==" saltValue="9fLubFfnqrhUi7WK6geDG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112305</v>
      </c>
      <c r="D6" s="33">
        <f t="shared" si="3"/>
        <v>47</v>
      </c>
      <c r="E6" s="33">
        <f t="shared" si="3"/>
        <v>17</v>
      </c>
      <c r="F6" s="33">
        <f t="shared" si="3"/>
        <v>4</v>
      </c>
      <c r="G6" s="33">
        <f t="shared" si="3"/>
        <v>0</v>
      </c>
      <c r="H6" s="33" t="str">
        <f t="shared" si="3"/>
        <v>埼玉県　新座市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1.5</v>
      </c>
      <c r="Q6" s="34">
        <f t="shared" si="3"/>
        <v>100</v>
      </c>
      <c r="R6" s="34">
        <f t="shared" si="3"/>
        <v>1639</v>
      </c>
      <c r="S6" s="34">
        <f t="shared" si="3"/>
        <v>165727</v>
      </c>
      <c r="T6" s="34">
        <f t="shared" si="3"/>
        <v>22.78</v>
      </c>
      <c r="U6" s="34">
        <f t="shared" si="3"/>
        <v>7275.11</v>
      </c>
      <c r="V6" s="34">
        <f t="shared" si="3"/>
        <v>2498</v>
      </c>
      <c r="W6" s="34">
        <f t="shared" si="3"/>
        <v>0.34</v>
      </c>
      <c r="X6" s="34">
        <f t="shared" si="3"/>
        <v>7347.06</v>
      </c>
      <c r="Y6" s="35">
        <f>IF(Y7="",NA(),Y7)</f>
        <v>76.09</v>
      </c>
      <c r="Z6" s="35">
        <f t="shared" ref="Z6:AH6" si="4">IF(Z7="",NA(),Z7)</f>
        <v>76.33</v>
      </c>
      <c r="AA6" s="35">
        <f t="shared" si="4"/>
        <v>82.09</v>
      </c>
      <c r="AB6" s="35">
        <f t="shared" si="4"/>
        <v>75.78</v>
      </c>
      <c r="AC6" s="35">
        <f t="shared" si="4"/>
        <v>64.44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554.59</v>
      </c>
      <c r="BG6" s="35">
        <f t="shared" ref="BG6:BO6" si="7">IF(BG7="",NA(),BG7)</f>
        <v>446.67</v>
      </c>
      <c r="BH6" s="35">
        <f t="shared" si="7"/>
        <v>289.04000000000002</v>
      </c>
      <c r="BI6" s="35">
        <f t="shared" si="7"/>
        <v>242.52</v>
      </c>
      <c r="BJ6" s="35">
        <f t="shared" si="7"/>
        <v>238.86</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70.930000000000007</v>
      </c>
      <c r="BR6" s="35">
        <f t="shared" ref="BR6:BZ6" si="8">IF(BR7="",NA(),BR7)</f>
        <v>71.2</v>
      </c>
      <c r="BS6" s="35">
        <f t="shared" si="8"/>
        <v>78.8</v>
      </c>
      <c r="BT6" s="35">
        <f t="shared" si="8"/>
        <v>71.84</v>
      </c>
      <c r="BU6" s="35">
        <f t="shared" si="8"/>
        <v>64.89</v>
      </c>
      <c r="BV6" s="35">
        <f t="shared" si="8"/>
        <v>66.22</v>
      </c>
      <c r="BW6" s="35">
        <f t="shared" si="8"/>
        <v>69.87</v>
      </c>
      <c r="BX6" s="35">
        <f t="shared" si="8"/>
        <v>74.3</v>
      </c>
      <c r="BY6" s="35">
        <f t="shared" si="8"/>
        <v>72.260000000000005</v>
      </c>
      <c r="BZ6" s="35">
        <f t="shared" si="8"/>
        <v>71.84</v>
      </c>
      <c r="CA6" s="34" t="str">
        <f>IF(CA7="","",IF(CA7="-","【-】","【"&amp;SUBSTITUTE(TEXT(CA7,"#,##0.00"),"-","△")&amp;"】"))</f>
        <v>【74.17】</v>
      </c>
      <c r="CB6" s="35">
        <f>IF(CB7="",NA(),CB7)</f>
        <v>150</v>
      </c>
      <c r="CC6" s="35">
        <f t="shared" ref="CC6:CK6" si="9">IF(CC7="",NA(),CC7)</f>
        <v>150</v>
      </c>
      <c r="CD6" s="35">
        <f t="shared" si="9"/>
        <v>150</v>
      </c>
      <c r="CE6" s="35">
        <f t="shared" si="9"/>
        <v>150</v>
      </c>
      <c r="CF6" s="35">
        <f t="shared" si="9"/>
        <v>138.94</v>
      </c>
      <c r="CG6" s="35">
        <f t="shared" si="9"/>
        <v>246.72</v>
      </c>
      <c r="CH6" s="35">
        <f t="shared" si="9"/>
        <v>234.96</v>
      </c>
      <c r="CI6" s="35">
        <f t="shared" si="9"/>
        <v>221.81</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41.35</v>
      </c>
      <c r="CS6" s="35">
        <f t="shared" si="10"/>
        <v>42.9</v>
      </c>
      <c r="CT6" s="35">
        <f t="shared" si="10"/>
        <v>43.36</v>
      </c>
      <c r="CU6" s="35">
        <f t="shared" si="10"/>
        <v>42.56</v>
      </c>
      <c r="CV6" s="35">
        <f t="shared" si="10"/>
        <v>42.47</v>
      </c>
      <c r="CW6" s="34" t="str">
        <f>IF(CW7="","",IF(CW7="-","【-】","【"&amp;SUBSTITUTE(TEXT(CW7,"#,##0.00"),"-","△")&amp;"】"))</f>
        <v>【42.86】</v>
      </c>
      <c r="CX6" s="35">
        <f>IF(CX7="",NA(),CX7)</f>
        <v>93.23</v>
      </c>
      <c r="CY6" s="35">
        <f t="shared" ref="CY6:DG6" si="11">IF(CY7="",NA(),CY7)</f>
        <v>93.17</v>
      </c>
      <c r="CZ6" s="35">
        <f t="shared" si="11"/>
        <v>100</v>
      </c>
      <c r="DA6" s="35">
        <f t="shared" si="11"/>
        <v>100</v>
      </c>
      <c r="DB6" s="35">
        <f t="shared" si="11"/>
        <v>100</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112305</v>
      </c>
      <c r="D7" s="37">
        <v>47</v>
      </c>
      <c r="E7" s="37">
        <v>17</v>
      </c>
      <c r="F7" s="37">
        <v>4</v>
      </c>
      <c r="G7" s="37">
        <v>0</v>
      </c>
      <c r="H7" s="37" t="s">
        <v>98</v>
      </c>
      <c r="I7" s="37" t="s">
        <v>99</v>
      </c>
      <c r="J7" s="37" t="s">
        <v>100</v>
      </c>
      <c r="K7" s="37" t="s">
        <v>101</v>
      </c>
      <c r="L7" s="37" t="s">
        <v>102</v>
      </c>
      <c r="M7" s="37" t="s">
        <v>103</v>
      </c>
      <c r="N7" s="38" t="s">
        <v>104</v>
      </c>
      <c r="O7" s="38" t="s">
        <v>105</v>
      </c>
      <c r="P7" s="38">
        <v>1.5</v>
      </c>
      <c r="Q7" s="38">
        <v>100</v>
      </c>
      <c r="R7" s="38">
        <v>1639</v>
      </c>
      <c r="S7" s="38">
        <v>165727</v>
      </c>
      <c r="T7" s="38">
        <v>22.78</v>
      </c>
      <c r="U7" s="38">
        <v>7275.11</v>
      </c>
      <c r="V7" s="38">
        <v>2498</v>
      </c>
      <c r="W7" s="38">
        <v>0.34</v>
      </c>
      <c r="X7" s="38">
        <v>7347.06</v>
      </c>
      <c r="Y7" s="38">
        <v>76.09</v>
      </c>
      <c r="Z7" s="38">
        <v>76.33</v>
      </c>
      <c r="AA7" s="38">
        <v>82.09</v>
      </c>
      <c r="AB7" s="38">
        <v>75.78</v>
      </c>
      <c r="AC7" s="38">
        <v>64.44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554.59</v>
      </c>
      <c r="BG7" s="38">
        <v>446.67</v>
      </c>
      <c r="BH7" s="38">
        <v>289.04000000000002</v>
      </c>
      <c r="BI7" s="38">
        <v>242.52</v>
      </c>
      <c r="BJ7" s="38">
        <v>238.86</v>
      </c>
      <c r="BK7" s="38">
        <v>1434.89</v>
      </c>
      <c r="BL7" s="38">
        <v>1298.9100000000001</v>
      </c>
      <c r="BM7" s="38">
        <v>1243.71</v>
      </c>
      <c r="BN7" s="38">
        <v>1194.1500000000001</v>
      </c>
      <c r="BO7" s="38">
        <v>1206.79</v>
      </c>
      <c r="BP7" s="38">
        <v>1218.7</v>
      </c>
      <c r="BQ7" s="38">
        <v>70.930000000000007</v>
      </c>
      <c r="BR7" s="38">
        <v>71.2</v>
      </c>
      <c r="BS7" s="38">
        <v>78.8</v>
      </c>
      <c r="BT7" s="38">
        <v>71.84</v>
      </c>
      <c r="BU7" s="38">
        <v>64.89</v>
      </c>
      <c r="BV7" s="38">
        <v>66.22</v>
      </c>
      <c r="BW7" s="38">
        <v>69.87</v>
      </c>
      <c r="BX7" s="38">
        <v>74.3</v>
      </c>
      <c r="BY7" s="38">
        <v>72.260000000000005</v>
      </c>
      <c r="BZ7" s="38">
        <v>71.84</v>
      </c>
      <c r="CA7" s="38">
        <v>74.17</v>
      </c>
      <c r="CB7" s="38">
        <v>150</v>
      </c>
      <c r="CC7" s="38">
        <v>150</v>
      </c>
      <c r="CD7" s="38">
        <v>150</v>
      </c>
      <c r="CE7" s="38">
        <v>150</v>
      </c>
      <c r="CF7" s="38">
        <v>138.94</v>
      </c>
      <c r="CG7" s="38">
        <v>246.72</v>
      </c>
      <c r="CH7" s="38">
        <v>234.96</v>
      </c>
      <c r="CI7" s="38">
        <v>221.81</v>
      </c>
      <c r="CJ7" s="38">
        <v>230.02</v>
      </c>
      <c r="CK7" s="38">
        <v>228.47</v>
      </c>
      <c r="CL7" s="38">
        <v>218.56</v>
      </c>
      <c r="CM7" s="38" t="s">
        <v>104</v>
      </c>
      <c r="CN7" s="38" t="s">
        <v>104</v>
      </c>
      <c r="CO7" s="38" t="s">
        <v>104</v>
      </c>
      <c r="CP7" s="38" t="s">
        <v>104</v>
      </c>
      <c r="CQ7" s="38" t="s">
        <v>104</v>
      </c>
      <c r="CR7" s="38">
        <v>41.35</v>
      </c>
      <c r="CS7" s="38">
        <v>42.9</v>
      </c>
      <c r="CT7" s="38">
        <v>43.36</v>
      </c>
      <c r="CU7" s="38">
        <v>42.56</v>
      </c>
      <c r="CV7" s="38">
        <v>42.47</v>
      </c>
      <c r="CW7" s="38">
        <v>42.86</v>
      </c>
      <c r="CX7" s="38">
        <v>93.23</v>
      </c>
      <c r="CY7" s="38">
        <v>93.17</v>
      </c>
      <c r="CZ7" s="38">
        <v>100</v>
      </c>
      <c r="DA7" s="38">
        <v>100</v>
      </c>
      <c r="DB7" s="38">
        <v>100</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2021-01-21T06:02:48Z</cp:lastPrinted>
  <dcterms:created xsi:type="dcterms:W3CDTF">2020-12-04T02:54:09Z</dcterms:created>
  <dcterms:modified xsi:type="dcterms:W3CDTF">2021-01-21T06:06:37Z</dcterms:modified>
  <cp:category/>
</cp:coreProperties>
</file>