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回答【未送信】\経営比較分析表\"/>
    </mc:Choice>
  </mc:AlternateContent>
  <workbookProtection workbookAlgorithmName="SHA-512" workbookHashValue="ESus5pSF4TE5siq2xwzVMZSyRF6X/y0rZESiGPzhPPmGvuBGAvQ34xKs2rbEMco83wy1wEDiQQa3+uLPMPoxpA==" workbookSaltValue="9stbx+LnPxwFlynWvbUlo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<sst xmlns="http://schemas.openxmlformats.org/spreadsheetml/2006/main" count="299" uniqueCount="118">
  <si>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</si>
  <si>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</si>
  <si>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</si>
  <si>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</si>
  <si>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</si>
  <si>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</si>
  <si>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</si>
  <si>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</si>
  <si>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</si>
  <si>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</si>
  <si>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</si>
  <si>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</si>
  <si>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</si>
  <si>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</si>
  <si>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</si>
  <si>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</si>
  <si>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</si>
  <si>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</si>
  <si>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</si>
  <si>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</si>
  <si>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</si>
  <si>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</si>
  <si>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</si>
  <si>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</si>
  <si>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</si>
  <si>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</si>
  <si>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</si>
  <si>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</si>
  <si>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</si>
  <si>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</si>
  <si>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</si>
  <si>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</si>
  <si>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</si>
  <si>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</si>
  <si>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</si>
  <si>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</si>
  <si>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</si>
  <si>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</si>
  <si>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</si>
  <si>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</si>
  <si>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</si>
  <si>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</si>
  <si>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</si>
  <si>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</si>
  <si>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</si>
  <si>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</si>
  <si>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</si>
  <si>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</si>
  <si>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</si>
  <si>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</si>
  <si>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</si>
  <si>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</si>
  <si>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</si>
  <si>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</si>
  <si>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</si>
  <si>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</si>
  <si>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</si>
  <si>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</si>
  <si>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</si>
  <si>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</si>
  <si>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</si>
  <si>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</si>
  <si>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</si>
  <si>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</si>
  <si>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</si>
  <si>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</si>
  <si>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</si>
  <si>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</si>
  <si>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</si>
  <si>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</si>
  <si>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</si>
  <si>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</si>
  <si>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</si>
  <si>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</si>
  <si>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</si>
  <si>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</si>
  <si>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</si>
  <si>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</si>
  <si>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</si>
  <si>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</si>
  <si>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</si>
  <si>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</si>
  <si>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</si>
  <si>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</si>
  <si>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</si>
  <si>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</si>
  <si>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</si>
  <si>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</si>
  <si>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</si>
  <si>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</si>
  <si>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</si>
  <si>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</si>
  <si>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</si>
  <si>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</si>
  <si>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</si>
  <si>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</si>
  <si>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</si>
  <si>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</si>
  <si>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</si>
  <si>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</si>
  <si>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</si>
  <si>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</si>
  <si>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</si>
  <si>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</si>
  <si>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</si>
  <si>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</si>
  <si>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</si>
  <si>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</si>
  <si>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</si>
  <si>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</si>
  <si>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</si>
  <si>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</si>
  <si>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</si>
  <si>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</si>
  <si>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</si>
  <si>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適正値である１００％を上回っており、単年度収支は黒字の状況である。今後も更新投資等に充てる財源を確保するため、適正値である１００％を上回るように努める。
②累積欠損金比率
累積欠損金比率については、累積欠損金を生じておらず、今後も同様の傾向を見込む。
③流動比率
適正値である１００％以上を大きく下回っており、支払能力を高めるため、現金預金の増や企業債償還の原資を使用料収入で賄うようにしていく必要がある。
④企業債残高対事業規模比率
前年度に比べ減少しており、類似団体平均値を下回っている。土地区画整理事業に伴う新規借入額が減少していること、過去に行った工事費等の借入に対する償還が進んでいることから、今後も減少傾向を見込んでいる。
⑤経費回収率
類似団体平均値を下回っているが、資本費の減少傾向により１００％を上回っている。今後も、適正な維持管理による汚水処理費の抑制や使用料収入の確保を行っていく。
⑥汚水処理原価
資本費の減少傾向により、当該原価については、低くなっている。今後も、適正な維持管理による汚水処理費の抑制や有収水量の確保に努めていく。
⑧水洗化率
全国平均及び類似団体平均値よりも高い状態であるが、引き続き、水洗化指導を実施し、使用料収入の確保を目指す。</t>
    <rPh sb="226" eb="229">
      <t>ゼンネンド</t>
    </rPh>
    <rPh sb="230" eb="231">
      <t>クラ</t>
    </rPh>
    <rPh sb="232" eb="234">
      <t>ゲンショウ</t>
    </rPh>
    <rPh sb="247" eb="249">
      <t>シタマワ</t>
    </rPh>
    <rPh sb="341" eb="343">
      <t>シタマワ</t>
    </rPh>
    <rPh sb="365" eb="367">
      <t>ウワマワ</t>
    </rPh>
    <phoneticPr fontId="4"/>
  </si>
  <si>
    <t>　本市公共下水道は、昭和５０年の建設開始以降、着実に整備事業を進め、市民生活の向上を図っていった。その一方で、整備事業の中心的財源は企業債であったことから、これまでの各年度の経営状況においては、資本費の負担が多く、汚水処理原価や経費回収率の悪化要因となっていた。しかしながら、近年、完済する企業債が増加してきていることから、今後徐々に経営状況の改善に寄与することが見込まれる。
　このほか、ストックマネジメント計画に基づき、今後更新すべき管渠の適正な把握に努めるとともに、経営戦略に基づき、適切な使用料水準も含めた総合的な経営分析を行い、経営健全化を図っていく。</t>
    <rPh sb="236" eb="238">
      <t>ケイエイ</t>
    </rPh>
    <rPh sb="238" eb="240">
      <t>センリャク</t>
    </rPh>
    <rPh sb="241" eb="242">
      <t>モト</t>
    </rPh>
    <phoneticPr fontId="4"/>
  </si>
  <si>
    <t xml:space="preserve">①有形固定資産減価償却率　
③管渠改善率
　建設事業開始が昭和５０年であるが、地方公営企業法の適用が令和２年度であることから、償却対象資産の減価償却について全国平均及び類似団体平均よりも進んでいない。また、耐用年数を経過している管渠は現時点ではないものの、今後老朽化が進んでいくことから、管渠更新を行う必要性は認識している。そのため、ストックマネジメント計画に基づき、経営の健全性を考慮した上、更新すべき管渠の把握や更新工事額、財源等の確保など適切な管理に努めていく。
</t>
    <rPh sb="39" eb="45">
      <t>チホウコウエイキギョウ</t>
    </rPh>
    <rPh sb="45" eb="46">
      <t>ホウ</t>
    </rPh>
    <rPh sb="47" eb="49">
      <t>テキヨウ</t>
    </rPh>
    <rPh sb="50" eb="52">
      <t>レイワ</t>
    </rPh>
    <rPh sb="53" eb="5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</si>
</sst>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AE9-460C-8BC6-1CE4236AEC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0.14000000000000001</c:v>
                </c:pt>
                <c:pt idx="4">
                  <c:v>0.15</c:v>
                </c:pt>
              </c:numCache>
            </c:numRef>
          </c:val>
          <c:smooth val="0"/>
          <c:extLst>
            <c:ext xmlns:c16="http://schemas.microsoft.com/office/drawing/2014/chart" uri="{C3380CC4-5D6E-409C-BE32-E72D297353CC}">
              <c16:uniqueId val="{00000001-6AE9-460C-8BC6-1CE4236AEC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FA-46D4-BB3A-5C016289967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64.930000000000007</c:v>
                </c:pt>
                <c:pt idx="4">
                  <c:v>65.680000000000007</c:v>
                </c:pt>
              </c:numCache>
            </c:numRef>
          </c:val>
          <c:smooth val="0"/>
          <c:extLst>
            <c:ext xmlns:c16="http://schemas.microsoft.com/office/drawing/2014/chart" uri="{C3380CC4-5D6E-409C-BE32-E72D297353CC}">
              <c16:uniqueId val="{00000001-99FA-46D4-BB3A-5C016289967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98.43</c:v>
                </c:pt>
                <c:pt idx="4">
                  <c:v>98.52</c:v>
                </c:pt>
              </c:numCache>
            </c:numRef>
          </c:val>
          <c:extLst>
            <c:ext xmlns:c16="http://schemas.microsoft.com/office/drawing/2014/chart" uri="{C3380CC4-5D6E-409C-BE32-E72D297353CC}">
              <c16:uniqueId val="{00000000-DB17-43D0-8660-33F101D1D6F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97.7</c:v>
                </c:pt>
                <c:pt idx="4">
                  <c:v>97.59</c:v>
                </c:pt>
              </c:numCache>
            </c:numRef>
          </c:val>
          <c:smooth val="0"/>
          <c:extLst>
            <c:ext xmlns:c16="http://schemas.microsoft.com/office/drawing/2014/chart" uri="{C3380CC4-5D6E-409C-BE32-E72D297353CC}">
              <c16:uniqueId val="{00000001-DB17-43D0-8660-33F101D1D6F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122.05</c:v>
                </c:pt>
                <c:pt idx="4">
                  <c:v>115.18</c:v>
                </c:pt>
              </c:numCache>
            </c:numRef>
          </c:val>
          <c:extLst>
            <c:ext xmlns:c16="http://schemas.microsoft.com/office/drawing/2014/chart" uri="{C3380CC4-5D6E-409C-BE32-E72D297353CC}">
              <c16:uniqueId val="{00000000-6080-4592-BCB8-73FC8E7E38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107.09</c:v>
                </c:pt>
                <c:pt idx="4">
                  <c:v>107.96</c:v>
                </c:pt>
              </c:numCache>
            </c:numRef>
          </c:val>
          <c:smooth val="0"/>
          <c:extLst>
            <c:ext xmlns:c16="http://schemas.microsoft.com/office/drawing/2014/chart" uri="{C3380CC4-5D6E-409C-BE32-E72D297353CC}">
              <c16:uniqueId val="{00000001-6080-4592-BCB8-73FC8E7E38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4.03</c:v>
                </c:pt>
                <c:pt idx="4">
                  <c:v>7.91</c:v>
                </c:pt>
              </c:numCache>
            </c:numRef>
          </c:val>
          <c:extLst>
            <c:ext xmlns:c16="http://schemas.microsoft.com/office/drawing/2014/chart" uri="{C3380CC4-5D6E-409C-BE32-E72D297353CC}">
              <c16:uniqueId val="{00000000-CD61-427F-9569-BB915296E0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23.38</c:v>
                </c:pt>
                <c:pt idx="4">
                  <c:v>24.59</c:v>
                </c:pt>
              </c:numCache>
            </c:numRef>
          </c:val>
          <c:smooth val="0"/>
          <c:extLst>
            <c:ext xmlns:c16="http://schemas.microsoft.com/office/drawing/2014/chart" uri="{C3380CC4-5D6E-409C-BE32-E72D297353CC}">
              <c16:uniqueId val="{00000001-CD61-427F-9569-BB915296E0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8CA-4D9C-94B1-E7E5FAF049F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8.1999999999999993</c:v>
                </c:pt>
                <c:pt idx="4">
                  <c:v>9.43</c:v>
                </c:pt>
              </c:numCache>
            </c:numRef>
          </c:val>
          <c:smooth val="0"/>
          <c:extLst>
            <c:ext xmlns:c16="http://schemas.microsoft.com/office/drawing/2014/chart" uri="{C3380CC4-5D6E-409C-BE32-E72D297353CC}">
              <c16:uniqueId val="{00000001-48CA-4D9C-94B1-E7E5FAF049F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860-41B3-87CA-79DB55D84D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0.59</c:v>
                </c:pt>
                <c:pt idx="4">
                  <c:v>0.68</c:v>
                </c:pt>
              </c:numCache>
            </c:numRef>
          </c:val>
          <c:smooth val="0"/>
          <c:extLst>
            <c:ext xmlns:c16="http://schemas.microsoft.com/office/drawing/2014/chart" uri="{C3380CC4-5D6E-409C-BE32-E72D297353CC}">
              <c16:uniqueId val="{00000001-6860-41B3-87CA-79DB55D84D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53.52</c:v>
                </c:pt>
                <c:pt idx="4">
                  <c:v>69.41</c:v>
                </c:pt>
              </c:numCache>
            </c:numRef>
          </c:val>
          <c:extLst>
            <c:ext xmlns:c16="http://schemas.microsoft.com/office/drawing/2014/chart" uri="{C3380CC4-5D6E-409C-BE32-E72D297353CC}">
              <c16:uniqueId val="{00000000-0A21-494E-AE74-15D21717A6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77.72</c:v>
                </c:pt>
                <c:pt idx="4">
                  <c:v>86.61</c:v>
                </c:pt>
              </c:numCache>
            </c:numRef>
          </c:val>
          <c:smooth val="0"/>
          <c:extLst>
            <c:ext xmlns:c16="http://schemas.microsoft.com/office/drawing/2014/chart" uri="{C3380CC4-5D6E-409C-BE32-E72D297353CC}">
              <c16:uniqueId val="{00000001-0A21-494E-AE74-15D21717A6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496.67</c:v>
                </c:pt>
                <c:pt idx="4">
                  <c:v>450.99</c:v>
                </c:pt>
              </c:numCache>
            </c:numRef>
          </c:val>
          <c:extLst>
            <c:ext xmlns:c16="http://schemas.microsoft.com/office/drawing/2014/chart" uri="{C3380CC4-5D6E-409C-BE32-E72D297353CC}">
              <c16:uniqueId val="{00000000-AEEF-404F-B920-258F8CB595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485.6</c:v>
                </c:pt>
                <c:pt idx="4">
                  <c:v>463.93</c:v>
                </c:pt>
              </c:numCache>
            </c:numRef>
          </c:val>
          <c:smooth val="0"/>
          <c:extLst>
            <c:ext xmlns:c16="http://schemas.microsoft.com/office/drawing/2014/chart" uri="{C3380CC4-5D6E-409C-BE32-E72D297353CC}">
              <c16:uniqueId val="{00000001-AEEF-404F-B920-258F8CB595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100.61</c:v>
                </c:pt>
                <c:pt idx="4">
                  <c:v>101.74</c:v>
                </c:pt>
              </c:numCache>
            </c:numRef>
          </c:val>
          <c:extLst>
            <c:ext xmlns:c16="http://schemas.microsoft.com/office/drawing/2014/chart" uri="{C3380CC4-5D6E-409C-BE32-E72D297353CC}">
              <c16:uniqueId val="{00000000-8508-44E8-A896-4E2EC2930B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99.95</c:v>
                </c:pt>
                <c:pt idx="4">
                  <c:v>103.4</c:v>
                </c:pt>
              </c:numCache>
            </c:numRef>
          </c:val>
          <c:smooth val="0"/>
          <c:extLst>
            <c:ext xmlns:c16="http://schemas.microsoft.com/office/drawing/2014/chart" uri="{C3380CC4-5D6E-409C-BE32-E72D297353CC}">
              <c16:uniqueId val="{00000001-8508-44E8-A896-4E2EC2930B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88.09</c:v>
                </c:pt>
                <c:pt idx="4">
                  <c:v>87.56</c:v>
                </c:pt>
              </c:numCache>
            </c:numRef>
          </c:val>
          <c:extLst>
            <c:ext xmlns:c16="http://schemas.microsoft.com/office/drawing/2014/chart" uri="{C3380CC4-5D6E-409C-BE32-E72D297353CC}">
              <c16:uniqueId val="{00000000-759A-4D2E-8438-45EEDB647B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110.21</c:v>
                </c:pt>
                <c:pt idx="4">
                  <c:v>110.26</c:v>
                </c:pt>
              </c:numCache>
            </c:numRef>
          </c:val>
          <c:smooth val="0"/>
          <c:extLst>
            <c:ext xmlns:c16="http://schemas.microsoft.com/office/drawing/2014/chart" uri="{C3380CC4-5D6E-409C-BE32-E72D297353CC}">
              <c16:uniqueId val="{00000001-759A-4D2E-8438-45EEDB647B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8"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新座市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166108</v>
      </c>
      <c r="AM8" s="42"/>
      <c r="AN8" s="42"/>
      <c r="AO8" s="42"/>
      <c r="AP8" s="42"/>
      <c r="AQ8" s="42"/>
      <c r="AR8" s="42"/>
      <c r="AS8" s="42"/>
      <c r="AT8" s="35">
        <f>データ!T6</f>
        <v>22.78</v>
      </c>
      <c r="AU8" s="35"/>
      <c r="AV8" s="35"/>
      <c r="AW8" s="35"/>
      <c r="AX8" s="35"/>
      <c r="AY8" s="35"/>
      <c r="AZ8" s="35"/>
      <c r="BA8" s="35"/>
      <c r="BB8" s="35">
        <f>データ!U6</f>
        <v>7291.83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76.23</v>
      </c>
      <c r="J10" s="35"/>
      <c r="K10" s="35"/>
      <c r="L10" s="35"/>
      <c r="M10" s="35"/>
      <c r="N10" s="35"/>
      <c r="O10" s="35"/>
      <c r="P10" s="35">
        <f>データ!P6</f>
        <v>95.83</v>
      </c>
      <c r="Q10" s="35"/>
      <c r="R10" s="35"/>
      <c r="S10" s="35"/>
      <c r="T10" s="35"/>
      <c r="U10" s="35"/>
      <c r="V10" s="35"/>
      <c r="W10" s="35">
        <f>データ!Q6</f>
        <v>99.37</v>
      </c>
      <c r="X10" s="35"/>
      <c r="Y10" s="35"/>
      <c r="Z10" s="35"/>
      <c r="AA10" s="35"/>
      <c r="AB10" s="35"/>
      <c r="AC10" s="35"/>
      <c r="AD10" s="42">
        <f>データ!R6</f>
        <v>1639</v>
      </c>
      <c r="AE10" s="42"/>
      <c r="AF10" s="42"/>
      <c r="AG10" s="42"/>
      <c r="AH10" s="42"/>
      <c r="AI10" s="42"/>
      <c r="AJ10" s="42"/>
      <c r="AK10" s="2"/>
      <c r="AL10" s="42">
        <f>データ!V6</f>
        <v>158823</v>
      </c>
      <c r="AM10" s="42"/>
      <c r="AN10" s="42"/>
      <c r="AO10" s="42"/>
      <c r="AP10" s="42"/>
      <c r="AQ10" s="42"/>
      <c r="AR10" s="42"/>
      <c r="AS10" s="42"/>
      <c r="AT10" s="35">
        <f>データ!W6</f>
        <v>14.62</v>
      </c>
      <c r="AU10" s="35"/>
      <c r="AV10" s="35"/>
      <c r="AW10" s="35"/>
      <c r="AX10" s="35"/>
      <c r="AY10" s="35"/>
      <c r="AZ10" s="35"/>
      <c r="BA10" s="35"/>
      <c r="BB10" s="35">
        <f>データ!X6</f>
        <v>10863.41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117</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egO1vXOcqdlAP5H1N+o5GBlgwLgwZ0T8ozB+PEndc+HKbzPMom3pGBZh3UZpxZ2Gf9hj9oba2kH5RN4mdviiFQ==" saltValue="BVoy+YEYRgjG1IzrdPOP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112305</v>
      </c>
      <c r="D6" s="19">
        <f t="shared" si="3"/>
        <v>46</v>
      </c>
      <c r="E6" s="19">
        <f t="shared" si="3"/>
        <v>17</v>
      </c>
      <c r="F6" s="19">
        <f t="shared" si="3"/>
        <v>1</v>
      </c>
      <c r="G6" s="19">
        <f t="shared" si="3"/>
        <v>0</v>
      </c>
      <c r="H6" s="19" t="str">
        <f t="shared" si="3"/>
        <v>埼玉県　新座市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76.23</v>
      </c>
      <c r="P6" s="20">
        <f t="shared" si="3"/>
        <v>95.83</v>
      </c>
      <c r="Q6" s="20">
        <f t="shared" si="3"/>
        <v>99.37</v>
      </c>
      <c r="R6" s="20">
        <f t="shared" si="3"/>
        <v>1639</v>
      </c>
      <c r="S6" s="20">
        <f t="shared" si="3"/>
        <v>166108</v>
      </c>
      <c r="T6" s="20">
        <f t="shared" si="3"/>
        <v>22.78</v>
      </c>
      <c r="U6" s="20">
        <f t="shared" si="3"/>
        <v>7291.83</v>
      </c>
      <c r="V6" s="20">
        <f t="shared" si="3"/>
        <v>158823</v>
      </c>
      <c r="W6" s="20">
        <f t="shared" si="3"/>
        <v>14.62</v>
      </c>
      <c r="X6" s="20">
        <f t="shared" si="3"/>
        <v>10863.41</v>
      </c>
      <c r="Y6" s="21" t="str">
        <f>IF(Y7="",NA(),Y7)</f>
        <v>-</v>
      </c>
      <c r="Z6" s="21" t="str">
        <f t="shared" ref="Z6:AH6" si="4">IF(Z7="",NA(),Z7)</f>
        <v>-</v>
      </c>
      <c r="AA6" s="21" t="str">
        <f t="shared" si="4"/>
        <v>-</v>
      </c>
      <c r="AB6" s="21">
        <f t="shared" si="4"/>
        <v>122.05</v>
      </c>
      <c r="AC6" s="21">
        <f t="shared" si="4"/>
        <v>115.18</v>
      </c>
      <c r="AD6" s="21" t="str">
        <f t="shared" si="4"/>
        <v>-</v>
      </c>
      <c r="AE6" s="21" t="str">
        <f t="shared" si="4"/>
        <v>-</v>
      </c>
      <c r="AF6" s="21" t="str">
        <f t="shared" si="4"/>
        <v>-</v>
      </c>
      <c r="AG6" s="21">
        <f t="shared" si="4"/>
        <v>107.09</v>
      </c>
      <c r="AH6" s="21">
        <f t="shared" si="4"/>
        <v>107.96</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0.59</v>
      </c>
      <c r="AS6" s="21">
        <f t="shared" si="5"/>
        <v>0.68</v>
      </c>
      <c r="AT6" s="20" t="str">
        <f>IF(AT7="","",IF(AT7="-","【-】","【"&amp;SUBSTITUTE(TEXT(AT7,"#,##0.00"),"-","△")&amp;"】"))</f>
        <v>【3.09】</v>
      </c>
      <c r="AU6" s="21" t="str">
        <f>IF(AU7="",NA(),AU7)</f>
        <v>-</v>
      </c>
      <c r="AV6" s="21" t="str">
        <f t="shared" ref="AV6:BD6" si="6">IF(AV7="",NA(),AV7)</f>
        <v>-</v>
      </c>
      <c r="AW6" s="21" t="str">
        <f t="shared" si="6"/>
        <v>-</v>
      </c>
      <c r="AX6" s="21">
        <f t="shared" si="6"/>
        <v>53.52</v>
      </c>
      <c r="AY6" s="21">
        <f t="shared" si="6"/>
        <v>69.41</v>
      </c>
      <c r="AZ6" s="21" t="str">
        <f t="shared" si="6"/>
        <v>-</v>
      </c>
      <c r="BA6" s="21" t="str">
        <f t="shared" si="6"/>
        <v>-</v>
      </c>
      <c r="BB6" s="21" t="str">
        <f t="shared" si="6"/>
        <v>-</v>
      </c>
      <c r="BC6" s="21">
        <f t="shared" si="6"/>
        <v>77.72</v>
      </c>
      <c r="BD6" s="21">
        <f t="shared" si="6"/>
        <v>86.61</v>
      </c>
      <c r="BE6" s="20" t="str">
        <f>IF(BE7="","",IF(BE7="-","【-】","【"&amp;SUBSTITUTE(TEXT(BE7,"#,##0.00"),"-","△")&amp;"】"))</f>
        <v>【71.39】</v>
      </c>
      <c r="BF6" s="21" t="str">
        <f>IF(BF7="",NA(),BF7)</f>
        <v>-</v>
      </c>
      <c r="BG6" s="21" t="str">
        <f t="shared" ref="BG6:BO6" si="7">IF(BG7="",NA(),BG7)</f>
        <v>-</v>
      </c>
      <c r="BH6" s="21" t="str">
        <f t="shared" si="7"/>
        <v>-</v>
      </c>
      <c r="BI6" s="21">
        <f t="shared" si="7"/>
        <v>496.67</v>
      </c>
      <c r="BJ6" s="21">
        <f t="shared" si="7"/>
        <v>450.99</v>
      </c>
      <c r="BK6" s="21" t="str">
        <f t="shared" si="7"/>
        <v>-</v>
      </c>
      <c r="BL6" s="21" t="str">
        <f t="shared" si="7"/>
        <v>-</v>
      </c>
      <c r="BM6" s="21" t="str">
        <f t="shared" si="7"/>
        <v>-</v>
      </c>
      <c r="BN6" s="21">
        <f t="shared" si="7"/>
        <v>485.6</v>
      </c>
      <c r="BO6" s="21">
        <f t="shared" si="7"/>
        <v>463.93</v>
      </c>
      <c r="BP6" s="20" t="str">
        <f>IF(BP7="","",IF(BP7="-","【-】","【"&amp;SUBSTITUTE(TEXT(BP7,"#,##0.00"),"-","△")&amp;"】"))</f>
        <v>【669.11】</v>
      </c>
      <c r="BQ6" s="21" t="str">
        <f>IF(BQ7="",NA(),BQ7)</f>
        <v>-</v>
      </c>
      <c r="BR6" s="21" t="str">
        <f t="shared" ref="BR6:BZ6" si="8">IF(BR7="",NA(),BR7)</f>
        <v>-</v>
      </c>
      <c r="BS6" s="21" t="str">
        <f t="shared" si="8"/>
        <v>-</v>
      </c>
      <c r="BT6" s="21">
        <f t="shared" si="8"/>
        <v>100.61</v>
      </c>
      <c r="BU6" s="21">
        <f t="shared" si="8"/>
        <v>101.74</v>
      </c>
      <c r="BV6" s="21" t="str">
        <f t="shared" si="8"/>
        <v>-</v>
      </c>
      <c r="BW6" s="21" t="str">
        <f t="shared" si="8"/>
        <v>-</v>
      </c>
      <c r="BX6" s="21" t="str">
        <f t="shared" si="8"/>
        <v>-</v>
      </c>
      <c r="BY6" s="21">
        <f t="shared" si="8"/>
        <v>99.95</v>
      </c>
      <c r="BZ6" s="21">
        <f t="shared" si="8"/>
        <v>103.4</v>
      </c>
      <c r="CA6" s="20" t="str">
        <f>IF(CA7="","",IF(CA7="-","【-】","【"&amp;SUBSTITUTE(TEXT(CA7,"#,##0.00"),"-","△")&amp;"】"))</f>
        <v>【99.73】</v>
      </c>
      <c r="CB6" s="21" t="str">
        <f>IF(CB7="",NA(),CB7)</f>
        <v>-</v>
      </c>
      <c r="CC6" s="21" t="str">
        <f t="shared" ref="CC6:CK6" si="9">IF(CC7="",NA(),CC7)</f>
        <v>-</v>
      </c>
      <c r="CD6" s="21" t="str">
        <f t="shared" si="9"/>
        <v>-</v>
      </c>
      <c r="CE6" s="21">
        <f t="shared" si="9"/>
        <v>88.09</v>
      </c>
      <c r="CF6" s="21">
        <f t="shared" si="9"/>
        <v>87.56</v>
      </c>
      <c r="CG6" s="21" t="str">
        <f t="shared" si="9"/>
        <v>-</v>
      </c>
      <c r="CH6" s="21" t="str">
        <f t="shared" si="9"/>
        <v>-</v>
      </c>
      <c r="CI6" s="21" t="str">
        <f t="shared" si="9"/>
        <v>-</v>
      </c>
      <c r="CJ6" s="21">
        <f t="shared" si="9"/>
        <v>110.21</v>
      </c>
      <c r="CK6" s="21">
        <f t="shared" si="9"/>
        <v>110.26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64.930000000000007</v>
      </c>
      <c r="CV6" s="21">
        <f t="shared" si="10"/>
        <v>65.680000000000007</v>
      </c>
      <c r="CW6" s="20" t="str">
        <f>IF(CW7="","",IF(CW7="-","【-】","【"&amp;SUBSTITUTE(TEXT(CW7,"#,##0.00"),"-","△")&amp;"】"))</f>
        <v>【59.99】</v>
      </c>
      <c r="CX6" s="21" t="str">
        <f>IF(CX7="",NA(),CX7)</f>
        <v>-</v>
      </c>
      <c r="CY6" s="21" t="str">
        <f t="shared" ref="CY6:DG6" si="11">IF(CY7="",NA(),CY7)</f>
        <v>-</v>
      </c>
      <c r="CZ6" s="21" t="str">
        <f t="shared" si="11"/>
        <v>-</v>
      </c>
      <c r="DA6" s="21">
        <f t="shared" si="11"/>
        <v>98.43</v>
      </c>
      <c r="DB6" s="21">
        <f t="shared" si="11"/>
        <v>98.52</v>
      </c>
      <c r="DC6" s="21" t="str">
        <f t="shared" si="11"/>
        <v>-</v>
      </c>
      <c r="DD6" s="21" t="str">
        <f t="shared" si="11"/>
        <v>-</v>
      </c>
      <c r="DE6" s="21" t="str">
        <f t="shared" si="11"/>
        <v>-</v>
      </c>
      <c r="DF6" s="21">
        <f t="shared" si="11"/>
        <v>97.7</v>
      </c>
      <c r="DG6" s="21">
        <f t="shared" si="11"/>
        <v>97.59</v>
      </c>
      <c r="DH6" s="20" t="str">
        <f>IF(DH7="","",IF(DH7="-","【-】","【"&amp;SUBSTITUTE(TEXT(DH7,"#,##0.00"),"-","△")&amp;"】"))</f>
        <v>【95.72】</v>
      </c>
      <c r="DI6" s="21" t="str">
        <f>IF(DI7="",NA(),DI7)</f>
        <v>-</v>
      </c>
      <c r="DJ6" s="21" t="str">
        <f t="shared" ref="DJ6:DR6" si="12">IF(DJ7="",NA(),DJ7)</f>
        <v>-</v>
      </c>
      <c r="DK6" s="21" t="str">
        <f t="shared" si="12"/>
        <v>-</v>
      </c>
      <c r="DL6" s="21">
        <f t="shared" si="12"/>
        <v>4.03</v>
      </c>
      <c r="DM6" s="21">
        <f t="shared" si="12"/>
        <v>7.91</v>
      </c>
      <c r="DN6" s="21" t="str">
        <f t="shared" si="12"/>
        <v>-</v>
      </c>
      <c r="DO6" s="21" t="str">
        <f t="shared" si="12"/>
        <v>-</v>
      </c>
      <c r="DP6" s="21" t="str">
        <f t="shared" si="12"/>
        <v>-</v>
      </c>
      <c r="DQ6" s="21">
        <f t="shared" si="12"/>
        <v>23.38</v>
      </c>
      <c r="DR6" s="21">
        <f t="shared" si="12"/>
        <v>24.59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8.1999999999999993</v>
      </c>
      <c r="EC6" s="21">
        <f t="shared" si="13"/>
        <v>9.43</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0.14000000000000001</v>
      </c>
      <c r="EN6" s="21">
        <f t="shared" si="14"/>
        <v>0.15</v>
      </c>
      <c r="EO6" s="20" t="str">
        <f>IF(EO7="","",IF(EO7="-","【-】","【"&amp;SUBSTITUTE(TEXT(EO7,"#,##0.00"),"-","△")&amp;"】"))</f>
        <v>【0.24】</v>
      </c>
    </row>
    <row r="7" spans="1:148" s="22" customFormat="1" x14ac:dyDescent="0.15">
      <c r="A7" s="14"/>
      <c r="B7" s="23">
        <v>2021</v>
      </c>
      <c r="C7" s="23">
        <v>112305</v>
      </c>
      <c r="D7" s="23">
        <v>46</v>
      </c>
      <c r="E7" s="23">
        <v>17</v>
      </c>
      <c r="F7" s="23">
        <v>1</v>
      </c>
      <c r="G7" s="23">
        <v>0</v>
      </c>
      <c r="H7" s="23" t="s">
        <v>96</v>
      </c>
      <c r="I7" s="23" t="s">
        <v>97</v>
      </c>
      <c r="J7" s="23" t="s">
        <v>98</v>
      </c>
      <c r="K7" s="23" t="s">
        <v>99</v>
      </c>
      <c r="L7" s="23" t="s">
        <v>100</v>
      </c>
      <c r="M7" s="23" t="s">
        <v>101</v>
      </c>
      <c r="N7" s="24" t="s">
        <v>102</v>
      </c>
      <c r="O7" s="24">
        <v>76.23</v>
      </c>
      <c r="P7" s="24">
        <v>95.83</v>
      </c>
      <c r="Q7" s="24">
        <v>99.37</v>
      </c>
      <c r="R7" s="24">
        <v>1639</v>
      </c>
      <c r="S7" s="24">
        <v>166108</v>
      </c>
      <c r="T7" s="24">
        <v>22.78</v>
      </c>
      <c r="U7" s="24">
        <v>7291.83</v>
      </c>
      <c r="V7" s="24">
        <v>158823</v>
      </c>
      <c r="W7" s="24">
        <v>14.62</v>
      </c>
      <c r="X7" s="24">
        <v>10863.41</v>
      </c>
      <c r="Y7" s="24" t="s">
        <v>102</v>
      </c>
      <c r="Z7" s="24" t="s">
        <v>102</v>
      </c>
      <c r="AA7" s="24" t="s">
        <v>102</v>
      </c>
      <c r="AB7" s="24">
        <v>122.05</v>
      </c>
      <c r="AC7" s="24">
        <v>115.18</v>
      </c>
      <c r="AD7" s="24" t="s">
        <v>102</v>
      </c>
      <c r="AE7" s="24" t="s">
        <v>102</v>
      </c>
      <c r="AF7" s="24" t="s">
        <v>102</v>
      </c>
      <c r="AG7" s="24">
        <v>107.09</v>
      </c>
      <c r="AH7" s="24">
        <v>107.96</v>
      </c>
      <c r="AI7" s="24">
        <v>107.02</v>
      </c>
      <c r="AJ7" s="24" t="s">
        <v>102</v>
      </c>
      <c r="AK7" s="24" t="s">
        <v>102</v>
      </c>
      <c r="AL7" s="24" t="s">
        <v>102</v>
      </c>
      <c r="AM7" s="24">
        <v>0</v>
      </c>
      <c r="AN7" s="24">
        <v>0</v>
      </c>
      <c r="AO7" s="24" t="s">
        <v>102</v>
      </c>
      <c r="AP7" s="24" t="s">
        <v>102</v>
      </c>
      <c r="AQ7" s="24" t="s">
        <v>102</v>
      </c>
      <c r="AR7" s="24">
        <v>0.59</v>
      </c>
      <c r="AS7" s="24">
        <v>0.68</v>
      </c>
      <c r="AT7" s="24">
        <v>3.09</v>
      </c>
      <c r="AU7" s="24" t="s">
        <v>102</v>
      </c>
      <c r="AV7" s="24" t="s">
        <v>102</v>
      </c>
      <c r="AW7" s="24" t="s">
        <v>102</v>
      </c>
      <c r="AX7" s="24">
        <v>53.52</v>
      </c>
      <c r="AY7" s="24">
        <v>69.41</v>
      </c>
      <c r="AZ7" s="24" t="s">
        <v>102</v>
      </c>
      <c r="BA7" s="24" t="s">
        <v>102</v>
      </c>
      <c r="BB7" s="24" t="s">
        <v>102</v>
      </c>
      <c r="BC7" s="24">
        <v>77.72</v>
      </c>
      <c r="BD7" s="24">
        <v>86.61</v>
      </c>
      <c r="BE7" s="24">
        <v>71.39</v>
      </c>
      <c r="BF7" s="24" t="s">
        <v>102</v>
      </c>
      <c r="BG7" s="24" t="s">
        <v>102</v>
      </c>
      <c r="BH7" s="24" t="s">
        <v>102</v>
      </c>
      <c r="BI7" s="24">
        <v>496.67</v>
      </c>
      <c r="BJ7" s="24">
        <v>450.99</v>
      </c>
      <c r="BK7" s="24" t="s">
        <v>102</v>
      </c>
      <c r="BL7" s="24" t="s">
        <v>102</v>
      </c>
      <c r="BM7" s="24" t="s">
        <v>102</v>
      </c>
      <c r="BN7" s="24">
        <v>485.6</v>
      </c>
      <c r="BO7" s="24">
        <v>463.93</v>
      </c>
      <c r="BP7" s="24">
        <v>669.11</v>
      </c>
      <c r="BQ7" s="24" t="s">
        <v>102</v>
      </c>
      <c r="BR7" s="24" t="s">
        <v>102</v>
      </c>
      <c r="BS7" s="24" t="s">
        <v>102</v>
      </c>
      <c r="BT7" s="24">
        <v>100.61</v>
      </c>
      <c r="BU7" s="24">
        <v>101.74</v>
      </c>
      <c r="BV7" s="24" t="s">
        <v>102</v>
      </c>
      <c r="BW7" s="24" t="s">
        <v>102</v>
      </c>
      <c r="BX7" s="24" t="s">
        <v>102</v>
      </c>
      <c r="BY7" s="24">
        <v>99.95</v>
      </c>
      <c r="BZ7" s="24">
        <v>103.4</v>
      </c>
      <c r="CA7" s="24">
        <v>99.73</v>
      </c>
      <c r="CB7" s="24" t="s">
        <v>102</v>
      </c>
      <c r="CC7" s="24" t="s">
        <v>102</v>
      </c>
      <c r="CD7" s="24" t="s">
        <v>102</v>
      </c>
      <c r="CE7" s="24">
        <v>88.09</v>
      </c>
      <c r="CF7" s="24">
        <v>87.56</v>
      </c>
      <c r="CG7" s="24" t="s">
        <v>102</v>
      </c>
      <c r="CH7" s="24" t="s">
        <v>102</v>
      </c>
      <c r="CI7" s="24" t="s">
        <v>102</v>
      </c>
      <c r="CJ7" s="24">
        <v>110.21</v>
      </c>
      <c r="CK7" s="24">
        <v>110.26</v>
      </c>
      <c r="CL7" s="24">
        <v>134.97999999999999</v>
      </c>
      <c r="CM7" s="24" t="s">
        <v>102</v>
      </c>
      <c r="CN7" s="24" t="s">
        <v>102</v>
      </c>
      <c r="CO7" s="24" t="s">
        <v>102</v>
      </c>
      <c r="CP7" s="24" t="s">
        <v>102</v>
      </c>
      <c r="CQ7" s="24" t="s">
        <v>102</v>
      </c>
      <c r="CR7" s="24" t="s">
        <v>102</v>
      </c>
      <c r="CS7" s="24" t="s">
        <v>102</v>
      </c>
      <c r="CT7" s="24" t="s">
        <v>102</v>
      </c>
      <c r="CU7" s="24">
        <v>64.930000000000007</v>
      </c>
      <c r="CV7" s="24">
        <v>65.680000000000007</v>
      </c>
      <c r="CW7" s="24">
        <v>59.99</v>
      </c>
      <c r="CX7" s="24" t="s">
        <v>102</v>
      </c>
      <c r="CY7" s="24" t="s">
        <v>102</v>
      </c>
      <c r="CZ7" s="24" t="s">
        <v>102</v>
      </c>
      <c r="DA7" s="24">
        <v>98.43</v>
      </c>
      <c r="DB7" s="24">
        <v>98.52</v>
      </c>
      <c r="DC7" s="24" t="s">
        <v>102</v>
      </c>
      <c r="DD7" s="24" t="s">
        <v>102</v>
      </c>
      <c r="DE7" s="24" t="s">
        <v>102</v>
      </c>
      <c r="DF7" s="24">
        <v>97.7</v>
      </c>
      <c r="DG7" s="24">
        <v>97.59</v>
      </c>
      <c r="DH7" s="24">
        <v>95.72</v>
      </c>
      <c r="DI7" s="24" t="s">
        <v>102</v>
      </c>
      <c r="DJ7" s="24" t="s">
        <v>102</v>
      </c>
      <c r="DK7" s="24" t="s">
        <v>102</v>
      </c>
      <c r="DL7" s="24">
        <v>4.03</v>
      </c>
      <c r="DM7" s="24">
        <v>7.91</v>
      </c>
      <c r="DN7" s="24" t="s">
        <v>102</v>
      </c>
      <c r="DO7" s="24" t="s">
        <v>102</v>
      </c>
      <c r="DP7" s="24" t="s">
        <v>102</v>
      </c>
      <c r="DQ7" s="24">
        <v>23.38</v>
      </c>
      <c r="DR7" s="24">
        <v>24.59</v>
      </c>
      <c r="DS7" s="24">
        <v>38.17</v>
      </c>
      <c r="DT7" s="24" t="s">
        <v>102</v>
      </c>
      <c r="DU7" s="24" t="s">
        <v>102</v>
      </c>
      <c r="DV7" s="24" t="s">
        <v>102</v>
      </c>
      <c r="DW7" s="24">
        <v>0</v>
      </c>
      <c r="DX7" s="24">
        <v>0</v>
      </c>
      <c r="DY7" s="24" t="s">
        <v>102</v>
      </c>
      <c r="DZ7" s="24" t="s">
        <v>102</v>
      </c>
      <c r="EA7" s="24" t="s">
        <v>102</v>
      </c>
      <c r="EB7" s="24">
        <v>8.1999999999999993</v>
      </c>
      <c r="EC7" s="24">
        <v>9.43</v>
      </c>
      <c r="ED7" s="24">
        <v>6.54</v>
      </c>
      <c r="EE7" s="24" t="s">
        <v>102</v>
      </c>
      <c r="EF7" s="24" t="s">
        <v>102</v>
      </c>
      <c r="EG7" s="24" t="s">
        <v>102</v>
      </c>
      <c r="EH7" s="24">
        <v>0</v>
      </c>
      <c r="EI7" s="24">
        <v>0</v>
      </c>
      <c r="EJ7" s="24" t="s">
        <v>102</v>
      </c>
      <c r="EK7" s="24" t="s">
        <v>102</v>
      </c>
      <c r="EL7" s="24" t="s">
        <v>102</v>
      </c>
      <c r="EM7" s="24">
        <v>0.14000000000000001</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新座市</cp:lastModifiedBy>
  <cp:lastPrinted>2023-02-01T01:34:11Z</cp:lastPrinted>
  <dcterms:created xsi:type="dcterms:W3CDTF">2023-01-12T23:28:24Z</dcterms:created>
  <dcterms:modified xsi:type="dcterms:W3CDTF">2023-02-01T01:34:15Z</dcterms:modified>
  <cp:category/>
</cp:coreProperties>
</file>