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6525" activeTab="0"/>
  </bookViews>
  <sheets>
    <sheet name="Sheet1" sheetId="1" r:id="rId1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<sst xmlns="http://schemas.openxmlformats.org/spreadsheetml/2006/main" count="64" uniqueCount="47">
  <si>
    <t>１</t>
  </si>
  <si>
    <t>下半期収入済額</t>
  </si>
  <si>
    <t>上半期収入済額</t>
  </si>
  <si>
    <t>　　　　－</t>
  </si>
  <si>
    <t>基金積立金</t>
  </si>
  <si>
    <t>６</t>
  </si>
  <si>
    <t>収入合計額</t>
  </si>
  <si>
    <t>合計</t>
  </si>
  <si>
    <t>　　　　　　　 －</t>
  </si>
  <si>
    <t>(0)</t>
  </si>
  <si>
    <t>（単位　円）</t>
  </si>
  <si>
    <t>区　　    　分</t>
  </si>
  <si>
    <t>予算現額</t>
  </si>
  <si>
    <t>予算現額に</t>
  </si>
  <si>
    <t>対する収入</t>
  </si>
  <si>
    <t>区画整理費</t>
  </si>
  <si>
    <t>の割合（％）</t>
  </si>
  <si>
    <t>分担金及び負担金</t>
  </si>
  <si>
    <t>公債費</t>
  </si>
  <si>
    <t>２</t>
  </si>
  <si>
    <t>使用料及び手数料</t>
  </si>
  <si>
    <t>３</t>
  </si>
  <si>
    <t>予備費</t>
  </si>
  <si>
    <t>４</t>
  </si>
  <si>
    <t>繰入金</t>
  </si>
  <si>
    <t>上半期支出済額</t>
  </si>
  <si>
    <t>２</t>
  </si>
  <si>
    <t xml:space="preserve">  </t>
  </si>
  <si>
    <t>下半期支出済額</t>
  </si>
  <si>
    <t>支出合計額</t>
  </si>
  <si>
    <t>対する支出</t>
  </si>
  <si>
    <t xml:space="preserve"> </t>
  </si>
  <si>
    <t>　　ア　収入の部</t>
  </si>
  <si>
    <t>　(   )内は繰越明許分</t>
  </si>
  <si>
    <t>　　イ　支出の部</t>
  </si>
  <si>
    <t>　⑴　予算に対する収入及び支出の状況</t>
  </si>
  <si>
    <t>市債</t>
  </si>
  <si>
    <t>３</t>
  </si>
  <si>
    <t>財産収入</t>
  </si>
  <si>
    <t>５</t>
  </si>
  <si>
    <t>繰越金</t>
  </si>
  <si>
    <t>(－)</t>
  </si>
  <si>
    <t>４　下半期の財政状況（令和５年３月３１日現在）</t>
  </si>
  <si>
    <t>４</t>
  </si>
  <si>
    <t>７</t>
  </si>
  <si>
    <t>諸収入</t>
  </si>
  <si>
    <t>諸支出金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</si>
</sst>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.0_);[Red]\(#,##0.0\)"/>
    <numFmt numFmtId="179" formatCode="#,##0.0_);\(#,##0.0\)"/>
    <numFmt numFmtId="180" formatCode="#,##0_ "/>
    <numFmt numFmtId="181" formatCode="\(#,##0\);\(#,##0\)"/>
    <numFmt numFmtId="182" formatCode="#,##0;&quot;△ &quot;#,##0"/>
    <numFmt numFmtId="183" formatCode="#,##0.00_);[Red]\(#,##0.00\)"/>
    <numFmt numFmtId="184" formatCode="0_);[Red]\(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BIZ UD明朝 Medium"/>
      <family val="1"/>
    </font>
    <font>
      <sz val="11"/>
      <name val="BIZ UD明朝 Medium"/>
      <family val="1"/>
    </font>
    <font>
      <sz val="10"/>
      <name val="BIZ UD明朝 Medium"/>
      <family val="1"/>
    </font>
    <font>
      <sz val="11"/>
      <color indexed="8"/>
      <name val="BIZ UD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21" fillId="0" borderId="0" xfId="48" applyNumberFormat="1" applyFont="1" applyAlignment="1">
      <alignment vertical="center"/>
    </xf>
    <xf numFmtId="176" fontId="21" fillId="0" borderId="0" xfId="48" applyNumberFormat="1" applyFont="1" applyFill="1" applyAlignment="1">
      <alignment vertical="center"/>
    </xf>
    <xf numFmtId="176" fontId="22" fillId="0" borderId="0" xfId="48" applyNumberFormat="1" applyFont="1" applyAlignment="1">
      <alignment vertical="center"/>
    </xf>
    <xf numFmtId="176" fontId="24" fillId="0" borderId="0" xfId="48" applyNumberFormat="1" applyFont="1" applyAlignment="1">
      <alignment vertical="center"/>
    </xf>
    <xf numFmtId="176" fontId="24" fillId="0" borderId="0" xfId="48" applyNumberFormat="1" applyFont="1" applyFill="1" applyAlignment="1">
      <alignment vertical="center"/>
    </xf>
    <xf numFmtId="176" fontId="25" fillId="0" borderId="0" xfId="48" applyNumberFormat="1" applyFont="1" applyAlignment="1">
      <alignment vertical="center"/>
    </xf>
    <xf numFmtId="176" fontId="24" fillId="0" borderId="0" xfId="48" applyNumberFormat="1" applyFont="1" applyFill="1" applyAlignment="1">
      <alignment horizontal="right" vertical="center"/>
    </xf>
    <xf numFmtId="176" fontId="25" fillId="0" borderId="0" xfId="48" applyNumberFormat="1" applyFont="1" applyFill="1" applyAlignment="1">
      <alignment vertical="center"/>
    </xf>
    <xf numFmtId="176" fontId="24" fillId="0" borderId="10" xfId="48" applyNumberFormat="1" applyFont="1" applyFill="1" applyBorder="1" applyAlignment="1">
      <alignment vertical="center"/>
    </xf>
    <xf numFmtId="176" fontId="26" fillId="0" borderId="11" xfId="48" applyNumberFormat="1" applyFont="1" applyFill="1" applyBorder="1" applyAlignment="1">
      <alignment horizontal="distributed" vertical="center" wrapText="1"/>
    </xf>
    <xf numFmtId="176" fontId="26" fillId="0" borderId="12" xfId="48" applyNumberFormat="1" applyFont="1" applyFill="1" applyBorder="1" applyAlignment="1">
      <alignment horizontal="distributed" vertical="center" wrapText="1"/>
    </xf>
    <xf numFmtId="49" fontId="25" fillId="0" borderId="13" xfId="48" applyNumberFormat="1" applyFont="1" applyFill="1" applyBorder="1" applyAlignment="1">
      <alignment horizontal="center" vertical="center"/>
    </xf>
    <xf numFmtId="176" fontId="26" fillId="0" borderId="14" xfId="48" applyNumberFormat="1" applyFont="1" applyFill="1" applyBorder="1" applyAlignment="1">
      <alignment horizontal="distributed" vertical="center" wrapText="1"/>
    </xf>
    <xf numFmtId="0" fontId="25" fillId="0" borderId="15" xfId="0" applyFont="1" applyFill="1" applyBorder="1" applyAlignment="1">
      <alignment horizontal="center"/>
    </xf>
    <xf numFmtId="176" fontId="27" fillId="0" borderId="16" xfId="48" applyNumberFormat="1" applyFont="1" applyFill="1" applyBorder="1" applyAlignment="1">
      <alignment vertical="center"/>
    </xf>
    <xf numFmtId="177" fontId="27" fillId="0" borderId="16" xfId="48" applyNumberFormat="1" applyFont="1" applyFill="1" applyBorder="1" applyAlignment="1">
      <alignment vertical="center"/>
    </xf>
    <xf numFmtId="38" fontId="27" fillId="0" borderId="16" xfId="48" applyFont="1" applyFill="1" applyBorder="1" applyAlignment="1">
      <alignment vertical="center"/>
    </xf>
    <xf numFmtId="178" fontId="27" fillId="0" borderId="16" xfId="48" applyNumberFormat="1" applyFont="1" applyFill="1" applyBorder="1" applyAlignment="1">
      <alignment vertical="center"/>
    </xf>
    <xf numFmtId="176" fontId="25" fillId="0" borderId="17" xfId="48" applyNumberFormat="1" applyFont="1" applyFill="1" applyBorder="1" applyAlignment="1">
      <alignment horizontal="distributed" vertical="center" wrapText="1"/>
    </xf>
    <xf numFmtId="176" fontId="25" fillId="0" borderId="17" xfId="48" applyNumberFormat="1" applyFont="1" applyFill="1" applyBorder="1" applyAlignment="1">
      <alignment horizontal="right" vertical="center"/>
    </xf>
    <xf numFmtId="176" fontId="26" fillId="0" borderId="10" xfId="48" applyNumberFormat="1" applyFont="1" applyFill="1" applyBorder="1" applyAlignment="1">
      <alignment horizontal="distributed" vertical="center" wrapText="1"/>
    </xf>
    <xf numFmtId="176" fontId="25" fillId="0" borderId="15" xfId="48" applyNumberFormat="1" applyFont="1" applyFill="1" applyBorder="1" applyAlignment="1">
      <alignment horizontal="distributed" vertical="center" wrapText="1"/>
    </xf>
    <xf numFmtId="176" fontId="27" fillId="0" borderId="18" xfId="48" applyNumberFormat="1" applyFont="1" applyFill="1" applyBorder="1" applyAlignment="1">
      <alignment vertical="center"/>
    </xf>
    <xf numFmtId="38" fontId="27" fillId="0" borderId="18" xfId="48" applyFont="1" applyFill="1" applyBorder="1" applyAlignment="1">
      <alignment vertical="center"/>
    </xf>
    <xf numFmtId="178" fontId="27" fillId="0" borderId="18" xfId="48" applyNumberFormat="1" applyFont="1" applyFill="1" applyBorder="1" applyAlignment="1">
      <alignment vertical="center"/>
    </xf>
    <xf numFmtId="176" fontId="25" fillId="0" borderId="15" xfId="48" applyNumberFormat="1" applyFont="1" applyFill="1" applyBorder="1" applyAlignment="1">
      <alignment horizontal="center" vertical="center" wrapText="1"/>
    </xf>
    <xf numFmtId="176" fontId="26" fillId="0" borderId="19" xfId="48" applyNumberFormat="1" applyFont="1" applyFill="1" applyBorder="1" applyAlignment="1">
      <alignment horizontal="distributed" vertical="center" wrapText="1"/>
    </xf>
    <xf numFmtId="177" fontId="27" fillId="0" borderId="12" xfId="48" applyNumberFormat="1" applyFont="1" applyFill="1" applyBorder="1" applyAlignment="1">
      <alignment vertical="center"/>
    </xf>
    <xf numFmtId="38" fontId="27" fillId="0" borderId="12" xfId="48" applyFont="1" applyFill="1" applyBorder="1" applyAlignment="1">
      <alignment horizontal="right" vertical="center"/>
    </xf>
    <xf numFmtId="179" fontId="27" fillId="0" borderId="11" xfId="48" applyNumberFormat="1" applyFont="1" applyFill="1" applyBorder="1" applyAlignment="1">
      <alignment vertical="center"/>
    </xf>
    <xf numFmtId="49" fontId="25" fillId="0" borderId="20" xfId="48" applyNumberFormat="1" applyFont="1" applyFill="1" applyBorder="1" applyAlignment="1">
      <alignment horizontal="center" vertical="center"/>
    </xf>
    <xf numFmtId="184" fontId="27" fillId="0" borderId="18" xfId="48" applyNumberFormat="1" applyFont="1" applyFill="1" applyBorder="1" applyAlignment="1">
      <alignment vertical="center"/>
    </xf>
    <xf numFmtId="49" fontId="27" fillId="0" borderId="12" xfId="48" applyNumberFormat="1" applyFont="1" applyFill="1" applyBorder="1" applyAlignment="1">
      <alignment horizontal="right" vertical="center"/>
    </xf>
    <xf numFmtId="176" fontId="27" fillId="0" borderId="18" xfId="48" applyNumberFormat="1" applyFont="1" applyFill="1" applyBorder="1" applyAlignment="1">
      <alignment horizontal="right" vertical="center"/>
    </xf>
    <xf numFmtId="176" fontId="26" fillId="0" borderId="18" xfId="48" applyNumberFormat="1" applyFont="1" applyFill="1" applyBorder="1" applyAlignment="1">
      <alignment horizontal="distributed" vertical="center" wrapText="1"/>
    </xf>
    <xf numFmtId="176" fontId="25" fillId="0" borderId="21" xfId="48" applyNumberFormat="1" applyFont="1" applyFill="1" applyBorder="1" applyAlignment="1">
      <alignment horizontal="distributed" vertical="center" wrapText="1"/>
    </xf>
    <xf numFmtId="176" fontId="25" fillId="0" borderId="22" xfId="48" applyNumberFormat="1" applyFont="1" applyFill="1" applyBorder="1" applyAlignment="1">
      <alignment horizontal="distributed" vertical="center" wrapText="1"/>
    </xf>
    <xf numFmtId="176" fontId="26" fillId="0" borderId="23" xfId="48" applyNumberFormat="1" applyFont="1" applyFill="1" applyBorder="1" applyAlignment="1">
      <alignment horizontal="distributed" vertical="center" wrapText="1"/>
    </xf>
    <xf numFmtId="176" fontId="25" fillId="0" borderId="24" xfId="48" applyNumberFormat="1" applyFont="1" applyFill="1" applyBorder="1" applyAlignment="1">
      <alignment horizontal="distributed" vertical="center" wrapText="1"/>
    </xf>
    <xf numFmtId="177" fontId="27" fillId="0" borderId="18" xfId="48" applyNumberFormat="1" applyFont="1" applyFill="1" applyBorder="1" applyAlignment="1">
      <alignment vertical="center"/>
    </xf>
    <xf numFmtId="177" fontId="27" fillId="0" borderId="16" xfId="48" applyNumberFormat="1" applyFont="1" applyFill="1" applyBorder="1" applyAlignment="1">
      <alignment horizontal="center" vertical="center"/>
    </xf>
    <xf numFmtId="176" fontId="27" fillId="0" borderId="18" xfId="48" applyNumberFormat="1" applyFont="1" applyFill="1" applyBorder="1" applyAlignment="1">
      <alignment horizontal="center" vertical="center"/>
    </xf>
    <xf numFmtId="176" fontId="25" fillId="0" borderId="25" xfId="48" applyNumberFormat="1" applyFont="1" applyFill="1" applyBorder="1" applyAlignment="1">
      <alignment horizontal="distributed" vertical="center" wrapText="1"/>
    </xf>
    <xf numFmtId="176" fontId="24" fillId="0" borderId="19" xfId="48" applyNumberFormat="1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176" fontId="26" fillId="0" borderId="11" xfId="48" applyNumberFormat="1" applyFont="1" applyFill="1" applyBorder="1" applyAlignment="1">
      <alignment horizontal="distributed" vertical="center" indent="1"/>
    </xf>
    <xf numFmtId="176" fontId="26" fillId="0" borderId="12" xfId="48" applyNumberFormat="1" applyFont="1" applyFill="1" applyBorder="1" applyAlignment="1">
      <alignment horizontal="distributed" vertical="center" indent="1"/>
    </xf>
    <xf numFmtId="176" fontId="25" fillId="0" borderId="18" xfId="0" applyNumberFormat="1" applyFont="1" applyFill="1" applyBorder="1" applyAlignment="1">
      <alignment horizontal="distributed" indent="1"/>
    </xf>
    <xf numFmtId="176" fontId="24" fillId="0" borderId="19" xfId="48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vertical="center"/>
    </xf>
    <xf numFmtId="176" fontId="26" fillId="0" borderId="26" xfId="48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176" fontId="26" fillId="0" borderId="28" xfId="48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76" fontId="25" fillId="0" borderId="28" xfId="48" applyNumberFormat="1" applyFont="1" applyFill="1" applyBorder="1" applyAlignment="1">
      <alignment vertical="center"/>
    </xf>
    <xf numFmtId="176" fontId="25" fillId="0" borderId="20" xfId="48" applyNumberFormat="1" applyFont="1" applyFill="1" applyBorder="1" applyAlignment="1">
      <alignment vertical="center"/>
    </xf>
    <xf numFmtId="176" fontId="26" fillId="0" borderId="29" xfId="48" applyNumberFormat="1" applyFont="1" applyFill="1" applyBorder="1" applyAlignment="1">
      <alignment horizontal="distributed" vertical="center" wrapText="1"/>
    </xf>
    <xf numFmtId="176" fontId="26" fillId="0" borderId="10" xfId="48" applyNumberFormat="1" applyFont="1" applyFill="1" applyBorder="1" applyAlignment="1">
      <alignment horizontal="distributed" vertical="center" wrapText="1"/>
    </xf>
    <xf numFmtId="176" fontId="25" fillId="0" borderId="21" xfId="48" applyNumberFormat="1" applyFont="1" applyFill="1" applyBorder="1" applyAlignment="1">
      <alignment horizontal="distributed" vertical="center" wrapText="1"/>
    </xf>
    <xf numFmtId="176" fontId="25" fillId="0" borderId="15" xfId="48" applyNumberFormat="1" applyFont="1" applyFill="1" applyBorder="1" applyAlignment="1">
      <alignment horizontal="distributed" vertical="center" wrapText="1"/>
    </xf>
    <xf numFmtId="49" fontId="25" fillId="0" borderId="26" xfId="48" applyNumberFormat="1" applyFont="1" applyFill="1" applyBorder="1" applyAlignment="1">
      <alignment horizontal="center" vertical="center"/>
    </xf>
    <xf numFmtId="49" fontId="25" fillId="0" borderId="20" xfId="48" applyNumberFormat="1" applyFont="1" applyFill="1" applyBorder="1" applyAlignment="1">
      <alignment horizontal="center" vertical="center"/>
    </xf>
    <xf numFmtId="176" fontId="26" fillId="0" borderId="19" xfId="48" applyNumberFormat="1" applyFont="1" applyFill="1" applyBorder="1" applyAlignment="1">
      <alignment horizontal="distributed" vertical="center" wrapText="1"/>
    </xf>
    <xf numFmtId="176" fontId="26" fillId="0" borderId="0" xfId="48" applyNumberFormat="1" applyFont="1" applyFill="1" applyBorder="1" applyAlignment="1">
      <alignment horizontal="distributed" vertical="center" wrapText="1"/>
    </xf>
    <xf numFmtId="0" fontId="25" fillId="0" borderId="27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176" fontId="26" fillId="0" borderId="18" xfId="48" applyNumberFormat="1" applyFont="1" applyFill="1" applyBorder="1" applyAlignment="1">
      <alignment horizontal="distributed" vertical="center" indent="1"/>
    </xf>
    <xf numFmtId="0" fontId="25" fillId="0" borderId="21" xfId="0" applyFont="1" applyFill="1" applyBorder="1" applyAlignment="1">
      <alignment/>
    </xf>
    <xf numFmtId="49" fontId="25" fillId="0" borderId="28" xfId="48" applyNumberFormat="1" applyFont="1" applyFill="1" applyBorder="1" applyAlignment="1">
      <alignment horizontal="center" vertical="center"/>
    </xf>
    <xf numFmtId="176" fontId="26" fillId="0" borderId="19" xfId="48" applyNumberFormat="1" applyFont="1" applyFill="1" applyBorder="1" applyAlignment="1">
      <alignment horizontal="center" vertical="center"/>
    </xf>
    <xf numFmtId="176" fontId="26" fillId="0" borderId="27" xfId="48" applyNumberFormat="1" applyFont="1" applyFill="1" applyBorder="1" applyAlignment="1">
      <alignment horizontal="center" vertical="center"/>
    </xf>
    <xf numFmtId="176" fontId="26" fillId="0" borderId="0" xfId="48" applyNumberFormat="1" applyFont="1" applyFill="1" applyBorder="1" applyAlignment="1">
      <alignment horizontal="center" vertical="center"/>
    </xf>
    <xf numFmtId="176" fontId="26" fillId="0" borderId="21" xfId="48" applyNumberFormat="1" applyFont="1" applyFill="1" applyBorder="1" applyAlignment="1">
      <alignment horizontal="center" vertical="center"/>
    </xf>
    <xf numFmtId="176" fontId="26" fillId="0" borderId="20" xfId="48" applyNumberFormat="1" applyFont="1" applyFill="1" applyBorder="1" applyAlignment="1">
      <alignment horizontal="center" vertical="center"/>
    </xf>
    <xf numFmtId="176" fontId="26" fillId="0" borderId="10" xfId="48" applyNumberFormat="1" applyFont="1" applyFill="1" applyBorder="1" applyAlignment="1">
      <alignment horizontal="center" vertical="center"/>
    </xf>
    <xf numFmtId="176" fontId="26" fillId="0" borderId="15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view="pageBreakPreview" zoomScaleSheetLayoutView="100" zoomScalePageLayoutView="0" workbookViewId="0" topLeftCell="A16">
      <selection activeCell="G33" sqref="G33"/>
    </sheetView>
  </sheetViews>
  <sheetFormatPr defaultColWidth="9.00390625" defaultRowHeight="16.5" customHeight="1"/>
  <cols>
    <col min="1" max="1" width="6.125" style="1" customWidth="1"/>
    <col min="2" max="2" width="4.25390625" style="1" customWidth="1"/>
    <col min="3" max="3" width="22.625" style="1" customWidth="1"/>
    <col min="4" max="4" width="1.37890625" style="1" customWidth="1"/>
    <col min="5" max="8" width="18.625" style="2" customWidth="1"/>
    <col min="9" max="9" width="11.625" style="1" customWidth="1"/>
    <col min="10" max="10" width="9.625" style="1" bestFit="1" customWidth="1"/>
    <col min="11" max="11" width="15.00390625" style="1" bestFit="1" customWidth="1"/>
    <col min="12" max="12" width="13.875" style="1" bestFit="1" customWidth="1"/>
    <col min="13" max="16384" width="9.00390625" style="1" customWidth="1"/>
  </cols>
  <sheetData>
    <row r="1" spans="1:9" s="3" customFormat="1" ht="18" customHeight="1">
      <c r="A1" s="5" t="s">
        <v>42</v>
      </c>
      <c r="B1" s="5"/>
      <c r="C1" s="5"/>
      <c r="D1" s="5"/>
      <c r="E1" s="5"/>
      <c r="F1" s="5"/>
      <c r="G1" s="5"/>
      <c r="H1" s="5"/>
      <c r="I1" s="5"/>
    </row>
    <row r="2" spans="1:9" s="3" customFormat="1" ht="18" customHeight="1">
      <c r="A2" s="5" t="s">
        <v>35</v>
      </c>
      <c r="B2" s="5"/>
      <c r="C2" s="5"/>
      <c r="D2" s="5"/>
      <c r="E2" s="5"/>
      <c r="F2" s="5"/>
      <c r="G2" s="5"/>
      <c r="H2" s="5"/>
      <c r="I2" s="5"/>
    </row>
    <row r="3" spans="1:9" s="3" customFormat="1" ht="18" customHeight="1">
      <c r="A3" s="5" t="s">
        <v>32</v>
      </c>
      <c r="B3" s="5"/>
      <c r="C3" s="9"/>
      <c r="D3" s="5"/>
      <c r="E3" s="5"/>
      <c r="F3" s="5"/>
      <c r="G3" s="5"/>
      <c r="H3" s="5"/>
      <c r="I3" s="7" t="s">
        <v>10</v>
      </c>
    </row>
    <row r="4" spans="1:9" ht="12" customHeight="1">
      <c r="A4" s="8"/>
      <c r="B4" s="51" t="s">
        <v>11</v>
      </c>
      <c r="C4" s="75"/>
      <c r="D4" s="76"/>
      <c r="E4" s="46" t="s">
        <v>12</v>
      </c>
      <c r="F4" s="46" t="s">
        <v>2</v>
      </c>
      <c r="G4" s="46" t="s">
        <v>1</v>
      </c>
      <c r="H4" s="46" t="s">
        <v>6</v>
      </c>
      <c r="I4" s="10" t="s">
        <v>13</v>
      </c>
    </row>
    <row r="5" spans="1:9" ht="12" customHeight="1">
      <c r="A5" s="8"/>
      <c r="B5" s="54"/>
      <c r="C5" s="77"/>
      <c r="D5" s="78"/>
      <c r="E5" s="47"/>
      <c r="F5" s="47"/>
      <c r="G5" s="47"/>
      <c r="H5" s="47"/>
      <c r="I5" s="11" t="s">
        <v>14</v>
      </c>
    </row>
    <row r="6" spans="1:9" ht="12" customHeight="1">
      <c r="A6" s="8"/>
      <c r="B6" s="79"/>
      <c r="C6" s="80"/>
      <c r="D6" s="81"/>
      <c r="E6" s="72"/>
      <c r="F6" s="72"/>
      <c r="G6" s="72"/>
      <c r="H6" s="72"/>
      <c r="I6" s="11" t="s">
        <v>16</v>
      </c>
    </row>
    <row r="7" spans="1:9" ht="18" customHeight="1">
      <c r="A7" s="8"/>
      <c r="B7" s="12" t="s">
        <v>0</v>
      </c>
      <c r="C7" s="13" t="s">
        <v>17</v>
      </c>
      <c r="D7" s="14"/>
      <c r="E7" s="15">
        <v>229897000</v>
      </c>
      <c r="F7" s="16">
        <v>4355000</v>
      </c>
      <c r="G7" s="17">
        <v>236495951</v>
      </c>
      <c r="H7" s="15">
        <v>240850951</v>
      </c>
      <c r="I7" s="18">
        <f>IF(E7=0,"　　　　－",ROUND(H7*100/E7,1))</f>
        <v>104.8</v>
      </c>
    </row>
    <row r="8" spans="1:9" ht="18" customHeight="1">
      <c r="A8" s="8"/>
      <c r="B8" s="12" t="s">
        <v>19</v>
      </c>
      <c r="C8" s="13" t="s">
        <v>20</v>
      </c>
      <c r="D8" s="19"/>
      <c r="E8" s="15">
        <v>850000</v>
      </c>
      <c r="F8" s="20">
        <v>881800</v>
      </c>
      <c r="G8" s="17">
        <v>12800</v>
      </c>
      <c r="H8" s="15">
        <v>894600</v>
      </c>
      <c r="I8" s="18">
        <f>IF(E8=0,"　　　　－",ROUND(H8*100/E8,1))</f>
        <v>105.2</v>
      </c>
    </row>
    <row r="9" spans="1:9" ht="18" customHeight="1">
      <c r="A9" s="8"/>
      <c r="B9" s="12" t="s">
        <v>37</v>
      </c>
      <c r="C9" s="21" t="s">
        <v>38</v>
      </c>
      <c r="D9" s="22"/>
      <c r="E9" s="23">
        <v>1000</v>
      </c>
      <c r="F9" s="23">
        <v>0</v>
      </c>
      <c r="G9" s="24">
        <v>14383</v>
      </c>
      <c r="H9" s="23">
        <v>14383</v>
      </c>
      <c r="I9" s="25">
        <f>IF(E9=0,"　　　　－",ROUND(H9*100/E9,1))</f>
        <v>1438.3</v>
      </c>
    </row>
    <row r="10" spans="1:9" ht="18" customHeight="1">
      <c r="A10" s="8"/>
      <c r="B10" s="66" t="s">
        <v>43</v>
      </c>
      <c r="C10" s="68" t="s">
        <v>40</v>
      </c>
      <c r="D10" s="73"/>
      <c r="E10" s="28">
        <v>-58114000</v>
      </c>
      <c r="F10" s="28">
        <v>-58114000</v>
      </c>
      <c r="G10" s="29" t="s">
        <v>9</v>
      </c>
      <c r="H10" s="28">
        <v>-58114000</v>
      </c>
      <c r="I10" s="30">
        <v>-100</v>
      </c>
    </row>
    <row r="11" spans="1:9" ht="18" customHeight="1">
      <c r="A11" s="8"/>
      <c r="B11" s="67"/>
      <c r="C11" s="63"/>
      <c r="D11" s="71"/>
      <c r="E11" s="23">
        <v>38059000</v>
      </c>
      <c r="F11" s="23">
        <v>38059739</v>
      </c>
      <c r="G11" s="32">
        <v>0</v>
      </c>
      <c r="H11" s="23">
        <v>38059739</v>
      </c>
      <c r="I11" s="25">
        <f>IF(E11=0,"　　　　－",ROUND(H11*100/E11,1))</f>
        <v>100</v>
      </c>
    </row>
    <row r="12" spans="1:9" ht="18" customHeight="1">
      <c r="A12" s="8"/>
      <c r="B12" s="12" t="s">
        <v>39</v>
      </c>
      <c r="C12" s="21" t="s">
        <v>24</v>
      </c>
      <c r="D12" s="26"/>
      <c r="E12" s="23">
        <v>41169000</v>
      </c>
      <c r="F12" s="23">
        <v>0</v>
      </c>
      <c r="G12" s="24">
        <v>41168492</v>
      </c>
      <c r="H12" s="23">
        <v>41168492</v>
      </c>
      <c r="I12" s="25">
        <f>IF(E12=0,"　　　　－",ROUND(H12*100/E12,1))</f>
        <v>100</v>
      </c>
    </row>
    <row r="13" spans="1:9" ht="18" customHeight="1">
      <c r="A13" s="8"/>
      <c r="B13" s="74" t="s">
        <v>5</v>
      </c>
      <c r="C13" s="68" t="s">
        <v>36</v>
      </c>
      <c r="D13" s="73"/>
      <c r="E13" s="29" t="s">
        <v>9</v>
      </c>
      <c r="F13" s="29" t="s">
        <v>9</v>
      </c>
      <c r="G13" s="29" t="s">
        <v>9</v>
      </c>
      <c r="H13" s="29" t="s">
        <v>9</v>
      </c>
      <c r="I13" s="33" t="s">
        <v>41</v>
      </c>
    </row>
    <row r="14" spans="1:9" ht="18" customHeight="1">
      <c r="A14" s="8"/>
      <c r="B14" s="67"/>
      <c r="C14" s="63"/>
      <c r="D14" s="71"/>
      <c r="E14" s="23">
        <v>9100000</v>
      </c>
      <c r="F14" s="32">
        <v>0</v>
      </c>
      <c r="G14" s="32">
        <v>0</v>
      </c>
      <c r="H14" s="32">
        <v>0</v>
      </c>
      <c r="I14" s="25">
        <f>IF(E14=0,"　　　　－",ROUND(H14*100/E14,1))</f>
        <v>0</v>
      </c>
    </row>
    <row r="15" spans="1:9" ht="18" customHeight="1">
      <c r="A15" s="8"/>
      <c r="B15" s="12" t="s">
        <v>44</v>
      </c>
      <c r="C15" s="21" t="s">
        <v>45</v>
      </c>
      <c r="D15" s="26"/>
      <c r="E15" s="23">
        <v>0</v>
      </c>
      <c r="F15" s="23">
        <v>0</v>
      </c>
      <c r="G15" s="24">
        <v>140000</v>
      </c>
      <c r="H15" s="23">
        <v>140000</v>
      </c>
      <c r="I15" s="25" t="str">
        <f>IF(E15=0,"　　　　－",ROUND(H15*100/E15,1))</f>
        <v>　　　　－</v>
      </c>
    </row>
    <row r="16" spans="1:9" ht="18" customHeight="1">
      <c r="A16" s="8"/>
      <c r="B16" s="60" t="s">
        <v>27</v>
      </c>
      <c r="C16" s="69" t="s">
        <v>7</v>
      </c>
      <c r="D16" s="70"/>
      <c r="E16" s="28">
        <f>E10</f>
        <v>-58114000</v>
      </c>
      <c r="F16" s="28">
        <f>F10</f>
        <v>-58114000</v>
      </c>
      <c r="G16" s="29" t="s">
        <v>9</v>
      </c>
      <c r="H16" s="28">
        <f>H10</f>
        <v>-58114000</v>
      </c>
      <c r="I16" s="30">
        <v>-100</v>
      </c>
    </row>
    <row r="17" spans="1:9" ht="18" customHeight="1">
      <c r="A17" s="8"/>
      <c r="B17" s="61"/>
      <c r="C17" s="63"/>
      <c r="D17" s="71"/>
      <c r="E17" s="34">
        <f>E7+E8+E9+E11+E12+E14</f>
        <v>319076000</v>
      </c>
      <c r="F17" s="34">
        <f>F7+F8+F9+F11+F12+F14</f>
        <v>43296539</v>
      </c>
      <c r="G17" s="34">
        <f>G7+G8+G9+G11+G12+G14+G15</f>
        <v>277831626</v>
      </c>
      <c r="H17" s="34">
        <f>H7+H8+H9+H11+H12+H14+H15</f>
        <v>321128165</v>
      </c>
      <c r="I17" s="25">
        <f>IF(E17=0,"　　　　－",ROUND(H17*100/E17,1))</f>
        <v>100.6</v>
      </c>
    </row>
    <row r="18" spans="1:9" ht="18" customHeight="1">
      <c r="A18" s="8"/>
      <c r="B18" s="5"/>
      <c r="C18" s="49" t="s">
        <v>33</v>
      </c>
      <c r="D18" s="50"/>
      <c r="E18" s="5"/>
      <c r="F18" s="5"/>
      <c r="G18" s="5"/>
      <c r="H18" s="7"/>
      <c r="I18" s="5"/>
    </row>
    <row r="19" spans="1:9" s="3" customFormat="1" ht="21" customHeight="1">
      <c r="A19" s="5"/>
      <c r="B19" s="5"/>
      <c r="C19" s="5"/>
      <c r="D19" s="5"/>
      <c r="E19" s="5"/>
      <c r="F19" s="5"/>
      <c r="G19" s="5"/>
      <c r="H19" s="7"/>
      <c r="I19" s="5"/>
    </row>
    <row r="20" spans="1:9" s="3" customFormat="1" ht="16.5" customHeight="1">
      <c r="A20" s="5" t="s">
        <v>34</v>
      </c>
      <c r="B20" s="5"/>
      <c r="C20" s="9"/>
      <c r="D20" s="5"/>
      <c r="E20" s="5"/>
      <c r="F20" s="5"/>
      <c r="G20" s="5"/>
      <c r="H20" s="5"/>
      <c r="I20" s="7" t="s">
        <v>10</v>
      </c>
    </row>
    <row r="21" spans="1:9" s="3" customFormat="1" ht="18" customHeight="1">
      <c r="A21" s="5"/>
      <c r="B21" s="51" t="s">
        <v>11</v>
      </c>
      <c r="C21" s="52"/>
      <c r="D21" s="53"/>
      <c r="E21" s="46" t="s">
        <v>12</v>
      </c>
      <c r="F21" s="46" t="s">
        <v>25</v>
      </c>
      <c r="G21" s="46" t="s">
        <v>28</v>
      </c>
      <c r="H21" s="46" t="s">
        <v>29</v>
      </c>
      <c r="I21" s="10" t="s">
        <v>13</v>
      </c>
    </row>
    <row r="22" spans="1:9" ht="12" customHeight="1">
      <c r="A22" s="8"/>
      <c r="B22" s="54"/>
      <c r="C22" s="55"/>
      <c r="D22" s="56"/>
      <c r="E22" s="47"/>
      <c r="F22" s="47"/>
      <c r="G22" s="47"/>
      <c r="H22" s="47"/>
      <c r="I22" s="11" t="s">
        <v>30</v>
      </c>
    </row>
    <row r="23" spans="1:9" ht="12" customHeight="1">
      <c r="A23" s="8"/>
      <c r="B23" s="57"/>
      <c r="C23" s="58"/>
      <c r="D23" s="59"/>
      <c r="E23" s="48"/>
      <c r="F23" s="48"/>
      <c r="G23" s="48"/>
      <c r="H23" s="48"/>
      <c r="I23" s="35" t="s">
        <v>16</v>
      </c>
    </row>
    <row r="24" spans="1:9" ht="12" customHeight="1">
      <c r="A24" s="8"/>
      <c r="B24" s="66" t="s">
        <v>0</v>
      </c>
      <c r="C24" s="68" t="s">
        <v>15</v>
      </c>
      <c r="D24" s="53"/>
      <c r="E24" s="28">
        <v>-58114000</v>
      </c>
      <c r="F24" s="28">
        <v>-47289000</v>
      </c>
      <c r="G24" s="28">
        <v>-8954000</v>
      </c>
      <c r="H24" s="28">
        <v>-56243000</v>
      </c>
      <c r="I24" s="30">
        <v>-96.8</v>
      </c>
    </row>
    <row r="25" spans="1:9" ht="18" customHeight="1">
      <c r="A25" s="8"/>
      <c r="B25" s="67"/>
      <c r="C25" s="69"/>
      <c r="D25" s="59"/>
      <c r="E25" s="23">
        <v>188296000</v>
      </c>
      <c r="F25" s="40">
        <v>38329031</v>
      </c>
      <c r="G25" s="23">
        <v>27817058</v>
      </c>
      <c r="H25" s="23">
        <v>66146089</v>
      </c>
      <c r="I25" s="25">
        <f>IF(E25=0,"　　　　－",ROUND(H25*100/E25,1))</f>
        <v>35.1</v>
      </c>
    </row>
    <row r="26" spans="1:9" ht="18" customHeight="1">
      <c r="A26" s="8"/>
      <c r="B26" s="31" t="s">
        <v>26</v>
      </c>
      <c r="C26" s="27" t="s">
        <v>4</v>
      </c>
      <c r="D26" s="36"/>
      <c r="E26" s="23">
        <v>32300000</v>
      </c>
      <c r="F26" s="16">
        <v>0</v>
      </c>
      <c r="G26" s="23">
        <v>32299739</v>
      </c>
      <c r="H26" s="23">
        <v>32299739</v>
      </c>
      <c r="I26" s="25">
        <f>IF(E26=0,"　　　　－",ROUND(H26*100/E26,1))</f>
        <v>100</v>
      </c>
    </row>
    <row r="27" spans="1:9" ht="18" customHeight="1">
      <c r="A27" s="8"/>
      <c r="B27" s="31" t="s">
        <v>21</v>
      </c>
      <c r="C27" s="27" t="s">
        <v>18</v>
      </c>
      <c r="D27" s="37"/>
      <c r="E27" s="23">
        <v>66849000</v>
      </c>
      <c r="F27" s="16">
        <v>16837390</v>
      </c>
      <c r="G27" s="23">
        <v>49668232</v>
      </c>
      <c r="H27" s="23">
        <v>66505622</v>
      </c>
      <c r="I27" s="25">
        <f>IF(E27=0,"　　　　－",ROUND(H27*100/E27,1))</f>
        <v>99.5</v>
      </c>
    </row>
    <row r="28" spans="1:9" ht="18" customHeight="1">
      <c r="A28" s="8"/>
      <c r="B28" s="31" t="s">
        <v>23</v>
      </c>
      <c r="C28" s="38" t="s">
        <v>22</v>
      </c>
      <c r="D28" s="39"/>
      <c r="E28" s="23">
        <v>925000</v>
      </c>
      <c r="F28" s="41" t="s">
        <v>8</v>
      </c>
      <c r="G28" s="41" t="s">
        <v>8</v>
      </c>
      <c r="H28" s="41" t="s">
        <v>8</v>
      </c>
      <c r="I28" s="42" t="s">
        <v>3</v>
      </c>
    </row>
    <row r="29" spans="1:9" ht="18" customHeight="1">
      <c r="A29" s="8"/>
      <c r="B29" s="31" t="s">
        <v>39</v>
      </c>
      <c r="C29" s="27" t="s">
        <v>46</v>
      </c>
      <c r="D29" s="43"/>
      <c r="E29" s="23">
        <v>30706000</v>
      </c>
      <c r="F29" s="16">
        <v>0</v>
      </c>
      <c r="G29" s="23">
        <v>30706000</v>
      </c>
      <c r="H29" s="23">
        <v>30706000</v>
      </c>
      <c r="I29" s="25">
        <f>IF(E29=0,"　　　　－",ROUND(H29*100/E29,1))</f>
        <v>100</v>
      </c>
    </row>
    <row r="30" spans="1:9" ht="18" customHeight="1">
      <c r="A30" s="8"/>
      <c r="B30" s="60" t="s">
        <v>27</v>
      </c>
      <c r="C30" s="62" t="s">
        <v>7</v>
      </c>
      <c r="D30" s="64"/>
      <c r="E30" s="28">
        <f>E24</f>
        <v>-58114000</v>
      </c>
      <c r="F30" s="28">
        <f>F24</f>
        <v>-47289000</v>
      </c>
      <c r="G30" s="28">
        <f>G24</f>
        <v>-8954000</v>
      </c>
      <c r="H30" s="28">
        <f>H24</f>
        <v>-56243000</v>
      </c>
      <c r="I30" s="30">
        <v>-96.8</v>
      </c>
    </row>
    <row r="31" spans="1:9" ht="18" customHeight="1">
      <c r="A31" s="8"/>
      <c r="B31" s="61"/>
      <c r="C31" s="63"/>
      <c r="D31" s="65"/>
      <c r="E31" s="34">
        <f>E25+E26+E27+E28+E29</f>
        <v>319076000</v>
      </c>
      <c r="F31" s="34">
        <f>F25+F26+F27+F29</f>
        <v>55166421</v>
      </c>
      <c r="G31" s="34">
        <f>G25+G26+G27+G29</f>
        <v>140491029</v>
      </c>
      <c r="H31" s="34">
        <f>H25+H26+H27+H29</f>
        <v>195657450</v>
      </c>
      <c r="I31" s="25">
        <f>IF(E31=0,"　　　　－",ROUND(H31*100/E31,1))</f>
        <v>61.3</v>
      </c>
    </row>
    <row r="32" spans="1:9" ht="18" customHeight="1">
      <c r="A32" s="6"/>
      <c r="B32" s="4" t="s">
        <v>31</v>
      </c>
      <c r="C32" s="44" t="s">
        <v>33</v>
      </c>
      <c r="D32" s="45"/>
      <c r="E32" s="5"/>
      <c r="F32" s="5"/>
      <c r="G32" s="5"/>
      <c r="H32" s="7"/>
      <c r="I32" s="4"/>
    </row>
    <row r="33" spans="1:9" s="3" customFormat="1" ht="21" customHeight="1">
      <c r="A33" s="4"/>
      <c r="B33" s="6"/>
      <c r="C33" s="6"/>
      <c r="D33" s="6"/>
      <c r="E33" s="8"/>
      <c r="F33" s="8"/>
      <c r="G33" s="5"/>
      <c r="H33" s="8"/>
      <c r="I33" s="6"/>
    </row>
    <row r="34" spans="1:9" ht="16.5" customHeight="1">
      <c r="A34" s="6"/>
      <c r="B34" s="6"/>
      <c r="C34" s="6"/>
      <c r="D34" s="6"/>
      <c r="E34" s="8"/>
      <c r="F34" s="8"/>
      <c r="G34" s="5"/>
      <c r="H34" s="8"/>
      <c r="I34" s="6"/>
    </row>
  </sheetData>
  <sheetProtection/>
  <mergeCells count="27">
    <mergeCell ref="H4:H6"/>
    <mergeCell ref="B13:B14"/>
    <mergeCell ref="C13:C14"/>
    <mergeCell ref="D13:D14"/>
    <mergeCell ref="H21:H23"/>
    <mergeCell ref="B4:D6"/>
    <mergeCell ref="E4:E6"/>
    <mergeCell ref="C24:C25"/>
    <mergeCell ref="D24:D25"/>
    <mergeCell ref="B16:B17"/>
    <mergeCell ref="C16:C17"/>
    <mergeCell ref="D16:D17"/>
    <mergeCell ref="G4:G6"/>
    <mergeCell ref="F4:F6"/>
    <mergeCell ref="B10:B11"/>
    <mergeCell ref="C10:C11"/>
    <mergeCell ref="D10:D11"/>
    <mergeCell ref="C32:D32"/>
    <mergeCell ref="F21:F23"/>
    <mergeCell ref="G21:G23"/>
    <mergeCell ref="C18:D18"/>
    <mergeCell ref="B21:D23"/>
    <mergeCell ref="E21:E23"/>
    <mergeCell ref="B30:B31"/>
    <mergeCell ref="C30:C31"/>
    <mergeCell ref="D30:D31"/>
    <mergeCell ref="B24:B25"/>
  </mergeCells>
  <printOptions/>
  <pageMargins left="0.5905511811023623" right="0.5905511811023623" top="0.6" bottom="0.59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Windows ユーザー</cp:lastModifiedBy>
  <cp:lastPrinted>2021-04-30T09:21:10Z</cp:lastPrinted>
  <dcterms:created xsi:type="dcterms:W3CDTF">2001-02-06T11:38:47Z</dcterms:created>
  <dcterms:modified xsi:type="dcterms:W3CDTF">2023-04-24T05:02:58Z</dcterms:modified>
  <cp:category/>
  <cp:version/>
  <cp:contentType/>
  <cp:contentStatus/>
</cp:coreProperties>
</file>