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2 公共施設への設備導入\01 太陽光発電設備及び蓄電池\令和6年度\"/>
    </mc:Choice>
  </mc:AlternateContent>
  <bookViews>
    <workbookView xWindow="0" yWindow="0" windowWidth="20490" windowHeight="7635"/>
  </bookViews>
  <sheets>
    <sheet name="計算シート" sheetId="3" r:id="rId1"/>
  </sheets>
  <definedNames>
    <definedName name="_xlnm.Print_Area" localSheetId="0">計算シート!$B$2:$L$21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I8" i="3"/>
  <c r="G8" i="3"/>
  <c r="E8" i="3"/>
  <c r="K10" i="3"/>
  <c r="I10" i="3"/>
  <c r="G10" i="3"/>
  <c r="E10" i="3"/>
  <c r="E15" i="3" l="1"/>
  <c r="K11" i="3"/>
  <c r="K13" i="3"/>
  <c r="I11" i="3"/>
  <c r="I13" i="3"/>
  <c r="G11" i="3"/>
  <c r="G13" i="3"/>
  <c r="E11" i="3"/>
  <c r="E13" i="3" s="1"/>
  <c r="E16" i="3" s="1"/>
  <c r="E18" i="3" l="1"/>
  <c r="E21" i="3" s="1"/>
</calcChain>
</file>

<file path=xl/sharedStrings.xml><?xml version="1.0" encoding="utf-8"?>
<sst xmlns="http://schemas.openxmlformats.org/spreadsheetml/2006/main" count="62" uniqueCount="29">
  <si>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</si>
  <si>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</si>
  <si>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</si>
  <si>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</si>
  <si>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</si>
  <si>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</si>
  <si>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円</t>
    <rPh sb="0" eb="1">
      <t>エン</t>
    </rPh>
    <phoneticPr fontId="1"/>
  </si>
  <si>
    <t>２　蓄電池</t>
    <rPh sb="2" eb="5">
      <t>チクデンチ</t>
    </rPh>
    <phoneticPr fontId="1"/>
  </si>
  <si>
    <t>ｋＷｈ</t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</si>
  <si>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</si>
  <si>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基準額（蓄電池の価格及び設置工事に要した費用の額の合計額（税抜き）の１ｋＷｈ当たりの額）</t>
    <rPh sb="0" eb="2">
      <t>キジュン</t>
    </rPh>
    <rPh sb="2" eb="3">
      <t>ガク</t>
    </rPh>
    <rPh sb="29" eb="30">
      <t>ゼイ</t>
    </rPh>
    <rPh sb="30" eb="31">
      <t>ヌ</t>
    </rPh>
    <phoneticPr fontId="1"/>
  </si>
  <si>
    <t>蓄電池の価格及び設置工事に要した費用の合計額（税抜き）</t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</si>
  <si>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</si>
  <si>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基準額に３分の２を乗じて得た額（1円未満切捨て）</t>
    <rPh sb="0" eb="2">
      <t>キジュン</t>
    </rPh>
    <rPh sb="2" eb="3">
      <t>ガク</t>
    </rPh>
    <rPh sb="5" eb="6">
      <t>ブン</t>
    </rPh>
    <rPh sb="9" eb="10">
      <t>ジョウ</t>
    </rPh>
    <rPh sb="12" eb="13">
      <t>エ</t>
    </rPh>
    <rPh sb="14" eb="15">
      <t>ガク</t>
    </rPh>
    <rPh sb="17" eb="18">
      <t>エン</t>
    </rPh>
    <rPh sb="18" eb="20">
      <t>ミマン</t>
    </rPh>
    <rPh sb="20" eb="22">
      <t>キリス</t>
    </rPh>
    <phoneticPr fontId="1"/>
  </si>
  <si>
    <t>太陽光発電設備の価格及び設置工事に要した費用の合計額（税抜き）</t>
    <rPh sb="0" eb="3">
      <t>タイヨウコウ</t>
    </rPh>
    <rPh sb="3" eb="5">
      <t>ハツデン</t>
    </rPh>
    <rPh sb="5" eb="7">
      <t>セツビ</t>
    </rPh>
    <phoneticPr fontId="1"/>
  </si>
  <si>
    <t>新座市公共施設太陽光発電設備等導入補助金</t>
    <rPh sb="0" eb="3">
      <t>ニイザシ</t>
    </rPh>
    <rPh sb="3" eb="5">
      <t>コウキョウ</t>
    </rPh>
    <rPh sb="5" eb="7">
      <t>シセツ</t>
    </rPh>
    <rPh sb="7" eb="10">
      <t>タイヨウコウ</t>
    </rPh>
    <rPh sb="10" eb="12">
      <t>ハツデン</t>
    </rPh>
    <rPh sb="12" eb="14">
      <t>セツビ</t>
    </rPh>
    <rPh sb="14" eb="15">
      <t>トウ</t>
    </rPh>
    <rPh sb="15" eb="17">
      <t>ドウニュウ</t>
    </rPh>
    <rPh sb="17" eb="20">
      <t>ホジョキン</t>
    </rPh>
    <phoneticPr fontId="1"/>
  </si>
  <si>
    <t>補助金の額計算シート</t>
    <rPh sb="0" eb="3">
      <t>ホジョキン</t>
    </rPh>
    <rPh sb="4" eb="5">
      <t>ガク</t>
    </rPh>
    <rPh sb="5" eb="7">
      <t>ケイサン</t>
    </rPh>
    <phoneticPr fontId="1"/>
  </si>
  <si>
    <t>児童センター</t>
    <rPh sb="0" eb="2">
      <t>ジドウ</t>
    </rPh>
    <phoneticPr fontId="1"/>
  </si>
  <si>
    <t>新堀小学校</t>
    <rPh sb="0" eb="5">
      <t>シンボリショウガッコウ</t>
    </rPh>
    <phoneticPr fontId="1"/>
  </si>
  <si>
    <t>畑中公民館</t>
    <rPh sb="0" eb="2">
      <t>ハタナカ</t>
    </rPh>
    <rPh sb="2" eb="5">
      <t>コウミンカン</t>
    </rPh>
    <phoneticPr fontId="1"/>
  </si>
  <si>
    <t>大和田公民館</t>
    <rPh sb="0" eb="6">
      <t>オオワダコウミンカン</t>
    </rPh>
    <phoneticPr fontId="1"/>
  </si>
  <si>
    <t>補助金交付額</t>
    <rPh sb="0" eb="3">
      <t>ホジョキン</t>
    </rPh>
    <rPh sb="3" eb="5">
      <t>コウフ</t>
    </rPh>
    <rPh sb="5" eb="6">
      <t>ガク</t>
    </rPh>
    <phoneticPr fontId="1"/>
  </si>
  <si>
    <t>太陽光発電設備に係る補助金の合計額（４施設）
（1,000円未満切捨て）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6">
      <t>ゴウケイ</t>
    </rPh>
    <rPh sb="16" eb="17">
      <t>ガク</t>
    </rPh>
    <rPh sb="29" eb="30">
      <t>エン</t>
    </rPh>
    <rPh sb="30" eb="32">
      <t>ミマン</t>
    </rPh>
    <rPh sb="32" eb="34">
      <t>キリス</t>
    </rPh>
    <phoneticPr fontId="1"/>
  </si>
  <si>
    <t>蓄電池に係る補助金の合計額（４施設）
（1,000円未満切捨て）</t>
    <rPh sb="0" eb="3">
      <t>チクデンチ</t>
    </rPh>
    <rPh sb="4" eb="5">
      <t>カカ</t>
    </rPh>
    <rPh sb="6" eb="9">
      <t>ホジョキン</t>
    </rPh>
    <rPh sb="10" eb="12">
      <t>ゴウケイ</t>
    </rPh>
    <rPh sb="12" eb="13">
      <t>ガク</t>
    </rPh>
    <rPh sb="25" eb="26">
      <t>エン</t>
    </rPh>
    <rPh sb="26" eb="28">
      <t>ミマン</t>
    </rPh>
    <rPh sb="28" eb="30">
      <t>キリス</t>
    </rPh>
    <phoneticPr fontId="1"/>
  </si>
  <si>
    <t>太陽光発電設備に係る補助金の額
（ａに２分の１を乗じて得た額。1円未満切捨て）</t>
    <rPh sb="8" eb="9">
      <t>カカ</t>
    </rPh>
    <rPh sb="10" eb="13">
      <t>ホジョキン</t>
    </rPh>
    <rPh sb="14" eb="15">
      <t>ガク</t>
    </rPh>
    <rPh sb="20" eb="21">
      <t>ブン</t>
    </rPh>
    <rPh sb="24" eb="25">
      <t>ジョウ</t>
    </rPh>
    <rPh sb="27" eb="28">
      <t>エ</t>
    </rPh>
    <rPh sb="29" eb="30">
      <t>ガク</t>
    </rPh>
    <phoneticPr fontId="1"/>
  </si>
  <si>
    <t>４施設に係る補助金の合計額</t>
    <rPh sb="1" eb="3">
      <t>シセツ</t>
    </rPh>
    <rPh sb="4" eb="5">
      <t>カカ</t>
    </rPh>
    <rPh sb="6" eb="8">
      <t>ホジョ</t>
    </rPh>
    <rPh sb="8" eb="9">
      <t>キン</t>
    </rPh>
    <rPh sb="10" eb="12">
      <t>ゴウケイ</t>
    </rPh>
    <rPh sb="12" eb="13">
      <t>ガク</t>
    </rPh>
    <phoneticPr fontId="1"/>
  </si>
  <si>
    <t>補助上限額</t>
    <rPh sb="0" eb="2">
      <t>ホジョ</t>
    </rPh>
    <rPh sb="2" eb="5">
      <t>ジョウゲンガク</t>
    </rPh>
    <phoneticPr fontId="1"/>
  </si>
  <si>
    <t>【蓄電池（4,800Ａｈ・セル未満）を設置する場合】</t>
    <rPh sb="1" eb="4">
      <t>チクデンチ</t>
    </rPh>
    <rPh sb="19" eb="21">
      <t>セッチ</t>
    </rPh>
    <rPh sb="23" eb="25">
      <t>バアイ</t>
    </rPh>
    <phoneticPr fontId="1"/>
  </si>
  <si>
    <t>蓄電池に係る補助金の額
（ｃ×ｄにより算出した額。1円未満切捨て）
※　ｂが155,000円を超える場合は0円</t>
    <rPh sb="0" eb="3">
      <t>チクデンチ</t>
    </rPh>
    <rPh sb="19" eb="21">
      <t>サンシュツ</t>
    </rPh>
    <rPh sb="23" eb="24">
      <t>ガク</t>
    </rPh>
    <rPh sb="26" eb="27">
      <t>エン</t>
    </rPh>
    <rPh sb="27" eb="29">
      <t>ミマン</t>
    </rPh>
    <rPh sb="29" eb="31">
      <t>キリス</t>
    </rPh>
    <rPh sb="45" eb="46">
      <t>エン</t>
    </rPh>
    <rPh sb="47" eb="48">
      <t>コ</t>
    </rPh>
    <rPh sb="50" eb="52">
      <t>バアイ</t>
    </rPh>
    <rPh sb="54" eb="5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</si>
</sst>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,##0.000_);[Red]\(#,##0.000\)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3" fontId="4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>
      <alignment vertical="center"/>
    </xf>
    <xf numFmtId="176" fontId="2" fillId="2" borderId="5" xfId="0" applyNumberFormat="1" applyFont="1" applyFill="1" applyBorder="1" applyProtection="1">
      <alignment vertical="center"/>
      <protection locked="0"/>
    </xf>
    <xf numFmtId="0" fontId="2" fillId="0" borderId="23" xfId="0" applyFont="1" applyFill="1" applyBorder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176" fontId="2" fillId="2" borderId="20" xfId="0" applyNumberFormat="1" applyFont="1" applyFill="1" applyBorder="1" applyProtection="1">
      <alignment vertic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176" fontId="2" fillId="2" borderId="27" xfId="0" applyNumberFormat="1" applyFont="1" applyFill="1" applyBorder="1" applyProtection="1">
      <alignment vertical="center"/>
      <protection locked="0"/>
    </xf>
    <xf numFmtId="0" fontId="2" fillId="0" borderId="29" xfId="0" applyFont="1" applyFill="1" applyBorder="1">
      <alignment vertical="center"/>
    </xf>
    <xf numFmtId="176" fontId="2" fillId="2" borderId="30" xfId="0" applyNumberFormat="1" applyFont="1" applyFill="1" applyBorder="1" applyProtection="1">
      <alignment vertic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Protection="1">
      <alignment vertical="center"/>
      <protection locked="0"/>
    </xf>
    <xf numFmtId="178" fontId="2" fillId="2" borderId="21" xfId="0" applyNumberFormat="1" applyFont="1" applyFill="1" applyBorder="1" applyProtection="1">
      <alignment vertical="center"/>
      <protection locked="0"/>
    </xf>
    <xf numFmtId="176" fontId="5" fillId="3" borderId="2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CC"/>
      <color rgb="FF00FF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tabSelected="1" zoomScale="55" zoomScaleNormal="55" workbookViewId="0">
      <selection activeCell="E9" sqref="E9"/>
    </sheetView>
  </sheetViews>
  <sheetFormatPr defaultRowHeight="22.5" customHeight="1" x14ac:dyDescent="0.15"/>
  <cols>
    <col min="1" max="1" width="3.875" style="1" customWidth="1"/>
    <col min="2" max="2" width="22.25" style="1" customWidth="1"/>
    <col min="3" max="3" width="5.375" style="3" customWidth="1"/>
    <col min="4" max="4" width="56.375" style="1" customWidth="1"/>
    <col min="5" max="5" width="27.25" style="2" customWidth="1"/>
    <col min="6" max="6" width="9" style="1"/>
    <col min="7" max="7" width="27.25" style="2" customWidth="1"/>
    <col min="8" max="8" width="9" style="1"/>
    <col min="9" max="9" width="27.25" style="2" customWidth="1"/>
    <col min="10" max="10" width="9" style="1"/>
    <col min="11" max="11" width="27.25" style="2" customWidth="1"/>
    <col min="12" max="16384" width="9" style="1"/>
  </cols>
  <sheetData>
    <row r="2" spans="2:12" s="4" customFormat="1" ht="65.25" customHeight="1" x14ac:dyDescent="0.15">
      <c r="B2" s="37" t="s">
        <v>15</v>
      </c>
      <c r="C2" s="5"/>
      <c r="E2" s="6"/>
      <c r="G2" s="6"/>
      <c r="I2" s="6"/>
      <c r="K2" s="6"/>
    </row>
    <row r="3" spans="2:12" s="4" customFormat="1" ht="33.75" customHeight="1" x14ac:dyDescent="0.15">
      <c r="B3" s="4" t="s">
        <v>16</v>
      </c>
      <c r="C3" s="5"/>
      <c r="E3" s="6"/>
      <c r="G3" s="6"/>
      <c r="I3" s="6"/>
      <c r="K3" s="6"/>
    </row>
    <row r="4" spans="2:12" s="4" customFormat="1" ht="33.75" customHeight="1" x14ac:dyDescent="0.15">
      <c r="B4" s="7" t="s">
        <v>27</v>
      </c>
      <c r="C4" s="5"/>
      <c r="E4" s="6"/>
      <c r="G4" s="6"/>
      <c r="I4" s="6"/>
      <c r="K4" s="6"/>
    </row>
    <row r="5" spans="2:12" s="4" customFormat="1" ht="33.75" customHeight="1" thickBot="1" x14ac:dyDescent="0.2">
      <c r="B5" s="7" t="s">
        <v>12</v>
      </c>
      <c r="C5" s="5"/>
      <c r="E5" s="6"/>
      <c r="G5" s="6"/>
      <c r="I5" s="6"/>
      <c r="K5" s="6"/>
    </row>
    <row r="6" spans="2:12" s="4" customFormat="1" ht="54.75" customHeight="1" thickBot="1" x14ac:dyDescent="0.2">
      <c r="C6" s="5"/>
      <c r="E6" s="45" t="s">
        <v>17</v>
      </c>
      <c r="F6" s="46"/>
      <c r="G6" s="45" t="s">
        <v>18</v>
      </c>
      <c r="H6" s="46"/>
      <c r="I6" s="45" t="s">
        <v>19</v>
      </c>
      <c r="J6" s="46"/>
      <c r="K6" s="47" t="s">
        <v>20</v>
      </c>
      <c r="L6" s="46"/>
    </row>
    <row r="7" spans="2:12" ht="57" customHeight="1" thickBot="1" x14ac:dyDescent="0.2">
      <c r="B7" s="11" t="s">
        <v>0</v>
      </c>
      <c r="C7" s="27" t="s">
        <v>1</v>
      </c>
      <c r="D7" s="28" t="s">
        <v>14</v>
      </c>
      <c r="E7" s="29"/>
      <c r="F7" s="30" t="s">
        <v>6</v>
      </c>
      <c r="G7" s="29"/>
      <c r="H7" s="30" t="s">
        <v>6</v>
      </c>
      <c r="I7" s="29"/>
      <c r="J7" s="30" t="s">
        <v>6</v>
      </c>
      <c r="K7" s="31"/>
      <c r="L7" s="30" t="s">
        <v>6</v>
      </c>
    </row>
    <row r="8" spans="2:12" ht="63" customHeight="1" thickTop="1" thickBot="1" x14ac:dyDescent="0.2">
      <c r="B8" s="18"/>
      <c r="C8" s="19" t="s">
        <v>2</v>
      </c>
      <c r="D8" s="20" t="s">
        <v>24</v>
      </c>
      <c r="E8" s="21">
        <f>IFERROR(ROUNDDOWN(E7*1/2,0),0)</f>
        <v>0</v>
      </c>
      <c r="F8" s="22" t="s">
        <v>6</v>
      </c>
      <c r="G8" s="21">
        <f>IFERROR(ROUNDDOWN(G7*1/2,0),0)</f>
        <v>0</v>
      </c>
      <c r="H8" s="22" t="s">
        <v>6</v>
      </c>
      <c r="I8" s="21">
        <f>IFERROR(ROUNDDOWN(I7*1/2,0),0)</f>
        <v>0</v>
      </c>
      <c r="J8" s="22" t="s">
        <v>6</v>
      </c>
      <c r="K8" s="21">
        <f>IFERROR(ROUNDDOWN(K7*1/2,0),0)</f>
        <v>0</v>
      </c>
      <c r="L8" s="22" t="s">
        <v>6</v>
      </c>
    </row>
    <row r="9" spans="2:12" ht="55.5" customHeight="1" x14ac:dyDescent="0.15">
      <c r="B9" s="11" t="s">
        <v>7</v>
      </c>
      <c r="C9" s="12" t="s">
        <v>1</v>
      </c>
      <c r="D9" s="13" t="s">
        <v>11</v>
      </c>
      <c r="E9" s="10"/>
      <c r="F9" s="14" t="s">
        <v>6</v>
      </c>
      <c r="G9" s="10"/>
      <c r="H9" s="14" t="s">
        <v>6</v>
      </c>
      <c r="I9" s="10"/>
      <c r="J9" s="14" t="s">
        <v>6</v>
      </c>
      <c r="K9" s="26"/>
      <c r="L9" s="14" t="s">
        <v>6</v>
      </c>
    </row>
    <row r="10" spans="2:12" ht="44.25" customHeight="1" x14ac:dyDescent="0.15">
      <c r="B10" s="15"/>
      <c r="C10" s="23" t="s">
        <v>2</v>
      </c>
      <c r="D10" s="8" t="s">
        <v>10</v>
      </c>
      <c r="E10" s="24">
        <f>IFERROR(ROUNDDOWN(E9/E12,0),0)</f>
        <v>0</v>
      </c>
      <c r="F10" s="25" t="s">
        <v>6</v>
      </c>
      <c r="G10" s="24">
        <f>IFERROR(ROUNDDOWN(G9/G12,0),0)</f>
        <v>0</v>
      </c>
      <c r="H10" s="25" t="s">
        <v>6</v>
      </c>
      <c r="I10" s="24">
        <f>IFERROR(ROUNDDOWN(I9/I12,0),0)</f>
        <v>0</v>
      </c>
      <c r="J10" s="25" t="s">
        <v>6</v>
      </c>
      <c r="K10" s="24">
        <f>IFERROR(ROUNDDOWN(K9/K12,0),0)</f>
        <v>0</v>
      </c>
      <c r="L10" s="25" t="s">
        <v>6</v>
      </c>
    </row>
    <row r="11" spans="2:12" ht="48.75" customHeight="1" x14ac:dyDescent="0.15">
      <c r="B11" s="15"/>
      <c r="C11" s="23" t="s">
        <v>3</v>
      </c>
      <c r="D11" s="8" t="s">
        <v>13</v>
      </c>
      <c r="E11" s="24">
        <f>IFERROR(ROUNDDOWN(E10*2/3,0),0)</f>
        <v>0</v>
      </c>
      <c r="F11" s="25" t="s">
        <v>6</v>
      </c>
      <c r="G11" s="24">
        <f>IFERROR(ROUNDDOWN(G10*2/3,0),0)</f>
        <v>0</v>
      </c>
      <c r="H11" s="25" t="s">
        <v>6</v>
      </c>
      <c r="I11" s="24">
        <f>IFERROR(ROUNDDOWN(I10*2/3,0),0)</f>
        <v>0</v>
      </c>
      <c r="J11" s="25" t="s">
        <v>6</v>
      </c>
      <c r="K11" s="24">
        <f>IFERROR(ROUNDDOWN(K10*2/3,0),0)</f>
        <v>0</v>
      </c>
      <c r="L11" s="25" t="s">
        <v>6</v>
      </c>
    </row>
    <row r="12" spans="2:12" ht="48.75" customHeight="1" thickBot="1" x14ac:dyDescent="0.2">
      <c r="B12" s="15"/>
      <c r="C12" s="32" t="s">
        <v>4</v>
      </c>
      <c r="D12" s="16" t="s">
        <v>9</v>
      </c>
      <c r="E12" s="33"/>
      <c r="F12" s="17" t="s">
        <v>8</v>
      </c>
      <c r="G12" s="33"/>
      <c r="H12" s="17" t="s">
        <v>8</v>
      </c>
      <c r="I12" s="33"/>
      <c r="J12" s="17" t="s">
        <v>8</v>
      </c>
      <c r="K12" s="34"/>
      <c r="L12" s="17" t="s">
        <v>8</v>
      </c>
    </row>
    <row r="13" spans="2:12" ht="63" customHeight="1" thickTop="1" thickBot="1" x14ac:dyDescent="0.2">
      <c r="B13" s="18"/>
      <c r="C13" s="19" t="s">
        <v>5</v>
      </c>
      <c r="D13" s="20" t="s">
        <v>28</v>
      </c>
      <c r="E13" s="21">
        <f>IF(E12=0,0,IFERROR(IF(E10&lt;=155000,ROUNDDOWN(E11*E12,0),"0"),0))</f>
        <v>0</v>
      </c>
      <c r="F13" s="22" t="s">
        <v>6</v>
      </c>
      <c r="G13" s="21">
        <f>IF(G12=0,0,IFERROR(IF(G10&lt;=155000,ROUNDDOWN(G11*G12,0),"0"),0))</f>
        <v>0</v>
      </c>
      <c r="H13" s="22" t="s">
        <v>6</v>
      </c>
      <c r="I13" s="21">
        <f>IF(I12=0,0,IFERROR(IF(I10&lt;=155000,ROUNDDOWN(I11*I12,0),"0"),0))</f>
        <v>0</v>
      </c>
      <c r="J13" s="22" t="s">
        <v>6</v>
      </c>
      <c r="K13" s="21">
        <f>IF(K12=0,0,IFERROR(IF(K10&lt;=155000,ROUNDDOWN(K11*K12,0),"0"),0))</f>
        <v>0</v>
      </c>
      <c r="L13" s="22" t="s">
        <v>6</v>
      </c>
    </row>
    <row r="14" spans="2:12" s="4" customFormat="1" ht="36" customHeight="1" thickBot="1" x14ac:dyDescent="0.2">
      <c r="B14" s="38"/>
      <c r="C14" s="39"/>
      <c r="D14" s="39"/>
      <c r="E14" s="40"/>
      <c r="F14" s="41"/>
      <c r="G14" s="40"/>
      <c r="H14" s="41"/>
      <c r="I14" s="40"/>
      <c r="J14" s="41"/>
      <c r="K14" s="40"/>
      <c r="L14" s="41"/>
    </row>
    <row r="15" spans="2:12" s="4" customFormat="1" ht="77.25" customHeight="1" thickBot="1" x14ac:dyDescent="0.2">
      <c r="B15" s="50" t="s">
        <v>22</v>
      </c>
      <c r="C15" s="51"/>
      <c r="D15" s="52"/>
      <c r="E15" s="9">
        <f>ROUNDDOWN(E8+G8+I8+K8,-3)</f>
        <v>0</v>
      </c>
      <c r="F15" s="43" t="s">
        <v>6</v>
      </c>
      <c r="G15" s="40"/>
      <c r="H15" s="41"/>
      <c r="I15" s="40"/>
      <c r="J15" s="41"/>
      <c r="K15" s="40"/>
      <c r="L15" s="41"/>
    </row>
    <row r="16" spans="2:12" s="4" customFormat="1" ht="77.25" customHeight="1" thickBot="1" x14ac:dyDescent="0.2">
      <c r="B16" s="53" t="s">
        <v>23</v>
      </c>
      <c r="C16" s="54"/>
      <c r="D16" s="55"/>
      <c r="E16" s="44">
        <f>ROUNDDOWN(E13+G13+I13+K13,-3)</f>
        <v>0</v>
      </c>
      <c r="F16" s="42" t="s">
        <v>6</v>
      </c>
      <c r="G16" s="40"/>
      <c r="H16" s="41"/>
      <c r="I16" s="40"/>
      <c r="J16" s="41"/>
      <c r="K16" s="40"/>
      <c r="L16" s="41"/>
    </row>
    <row r="17" spans="2:12" ht="33" customHeight="1" thickBot="1" x14ac:dyDescent="0.2">
      <c r="C17" s="1"/>
      <c r="E17" s="1"/>
      <c r="G17" s="1"/>
      <c r="I17" s="1"/>
      <c r="K17" s="1"/>
    </row>
    <row r="18" spans="2:12" s="4" customFormat="1" ht="77.25" customHeight="1" thickBot="1" x14ac:dyDescent="0.2">
      <c r="B18" s="50" t="s">
        <v>25</v>
      </c>
      <c r="C18" s="51"/>
      <c r="D18" s="52"/>
      <c r="E18" s="9">
        <f>E15+E16</f>
        <v>0</v>
      </c>
      <c r="F18" s="43" t="s">
        <v>6</v>
      </c>
      <c r="G18" s="40"/>
      <c r="H18" s="41"/>
      <c r="I18" s="40"/>
      <c r="J18" s="41"/>
      <c r="K18" s="40"/>
      <c r="L18" s="41"/>
    </row>
    <row r="19" spans="2:12" s="4" customFormat="1" ht="77.25" customHeight="1" thickBot="1" x14ac:dyDescent="0.2">
      <c r="B19" s="50" t="s">
        <v>26</v>
      </c>
      <c r="C19" s="51"/>
      <c r="D19" s="52"/>
      <c r="E19" s="9">
        <v>25169000</v>
      </c>
      <c r="F19" s="43" t="s">
        <v>6</v>
      </c>
      <c r="G19" s="40"/>
      <c r="H19" s="41"/>
      <c r="I19" s="40"/>
      <c r="J19" s="41"/>
      <c r="K19" s="40"/>
      <c r="L19" s="41"/>
    </row>
    <row r="20" spans="2:12" ht="33" customHeight="1" thickBot="1" x14ac:dyDescent="0.2">
      <c r="C20" s="1"/>
      <c r="E20" s="1"/>
      <c r="G20" s="1"/>
      <c r="I20" s="1"/>
      <c r="K20" s="1"/>
    </row>
    <row r="21" spans="2:12" ht="75.75" customHeight="1" thickBot="1" x14ac:dyDescent="0.2">
      <c r="B21" s="48" t="s">
        <v>21</v>
      </c>
      <c r="C21" s="49"/>
      <c r="D21" s="49"/>
      <c r="E21" s="35">
        <f>MIN(E18:E19)</f>
        <v>0</v>
      </c>
      <c r="F21" s="36" t="s">
        <v>6</v>
      </c>
    </row>
  </sheetData>
  <sheetProtection sheet="1" objects="1" scenarios="1"/>
  <mergeCells count="9">
    <mergeCell ref="K6:L6"/>
    <mergeCell ref="B19:D19"/>
    <mergeCell ref="B18:D18"/>
    <mergeCell ref="B21:D21"/>
    <mergeCell ref="E6:F6"/>
    <mergeCell ref="G6:H6"/>
    <mergeCell ref="I6:J6"/>
    <mergeCell ref="B15:D15"/>
    <mergeCell ref="B16:D16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2023-10-02T07:18:36Z</cp:lastPrinted>
  <dcterms:created xsi:type="dcterms:W3CDTF">2023-04-10T00:33:50Z</dcterms:created>
  <dcterms:modified xsi:type="dcterms:W3CDTF">2024-06-11T04:34:56Z</dcterms:modified>
</cp:coreProperties>
</file>