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Y:\企画課\２ 基本構想・基本計画\Ｆ 政策評価委員会\04 会議\05 会議資料・当日の運営等\★令和６年度第１回（R060829）\02 会議資料\送付用\"/>
    </mc:Choice>
  </mc:AlternateContent>
  <bookViews>
    <workbookView xWindow="0" yWindow="0" windowWidth="19200" windowHeight="6285"/>
  </bookViews>
  <sheets>
    <sheet name="目次" sheetId="1" r:id="rId1"/>
    <sheet name="事務事業評価シート(207)" sheetId="2" r:id="rId2"/>
    <sheet name="事務事業評価シート(208)" sheetId="3" r:id="rId3"/>
    <sheet name="事務事業評価シート(209)" sheetId="4" r:id="rId4"/>
    <sheet name="事務事業評価シート(210)" sheetId="5" r:id="rId5"/>
    <sheet name="事務事業評価シート(211)" sheetId="6" r:id="rId6"/>
    <sheet name="事務事業評価シート(212)" sheetId="7" r:id="rId7"/>
    <sheet name="事務事業評価シート(213)" sheetId="8" r:id="rId8"/>
    <sheet name="事務事業評価シート(214)" sheetId="9" r:id="rId9"/>
    <sheet name="事務事業評価シート(215)" sheetId="10" r:id="rId10"/>
    <sheet name="事務事業評価シート(216)" sheetId="11" r:id="rId11"/>
    <sheet name="事務事業評価シート(217)" sheetId="12" r:id="rId12"/>
    <sheet name="事務事業評価シート(218)" sheetId="13" r:id="rId13"/>
    <sheet name="事務事業評価シート(219)" sheetId="14" r:id="rId14"/>
    <sheet name="事務事業評価シート(220)" sheetId="15" r:id="rId15"/>
    <sheet name="事務事業評価シート(221)" sheetId="16" r:id="rId16"/>
    <sheet name="事務事業評価シート(222)" sheetId="17" r:id="rId17"/>
    <sheet name="事務事業評価シート(223)" sheetId="18" r:id="rId18"/>
    <sheet name="事務事業評価シート(224)" sheetId="19" r:id="rId19"/>
    <sheet name="事務事業評価シート(225)" sheetId="20" r:id="rId20"/>
    <sheet name="事務事業評価シート(226)" sheetId="21" r:id="rId21"/>
    <sheet name="事務事業評価シート(227)" sheetId="22" r:id="rId22"/>
    <sheet name="事務事業評価シート(228)" sheetId="23" r:id="rId23"/>
    <sheet name="事務事業評価シート(229)" sheetId="24" r:id="rId24"/>
    <sheet name="事務事業評価シート(230)" sheetId="25" r:id="rId25"/>
    <sheet name="事務事業評価シート(231)" sheetId="26" r:id="rId26"/>
    <sheet name="事務事業評価シート(232)" sheetId="27" r:id="rId27"/>
    <sheet name="事務事業評価シート(233)" sheetId="28" r:id="rId28"/>
    <sheet name="事務事業評価シート(234)" sheetId="29" r:id="rId29"/>
    <sheet name="事務事業評価シート(235)" sheetId="30" r:id="rId30"/>
    <sheet name="事務事業評価シート(236)" sheetId="31" r:id="rId31"/>
    <sheet name="事務事業評価シート(237)" sheetId="32" r:id="rId32"/>
    <sheet name="事務事業評価シート(238)" sheetId="33" r:id="rId33"/>
    <sheet name="事務事業評価シート(239)" sheetId="34" r:id="rId34"/>
    <sheet name="事務事業評価シート(240)" sheetId="35" r:id="rId35"/>
    <sheet name="事務事業評価シート(241)" sheetId="36" r:id="rId36"/>
    <sheet name="事務事業評価シート(242)" sheetId="37" r:id="rId37"/>
    <sheet name="事務事業評価シート(243)" sheetId="38" r:id="rId38"/>
    <sheet name="事務事業評価シート(244)" sheetId="39" r:id="rId39"/>
    <sheet name="事務事業評価シート(245)" sheetId="40" r:id="rId40"/>
    <sheet name="事務事業評価シート(246)" sheetId="41" r:id="rId41"/>
    <sheet name="事務事業評価シート(247)" sheetId="42" r:id="rId42"/>
    <sheet name="事務事業評価シート(248)" sheetId="43" r:id="rId43"/>
    <sheet name="事務事業評価シート(249)" sheetId="44" r:id="rId44"/>
    <sheet name="事務事業評価シート(250)" sheetId="45" r:id="rId45"/>
    <sheet name="事務事業評価シート(251)" sheetId="46" r:id="rId46"/>
    <sheet name="事務事業評価シート(252)" sheetId="47" r:id="rId47"/>
    <sheet name="事務事業評価シート(253)" sheetId="48" r:id="rId48"/>
    <sheet name="事務事業評価シート(254)" sheetId="49" r:id="rId49"/>
    <sheet name="事務事業評価シート(255)" sheetId="50" r:id="rId50"/>
    <sheet name="事務事業評価シート(256)" sheetId="51" r:id="rId51"/>
    <sheet name="事務事業評価シート(257)" sheetId="52" r:id="rId52"/>
    <sheet name="事務事業評価シート(258)" sheetId="53" r:id="rId53"/>
    <sheet name="事務事業評価シート(259)" sheetId="54" r:id="rId54"/>
    <sheet name="事務事業評価シート(260)" sheetId="55" r:id="rId55"/>
    <sheet name="事務事業評価シート(261)" sheetId="56" r:id="rId56"/>
    <sheet name="事務事業評価シート(262)" sheetId="57" r:id="rId57"/>
    <sheet name="事務事業評価シート(263)" sheetId="58" r:id="rId58"/>
    <sheet name="事務事業評価シート(264)" sheetId="59" r:id="rId59"/>
    <sheet name="事務事業評価シート(265)" sheetId="60" r:id="rId60"/>
    <sheet name="事務事業評価シート(266)" sheetId="61" r:id="rId61"/>
    <sheet name="事務事業評価シート(267)" sheetId="62" r:id="rId62"/>
    <sheet name="事務事業評価シート(268)" sheetId="63" r:id="rId63"/>
    <sheet name="事務事業評価シート(269)" sheetId="64" r:id="rId64"/>
    <sheet name="事務事業評価シート(270)" sheetId="65" r:id="rId65"/>
    <sheet name="事務事業評価シート(271)" sheetId="66" r:id="rId66"/>
    <sheet name="事務事業評価シート(272)" sheetId="67" r:id="rId67"/>
    <sheet name="事務事業評価シート(273)" sheetId="68" r:id="rId68"/>
    <sheet name="事務事業評価シート(274)" sheetId="69" r:id="rId69"/>
    <sheet name="事務事業評価シート(275)" sheetId="70" r:id="rId70"/>
    <sheet name="事務事業評価シート(276)" sheetId="71" r:id="rId71"/>
    <sheet name="事務事業評価シート(277)" sheetId="72" r:id="rId72"/>
    <sheet name="事務事業評価シート(278)" sheetId="73" r:id="rId73"/>
    <sheet name="事務事業評価シート(279)" sheetId="74" r:id="rId74"/>
    <sheet name="事務事業評価シート(280)" sheetId="75" r:id="rId75"/>
    <sheet name="事務事業評価シート(281)" sheetId="76" r:id="rId76"/>
    <sheet name="事務事業評価シート(282)" sheetId="77" r:id="rId77"/>
    <sheet name="事務事業評価シート(283)" sheetId="78" r:id="rId78"/>
    <sheet name="事務事業評価シート(284)" sheetId="79" r:id="rId79"/>
    <sheet name="事務事業評価シート(285)" sheetId="80" r:id="rId80"/>
    <sheet name="事務事業評価シート(286)" sheetId="81" r:id="rId81"/>
    <sheet name="事務事業評価シート(287)" sheetId="82" r:id="rId82"/>
    <sheet name="事務事業評価シート(288)" sheetId="83" r:id="rId83"/>
    <sheet name="事務事業評価シート(289)" sheetId="84" r:id="rId84"/>
    <sheet name="事務事業評価シート(290)" sheetId="85" r:id="rId85"/>
    <sheet name="事務事業評価シート(291)" sheetId="86" r:id="rId86"/>
    <sheet name="事務事業評価シート(292)" sheetId="87" r:id="rId87"/>
    <sheet name="事務事業評価シート(293)" sheetId="88" r:id="rId88"/>
    <sheet name="事務事業評価シート(294)" sheetId="89" r:id="rId89"/>
    <sheet name="事務事業評価シート(295)" sheetId="90" r:id="rId90"/>
    <sheet name="事務事業評価シート(296)" sheetId="91" r:id="rId91"/>
    <sheet name="事務事業評価シート(297)" sheetId="92" r:id="rId92"/>
    <sheet name="事務事業評価シート(298)" sheetId="93" r:id="rId93"/>
    <sheet name="事務事業評価シート(299)" sheetId="94" r:id="rId94"/>
    <sheet name="事務事業評価シート(300)" sheetId="95" r:id="rId95"/>
    <sheet name="事務事業評価シート(301)" sheetId="96" r:id="rId96"/>
    <sheet name="事務事業評価シート(302)" sheetId="97" r:id="rId97"/>
    <sheet name="事務事業評価シート(303)" sheetId="98" r:id="rId98"/>
    <sheet name="事務事業評価シート(304)" sheetId="99" r:id="rId99"/>
    <sheet name="事務事業評価シート(305)" sheetId="100" r:id="rId100"/>
    <sheet name="事務事業評価シート(306)" sheetId="101" r:id="rId101"/>
    <sheet name="事務事業評価シート(307)" sheetId="102" r:id="rId102"/>
    <sheet name="事務事業評価シート(308)" sheetId="103" r:id="rId103"/>
    <sheet name="事務事業評価シート(309)" sheetId="104" r:id="rId104"/>
    <sheet name="事務事業評価シート(310)" sheetId="105" r:id="rId105"/>
    <sheet name="事務事業評価シート(311)" sheetId="106" r:id="rId106"/>
    <sheet name="事務事業評価シート(312)" sheetId="107" r:id="rId107"/>
    <sheet name="事務事業評価シート(313)" sheetId="108" r:id="rId108"/>
    <sheet name="事務事業評価シート(314)" sheetId="109" r:id="rId109"/>
    <sheet name="事務事業評価シート(315)" sheetId="110" r:id="rId110"/>
    <sheet name="事務事業評価シート(316)" sheetId="111" r:id="rId111"/>
    <sheet name="事務事業評価シート(317)" sheetId="112" r:id="rId112"/>
    <sheet name="事務事業評価シート(318)" sheetId="113" r:id="rId113"/>
    <sheet name="事務事業評価シート(319)" sheetId="114" r:id="rId114"/>
    <sheet name="事務事業評価シート(320)" sheetId="115" r:id="rId115"/>
    <sheet name="事務事業評価シート(321)" sheetId="116" r:id="rId116"/>
    <sheet name="事務事業評価シート(322)" sheetId="117" r:id="rId117"/>
    <sheet name="事務事業評価シート(323)" sheetId="118" r:id="rId118"/>
    <sheet name="事務事業評価シート(324)" sheetId="119" r:id="rId119"/>
    <sheet name="事務事業評価シート(325)" sheetId="120" r:id="rId120"/>
    <sheet name="事務事業評価シート(326)" sheetId="121" r:id="rId121"/>
    <sheet name="事務事業評価シート(327)" sheetId="122" r:id="rId122"/>
  </sheets>
  <definedNames>
    <definedName name="_xlnm._FilterDatabase" localSheetId="0" hidden="1">目次!$B$1:$N$122</definedName>
    <definedName name="_xlnm.Print_Area" localSheetId="1">'事務事業評価シート(207)'!$A$1:$X$36</definedName>
    <definedName name="_xlnm.Print_Area" localSheetId="2">'事務事業評価シート(208)'!$A$1:$X$36</definedName>
    <definedName name="_xlnm.Print_Area" localSheetId="3">'事務事業評価シート(209)'!$A$1:$X$36</definedName>
    <definedName name="_xlnm.Print_Area" localSheetId="4">'事務事業評価シート(210)'!$A$1:$X$36</definedName>
    <definedName name="_xlnm.Print_Area" localSheetId="5">'事務事業評価シート(211)'!$A$1:$X$36</definedName>
    <definedName name="_xlnm.Print_Area" localSheetId="6">'事務事業評価シート(212)'!$A$1:$X$36</definedName>
    <definedName name="_xlnm.Print_Area" localSheetId="7">'事務事業評価シート(213)'!$A$1:$X$36</definedName>
    <definedName name="_xlnm.Print_Area" localSheetId="8">'事務事業評価シート(214)'!$A$1:$X$36</definedName>
    <definedName name="_xlnm.Print_Area" localSheetId="9">'事務事業評価シート(215)'!$A$1:$X$36</definedName>
    <definedName name="_xlnm.Print_Area" localSheetId="10">'事務事業評価シート(216)'!$A$1:$X$36</definedName>
    <definedName name="_xlnm.Print_Area" localSheetId="11">'事務事業評価シート(217)'!$A$1:$X$36</definedName>
    <definedName name="_xlnm.Print_Area" localSheetId="12">'事務事業評価シート(218)'!$A$1:$X$36</definedName>
    <definedName name="_xlnm.Print_Area" localSheetId="13">'事務事業評価シート(219)'!$A$1:$X$36</definedName>
    <definedName name="_xlnm.Print_Area" localSheetId="14">'事務事業評価シート(220)'!$A$1:$X$36</definedName>
    <definedName name="_xlnm.Print_Area" localSheetId="15">'事務事業評価シート(221)'!$A$1:$X$36</definedName>
    <definedName name="_xlnm.Print_Area" localSheetId="16">'事務事業評価シート(222)'!$A$1:$X$36</definedName>
    <definedName name="_xlnm.Print_Area" localSheetId="17">'事務事業評価シート(223)'!$A$1:$X$36</definedName>
    <definedName name="_xlnm.Print_Area" localSheetId="18">'事務事業評価シート(224)'!$A$1:$X$36</definedName>
    <definedName name="_xlnm.Print_Area" localSheetId="19">'事務事業評価シート(225)'!$A$1:$X$36</definedName>
    <definedName name="_xlnm.Print_Area" localSheetId="20">'事務事業評価シート(226)'!$A$1:$X$36</definedName>
    <definedName name="_xlnm.Print_Area" localSheetId="21">'事務事業評価シート(227)'!$A$1:$X$36</definedName>
    <definedName name="_xlnm.Print_Area" localSheetId="22">'事務事業評価シート(228)'!$A$1:$X$36</definedName>
    <definedName name="_xlnm.Print_Area" localSheetId="23">'事務事業評価シート(229)'!$A$1:$X$36</definedName>
    <definedName name="_xlnm.Print_Area" localSheetId="24">'事務事業評価シート(230)'!$A$1:$X$36</definedName>
    <definedName name="_xlnm.Print_Area" localSheetId="25">'事務事業評価シート(231)'!$A$1:$X$36</definedName>
    <definedName name="_xlnm.Print_Area" localSheetId="26">'事務事業評価シート(232)'!$A$1:$X$36</definedName>
    <definedName name="_xlnm.Print_Area" localSheetId="27">'事務事業評価シート(233)'!$A$1:$X$36</definedName>
    <definedName name="_xlnm.Print_Area" localSheetId="28">'事務事業評価シート(234)'!$A$1:$X$36</definedName>
    <definedName name="_xlnm.Print_Area" localSheetId="29">'事務事業評価シート(235)'!$A$1:$X$36</definedName>
    <definedName name="_xlnm.Print_Area" localSheetId="30">'事務事業評価シート(236)'!$A$1:$X$36</definedName>
    <definedName name="_xlnm.Print_Area" localSheetId="31">'事務事業評価シート(237)'!$A$1:$X$36</definedName>
    <definedName name="_xlnm.Print_Area" localSheetId="32">'事務事業評価シート(238)'!$A$1:$X$36</definedName>
    <definedName name="_xlnm.Print_Area" localSheetId="33">'事務事業評価シート(239)'!$A$1:$X$36</definedName>
    <definedName name="_xlnm.Print_Area" localSheetId="34">'事務事業評価シート(240)'!$A$1:$X$36</definedName>
    <definedName name="_xlnm.Print_Area" localSheetId="35">'事務事業評価シート(241)'!$A$1:$X$36</definedName>
    <definedName name="_xlnm.Print_Area" localSheetId="36">'事務事業評価シート(242)'!$A$1:$X$36</definedName>
    <definedName name="_xlnm.Print_Area" localSheetId="37">'事務事業評価シート(243)'!$A$1:$X$36</definedName>
    <definedName name="_xlnm.Print_Area" localSheetId="38">'事務事業評価シート(244)'!$A$1:$X$36</definedName>
    <definedName name="_xlnm.Print_Area" localSheetId="39">'事務事業評価シート(245)'!$A$1:$X$36</definedName>
    <definedName name="_xlnm.Print_Area" localSheetId="40">'事務事業評価シート(246)'!$A$1:$X$36</definedName>
    <definedName name="_xlnm.Print_Area" localSheetId="41">'事務事業評価シート(247)'!$A$1:$X$36</definedName>
    <definedName name="_xlnm.Print_Area" localSheetId="42">'事務事業評価シート(248)'!$A$1:$X$36</definedName>
    <definedName name="_xlnm.Print_Area" localSheetId="43">'事務事業評価シート(249)'!$A$1:$X$36</definedName>
    <definedName name="_xlnm.Print_Area" localSheetId="44">'事務事業評価シート(250)'!$A$1:$X$36</definedName>
    <definedName name="_xlnm.Print_Area" localSheetId="45">'事務事業評価シート(251)'!$A$1:$X$36</definedName>
    <definedName name="_xlnm.Print_Area" localSheetId="46">'事務事業評価シート(252)'!$A$1:$X$36</definedName>
    <definedName name="_xlnm.Print_Area" localSheetId="47">'事務事業評価シート(253)'!$A$1:$X$36</definedName>
    <definedName name="_xlnm.Print_Area" localSheetId="48">'事務事業評価シート(254)'!$A$1:$X$36</definedName>
    <definedName name="_xlnm.Print_Area" localSheetId="49">'事務事業評価シート(255)'!$A$1:$X$36</definedName>
    <definedName name="_xlnm.Print_Area" localSheetId="50">'事務事業評価シート(256)'!$A$1:$X$36</definedName>
    <definedName name="_xlnm.Print_Area" localSheetId="51">'事務事業評価シート(257)'!$A$1:$X$36</definedName>
    <definedName name="_xlnm.Print_Area" localSheetId="52">'事務事業評価シート(258)'!$A$1:$X$36</definedName>
    <definedName name="_xlnm.Print_Area" localSheetId="53">'事務事業評価シート(259)'!$A$1:$X$36</definedName>
    <definedName name="_xlnm.Print_Area" localSheetId="54">'事務事業評価シート(260)'!$A$1:$X$36</definedName>
    <definedName name="_xlnm.Print_Area" localSheetId="55">'事務事業評価シート(261)'!$A$1:$X$36</definedName>
    <definedName name="_xlnm.Print_Area" localSheetId="56">'事務事業評価シート(262)'!$A$1:$X$36</definedName>
    <definedName name="_xlnm.Print_Area" localSheetId="57">'事務事業評価シート(263)'!$A$1:$X$36</definedName>
    <definedName name="_xlnm.Print_Area" localSheetId="58">'事務事業評価シート(264)'!$A$1:$X$36</definedName>
    <definedName name="_xlnm.Print_Area" localSheetId="59">'事務事業評価シート(265)'!$A$1:$X$36</definedName>
    <definedName name="_xlnm.Print_Area" localSheetId="60">'事務事業評価シート(266)'!$A$1:$X$36</definedName>
    <definedName name="_xlnm.Print_Area" localSheetId="61">'事務事業評価シート(267)'!$A$1:$X$36</definedName>
    <definedName name="_xlnm.Print_Area" localSheetId="62">'事務事業評価シート(268)'!$A$1:$X$36</definedName>
    <definedName name="_xlnm.Print_Area" localSheetId="63">'事務事業評価シート(269)'!$A$1:$X$36</definedName>
    <definedName name="_xlnm.Print_Area" localSheetId="64">'事務事業評価シート(270)'!$A$1:$X$36</definedName>
    <definedName name="_xlnm.Print_Area" localSheetId="65">'事務事業評価シート(271)'!$A$1:$X$36</definedName>
    <definedName name="_xlnm.Print_Area" localSheetId="66">'事務事業評価シート(272)'!$A$1:$X$36</definedName>
    <definedName name="_xlnm.Print_Area" localSheetId="67">'事務事業評価シート(273)'!$A$1:$X$36</definedName>
    <definedName name="_xlnm.Print_Area" localSheetId="68">'事務事業評価シート(274)'!$A$1:$X$36</definedName>
    <definedName name="_xlnm.Print_Area" localSheetId="69">'事務事業評価シート(275)'!$A$1:$X$36</definedName>
    <definedName name="_xlnm.Print_Area" localSheetId="70">'事務事業評価シート(276)'!$A$1:$X$36</definedName>
    <definedName name="_xlnm.Print_Area" localSheetId="71">'事務事業評価シート(277)'!$A$1:$X$36</definedName>
    <definedName name="_xlnm.Print_Area" localSheetId="72">'事務事業評価シート(278)'!$A$1:$X$36</definedName>
    <definedName name="_xlnm.Print_Area" localSheetId="73">'事務事業評価シート(279)'!$A$1:$X$36</definedName>
    <definedName name="_xlnm.Print_Area" localSheetId="74">'事務事業評価シート(280)'!$A$1:$X$36</definedName>
    <definedName name="_xlnm.Print_Area" localSheetId="75">'事務事業評価シート(281)'!$A$1:$X$36</definedName>
    <definedName name="_xlnm.Print_Area" localSheetId="76">'事務事業評価シート(282)'!$A$1:$X$36</definedName>
    <definedName name="_xlnm.Print_Area" localSheetId="77">'事務事業評価シート(283)'!$A$1:$X$36</definedName>
    <definedName name="_xlnm.Print_Area" localSheetId="78">'事務事業評価シート(284)'!$A$1:$X$36</definedName>
    <definedName name="_xlnm.Print_Area" localSheetId="79">'事務事業評価シート(285)'!$A$1:$X$36</definedName>
    <definedName name="_xlnm.Print_Area" localSheetId="80">'事務事業評価シート(286)'!$A$1:$X$36</definedName>
    <definedName name="_xlnm.Print_Area" localSheetId="81">'事務事業評価シート(287)'!$A$1:$X$36</definedName>
    <definedName name="_xlnm.Print_Area" localSheetId="82">'事務事業評価シート(288)'!$A$1:$X$36</definedName>
    <definedName name="_xlnm.Print_Area" localSheetId="83">'事務事業評価シート(289)'!$A$1:$X$36</definedName>
    <definedName name="_xlnm.Print_Area" localSheetId="84">'事務事業評価シート(290)'!$A$1:$X$36</definedName>
    <definedName name="_xlnm.Print_Area" localSheetId="85">'事務事業評価シート(291)'!$A$1:$X$36</definedName>
    <definedName name="_xlnm.Print_Area" localSheetId="86">'事務事業評価シート(292)'!$A$1:$X$36</definedName>
    <definedName name="_xlnm.Print_Area" localSheetId="87">'事務事業評価シート(293)'!$A$1:$X$36</definedName>
    <definedName name="_xlnm.Print_Area" localSheetId="88">'事務事業評価シート(294)'!$A$1:$X$36</definedName>
    <definedName name="_xlnm.Print_Area" localSheetId="89">'事務事業評価シート(295)'!$A$1:$X$36</definedName>
    <definedName name="_xlnm.Print_Area" localSheetId="90">'事務事業評価シート(296)'!$A$1:$X$36</definedName>
    <definedName name="_xlnm.Print_Area" localSheetId="91">'事務事業評価シート(297)'!$A$1:$X$36</definedName>
    <definedName name="_xlnm.Print_Area" localSheetId="92">'事務事業評価シート(298)'!$A$1:$X$36</definedName>
    <definedName name="_xlnm.Print_Area" localSheetId="93">'事務事業評価シート(299)'!$A$1:$X$36</definedName>
    <definedName name="_xlnm.Print_Area" localSheetId="94">'事務事業評価シート(300)'!$A$1:$X$36</definedName>
    <definedName name="_xlnm.Print_Area" localSheetId="95">'事務事業評価シート(301)'!$A$1:$X$36</definedName>
    <definedName name="_xlnm.Print_Area" localSheetId="96">'事務事業評価シート(302)'!$A$1:$X$36</definedName>
    <definedName name="_xlnm.Print_Area" localSheetId="97">'事務事業評価シート(303)'!$A$1:$X$36</definedName>
    <definedName name="_xlnm.Print_Area" localSheetId="98">'事務事業評価シート(304)'!$A$1:$X$36</definedName>
    <definedName name="_xlnm.Print_Area" localSheetId="99">'事務事業評価シート(305)'!$A$1:$X$36</definedName>
    <definedName name="_xlnm.Print_Area" localSheetId="100">'事務事業評価シート(306)'!$A$1:$X$36</definedName>
    <definedName name="_xlnm.Print_Area" localSheetId="101">'事務事業評価シート(307)'!$A$1:$X$36</definedName>
    <definedName name="_xlnm.Print_Area" localSheetId="102">'事務事業評価シート(308)'!$A$1:$X$36</definedName>
    <definedName name="_xlnm.Print_Area" localSheetId="103">'事務事業評価シート(309)'!$A$1:$X$36</definedName>
    <definedName name="_xlnm.Print_Area" localSheetId="104">'事務事業評価シート(310)'!$A$1:$X$36</definedName>
    <definedName name="_xlnm.Print_Area" localSheetId="105">'事務事業評価シート(311)'!$A$1:$X$36</definedName>
    <definedName name="_xlnm.Print_Area" localSheetId="106">'事務事業評価シート(312)'!$A$1:$X$36</definedName>
    <definedName name="_xlnm.Print_Area" localSheetId="107">'事務事業評価シート(313)'!$A$1:$X$36</definedName>
    <definedName name="_xlnm.Print_Area" localSheetId="108">'事務事業評価シート(314)'!$A$1:$X$36</definedName>
    <definedName name="_xlnm.Print_Area" localSheetId="109">'事務事業評価シート(315)'!$A$1:$X$36</definedName>
    <definedName name="_xlnm.Print_Area" localSheetId="110">'事務事業評価シート(316)'!$A$1:$X$36</definedName>
    <definedName name="_xlnm.Print_Area" localSheetId="111">'事務事業評価シート(317)'!$A$1:$X$36</definedName>
    <definedName name="_xlnm.Print_Area" localSheetId="112">'事務事業評価シート(318)'!$A$1:$X$36</definedName>
    <definedName name="_xlnm.Print_Area" localSheetId="113">'事務事業評価シート(319)'!$A$1:$X$36</definedName>
    <definedName name="_xlnm.Print_Area" localSheetId="114">'事務事業評価シート(320)'!$A$1:$X$36</definedName>
    <definedName name="_xlnm.Print_Area" localSheetId="115">'事務事業評価シート(321)'!$A$1:$X$36</definedName>
    <definedName name="_xlnm.Print_Area" localSheetId="116">'事務事業評価シート(322)'!$A$1:$X$36</definedName>
    <definedName name="_xlnm.Print_Area" localSheetId="117">'事務事業評価シート(323)'!$A$1:$X$36</definedName>
    <definedName name="_xlnm.Print_Area" localSheetId="118">'事務事業評価シート(324)'!$A$1:$X$36</definedName>
    <definedName name="_xlnm.Print_Area" localSheetId="119">'事務事業評価シート(325)'!$A$1:$X$36</definedName>
    <definedName name="_xlnm.Print_Area" localSheetId="120">'事務事業評価シート(326)'!$A$1:$X$36</definedName>
    <definedName name="_xlnm.Print_Area" localSheetId="121">'事務事業評価シート(327)'!$A$1:$X$36</definedName>
    <definedName name="_xlnm.Print_Area" localSheetId="0">目次!$A$1:$N$122</definedName>
    <definedName name="sName">GET&gt;WORKBOOK(1)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I76" i="122" l="1"/>
  <c r="AH76" i="122"/>
  <c r="AG76" i="122"/>
  <c r="AE76" i="122"/>
  <c r="AD76" i="122"/>
  <c r="AC76" i="122"/>
  <c r="AA76" i="122"/>
  <c r="AI61" i="122"/>
  <c r="AH61" i="122"/>
  <c r="AG61" i="122"/>
  <c r="AF61" i="122"/>
  <c r="AE61" i="122"/>
  <c r="AD61" i="122"/>
  <c r="AC61" i="122"/>
  <c r="AB61" i="122"/>
  <c r="AA61" i="122"/>
  <c r="AE60" i="122"/>
  <c r="AI56" i="122"/>
  <c r="AH56" i="122"/>
  <c r="AF56" i="122"/>
  <c r="AE56" i="122"/>
  <c r="AD56" i="122"/>
  <c r="AB56" i="122"/>
  <c r="AA56" i="122"/>
  <c r="E52" i="122"/>
  <c r="E51" i="122"/>
  <c r="E43" i="122"/>
  <c r="E6" i="122" s="1"/>
  <c r="E42" i="122"/>
  <c r="E5" i="122" s="1"/>
  <c r="E41" i="122"/>
  <c r="A39" i="122"/>
  <c r="D36" i="122"/>
  <c r="B36" i="122"/>
  <c r="D35" i="122"/>
  <c r="B35" i="122"/>
  <c r="D34" i="122"/>
  <c r="B34" i="122"/>
  <c r="D33" i="122"/>
  <c r="B33" i="122"/>
  <c r="T26" i="122"/>
  <c r="E26" i="122"/>
  <c r="T19" i="122"/>
  <c r="E16" i="122"/>
  <c r="E15" i="122"/>
  <c r="E14" i="122"/>
  <c r="T12" i="122"/>
  <c r="T10" i="122"/>
  <c r="E9" i="122"/>
  <c r="T8" i="122"/>
  <c r="E8" i="122"/>
  <c r="E7" i="122"/>
  <c r="T6" i="122"/>
  <c r="T4" i="122"/>
  <c r="E4" i="122"/>
  <c r="Y1" i="122"/>
  <c r="A1" i="122"/>
  <c r="AE76" i="121"/>
  <c r="AD76" i="121"/>
  <c r="AI61" i="121"/>
  <c r="AH61" i="121"/>
  <c r="AG61" i="121"/>
  <c r="AF61" i="121"/>
  <c r="AE61" i="121"/>
  <c r="AD61" i="121"/>
  <c r="AC61" i="121"/>
  <c r="AB61" i="121"/>
  <c r="AA61" i="121"/>
  <c r="AI60" i="121"/>
  <c r="AH60" i="121"/>
  <c r="AE60" i="121"/>
  <c r="AD60" i="121"/>
  <c r="AB60" i="121"/>
  <c r="AE56" i="121"/>
  <c r="E52" i="121"/>
  <c r="E51" i="121"/>
  <c r="E43" i="121"/>
  <c r="E42" i="121"/>
  <c r="E41" i="121"/>
  <c r="A39" i="121"/>
  <c r="D36" i="121"/>
  <c r="B36" i="121"/>
  <c r="D35" i="121"/>
  <c r="B35" i="121"/>
  <c r="D34" i="121"/>
  <c r="B34" i="121"/>
  <c r="D33" i="121"/>
  <c r="B33" i="121"/>
  <c r="T26" i="121"/>
  <c r="E26" i="121"/>
  <c r="T19" i="121"/>
  <c r="E16" i="121"/>
  <c r="E15" i="121"/>
  <c r="E14" i="121"/>
  <c r="T12" i="121"/>
  <c r="T10" i="121"/>
  <c r="E9" i="121"/>
  <c r="T8" i="121"/>
  <c r="E8" i="121"/>
  <c r="E7" i="121"/>
  <c r="T6" i="121"/>
  <c r="E6" i="121"/>
  <c r="E5" i="121"/>
  <c r="T4" i="121"/>
  <c r="E4" i="121"/>
  <c r="Y1" i="121"/>
  <c r="A1" i="121"/>
  <c r="AI76" i="120"/>
  <c r="AE76" i="120"/>
  <c r="AC76" i="120"/>
  <c r="AI61" i="120"/>
  <c r="AH61" i="120"/>
  <c r="AG61" i="120"/>
  <c r="AF61" i="120"/>
  <c r="AE61" i="120"/>
  <c r="AD61" i="120"/>
  <c r="AC61" i="120"/>
  <c r="AB61" i="120"/>
  <c r="AA61" i="120"/>
  <c r="AE60" i="120"/>
  <c r="AD60" i="120"/>
  <c r="AI56" i="120"/>
  <c r="AF56" i="120"/>
  <c r="AE56" i="120"/>
  <c r="AB56" i="120"/>
  <c r="AA56" i="120"/>
  <c r="E52" i="120"/>
  <c r="E51" i="120"/>
  <c r="E43" i="120"/>
  <c r="E6" i="120" s="1"/>
  <c r="E42" i="120"/>
  <c r="E41" i="120"/>
  <c r="A39" i="120"/>
  <c r="D36" i="120"/>
  <c r="B36" i="120"/>
  <c r="D35" i="120"/>
  <c r="B35" i="120"/>
  <c r="D34" i="120"/>
  <c r="B34" i="120"/>
  <c r="D33" i="120"/>
  <c r="B33" i="120"/>
  <c r="T26" i="120"/>
  <c r="E26" i="120"/>
  <c r="T19" i="120"/>
  <c r="E16" i="120"/>
  <c r="E15" i="120"/>
  <c r="E14" i="120"/>
  <c r="T12" i="120"/>
  <c r="T10" i="120"/>
  <c r="E9" i="120"/>
  <c r="T8" i="120"/>
  <c r="E8" i="120"/>
  <c r="E7" i="120"/>
  <c r="T6" i="120"/>
  <c r="E5" i="120"/>
  <c r="T4" i="120"/>
  <c r="E4" i="120"/>
  <c r="Y1" i="120"/>
  <c r="A1" i="120"/>
  <c r="AE76" i="119"/>
  <c r="AB76" i="119"/>
  <c r="AI61" i="119"/>
  <c r="AH61" i="119"/>
  <c r="AG61" i="119"/>
  <c r="AF61" i="119"/>
  <c r="AE61" i="119"/>
  <c r="AD61" i="119"/>
  <c r="AC61" i="119"/>
  <c r="AB61" i="119"/>
  <c r="AA61" i="119"/>
  <c r="AI60" i="119"/>
  <c r="AE60" i="119"/>
  <c r="AC60" i="119"/>
  <c r="I60" i="119"/>
  <c r="G57" i="119"/>
  <c r="AH56" i="119"/>
  <c r="AG56" i="119"/>
  <c r="AF56" i="119"/>
  <c r="AE56" i="119"/>
  <c r="AI56" i="119" s="1"/>
  <c r="AD56" i="119"/>
  <c r="AC56" i="119"/>
  <c r="AB56" i="119"/>
  <c r="AA56" i="119"/>
  <c r="E52" i="119"/>
  <c r="E51" i="119"/>
  <c r="E14" i="119" s="1"/>
  <c r="E43" i="119"/>
  <c r="E6" i="119" s="1"/>
  <c r="E42" i="119"/>
  <c r="E41" i="119"/>
  <c r="A39" i="119"/>
  <c r="A1" i="119" s="1"/>
  <c r="D36" i="119"/>
  <c r="B36" i="119"/>
  <c r="D35" i="119"/>
  <c r="B35" i="119"/>
  <c r="D34" i="119"/>
  <c r="B34" i="119"/>
  <c r="D33" i="119"/>
  <c r="B33" i="119"/>
  <c r="T26" i="119"/>
  <c r="E26" i="119"/>
  <c r="T19" i="119"/>
  <c r="E16" i="119"/>
  <c r="E15" i="119"/>
  <c r="T12" i="119"/>
  <c r="T10" i="119"/>
  <c r="E9" i="119"/>
  <c r="T8" i="119"/>
  <c r="E8" i="119"/>
  <c r="E7" i="119"/>
  <c r="T6" i="119"/>
  <c r="E5" i="119"/>
  <c r="T4" i="119"/>
  <c r="E4" i="119"/>
  <c r="Y1" i="119"/>
  <c r="AH76" i="118"/>
  <c r="AG76" i="118"/>
  <c r="AF76" i="118"/>
  <c r="AE76" i="118"/>
  <c r="AI76" i="118" s="1"/>
  <c r="AD76" i="118"/>
  <c r="AC76" i="118"/>
  <c r="I70" i="118" s="1"/>
  <c r="I33" i="118" s="1"/>
  <c r="AB76" i="118"/>
  <c r="E73" i="118" s="1"/>
  <c r="E36" i="118" s="1"/>
  <c r="AA76" i="118"/>
  <c r="K73" i="118"/>
  <c r="K36" i="118" s="1"/>
  <c r="K72" i="118"/>
  <c r="K35" i="118" s="1"/>
  <c r="I71" i="118"/>
  <c r="I34" i="118" s="1"/>
  <c r="AI61" i="118"/>
  <c r="AH61" i="118"/>
  <c r="AG61" i="118"/>
  <c r="AF61" i="118"/>
  <c r="AE61" i="118"/>
  <c r="AD61" i="118"/>
  <c r="AC61" i="118"/>
  <c r="AB61" i="118"/>
  <c r="AA61" i="118"/>
  <c r="AH60" i="118"/>
  <c r="AG60" i="118"/>
  <c r="AF60" i="118"/>
  <c r="AE60" i="118"/>
  <c r="AI60" i="118" s="1"/>
  <c r="AD60" i="118"/>
  <c r="AC60" i="118"/>
  <c r="AB60" i="118"/>
  <c r="AA60" i="118"/>
  <c r="L59" i="118"/>
  <c r="AH56" i="118"/>
  <c r="AG56" i="118"/>
  <c r="AE56" i="118"/>
  <c r="AI56" i="118" s="1"/>
  <c r="AC56" i="118"/>
  <c r="AA56" i="118"/>
  <c r="E52" i="118"/>
  <c r="E51" i="118"/>
  <c r="E43" i="118"/>
  <c r="E42" i="118"/>
  <c r="E5" i="118" s="1"/>
  <c r="E41" i="118"/>
  <c r="A39" i="118"/>
  <c r="A1" i="118" s="1"/>
  <c r="D36" i="118"/>
  <c r="B36" i="118"/>
  <c r="D35" i="118"/>
  <c r="B35" i="118"/>
  <c r="D34" i="118"/>
  <c r="B34" i="118"/>
  <c r="D33" i="118"/>
  <c r="B33" i="118"/>
  <c r="T26" i="118"/>
  <c r="E26" i="118"/>
  <c r="T19" i="118"/>
  <c r="E16" i="118"/>
  <c r="E15" i="118"/>
  <c r="E14" i="118"/>
  <c r="T12" i="118"/>
  <c r="T10" i="118"/>
  <c r="E9" i="118"/>
  <c r="T8" i="118"/>
  <c r="E8" i="118"/>
  <c r="E7" i="118"/>
  <c r="T6" i="118"/>
  <c r="E6" i="118"/>
  <c r="T4" i="118"/>
  <c r="E4" i="118"/>
  <c r="Y1" i="118"/>
  <c r="AI76" i="117"/>
  <c r="AE76" i="117"/>
  <c r="AD76" i="117"/>
  <c r="AI61" i="117"/>
  <c r="AH61" i="117"/>
  <c r="AG61" i="117"/>
  <c r="AF61" i="117"/>
  <c r="AE61" i="117"/>
  <c r="AD61" i="117"/>
  <c r="AC61" i="117"/>
  <c r="AB61" i="117"/>
  <c r="AA61" i="117"/>
  <c r="AI60" i="117"/>
  <c r="AH60" i="117"/>
  <c r="AG60" i="117"/>
  <c r="AE60" i="117"/>
  <c r="AD60" i="117"/>
  <c r="AC60" i="117"/>
  <c r="AA60" i="117"/>
  <c r="AI56" i="117"/>
  <c r="AE56" i="117"/>
  <c r="AD56" i="117"/>
  <c r="E52" i="117"/>
  <c r="E51" i="117"/>
  <c r="E43" i="117"/>
  <c r="E42" i="117"/>
  <c r="E41" i="117"/>
  <c r="A39" i="117"/>
  <c r="A1" i="117" s="1"/>
  <c r="D36" i="117"/>
  <c r="B36" i="117"/>
  <c r="D35" i="117"/>
  <c r="B35" i="117"/>
  <c r="D34" i="117"/>
  <c r="B34" i="117"/>
  <c r="D33" i="117"/>
  <c r="B33" i="117"/>
  <c r="T26" i="117"/>
  <c r="E26" i="117"/>
  <c r="T19" i="117"/>
  <c r="E16" i="117"/>
  <c r="E15" i="117"/>
  <c r="E14" i="117"/>
  <c r="T12" i="117"/>
  <c r="T10" i="117"/>
  <c r="E9" i="117"/>
  <c r="T8" i="117"/>
  <c r="E8" i="117"/>
  <c r="E7" i="117"/>
  <c r="T6" i="117"/>
  <c r="E6" i="117"/>
  <c r="E5" i="117"/>
  <c r="T4" i="117"/>
  <c r="E4" i="117"/>
  <c r="Y1" i="117"/>
  <c r="AH76" i="116"/>
  <c r="AG76" i="116"/>
  <c r="AE76" i="116"/>
  <c r="AF76" i="116" s="1"/>
  <c r="AD76" i="116"/>
  <c r="AC76" i="116"/>
  <c r="AA76" i="116"/>
  <c r="AI61" i="116"/>
  <c r="AH61" i="116"/>
  <c r="AG61" i="116"/>
  <c r="AF61" i="116"/>
  <c r="AE61" i="116"/>
  <c r="AD61" i="116"/>
  <c r="AC61" i="116"/>
  <c r="AB61" i="116"/>
  <c r="AA61" i="116"/>
  <c r="AH60" i="116"/>
  <c r="AG60" i="116"/>
  <c r="AE60" i="116"/>
  <c r="AF60" i="116" s="1"/>
  <c r="AD60" i="116"/>
  <c r="AC60" i="116"/>
  <c r="AA60" i="116"/>
  <c r="AI56" i="116"/>
  <c r="AH56" i="116"/>
  <c r="AE56" i="116"/>
  <c r="AD56" i="116"/>
  <c r="AA56" i="116"/>
  <c r="E52" i="116"/>
  <c r="E15" i="116" s="1"/>
  <c r="E51" i="116"/>
  <c r="E43" i="116"/>
  <c r="E42" i="116"/>
  <c r="E5" i="116" s="1"/>
  <c r="E41" i="116"/>
  <c r="A39" i="116"/>
  <c r="D36" i="116"/>
  <c r="B36" i="116"/>
  <c r="D35" i="116"/>
  <c r="B35" i="116"/>
  <c r="D34" i="116"/>
  <c r="B34" i="116"/>
  <c r="D33" i="116"/>
  <c r="B33" i="116"/>
  <c r="T26" i="116"/>
  <c r="E26" i="116"/>
  <c r="T19" i="116"/>
  <c r="E16" i="116"/>
  <c r="E14" i="116"/>
  <c r="T12" i="116"/>
  <c r="T10" i="116"/>
  <c r="E9" i="116"/>
  <c r="T8" i="116"/>
  <c r="E8" i="116"/>
  <c r="E7" i="116"/>
  <c r="T6" i="116"/>
  <c r="E6" i="116"/>
  <c r="T4" i="116"/>
  <c r="E4" i="116"/>
  <c r="Y1" i="116"/>
  <c r="A1" i="116"/>
  <c r="AH76" i="115"/>
  <c r="AE76" i="115"/>
  <c r="AI76" i="115" s="1"/>
  <c r="AD76" i="115"/>
  <c r="AI61" i="115"/>
  <c r="AH61" i="115"/>
  <c r="AG61" i="115"/>
  <c r="AF61" i="115"/>
  <c r="AE61" i="115"/>
  <c r="AD61" i="115"/>
  <c r="AC61" i="115"/>
  <c r="AB61" i="115"/>
  <c r="AA61" i="115"/>
  <c r="AI60" i="115"/>
  <c r="AE60" i="115"/>
  <c r="AD60" i="115" s="1"/>
  <c r="AA60" i="115"/>
  <c r="AF56" i="115"/>
  <c r="AE56" i="115"/>
  <c r="AI56" i="115" s="1"/>
  <c r="AB56" i="115"/>
  <c r="E52" i="115"/>
  <c r="E51" i="115"/>
  <c r="E43" i="115"/>
  <c r="E6" i="115" s="1"/>
  <c r="E42" i="115"/>
  <c r="E41" i="115"/>
  <c r="A39" i="115"/>
  <c r="D36" i="115"/>
  <c r="B36" i="115"/>
  <c r="D35" i="115"/>
  <c r="B35" i="115"/>
  <c r="D34" i="115"/>
  <c r="B34" i="115"/>
  <c r="D33" i="115"/>
  <c r="B33" i="115"/>
  <c r="T26" i="115"/>
  <c r="E26" i="115"/>
  <c r="T19" i="115"/>
  <c r="E16" i="115"/>
  <c r="E15" i="115"/>
  <c r="E14" i="115"/>
  <c r="T12" i="115"/>
  <c r="T10" i="115"/>
  <c r="E9" i="115"/>
  <c r="T8" i="115"/>
  <c r="E8" i="115"/>
  <c r="E7" i="115"/>
  <c r="T6" i="115"/>
  <c r="E5" i="115"/>
  <c r="T4" i="115"/>
  <c r="E4" i="115"/>
  <c r="Y1" i="115"/>
  <c r="A1" i="115"/>
  <c r="AI76" i="114"/>
  <c r="AE76" i="114"/>
  <c r="AB76" i="114" s="1"/>
  <c r="AA76" i="114"/>
  <c r="AI61" i="114"/>
  <c r="AH61" i="114"/>
  <c r="AG61" i="114"/>
  <c r="AF61" i="114"/>
  <c r="AE61" i="114"/>
  <c r="AD61" i="114"/>
  <c r="AC61" i="114"/>
  <c r="AB61" i="114"/>
  <c r="AA61" i="114"/>
  <c r="AI60" i="114"/>
  <c r="AF60" i="114"/>
  <c r="AE60" i="114"/>
  <c r="AB60" i="114"/>
  <c r="AA60" i="114"/>
  <c r="AG56" i="114"/>
  <c r="AF56" i="114"/>
  <c r="AE56" i="114"/>
  <c r="AI56" i="114" s="1"/>
  <c r="AC56" i="114"/>
  <c r="AB56" i="114"/>
  <c r="AA56" i="114"/>
  <c r="E52" i="114"/>
  <c r="E51" i="114"/>
  <c r="E43" i="114"/>
  <c r="E6" i="114" s="1"/>
  <c r="E42" i="114"/>
  <c r="E41" i="114"/>
  <c r="A39" i="114"/>
  <c r="D36" i="114"/>
  <c r="B36" i="114"/>
  <c r="D35" i="114"/>
  <c r="B35" i="114"/>
  <c r="D34" i="114"/>
  <c r="B34" i="114"/>
  <c r="D33" i="114"/>
  <c r="B33" i="114"/>
  <c r="T26" i="114"/>
  <c r="E26" i="114"/>
  <c r="T19" i="114"/>
  <c r="E16" i="114"/>
  <c r="E15" i="114"/>
  <c r="E14" i="114"/>
  <c r="T12" i="114"/>
  <c r="T10" i="114"/>
  <c r="E9" i="114"/>
  <c r="T8" i="114"/>
  <c r="E8" i="114"/>
  <c r="E7" i="114"/>
  <c r="T6" i="114"/>
  <c r="E5" i="114"/>
  <c r="T4" i="114"/>
  <c r="E4" i="114"/>
  <c r="Y1" i="114"/>
  <c r="A1" i="114"/>
  <c r="AH76" i="113"/>
  <c r="AG76" i="113"/>
  <c r="AF76" i="113"/>
  <c r="AE76" i="113"/>
  <c r="AI76" i="113" s="1"/>
  <c r="AD76" i="113"/>
  <c r="E73" i="113" s="1"/>
  <c r="E36" i="113" s="1"/>
  <c r="AC76" i="113"/>
  <c r="AB76" i="113"/>
  <c r="K73" i="113" s="1"/>
  <c r="K36" i="113" s="1"/>
  <c r="AA76" i="113"/>
  <c r="M73" i="113"/>
  <c r="M36" i="113" s="1"/>
  <c r="G72" i="113"/>
  <c r="G35" i="113" s="1"/>
  <c r="I71" i="113"/>
  <c r="I34" i="113" s="1"/>
  <c r="K70" i="113"/>
  <c r="K33" i="113" s="1"/>
  <c r="AI61" i="113"/>
  <c r="AH61" i="113"/>
  <c r="AG61" i="113"/>
  <c r="AF61" i="113"/>
  <c r="H59" i="113" s="1"/>
  <c r="AE61" i="113"/>
  <c r="AD61" i="113"/>
  <c r="AC61" i="113"/>
  <c r="AB61" i="113"/>
  <c r="AA61" i="113"/>
  <c r="AH60" i="113"/>
  <c r="AG60" i="113"/>
  <c r="AF60" i="113"/>
  <c r="AE60" i="113"/>
  <c r="AI60" i="113" s="1"/>
  <c r="AD60" i="113"/>
  <c r="L59" i="113" s="1"/>
  <c r="AC60" i="113"/>
  <c r="AB60" i="113"/>
  <c r="AA60" i="113"/>
  <c r="AE56" i="113"/>
  <c r="E52" i="113"/>
  <c r="E51" i="113"/>
  <c r="E14" i="113" s="1"/>
  <c r="E43" i="113"/>
  <c r="E42" i="113"/>
  <c r="E5" i="113" s="1"/>
  <c r="E41" i="113"/>
  <c r="A39" i="113"/>
  <c r="A1" i="113" s="1"/>
  <c r="D36" i="113"/>
  <c r="B36" i="113"/>
  <c r="D35" i="113"/>
  <c r="B35" i="113"/>
  <c r="D34" i="113"/>
  <c r="B34" i="113"/>
  <c r="D33" i="113"/>
  <c r="B33" i="113"/>
  <c r="T26" i="113"/>
  <c r="E26" i="113"/>
  <c r="T19" i="113"/>
  <c r="E16" i="113"/>
  <c r="E15" i="113"/>
  <c r="T12" i="113"/>
  <c r="T10" i="113"/>
  <c r="E9" i="113"/>
  <c r="T8" i="113"/>
  <c r="E8" i="113"/>
  <c r="E7" i="113"/>
  <c r="T6" i="113"/>
  <c r="E6" i="113"/>
  <c r="T4" i="113"/>
  <c r="E4" i="113"/>
  <c r="Y1" i="113"/>
  <c r="AG76" i="112"/>
  <c r="AE76" i="112"/>
  <c r="AI76" i="112" s="1"/>
  <c r="AD76" i="112"/>
  <c r="AA76" i="112"/>
  <c r="AI61" i="112"/>
  <c r="AH61" i="112"/>
  <c r="AG61" i="112"/>
  <c r="AF61" i="112"/>
  <c r="AE61" i="112"/>
  <c r="AD61" i="112"/>
  <c r="AC61" i="112"/>
  <c r="AB61" i="112"/>
  <c r="AA61" i="112"/>
  <c r="AG60" i="112"/>
  <c r="AE60" i="112"/>
  <c r="AF60" i="112" s="1"/>
  <c r="AC60" i="112"/>
  <c r="AA60" i="112"/>
  <c r="K60" i="112"/>
  <c r="I57" i="112"/>
  <c r="AH56" i="112"/>
  <c r="AG56" i="112"/>
  <c r="AF56" i="112"/>
  <c r="AE56" i="112"/>
  <c r="AI56" i="112" s="1"/>
  <c r="AD56" i="112"/>
  <c r="AC56" i="112"/>
  <c r="AB56" i="112"/>
  <c r="G57" i="112" s="1"/>
  <c r="AA56" i="112"/>
  <c r="I60" i="112" s="1"/>
  <c r="I62" i="112" s="1"/>
  <c r="E52" i="112"/>
  <c r="E15" i="112" s="1"/>
  <c r="E51" i="112"/>
  <c r="E43" i="112"/>
  <c r="E42" i="112"/>
  <c r="E41" i="112"/>
  <c r="E4" i="112" s="1"/>
  <c r="A39" i="112"/>
  <c r="D36" i="112"/>
  <c r="B36" i="112"/>
  <c r="D35" i="112"/>
  <c r="B35" i="112"/>
  <c r="D34" i="112"/>
  <c r="B34" i="112"/>
  <c r="D33" i="112"/>
  <c r="B33" i="112"/>
  <c r="T26" i="112"/>
  <c r="E26" i="112"/>
  <c r="T19" i="112"/>
  <c r="E16" i="112"/>
  <c r="E14" i="112"/>
  <c r="T12" i="112"/>
  <c r="T10" i="112"/>
  <c r="E9" i="112"/>
  <c r="T8" i="112"/>
  <c r="E8" i="112"/>
  <c r="E7" i="112"/>
  <c r="T6" i="112"/>
  <c r="E6" i="112"/>
  <c r="E5" i="112"/>
  <c r="T4" i="112"/>
  <c r="Y1" i="112"/>
  <c r="A1" i="112"/>
  <c r="AH76" i="111"/>
  <c r="AF76" i="111"/>
  <c r="AE76" i="111"/>
  <c r="AG76" i="111" s="1"/>
  <c r="AD76" i="111"/>
  <c r="AB76" i="111"/>
  <c r="AA76" i="111"/>
  <c r="AI61" i="111"/>
  <c r="AH61" i="111"/>
  <c r="AG61" i="111"/>
  <c r="AF61" i="111"/>
  <c r="AE61" i="111"/>
  <c r="AD61" i="111"/>
  <c r="AC61" i="111"/>
  <c r="AB61" i="111"/>
  <c r="AA61" i="111"/>
  <c r="AH60" i="111"/>
  <c r="AF60" i="111"/>
  <c r="AE60" i="111"/>
  <c r="AG60" i="111" s="1"/>
  <c r="AD60" i="111"/>
  <c r="AC60" i="111"/>
  <c r="AB60" i="111"/>
  <c r="AA60" i="111"/>
  <c r="AE56" i="111"/>
  <c r="AA56" i="111" s="1"/>
  <c r="E52" i="111"/>
  <c r="E51" i="111"/>
  <c r="E43" i="111"/>
  <c r="E42" i="111"/>
  <c r="E5" i="111" s="1"/>
  <c r="E41" i="111"/>
  <c r="A39" i="111"/>
  <c r="D36" i="111"/>
  <c r="B36" i="111"/>
  <c r="D35" i="111"/>
  <c r="B35" i="111"/>
  <c r="D34" i="111"/>
  <c r="B34" i="111"/>
  <c r="D33" i="111"/>
  <c r="B33" i="111"/>
  <c r="T26" i="111"/>
  <c r="E26" i="111"/>
  <c r="T19" i="111"/>
  <c r="E16" i="111"/>
  <c r="E15" i="111"/>
  <c r="E14" i="111"/>
  <c r="T12" i="111"/>
  <c r="T10" i="111"/>
  <c r="E9" i="111"/>
  <c r="T8" i="111"/>
  <c r="E8" i="111"/>
  <c r="E7" i="111"/>
  <c r="T6" i="111"/>
  <c r="E6" i="111"/>
  <c r="T4" i="111"/>
  <c r="E4" i="111"/>
  <c r="Y1" i="111"/>
  <c r="A1" i="111"/>
  <c r="AI76" i="110"/>
  <c r="AE76" i="110"/>
  <c r="AA76" i="110"/>
  <c r="AI61" i="110"/>
  <c r="AH61" i="110"/>
  <c r="AG61" i="110"/>
  <c r="AF61" i="110"/>
  <c r="AE61" i="110"/>
  <c r="AD61" i="110"/>
  <c r="AC61" i="110"/>
  <c r="AB61" i="110"/>
  <c r="AA61" i="110"/>
  <c r="AE60" i="110"/>
  <c r="AA60" i="110" s="1"/>
  <c r="AH56" i="110"/>
  <c r="AF56" i="110"/>
  <c r="AE56" i="110"/>
  <c r="AI56" i="110" s="1"/>
  <c r="AD56" i="110"/>
  <c r="AB56" i="110"/>
  <c r="AA56" i="110"/>
  <c r="E52" i="110"/>
  <c r="E51" i="110"/>
  <c r="E43" i="110"/>
  <c r="E6" i="110" s="1"/>
  <c r="E42" i="110"/>
  <c r="E41" i="110"/>
  <c r="A39" i="110"/>
  <c r="D36" i="110"/>
  <c r="B36" i="110"/>
  <c r="D35" i="110"/>
  <c r="B35" i="110"/>
  <c r="D34" i="110"/>
  <c r="B34" i="110"/>
  <c r="D33" i="110"/>
  <c r="B33" i="110"/>
  <c r="T26" i="110"/>
  <c r="E26" i="110"/>
  <c r="T19" i="110"/>
  <c r="E16" i="110"/>
  <c r="E15" i="110"/>
  <c r="E14" i="110"/>
  <c r="T12" i="110"/>
  <c r="T10" i="110"/>
  <c r="E9" i="110"/>
  <c r="T8" i="110"/>
  <c r="E8" i="110"/>
  <c r="E7" i="110"/>
  <c r="T6" i="110"/>
  <c r="E5" i="110"/>
  <c r="T4" i="110"/>
  <c r="E4" i="110"/>
  <c r="Y1" i="110"/>
  <c r="A1" i="110"/>
  <c r="AH76" i="109"/>
  <c r="AF76" i="109"/>
  <c r="AE76" i="109"/>
  <c r="AI76" i="109" s="1"/>
  <c r="AD76" i="109"/>
  <c r="AB76" i="109"/>
  <c r="AA76" i="109"/>
  <c r="AI61" i="109"/>
  <c r="AH61" i="109"/>
  <c r="AG61" i="109"/>
  <c r="AF61" i="109"/>
  <c r="AE61" i="109"/>
  <c r="AD61" i="109"/>
  <c r="AC61" i="109"/>
  <c r="AB61" i="109"/>
  <c r="AA61" i="109"/>
  <c r="AH60" i="109"/>
  <c r="AF60" i="109"/>
  <c r="AE60" i="109"/>
  <c r="AI60" i="109" s="1"/>
  <c r="AD60" i="109"/>
  <c r="AB60" i="109"/>
  <c r="AA60" i="109"/>
  <c r="AG56" i="109"/>
  <c r="AE56" i="109"/>
  <c r="AF56" i="109" s="1"/>
  <c r="AC56" i="109"/>
  <c r="AA56" i="109"/>
  <c r="E52" i="109"/>
  <c r="E51" i="109"/>
  <c r="E14" i="109" s="1"/>
  <c r="E43" i="109"/>
  <c r="E42" i="109"/>
  <c r="E41" i="109"/>
  <c r="A39" i="109"/>
  <c r="A1" i="109" s="1"/>
  <c r="D36" i="109"/>
  <c r="B36" i="109"/>
  <c r="D35" i="109"/>
  <c r="B35" i="109"/>
  <c r="D34" i="109"/>
  <c r="B34" i="109"/>
  <c r="D33" i="109"/>
  <c r="B33" i="109"/>
  <c r="T26" i="109"/>
  <c r="E26" i="109"/>
  <c r="T19" i="109"/>
  <c r="E16" i="109"/>
  <c r="E15" i="109"/>
  <c r="T12" i="109"/>
  <c r="T10" i="109"/>
  <c r="E9" i="109"/>
  <c r="T8" i="109"/>
  <c r="E8" i="109"/>
  <c r="E7" i="109"/>
  <c r="T6" i="109"/>
  <c r="E6" i="109"/>
  <c r="E5" i="109"/>
  <c r="T4" i="109"/>
  <c r="E4" i="109"/>
  <c r="Y1" i="109"/>
  <c r="AG76" i="108"/>
  <c r="AE76" i="108"/>
  <c r="AF76" i="108" s="1"/>
  <c r="AC76" i="108"/>
  <c r="AA76" i="108"/>
  <c r="AI61" i="108"/>
  <c r="AH61" i="108"/>
  <c r="AG61" i="108"/>
  <c r="AF61" i="108"/>
  <c r="AE61" i="108"/>
  <c r="AD61" i="108"/>
  <c r="AC61" i="108"/>
  <c r="AB61" i="108"/>
  <c r="AA61" i="108"/>
  <c r="AG60" i="108"/>
  <c r="AE60" i="108"/>
  <c r="AF60" i="108" s="1"/>
  <c r="AC60" i="108"/>
  <c r="AA60" i="108"/>
  <c r="AH56" i="108"/>
  <c r="AF56" i="108"/>
  <c r="AE56" i="108"/>
  <c r="AG56" i="108" s="1"/>
  <c r="AD56" i="108"/>
  <c r="AB56" i="108"/>
  <c r="AA56" i="108"/>
  <c r="E52" i="108"/>
  <c r="E51" i="108"/>
  <c r="E43" i="108"/>
  <c r="E42" i="108"/>
  <c r="E41" i="108"/>
  <c r="A39" i="108"/>
  <c r="D36" i="108"/>
  <c r="B36" i="108"/>
  <c r="D35" i="108"/>
  <c r="B35" i="108"/>
  <c r="D34" i="108"/>
  <c r="B34" i="108"/>
  <c r="D33" i="108"/>
  <c r="B33" i="108"/>
  <c r="T26" i="108"/>
  <c r="E26" i="108"/>
  <c r="T19" i="108"/>
  <c r="E16" i="108"/>
  <c r="E15" i="108"/>
  <c r="E14" i="108"/>
  <c r="T12" i="108"/>
  <c r="T10" i="108"/>
  <c r="E9" i="108"/>
  <c r="T8" i="108"/>
  <c r="E8" i="108"/>
  <c r="E7" i="108"/>
  <c r="T6" i="108"/>
  <c r="E6" i="108"/>
  <c r="E5" i="108"/>
  <c r="T4" i="108"/>
  <c r="E4" i="108"/>
  <c r="Y1" i="108"/>
  <c r="A1" i="108"/>
  <c r="AH76" i="107"/>
  <c r="AG76" i="107"/>
  <c r="AF76" i="107"/>
  <c r="AE76" i="107"/>
  <c r="AI76" i="107" s="1"/>
  <c r="M73" i="107" s="1"/>
  <c r="M36" i="107" s="1"/>
  <c r="AD76" i="107"/>
  <c r="G72" i="107" s="1"/>
  <c r="G35" i="107" s="1"/>
  <c r="AC76" i="107"/>
  <c r="AB76" i="107"/>
  <c r="AA76" i="107"/>
  <c r="E73" i="107"/>
  <c r="E36" i="107" s="1"/>
  <c r="I71" i="107"/>
  <c r="I34" i="107" s="1"/>
  <c r="K70" i="107"/>
  <c r="K33" i="107" s="1"/>
  <c r="AI61" i="107"/>
  <c r="AH61" i="107"/>
  <c r="AG61" i="107"/>
  <c r="AF61" i="107"/>
  <c r="AE61" i="107"/>
  <c r="AD61" i="107"/>
  <c r="AC61" i="107"/>
  <c r="AB61" i="107"/>
  <c r="AA61" i="107"/>
  <c r="AH60" i="107"/>
  <c r="AG60" i="107"/>
  <c r="AF60" i="107"/>
  <c r="AE60" i="107"/>
  <c r="AI60" i="107" s="1"/>
  <c r="AD60" i="107"/>
  <c r="L59" i="107" s="1"/>
  <c r="AC60" i="107"/>
  <c r="AB60" i="107"/>
  <c r="N59" i="107" s="1"/>
  <c r="AA60" i="107"/>
  <c r="H59" i="107"/>
  <c r="AE56" i="107"/>
  <c r="E52" i="107"/>
  <c r="E51" i="107"/>
  <c r="E43" i="107"/>
  <c r="E42" i="107"/>
  <c r="E5" i="107" s="1"/>
  <c r="E41" i="107"/>
  <c r="A39" i="107"/>
  <c r="A1" i="107" s="1"/>
  <c r="D36" i="107"/>
  <c r="B36" i="107"/>
  <c r="D35" i="107"/>
  <c r="B35" i="107"/>
  <c r="D34" i="107"/>
  <c r="B34" i="107"/>
  <c r="D33" i="107"/>
  <c r="B33" i="107"/>
  <c r="T26" i="107"/>
  <c r="E26" i="107"/>
  <c r="T19" i="107"/>
  <c r="E16" i="107"/>
  <c r="E15" i="107"/>
  <c r="E14" i="107"/>
  <c r="T12" i="107"/>
  <c r="T10" i="107"/>
  <c r="E9" i="107"/>
  <c r="T8" i="107"/>
  <c r="E8" i="107"/>
  <c r="E7" i="107"/>
  <c r="T6" i="107"/>
  <c r="E6" i="107"/>
  <c r="T4" i="107"/>
  <c r="E4" i="107"/>
  <c r="Y1" i="107"/>
  <c r="AI76" i="106"/>
  <c r="AG76" i="106"/>
  <c r="AE76" i="106"/>
  <c r="AH76" i="106" s="1"/>
  <c r="AD76" i="106"/>
  <c r="AA76" i="106"/>
  <c r="AI61" i="106"/>
  <c r="AH61" i="106"/>
  <c r="AG61" i="106"/>
  <c r="AF61" i="106"/>
  <c r="AE61" i="106"/>
  <c r="AD61" i="106"/>
  <c r="AC61" i="106"/>
  <c r="AB61" i="106"/>
  <c r="AA61" i="106"/>
  <c r="AI60" i="106"/>
  <c r="AE60" i="106"/>
  <c r="AA60" i="106"/>
  <c r="AH56" i="106"/>
  <c r="AF56" i="106"/>
  <c r="AE56" i="106"/>
  <c r="AI56" i="106" s="1"/>
  <c r="AD56" i="106"/>
  <c r="AB56" i="106"/>
  <c r="AA56" i="106"/>
  <c r="E52" i="106"/>
  <c r="E51" i="106"/>
  <c r="E43" i="106"/>
  <c r="E6" i="106" s="1"/>
  <c r="E42" i="106"/>
  <c r="E41" i="106"/>
  <c r="A39" i="106"/>
  <c r="D36" i="106"/>
  <c r="B36" i="106"/>
  <c r="D35" i="106"/>
  <c r="B35" i="106"/>
  <c r="D34" i="106"/>
  <c r="B34" i="106"/>
  <c r="D33" i="106"/>
  <c r="B33" i="106"/>
  <c r="T26" i="106"/>
  <c r="E26" i="106"/>
  <c r="T19" i="106"/>
  <c r="E16" i="106"/>
  <c r="E15" i="106"/>
  <c r="E14" i="106"/>
  <c r="T12" i="106"/>
  <c r="T10" i="106"/>
  <c r="E9" i="106"/>
  <c r="T8" i="106"/>
  <c r="E8" i="106"/>
  <c r="E7" i="106"/>
  <c r="T6" i="106"/>
  <c r="E5" i="106"/>
  <c r="T4" i="106"/>
  <c r="E4" i="106"/>
  <c r="Y1" i="106"/>
  <c r="A1" i="106"/>
  <c r="AH76" i="105"/>
  <c r="AF76" i="105"/>
  <c r="AE76" i="105"/>
  <c r="AI76" i="105" s="1"/>
  <c r="AD76" i="105"/>
  <c r="AB76" i="105"/>
  <c r="AA76" i="105"/>
  <c r="AI61" i="105"/>
  <c r="AH61" i="105"/>
  <c r="AG61" i="105"/>
  <c r="AF61" i="105"/>
  <c r="AE61" i="105"/>
  <c r="AD61" i="105"/>
  <c r="AC61" i="105"/>
  <c r="AB61" i="105"/>
  <c r="AA61" i="105"/>
  <c r="AH60" i="105"/>
  <c r="AF60" i="105"/>
  <c r="AE60" i="105"/>
  <c r="AI60" i="105" s="1"/>
  <c r="AD60" i="105"/>
  <c r="AB60" i="105"/>
  <c r="AA60" i="105"/>
  <c r="AG56" i="105"/>
  <c r="AE56" i="105"/>
  <c r="AF56" i="105" s="1"/>
  <c r="AC56" i="105"/>
  <c r="AA56" i="105"/>
  <c r="E52" i="105"/>
  <c r="E51" i="105"/>
  <c r="E43" i="105"/>
  <c r="E42" i="105"/>
  <c r="E5" i="105" s="1"/>
  <c r="E41" i="105"/>
  <c r="A39" i="105"/>
  <c r="A1" i="105" s="1"/>
  <c r="D36" i="105"/>
  <c r="B36" i="105"/>
  <c r="D35" i="105"/>
  <c r="B35" i="105"/>
  <c r="D34" i="105"/>
  <c r="B34" i="105"/>
  <c r="D33" i="105"/>
  <c r="B33" i="105"/>
  <c r="T26" i="105"/>
  <c r="E26" i="105"/>
  <c r="T19" i="105"/>
  <c r="E16" i="105"/>
  <c r="E15" i="105"/>
  <c r="E14" i="105"/>
  <c r="T12" i="105"/>
  <c r="T10" i="105"/>
  <c r="E9" i="105"/>
  <c r="T8" i="105"/>
  <c r="E8" i="105"/>
  <c r="E7" i="105"/>
  <c r="T6" i="105"/>
  <c r="E6" i="105"/>
  <c r="T4" i="105"/>
  <c r="E4" i="105"/>
  <c r="Y1" i="105"/>
  <c r="AG76" i="104"/>
  <c r="AE76" i="104"/>
  <c r="AF76" i="104" s="1"/>
  <c r="AC76" i="104"/>
  <c r="AA76" i="104"/>
  <c r="AI61" i="104"/>
  <c r="AH61" i="104"/>
  <c r="AG61" i="104"/>
  <c r="AF61" i="104"/>
  <c r="AE61" i="104"/>
  <c r="AD61" i="104"/>
  <c r="AC61" i="104"/>
  <c r="AB61" i="104"/>
  <c r="AA61" i="104"/>
  <c r="AG60" i="104"/>
  <c r="AE60" i="104"/>
  <c r="AF60" i="104" s="1"/>
  <c r="AC60" i="104"/>
  <c r="AA60" i="104"/>
  <c r="AH56" i="104"/>
  <c r="AF56" i="104"/>
  <c r="AE56" i="104"/>
  <c r="AG56" i="104" s="1"/>
  <c r="AD56" i="104"/>
  <c r="AB56" i="104"/>
  <c r="AA56" i="104"/>
  <c r="E52" i="104"/>
  <c r="E51" i="104"/>
  <c r="E43" i="104"/>
  <c r="E6" i="104" s="1"/>
  <c r="E42" i="104"/>
  <c r="E41" i="104"/>
  <c r="A39" i="104"/>
  <c r="D36" i="104"/>
  <c r="B36" i="104"/>
  <c r="D35" i="104"/>
  <c r="B35" i="104"/>
  <c r="D34" i="104"/>
  <c r="B34" i="104"/>
  <c r="D33" i="104"/>
  <c r="B33" i="104"/>
  <c r="T26" i="104"/>
  <c r="E26" i="104"/>
  <c r="T19" i="104"/>
  <c r="E16" i="104"/>
  <c r="E15" i="104"/>
  <c r="E14" i="104"/>
  <c r="T12" i="104"/>
  <c r="T10" i="104"/>
  <c r="E9" i="104"/>
  <c r="T8" i="104"/>
  <c r="E8" i="104"/>
  <c r="E7" i="104"/>
  <c r="T6" i="104"/>
  <c r="E5" i="104"/>
  <c r="T4" i="104"/>
  <c r="E4" i="104"/>
  <c r="Y1" i="104"/>
  <c r="A1" i="104"/>
  <c r="AH76" i="103"/>
  <c r="AF76" i="103"/>
  <c r="AE76" i="103"/>
  <c r="AG76" i="103" s="1"/>
  <c r="AD76" i="103"/>
  <c r="AB76" i="103"/>
  <c r="AA76" i="103"/>
  <c r="AI61" i="103"/>
  <c r="AH61" i="103"/>
  <c r="AG61" i="103"/>
  <c r="AF61" i="103"/>
  <c r="AE61" i="103"/>
  <c r="AD61" i="103"/>
  <c r="AC61" i="103"/>
  <c r="AB61" i="103"/>
  <c r="AA61" i="103"/>
  <c r="AH60" i="103"/>
  <c r="AF60" i="103"/>
  <c r="AE60" i="103"/>
  <c r="AG60" i="103" s="1"/>
  <c r="AD60" i="103"/>
  <c r="AC60" i="103"/>
  <c r="AB60" i="103"/>
  <c r="AA60" i="103"/>
  <c r="AI56" i="103"/>
  <c r="AE56" i="103"/>
  <c r="AA56" i="103"/>
  <c r="E52" i="103"/>
  <c r="E51" i="103"/>
  <c r="E43" i="103"/>
  <c r="E42" i="103"/>
  <c r="E5" i="103" s="1"/>
  <c r="E41" i="103"/>
  <c r="A39" i="103"/>
  <c r="A1" i="103" s="1"/>
  <c r="D36" i="103"/>
  <c r="B36" i="103"/>
  <c r="D35" i="103"/>
  <c r="B35" i="103"/>
  <c r="D34" i="103"/>
  <c r="B34" i="103"/>
  <c r="D33" i="103"/>
  <c r="B33" i="103"/>
  <c r="T26" i="103"/>
  <c r="E26" i="103"/>
  <c r="T19" i="103"/>
  <c r="E16" i="103"/>
  <c r="E15" i="103"/>
  <c r="E14" i="103"/>
  <c r="T12" i="103"/>
  <c r="T10" i="103"/>
  <c r="E9" i="103"/>
  <c r="T8" i="103"/>
  <c r="E8" i="103"/>
  <c r="E7" i="103"/>
  <c r="T6" i="103"/>
  <c r="E6" i="103"/>
  <c r="T4" i="103"/>
  <c r="E4" i="103"/>
  <c r="Y1" i="103"/>
  <c r="AI76" i="102"/>
  <c r="AE76" i="102"/>
  <c r="AA76" i="102"/>
  <c r="AI61" i="102"/>
  <c r="AH61" i="102"/>
  <c r="AG61" i="102"/>
  <c r="AF61" i="102"/>
  <c r="AE61" i="102"/>
  <c r="AD61" i="102"/>
  <c r="AC61" i="102"/>
  <c r="AB61" i="102"/>
  <c r="AA61" i="102"/>
  <c r="AI60" i="102"/>
  <c r="AE60" i="102"/>
  <c r="AA60" i="102" s="1"/>
  <c r="AH56" i="102"/>
  <c r="AF56" i="102"/>
  <c r="AE56" i="102"/>
  <c r="AI56" i="102" s="1"/>
  <c r="AD56" i="102"/>
  <c r="AB56" i="102"/>
  <c r="AA56" i="102"/>
  <c r="E52" i="102"/>
  <c r="E51" i="102"/>
  <c r="E43" i="102"/>
  <c r="E6" i="102" s="1"/>
  <c r="E42" i="102"/>
  <c r="E41" i="102"/>
  <c r="A39" i="102"/>
  <c r="D36" i="102"/>
  <c r="B36" i="102"/>
  <c r="D35" i="102"/>
  <c r="B35" i="102"/>
  <c r="D34" i="102"/>
  <c r="B34" i="102"/>
  <c r="D33" i="102"/>
  <c r="B33" i="102"/>
  <c r="T26" i="102"/>
  <c r="E26" i="102"/>
  <c r="T19" i="102"/>
  <c r="E16" i="102"/>
  <c r="E15" i="102"/>
  <c r="E14" i="102"/>
  <c r="T12" i="102"/>
  <c r="T10" i="102"/>
  <c r="E9" i="102"/>
  <c r="T8" i="102"/>
  <c r="E8" i="102"/>
  <c r="E7" i="102"/>
  <c r="T6" i="102"/>
  <c r="E5" i="102"/>
  <c r="T4" i="102"/>
  <c r="E4" i="102"/>
  <c r="Y1" i="102"/>
  <c r="A1" i="102"/>
  <c r="AH76" i="101"/>
  <c r="AF76" i="101"/>
  <c r="AE76" i="101"/>
  <c r="AI76" i="101" s="1"/>
  <c r="AD76" i="101"/>
  <c r="AC76" i="101"/>
  <c r="AB76" i="101"/>
  <c r="E71" i="101" s="1"/>
  <c r="E34" i="101" s="1"/>
  <c r="AA76" i="101"/>
  <c r="G70" i="101"/>
  <c r="G33" i="101" s="1"/>
  <c r="AI61" i="101"/>
  <c r="AH61" i="101"/>
  <c r="AG61" i="101"/>
  <c r="AF61" i="101"/>
  <c r="AE61" i="101"/>
  <c r="AD61" i="101"/>
  <c r="AC61" i="101"/>
  <c r="AB61" i="101"/>
  <c r="AA61" i="101"/>
  <c r="AH60" i="101"/>
  <c r="AF60" i="101"/>
  <c r="AE60" i="101"/>
  <c r="AI60" i="101" s="1"/>
  <c r="AD60" i="101"/>
  <c r="AC60" i="101"/>
  <c r="AB60" i="101"/>
  <c r="AA60" i="101"/>
  <c r="AG56" i="101"/>
  <c r="AE56" i="101"/>
  <c r="AF56" i="101" s="1"/>
  <c r="AC56" i="101"/>
  <c r="AA56" i="101"/>
  <c r="E52" i="101"/>
  <c r="E51" i="101"/>
  <c r="E14" i="101" s="1"/>
  <c r="E43" i="101"/>
  <c r="E42" i="101"/>
  <c r="E5" i="101" s="1"/>
  <c r="E41" i="101"/>
  <c r="A39" i="101"/>
  <c r="A1" i="101" s="1"/>
  <c r="D36" i="101"/>
  <c r="B36" i="101"/>
  <c r="D35" i="101"/>
  <c r="B35" i="101"/>
  <c r="D34" i="101"/>
  <c r="B34" i="101"/>
  <c r="D33" i="101"/>
  <c r="B33" i="101"/>
  <c r="T26" i="101"/>
  <c r="E26" i="101"/>
  <c r="T19" i="101"/>
  <c r="E16" i="101"/>
  <c r="E15" i="101"/>
  <c r="T12" i="101"/>
  <c r="T10" i="101"/>
  <c r="E9" i="101"/>
  <c r="T8" i="101"/>
  <c r="E8" i="101"/>
  <c r="E7" i="101"/>
  <c r="T6" i="101"/>
  <c r="E6" i="101"/>
  <c r="T4" i="101"/>
  <c r="E4" i="101"/>
  <c r="Y1" i="101"/>
  <c r="AG76" i="100"/>
  <c r="AE76" i="100"/>
  <c r="AF76" i="100" s="1"/>
  <c r="AC76" i="100"/>
  <c r="AA76" i="100"/>
  <c r="AI61" i="100"/>
  <c r="AH61" i="100"/>
  <c r="AG61" i="100"/>
  <c r="AF61" i="100"/>
  <c r="AE61" i="100"/>
  <c r="AD61" i="100"/>
  <c r="AC61" i="100"/>
  <c r="AB61" i="100"/>
  <c r="AA61" i="100"/>
  <c r="AI60" i="100"/>
  <c r="AG60" i="100"/>
  <c r="AE60" i="100"/>
  <c r="AC60" i="100" s="1"/>
  <c r="AA60" i="100"/>
  <c r="AH56" i="100"/>
  <c r="AF56" i="100"/>
  <c r="AE56" i="100"/>
  <c r="AG56" i="100" s="1"/>
  <c r="AD56" i="100"/>
  <c r="AB56" i="100"/>
  <c r="AA56" i="100"/>
  <c r="E52" i="100"/>
  <c r="E15" i="100" s="1"/>
  <c r="E51" i="100"/>
  <c r="E43" i="100"/>
  <c r="E6" i="100" s="1"/>
  <c r="E42" i="100"/>
  <c r="E41" i="100"/>
  <c r="E4" i="100" s="1"/>
  <c r="A39" i="100"/>
  <c r="D36" i="100"/>
  <c r="B36" i="100"/>
  <c r="D35" i="100"/>
  <c r="B35" i="100"/>
  <c r="D34" i="100"/>
  <c r="B34" i="100"/>
  <c r="D33" i="100"/>
  <c r="B33" i="100"/>
  <c r="T26" i="100"/>
  <c r="E26" i="100"/>
  <c r="T19" i="100"/>
  <c r="E16" i="100"/>
  <c r="E14" i="100"/>
  <c r="T12" i="100"/>
  <c r="T10" i="100"/>
  <c r="E9" i="100"/>
  <c r="T8" i="100"/>
  <c r="E8" i="100"/>
  <c r="E7" i="100"/>
  <c r="T6" i="100"/>
  <c r="E5" i="100"/>
  <c r="T4" i="100"/>
  <c r="Y1" i="100"/>
  <c r="A1" i="100"/>
  <c r="AH76" i="99"/>
  <c r="AF76" i="99"/>
  <c r="AE76" i="99"/>
  <c r="AG76" i="99" s="1"/>
  <c r="AD76" i="99"/>
  <c r="AB76" i="99"/>
  <c r="AA76" i="99"/>
  <c r="AI61" i="99"/>
  <c r="AH61" i="99"/>
  <c r="AG61" i="99"/>
  <c r="AF61" i="99"/>
  <c r="AE61" i="99"/>
  <c r="AD61" i="99"/>
  <c r="AC61" i="99"/>
  <c r="AB61" i="99"/>
  <c r="AA61" i="99"/>
  <c r="AH60" i="99"/>
  <c r="AG60" i="99"/>
  <c r="AF60" i="99"/>
  <c r="AE60" i="99"/>
  <c r="AI60" i="99" s="1"/>
  <c r="AD60" i="99"/>
  <c r="AC60" i="99"/>
  <c r="AB60" i="99"/>
  <c r="J59" i="99" s="1"/>
  <c r="AA60" i="99"/>
  <c r="N59" i="99"/>
  <c r="F59" i="99"/>
  <c r="F22" i="99" s="1"/>
  <c r="AH56" i="99"/>
  <c r="AE56" i="99"/>
  <c r="AG56" i="99" s="1"/>
  <c r="AD56" i="99"/>
  <c r="AA56" i="99"/>
  <c r="E52" i="99"/>
  <c r="E51" i="99"/>
  <c r="E43" i="99"/>
  <c r="E42" i="99"/>
  <c r="E5" i="99" s="1"/>
  <c r="E41" i="99"/>
  <c r="A39" i="99"/>
  <c r="A1" i="99" s="1"/>
  <c r="D36" i="99"/>
  <c r="B36" i="99"/>
  <c r="D35" i="99"/>
  <c r="B35" i="99"/>
  <c r="D34" i="99"/>
  <c r="B34" i="99"/>
  <c r="D33" i="99"/>
  <c r="B33" i="99"/>
  <c r="T26" i="99"/>
  <c r="E26" i="99"/>
  <c r="T19" i="99"/>
  <c r="E16" i="99"/>
  <c r="E15" i="99"/>
  <c r="E14" i="99"/>
  <c r="T12" i="99"/>
  <c r="T10" i="99"/>
  <c r="E9" i="99"/>
  <c r="T8" i="99"/>
  <c r="E8" i="99"/>
  <c r="E7" i="99"/>
  <c r="T6" i="99"/>
  <c r="E6" i="99"/>
  <c r="T4" i="99"/>
  <c r="E4" i="99"/>
  <c r="Y1" i="99"/>
  <c r="AH76" i="98"/>
  <c r="AE76" i="98"/>
  <c r="AG76" i="98" s="1"/>
  <c r="AD76" i="98"/>
  <c r="AA76" i="98"/>
  <c r="AI61" i="98"/>
  <c r="AH61" i="98"/>
  <c r="AG61" i="98"/>
  <c r="AF61" i="98"/>
  <c r="AE61" i="98"/>
  <c r="AD61" i="98"/>
  <c r="AC61" i="98"/>
  <c r="AB61" i="98"/>
  <c r="AA61" i="98"/>
  <c r="AH60" i="98"/>
  <c r="AE60" i="98"/>
  <c r="AG60" i="98" s="1"/>
  <c r="AD60" i="98"/>
  <c r="AA60" i="98"/>
  <c r="AE56" i="98"/>
  <c r="AA56" i="98" s="1"/>
  <c r="E52" i="98"/>
  <c r="E51" i="98"/>
  <c r="E43" i="98"/>
  <c r="E6" i="98" s="1"/>
  <c r="E42" i="98"/>
  <c r="E5" i="98" s="1"/>
  <c r="E41" i="98"/>
  <c r="A39" i="98"/>
  <c r="D36" i="98"/>
  <c r="B36" i="98"/>
  <c r="D35" i="98"/>
  <c r="B35" i="98"/>
  <c r="D34" i="98"/>
  <c r="B34" i="98"/>
  <c r="D33" i="98"/>
  <c r="B33" i="98"/>
  <c r="T26" i="98"/>
  <c r="E26" i="98"/>
  <c r="T19" i="98"/>
  <c r="E16" i="98"/>
  <c r="E15" i="98"/>
  <c r="E14" i="98"/>
  <c r="T12" i="98"/>
  <c r="T10" i="98"/>
  <c r="E9" i="98"/>
  <c r="T8" i="98"/>
  <c r="E8" i="98"/>
  <c r="E7" i="98"/>
  <c r="T6" i="98"/>
  <c r="T4" i="98"/>
  <c r="E4" i="98"/>
  <c r="Y1" i="98"/>
  <c r="A1" i="98"/>
  <c r="AE76" i="97"/>
  <c r="AA76" i="97" s="1"/>
  <c r="AI61" i="97"/>
  <c r="AH61" i="97"/>
  <c r="AG61" i="97"/>
  <c r="AF61" i="97"/>
  <c r="AE61" i="97"/>
  <c r="AD61" i="97"/>
  <c r="AC61" i="97"/>
  <c r="AB61" i="97"/>
  <c r="AA61" i="97"/>
  <c r="AI60" i="97"/>
  <c r="AE60" i="97"/>
  <c r="AA60" i="97"/>
  <c r="AG56" i="97"/>
  <c r="AF56" i="97"/>
  <c r="AE56" i="97"/>
  <c r="AI56" i="97" s="1"/>
  <c r="AC56" i="97"/>
  <c r="AB56" i="97"/>
  <c r="AA56" i="97"/>
  <c r="E52" i="97"/>
  <c r="E51" i="97"/>
  <c r="E43" i="97"/>
  <c r="E6" i="97" s="1"/>
  <c r="E42" i="97"/>
  <c r="E41" i="97"/>
  <c r="A39" i="97"/>
  <c r="D36" i="97"/>
  <c r="B36" i="97"/>
  <c r="D35" i="97"/>
  <c r="B35" i="97"/>
  <c r="D34" i="97"/>
  <c r="B34" i="97"/>
  <c r="D33" i="97"/>
  <c r="B33" i="97"/>
  <c r="T26" i="97"/>
  <c r="E26" i="97"/>
  <c r="T19" i="97"/>
  <c r="E16" i="97"/>
  <c r="E15" i="97"/>
  <c r="E14" i="97"/>
  <c r="T12" i="97"/>
  <c r="T10" i="97"/>
  <c r="E9" i="97"/>
  <c r="T8" i="97"/>
  <c r="E8" i="97"/>
  <c r="E7" i="97"/>
  <c r="T6" i="97"/>
  <c r="E5" i="97"/>
  <c r="T4" i="97"/>
  <c r="E4" i="97"/>
  <c r="Y1" i="97"/>
  <c r="A1" i="97"/>
  <c r="AG76" i="96"/>
  <c r="AF76" i="96"/>
  <c r="AE76" i="96"/>
  <c r="AI76" i="96" s="1"/>
  <c r="AC76" i="96"/>
  <c r="AB76" i="96"/>
  <c r="AA76" i="96"/>
  <c r="AI61" i="96"/>
  <c r="AH61" i="96"/>
  <c r="AG61" i="96"/>
  <c r="AF61" i="96"/>
  <c r="AE61" i="96"/>
  <c r="AD61" i="96"/>
  <c r="AC61" i="96"/>
  <c r="AB61" i="96"/>
  <c r="AA61" i="96"/>
  <c r="AG60" i="96"/>
  <c r="AF60" i="96"/>
  <c r="AE60" i="96"/>
  <c r="AI60" i="96" s="1"/>
  <c r="AC60" i="96"/>
  <c r="AB60" i="96"/>
  <c r="AA60" i="96"/>
  <c r="I60" i="96"/>
  <c r="G57" i="96"/>
  <c r="AH56" i="96"/>
  <c r="AG56" i="96"/>
  <c r="AF56" i="96"/>
  <c r="AE56" i="96"/>
  <c r="AI56" i="96" s="1"/>
  <c r="AD56" i="96"/>
  <c r="AC56" i="96"/>
  <c r="AB56" i="96"/>
  <c r="G60" i="96" s="1"/>
  <c r="G62" i="96" s="1"/>
  <c r="AA56" i="96"/>
  <c r="M60" i="96" s="1"/>
  <c r="E52" i="96"/>
  <c r="E51" i="96"/>
  <c r="E43" i="96"/>
  <c r="E42" i="96"/>
  <c r="E41" i="96"/>
  <c r="A39" i="96"/>
  <c r="A1" i="96" s="1"/>
  <c r="D36" i="96"/>
  <c r="B36" i="96"/>
  <c r="D35" i="96"/>
  <c r="B35" i="96"/>
  <c r="D34" i="96"/>
  <c r="B34" i="96"/>
  <c r="D33" i="96"/>
  <c r="B33" i="96"/>
  <c r="T26" i="96"/>
  <c r="E26" i="96"/>
  <c r="T19" i="96"/>
  <c r="E16" i="96"/>
  <c r="E15" i="96"/>
  <c r="E14" i="96"/>
  <c r="T12" i="96"/>
  <c r="T10" i="96"/>
  <c r="E9" i="96"/>
  <c r="T8" i="96"/>
  <c r="E8" i="96"/>
  <c r="E7" i="96"/>
  <c r="T6" i="96"/>
  <c r="E6" i="96"/>
  <c r="E5" i="96"/>
  <c r="T4" i="96"/>
  <c r="E4" i="96"/>
  <c r="Y1" i="96"/>
  <c r="AH76" i="95"/>
  <c r="AG76" i="95"/>
  <c r="AF76" i="95"/>
  <c r="AE76" i="95"/>
  <c r="AI76" i="95" s="1"/>
  <c r="M72" i="95" s="1"/>
  <c r="M35" i="95" s="1"/>
  <c r="AD76" i="95"/>
  <c r="AC76" i="95"/>
  <c r="E72" i="95" s="1"/>
  <c r="E35" i="95" s="1"/>
  <c r="AB76" i="95"/>
  <c r="AA76" i="95"/>
  <c r="G71" i="95"/>
  <c r="G34" i="95" s="1"/>
  <c r="AI61" i="95"/>
  <c r="AH61" i="95"/>
  <c r="AG61" i="95"/>
  <c r="AF61" i="95"/>
  <c r="AE61" i="95"/>
  <c r="AD61" i="95"/>
  <c r="AC61" i="95"/>
  <c r="AB61" i="95"/>
  <c r="AA61" i="95"/>
  <c r="AH60" i="95"/>
  <c r="AG60" i="95"/>
  <c r="AF60" i="95"/>
  <c r="AE60" i="95"/>
  <c r="AI60" i="95" s="1"/>
  <c r="N59" i="95" s="1"/>
  <c r="AD60" i="95"/>
  <c r="AC60" i="95"/>
  <c r="F59" i="95" s="1"/>
  <c r="F22" i="95" s="1"/>
  <c r="AB60" i="95"/>
  <c r="AA60" i="95"/>
  <c r="AH56" i="95"/>
  <c r="AE56" i="95"/>
  <c r="AG56" i="95" s="1"/>
  <c r="AD56" i="95"/>
  <c r="AA56" i="95"/>
  <c r="E52" i="95"/>
  <c r="E15" i="95" s="1"/>
  <c r="E51" i="95"/>
  <c r="E43" i="95"/>
  <c r="E42" i="95"/>
  <c r="E5" i="95" s="1"/>
  <c r="E41" i="95"/>
  <c r="A39" i="95"/>
  <c r="A1" i="95" s="1"/>
  <c r="D36" i="95"/>
  <c r="B36" i="95"/>
  <c r="D35" i="95"/>
  <c r="B35" i="95"/>
  <c r="D34" i="95"/>
  <c r="B34" i="95"/>
  <c r="D33" i="95"/>
  <c r="B33" i="95"/>
  <c r="T26" i="95"/>
  <c r="E26" i="95"/>
  <c r="T19" i="95"/>
  <c r="E16" i="95"/>
  <c r="E14" i="95"/>
  <c r="T12" i="95"/>
  <c r="T10" i="95"/>
  <c r="E9" i="95"/>
  <c r="T8" i="95"/>
  <c r="E8" i="95"/>
  <c r="E7" i="95"/>
  <c r="T6" i="95"/>
  <c r="E6" i="95"/>
  <c r="T4" i="95"/>
  <c r="E4" i="95"/>
  <c r="Y1" i="95"/>
  <c r="AH76" i="94"/>
  <c r="AE76" i="94"/>
  <c r="AG76" i="94" s="1"/>
  <c r="AD76" i="94"/>
  <c r="AA76" i="94"/>
  <c r="AI61" i="94"/>
  <c r="AH61" i="94"/>
  <c r="AG61" i="94"/>
  <c r="AF61" i="94"/>
  <c r="AE61" i="94"/>
  <c r="AD61" i="94"/>
  <c r="AC61" i="94"/>
  <c r="AB61" i="94"/>
  <c r="AA61" i="94"/>
  <c r="AH60" i="94"/>
  <c r="AE60" i="94"/>
  <c r="AG60" i="94" s="1"/>
  <c r="AD60" i="94"/>
  <c r="AA60" i="94"/>
  <c r="AI56" i="94"/>
  <c r="AE56" i="94"/>
  <c r="AA56" i="94"/>
  <c r="E52" i="94"/>
  <c r="E51" i="94"/>
  <c r="E43" i="94"/>
  <c r="E6" i="94" s="1"/>
  <c r="E42" i="94"/>
  <c r="E5" i="94" s="1"/>
  <c r="E41" i="94"/>
  <c r="A39" i="94"/>
  <c r="D36" i="94"/>
  <c r="B36" i="94"/>
  <c r="D35" i="94"/>
  <c r="B35" i="94"/>
  <c r="D34" i="94"/>
  <c r="B34" i="94"/>
  <c r="D33" i="94"/>
  <c r="B33" i="94"/>
  <c r="T26" i="94"/>
  <c r="E26" i="94"/>
  <c r="T19" i="94"/>
  <c r="E16" i="94"/>
  <c r="E15" i="94"/>
  <c r="E14" i="94"/>
  <c r="T12" i="94"/>
  <c r="T10" i="94"/>
  <c r="E9" i="94"/>
  <c r="T8" i="94"/>
  <c r="E8" i="94"/>
  <c r="E7" i="94"/>
  <c r="T6" i="94"/>
  <c r="T4" i="94"/>
  <c r="E4" i="94"/>
  <c r="Y1" i="94"/>
  <c r="A1" i="94"/>
  <c r="AI76" i="93"/>
  <c r="AE76" i="93"/>
  <c r="AA76" i="93"/>
  <c r="AI61" i="93"/>
  <c r="AH61" i="93"/>
  <c r="AG61" i="93"/>
  <c r="AF61" i="93"/>
  <c r="AE61" i="93"/>
  <c r="AD61" i="93"/>
  <c r="AC61" i="93"/>
  <c r="AB61" i="93"/>
  <c r="AA61" i="93"/>
  <c r="AF60" i="93"/>
  <c r="AE60" i="93"/>
  <c r="AB60" i="93"/>
  <c r="AG56" i="93"/>
  <c r="AF56" i="93"/>
  <c r="AE56" i="93"/>
  <c r="AI56" i="93" s="1"/>
  <c r="AC56" i="93"/>
  <c r="AB56" i="93"/>
  <c r="AA56" i="93"/>
  <c r="E52" i="93"/>
  <c r="E51" i="93"/>
  <c r="E43" i="93"/>
  <c r="E6" i="93" s="1"/>
  <c r="E42" i="93"/>
  <c r="E41" i="93"/>
  <c r="A39" i="93"/>
  <c r="D36" i="93"/>
  <c r="B36" i="93"/>
  <c r="D35" i="93"/>
  <c r="B35" i="93"/>
  <c r="D34" i="93"/>
  <c r="B34" i="93"/>
  <c r="D33" i="93"/>
  <c r="B33" i="93"/>
  <c r="T26" i="93"/>
  <c r="E26" i="93"/>
  <c r="T19" i="93"/>
  <c r="E16" i="93"/>
  <c r="E15" i="93"/>
  <c r="E14" i="93"/>
  <c r="T12" i="93"/>
  <c r="T10" i="93"/>
  <c r="E9" i="93"/>
  <c r="T8" i="93"/>
  <c r="E8" i="93"/>
  <c r="E7" i="93"/>
  <c r="T6" i="93"/>
  <c r="E5" i="93"/>
  <c r="T4" i="93"/>
  <c r="E4" i="93"/>
  <c r="Y1" i="93"/>
  <c r="A1" i="93"/>
  <c r="AG76" i="92"/>
  <c r="AF76" i="92"/>
  <c r="AE76" i="92"/>
  <c r="AI76" i="92" s="1"/>
  <c r="AC76" i="92"/>
  <c r="AB76" i="92"/>
  <c r="AA76" i="92"/>
  <c r="AI61" i="92"/>
  <c r="AH61" i="92"/>
  <c r="AG61" i="92"/>
  <c r="AF61" i="92"/>
  <c r="AE61" i="92"/>
  <c r="AD61" i="92"/>
  <c r="AC61" i="92"/>
  <c r="AB61" i="92"/>
  <c r="AA61" i="92"/>
  <c r="AG60" i="92"/>
  <c r="AF60" i="92"/>
  <c r="AE60" i="92"/>
  <c r="AI60" i="92" s="1"/>
  <c r="AC60" i="92"/>
  <c r="AB60" i="92"/>
  <c r="AA60" i="92"/>
  <c r="K60" i="92"/>
  <c r="I57" i="92"/>
  <c r="AH56" i="92"/>
  <c r="AG56" i="92"/>
  <c r="AF56" i="92"/>
  <c r="AE56" i="92"/>
  <c r="AI56" i="92" s="1"/>
  <c r="AD56" i="92"/>
  <c r="AC56" i="92"/>
  <c r="I60" i="92" s="1"/>
  <c r="AB56" i="92"/>
  <c r="G60" i="92" s="1"/>
  <c r="AA56" i="92"/>
  <c r="E52" i="92"/>
  <c r="E51" i="92"/>
  <c r="E43" i="92"/>
  <c r="E42" i="92"/>
  <c r="E41" i="92"/>
  <c r="A39" i="92"/>
  <c r="A1" i="92" s="1"/>
  <c r="D36" i="92"/>
  <c r="B36" i="92"/>
  <c r="D35" i="92"/>
  <c r="B35" i="92"/>
  <c r="D34" i="92"/>
  <c r="B34" i="92"/>
  <c r="D33" i="92"/>
  <c r="B33" i="92"/>
  <c r="T26" i="92"/>
  <c r="E26" i="92"/>
  <c r="T19" i="92"/>
  <c r="E16" i="92"/>
  <c r="E15" i="92"/>
  <c r="E14" i="92"/>
  <c r="T12" i="92"/>
  <c r="T10" i="92"/>
  <c r="E9" i="92"/>
  <c r="T8" i="92"/>
  <c r="E8" i="92"/>
  <c r="E7" i="92"/>
  <c r="T6" i="92"/>
  <c r="E6" i="92"/>
  <c r="E5" i="92"/>
  <c r="T4" i="92"/>
  <c r="E4" i="92"/>
  <c r="Y1" i="92"/>
  <c r="AH76" i="91"/>
  <c r="AG76" i="91"/>
  <c r="AF76" i="91"/>
  <c r="AE76" i="91"/>
  <c r="AI76" i="91" s="1"/>
  <c r="AD76" i="91"/>
  <c r="AC76" i="91"/>
  <c r="AB76" i="91"/>
  <c r="AA76" i="91"/>
  <c r="M73" i="91"/>
  <c r="M36" i="91" s="1"/>
  <c r="AI61" i="91"/>
  <c r="AH61" i="91"/>
  <c r="AG61" i="91"/>
  <c r="AF61" i="91"/>
  <c r="AE61" i="91"/>
  <c r="AD61" i="91"/>
  <c r="AC61" i="91"/>
  <c r="AB61" i="91"/>
  <c r="AA61" i="91"/>
  <c r="AH60" i="91"/>
  <c r="AG60" i="91"/>
  <c r="AF60" i="91"/>
  <c r="AE60" i="91"/>
  <c r="AI60" i="91" s="1"/>
  <c r="AD60" i="91"/>
  <c r="AC60" i="91"/>
  <c r="AB60" i="91"/>
  <c r="AA60" i="91"/>
  <c r="H59" i="91"/>
  <c r="AE56" i="91"/>
  <c r="E52" i="91"/>
  <c r="E51" i="91"/>
  <c r="E43" i="91"/>
  <c r="E42" i="91"/>
  <c r="E5" i="91" s="1"/>
  <c r="E41" i="91"/>
  <c r="E4" i="91" s="1"/>
  <c r="A39" i="91"/>
  <c r="A1" i="91" s="1"/>
  <c r="D36" i="91"/>
  <c r="B36" i="91"/>
  <c r="D35" i="91"/>
  <c r="B35" i="91"/>
  <c r="D34" i="91"/>
  <c r="B34" i="91"/>
  <c r="D33" i="91"/>
  <c r="B33" i="91"/>
  <c r="T26" i="91"/>
  <c r="E26" i="91"/>
  <c r="T19" i="91"/>
  <c r="E16" i="91"/>
  <c r="E15" i="91"/>
  <c r="E14" i="91"/>
  <c r="T12" i="91"/>
  <c r="T10" i="91"/>
  <c r="E9" i="91"/>
  <c r="T8" i="91"/>
  <c r="E8" i="91"/>
  <c r="E7" i="91"/>
  <c r="T6" i="91"/>
  <c r="E6" i="91"/>
  <c r="T4" i="91"/>
  <c r="Y1" i="91"/>
  <c r="AI76" i="90"/>
  <c r="AH76" i="90"/>
  <c r="AE76" i="90"/>
  <c r="AD76" i="90"/>
  <c r="AA76" i="90"/>
  <c r="AI61" i="90"/>
  <c r="AH61" i="90"/>
  <c r="AG61" i="90"/>
  <c r="AF61" i="90"/>
  <c r="AE61" i="90"/>
  <c r="AD61" i="90"/>
  <c r="AC61" i="90"/>
  <c r="AB61" i="90"/>
  <c r="AA61" i="90"/>
  <c r="AI60" i="90"/>
  <c r="AE60" i="90"/>
  <c r="AD60" i="90" s="1"/>
  <c r="AA60" i="90"/>
  <c r="AI56" i="90"/>
  <c r="AF56" i="90"/>
  <c r="AE56" i="90"/>
  <c r="AB56" i="90"/>
  <c r="AA56" i="90"/>
  <c r="E52" i="90"/>
  <c r="E51" i="90"/>
  <c r="E43" i="90"/>
  <c r="E6" i="90" s="1"/>
  <c r="E42" i="90"/>
  <c r="E41" i="90"/>
  <c r="A39" i="90"/>
  <c r="D36" i="90"/>
  <c r="B36" i="90"/>
  <c r="D35" i="90"/>
  <c r="B35" i="90"/>
  <c r="D34" i="90"/>
  <c r="B34" i="90"/>
  <c r="D33" i="90"/>
  <c r="B33" i="90"/>
  <c r="T26" i="90"/>
  <c r="E26" i="90"/>
  <c r="T19" i="90"/>
  <c r="E16" i="90"/>
  <c r="E15" i="90"/>
  <c r="E14" i="90"/>
  <c r="T12" i="90"/>
  <c r="T10" i="90"/>
  <c r="E9" i="90"/>
  <c r="T8" i="90"/>
  <c r="E8" i="90"/>
  <c r="E7" i="90"/>
  <c r="T6" i="90"/>
  <c r="E5" i="90"/>
  <c r="T4" i="90"/>
  <c r="E4" i="90"/>
  <c r="Y1" i="90"/>
  <c r="A1" i="90"/>
  <c r="AI76" i="89"/>
  <c r="AE76" i="89"/>
  <c r="AB76" i="89" s="1"/>
  <c r="AA76" i="89"/>
  <c r="AI61" i="89"/>
  <c r="AH61" i="89"/>
  <c r="AG61" i="89"/>
  <c r="AF61" i="89"/>
  <c r="AE61" i="89"/>
  <c r="AD61" i="89"/>
  <c r="AC61" i="89"/>
  <c r="AB61" i="89"/>
  <c r="AA61" i="89"/>
  <c r="AF60" i="89"/>
  <c r="AE60" i="89"/>
  <c r="AB60" i="89"/>
  <c r="AG56" i="89"/>
  <c r="AE56" i="89"/>
  <c r="AC56" i="89" s="1"/>
  <c r="AB56" i="89"/>
  <c r="E52" i="89"/>
  <c r="E51" i="89"/>
  <c r="E43" i="89"/>
  <c r="E42" i="89"/>
  <c r="E41" i="89"/>
  <c r="A39" i="89"/>
  <c r="A1" i="89" s="1"/>
  <c r="D36" i="89"/>
  <c r="B36" i="89"/>
  <c r="D35" i="89"/>
  <c r="B35" i="89"/>
  <c r="D34" i="89"/>
  <c r="B34" i="89"/>
  <c r="D33" i="89"/>
  <c r="B33" i="89"/>
  <c r="T26" i="89"/>
  <c r="E26" i="89"/>
  <c r="T19" i="89"/>
  <c r="E16" i="89"/>
  <c r="E15" i="89"/>
  <c r="E14" i="89"/>
  <c r="T12" i="89"/>
  <c r="T10" i="89"/>
  <c r="E9" i="89"/>
  <c r="T8" i="89"/>
  <c r="E8" i="89"/>
  <c r="E7" i="89"/>
  <c r="T6" i="89"/>
  <c r="E6" i="89"/>
  <c r="E5" i="89"/>
  <c r="T4" i="89"/>
  <c r="E4" i="89"/>
  <c r="Y1" i="89"/>
  <c r="AI76" i="88"/>
  <c r="AG76" i="88"/>
  <c r="AF76" i="88"/>
  <c r="AE76" i="88"/>
  <c r="AC76" i="88"/>
  <c r="AB76" i="88"/>
  <c r="AA76" i="88"/>
  <c r="AI61" i="88"/>
  <c r="AH61" i="88"/>
  <c r="AG61" i="88"/>
  <c r="AF61" i="88"/>
  <c r="AE61" i="88"/>
  <c r="AD61" i="88"/>
  <c r="AC61" i="88"/>
  <c r="AB61" i="88"/>
  <c r="AA61" i="88"/>
  <c r="AI60" i="88"/>
  <c r="AF60" i="88"/>
  <c r="AE60" i="88"/>
  <c r="AC60" i="88"/>
  <c r="AA60" i="88"/>
  <c r="I60" i="88"/>
  <c r="G57" i="88"/>
  <c r="AH56" i="88"/>
  <c r="AG56" i="88"/>
  <c r="AF56" i="88"/>
  <c r="AE56" i="88"/>
  <c r="AI56" i="88" s="1"/>
  <c r="AD56" i="88"/>
  <c r="AC56" i="88"/>
  <c r="AB56" i="88"/>
  <c r="AA56" i="88"/>
  <c r="E52" i="88"/>
  <c r="E15" i="88" s="1"/>
  <c r="E51" i="88"/>
  <c r="E43" i="88"/>
  <c r="E6" i="88" s="1"/>
  <c r="E42" i="88"/>
  <c r="E41" i="88"/>
  <c r="E4" i="88" s="1"/>
  <c r="A39" i="88"/>
  <c r="D36" i="88"/>
  <c r="B36" i="88"/>
  <c r="D35" i="88"/>
  <c r="B35" i="88"/>
  <c r="D34" i="88"/>
  <c r="B34" i="88"/>
  <c r="D33" i="88"/>
  <c r="B33" i="88"/>
  <c r="T26" i="88"/>
  <c r="E26" i="88"/>
  <c r="T19" i="88"/>
  <c r="E16" i="88"/>
  <c r="E14" i="88"/>
  <c r="T12" i="88"/>
  <c r="T10" i="88"/>
  <c r="E9" i="88"/>
  <c r="T8" i="88"/>
  <c r="E8" i="88"/>
  <c r="E7" i="88"/>
  <c r="T6" i="88"/>
  <c r="E5" i="88"/>
  <c r="T4" i="88"/>
  <c r="Y1" i="88"/>
  <c r="A1" i="88"/>
  <c r="AE76" i="87"/>
  <c r="AI61" i="87"/>
  <c r="AH61" i="87"/>
  <c r="AG61" i="87"/>
  <c r="AF61" i="87"/>
  <c r="AE61" i="87"/>
  <c r="AD61" i="87"/>
  <c r="AC61" i="87"/>
  <c r="AB61" i="87"/>
  <c r="AA61" i="87"/>
  <c r="AI60" i="87"/>
  <c r="AE60" i="87"/>
  <c r="AA60" i="87"/>
  <c r="AH56" i="87"/>
  <c r="AG56" i="87"/>
  <c r="AF56" i="87"/>
  <c r="AE56" i="87"/>
  <c r="AI56" i="87" s="1"/>
  <c r="AD56" i="87"/>
  <c r="AC56" i="87"/>
  <c r="AB56" i="87"/>
  <c r="AA56" i="87"/>
  <c r="E52" i="87"/>
  <c r="E51" i="87"/>
  <c r="E43" i="87"/>
  <c r="E6" i="87" s="1"/>
  <c r="E42" i="87"/>
  <c r="E41" i="87"/>
  <c r="A39" i="87"/>
  <c r="D36" i="87"/>
  <c r="B36" i="87"/>
  <c r="D35" i="87"/>
  <c r="B35" i="87"/>
  <c r="D34" i="87"/>
  <c r="B34" i="87"/>
  <c r="D33" i="87"/>
  <c r="B33" i="87"/>
  <c r="T26" i="87"/>
  <c r="E26" i="87"/>
  <c r="T19" i="87"/>
  <c r="E16" i="87"/>
  <c r="E15" i="87"/>
  <c r="E14" i="87"/>
  <c r="T12" i="87"/>
  <c r="T10" i="87"/>
  <c r="E9" i="87"/>
  <c r="T8" i="87"/>
  <c r="E8" i="87"/>
  <c r="E7" i="87"/>
  <c r="T6" i="87"/>
  <c r="E5" i="87"/>
  <c r="T4" i="87"/>
  <c r="E4" i="87"/>
  <c r="Y1" i="87"/>
  <c r="A1" i="87"/>
  <c r="AH76" i="86"/>
  <c r="AG76" i="86"/>
  <c r="AF76" i="86"/>
  <c r="AE76" i="86"/>
  <c r="AI76" i="86" s="1"/>
  <c r="AD76" i="86"/>
  <c r="AC76" i="86"/>
  <c r="AB76" i="86"/>
  <c r="E71" i="86" s="1"/>
  <c r="E34" i="86" s="1"/>
  <c r="AA76" i="86"/>
  <c r="I73" i="86"/>
  <c r="I36" i="86" s="1"/>
  <c r="M71" i="86"/>
  <c r="M34" i="86" s="1"/>
  <c r="G70" i="86"/>
  <c r="G33" i="86" s="1"/>
  <c r="AI61" i="86"/>
  <c r="AH61" i="86"/>
  <c r="AG61" i="86"/>
  <c r="AF61" i="86"/>
  <c r="AE61" i="86"/>
  <c r="AD61" i="86"/>
  <c r="AC61" i="86"/>
  <c r="AB61" i="86"/>
  <c r="AA61" i="86"/>
  <c r="AH60" i="86"/>
  <c r="AG60" i="86"/>
  <c r="AF60" i="86"/>
  <c r="AE60" i="86"/>
  <c r="AI60" i="86" s="1"/>
  <c r="AD60" i="86"/>
  <c r="AC60" i="86"/>
  <c r="AB60" i="86"/>
  <c r="AA60" i="86"/>
  <c r="L59" i="86"/>
  <c r="AG56" i="86"/>
  <c r="AE56" i="86"/>
  <c r="AF56" i="86" s="1"/>
  <c r="AC56" i="86"/>
  <c r="AA56" i="86"/>
  <c r="E52" i="86"/>
  <c r="E51" i="86"/>
  <c r="E43" i="86"/>
  <c r="E42" i="86"/>
  <c r="E5" i="86" s="1"/>
  <c r="E41" i="86"/>
  <c r="A39" i="86"/>
  <c r="A1" i="86" s="1"/>
  <c r="D36" i="86"/>
  <c r="B36" i="86"/>
  <c r="D35" i="86"/>
  <c r="B35" i="86"/>
  <c r="D34" i="86"/>
  <c r="B34" i="86"/>
  <c r="D33" i="86"/>
  <c r="B33" i="86"/>
  <c r="T26" i="86"/>
  <c r="E26" i="86"/>
  <c r="T19" i="86"/>
  <c r="E16" i="86"/>
  <c r="E15" i="86"/>
  <c r="E14" i="86"/>
  <c r="T12" i="86"/>
  <c r="T10" i="86"/>
  <c r="E9" i="86"/>
  <c r="T8" i="86"/>
  <c r="E8" i="86"/>
  <c r="E7" i="86"/>
  <c r="T6" i="86"/>
  <c r="E6" i="86"/>
  <c r="T4" i="86"/>
  <c r="E4" i="86"/>
  <c r="Y1" i="86"/>
  <c r="AG76" i="85"/>
  <c r="AE76" i="85"/>
  <c r="AF76" i="85" s="1"/>
  <c r="AC76" i="85"/>
  <c r="AA76" i="85"/>
  <c r="AI61" i="85"/>
  <c r="AH61" i="85"/>
  <c r="AG61" i="85"/>
  <c r="AF61" i="85"/>
  <c r="AE61" i="85"/>
  <c r="AD61" i="85"/>
  <c r="AC61" i="85"/>
  <c r="AB61" i="85"/>
  <c r="AA61" i="85"/>
  <c r="AG60" i="85"/>
  <c r="AE60" i="85"/>
  <c r="AF60" i="85" s="1"/>
  <c r="AC60" i="85"/>
  <c r="AA60" i="85"/>
  <c r="AH56" i="85"/>
  <c r="AF56" i="85"/>
  <c r="AE56" i="85"/>
  <c r="AG56" i="85" s="1"/>
  <c r="AD56" i="85"/>
  <c r="AB56" i="85"/>
  <c r="AA56" i="85"/>
  <c r="E52" i="85"/>
  <c r="E51" i="85"/>
  <c r="E43" i="85"/>
  <c r="E6" i="85" s="1"/>
  <c r="E42" i="85"/>
  <c r="E41" i="85"/>
  <c r="A39" i="85"/>
  <c r="D36" i="85"/>
  <c r="B36" i="85"/>
  <c r="D35" i="85"/>
  <c r="B35" i="85"/>
  <c r="D34" i="85"/>
  <c r="B34" i="85"/>
  <c r="D33" i="85"/>
  <c r="B33" i="85"/>
  <c r="T26" i="85"/>
  <c r="E26" i="85"/>
  <c r="T19" i="85"/>
  <c r="E16" i="85"/>
  <c r="E15" i="85"/>
  <c r="E14" i="85"/>
  <c r="T12" i="85"/>
  <c r="T10" i="85"/>
  <c r="E9" i="85"/>
  <c r="T8" i="85"/>
  <c r="E8" i="85"/>
  <c r="E7" i="85"/>
  <c r="T6" i="85"/>
  <c r="E5" i="85"/>
  <c r="T4" i="85"/>
  <c r="E4" i="85"/>
  <c r="Y1" i="85"/>
  <c r="A1" i="85"/>
  <c r="AH76" i="84"/>
  <c r="AF76" i="84"/>
  <c r="AE76" i="84"/>
  <c r="AG76" i="84" s="1"/>
  <c r="AD76" i="84"/>
  <c r="AB76" i="84"/>
  <c r="AA76" i="84"/>
  <c r="AI61" i="84"/>
  <c r="AH61" i="84"/>
  <c r="AG61" i="84"/>
  <c r="AF61" i="84"/>
  <c r="AE61" i="84"/>
  <c r="AD61" i="84"/>
  <c r="AC61" i="84"/>
  <c r="AB61" i="84"/>
  <c r="AA61" i="84"/>
  <c r="AH60" i="84"/>
  <c r="AF60" i="84"/>
  <c r="AE60" i="84"/>
  <c r="AG60" i="84" s="1"/>
  <c r="AD60" i="84"/>
  <c r="AB60" i="84"/>
  <c r="AA60" i="84"/>
  <c r="AI56" i="84"/>
  <c r="AE56" i="84"/>
  <c r="AA56" i="84"/>
  <c r="E52" i="84"/>
  <c r="E51" i="84"/>
  <c r="E43" i="84"/>
  <c r="E42" i="84"/>
  <c r="E5" i="84" s="1"/>
  <c r="E41" i="84"/>
  <c r="A39" i="84"/>
  <c r="A1" i="84" s="1"/>
  <c r="D36" i="84"/>
  <c r="B36" i="84"/>
  <c r="D35" i="84"/>
  <c r="B35" i="84"/>
  <c r="D34" i="84"/>
  <c r="B34" i="84"/>
  <c r="D33" i="84"/>
  <c r="B33" i="84"/>
  <c r="T26" i="84"/>
  <c r="E26" i="84"/>
  <c r="T19" i="84"/>
  <c r="E16" i="84"/>
  <c r="E15" i="84"/>
  <c r="E14" i="84"/>
  <c r="T12" i="84"/>
  <c r="T10" i="84"/>
  <c r="E9" i="84"/>
  <c r="T8" i="84"/>
  <c r="E8" i="84"/>
  <c r="E7" i="84"/>
  <c r="T6" i="84"/>
  <c r="E6" i="84"/>
  <c r="T4" i="84"/>
  <c r="E4" i="84"/>
  <c r="Y1" i="84"/>
  <c r="AI76" i="83"/>
  <c r="AE76" i="83"/>
  <c r="AA76" i="83"/>
  <c r="AI61" i="83"/>
  <c r="AH61" i="83"/>
  <c r="AG61" i="83"/>
  <c r="AF61" i="83"/>
  <c r="AE61" i="83"/>
  <c r="AD61" i="83"/>
  <c r="AC61" i="83"/>
  <c r="AB61" i="83"/>
  <c r="AA61" i="83"/>
  <c r="AE60" i="83"/>
  <c r="AH56" i="83"/>
  <c r="AF56" i="83"/>
  <c r="AE56" i="83"/>
  <c r="AI56" i="83" s="1"/>
  <c r="AD56" i="83"/>
  <c r="AC56" i="83"/>
  <c r="AB56" i="83"/>
  <c r="AA56" i="83"/>
  <c r="E52" i="83"/>
  <c r="E51" i="83"/>
  <c r="E43" i="83"/>
  <c r="E6" i="83" s="1"/>
  <c r="E42" i="83"/>
  <c r="E41" i="83"/>
  <c r="A39" i="83"/>
  <c r="D36" i="83"/>
  <c r="B36" i="83"/>
  <c r="D35" i="83"/>
  <c r="B35" i="83"/>
  <c r="D34" i="83"/>
  <c r="B34" i="83"/>
  <c r="D33" i="83"/>
  <c r="B33" i="83"/>
  <c r="T26" i="83"/>
  <c r="E26" i="83"/>
  <c r="T19" i="83"/>
  <c r="E16" i="83"/>
  <c r="E15" i="83"/>
  <c r="E14" i="83"/>
  <c r="T12" i="83"/>
  <c r="T10" i="83"/>
  <c r="E9" i="83"/>
  <c r="T8" i="83"/>
  <c r="E8" i="83"/>
  <c r="E7" i="83"/>
  <c r="T6" i="83"/>
  <c r="E5" i="83"/>
  <c r="T4" i="83"/>
  <c r="E4" i="83"/>
  <c r="Y1" i="83"/>
  <c r="A1" i="83"/>
  <c r="AH76" i="82"/>
  <c r="AF76" i="82"/>
  <c r="AE76" i="82"/>
  <c r="AI76" i="82" s="1"/>
  <c r="AD76" i="82"/>
  <c r="AB76" i="82"/>
  <c r="AA76" i="82"/>
  <c r="AI61" i="82"/>
  <c r="AH61" i="82"/>
  <c r="AG61" i="82"/>
  <c r="AF61" i="82"/>
  <c r="AE61" i="82"/>
  <c r="AD61" i="82"/>
  <c r="AC61" i="82"/>
  <c r="AB61" i="82"/>
  <c r="AA61" i="82"/>
  <c r="AH60" i="82"/>
  <c r="AF60" i="82"/>
  <c r="AE60" i="82"/>
  <c r="AI60" i="82" s="1"/>
  <c r="AD60" i="82"/>
  <c r="AC60" i="82"/>
  <c r="AB60" i="82"/>
  <c r="AA60" i="82"/>
  <c r="AG56" i="82"/>
  <c r="AE56" i="82"/>
  <c r="AF56" i="82" s="1"/>
  <c r="AC56" i="82"/>
  <c r="AA56" i="82"/>
  <c r="E52" i="82"/>
  <c r="E51" i="82"/>
  <c r="E14" i="82" s="1"/>
  <c r="E43" i="82"/>
  <c r="E42" i="82"/>
  <c r="E5" i="82" s="1"/>
  <c r="E41" i="82"/>
  <c r="A39" i="82"/>
  <c r="A1" i="82" s="1"/>
  <c r="D36" i="82"/>
  <c r="B36" i="82"/>
  <c r="D35" i="82"/>
  <c r="B35" i="82"/>
  <c r="D34" i="82"/>
  <c r="B34" i="82"/>
  <c r="D33" i="82"/>
  <c r="B33" i="82"/>
  <c r="T26" i="82"/>
  <c r="E26" i="82"/>
  <c r="T19" i="82"/>
  <c r="E16" i="82"/>
  <c r="E15" i="82"/>
  <c r="T12" i="82"/>
  <c r="T10" i="82"/>
  <c r="E9" i="82"/>
  <c r="T8" i="82"/>
  <c r="E8" i="82"/>
  <c r="E7" i="82"/>
  <c r="T6" i="82"/>
  <c r="E6" i="82"/>
  <c r="T4" i="82"/>
  <c r="E4" i="82"/>
  <c r="Y1" i="82"/>
  <c r="AG76" i="81"/>
  <c r="AE76" i="81"/>
  <c r="AF76" i="81" s="1"/>
  <c r="AC76" i="81"/>
  <c r="AA76" i="81"/>
  <c r="AI61" i="81"/>
  <c r="AH61" i="81"/>
  <c r="AG61" i="81"/>
  <c r="AF61" i="81"/>
  <c r="AE61" i="81"/>
  <c r="AD61" i="81"/>
  <c r="AC61" i="81"/>
  <c r="AB61" i="81"/>
  <c r="AA61" i="81"/>
  <c r="AG60" i="81"/>
  <c r="AE60" i="81"/>
  <c r="AF60" i="81" s="1"/>
  <c r="AC60" i="81"/>
  <c r="AA60" i="81"/>
  <c r="AH56" i="81"/>
  <c r="AF56" i="81"/>
  <c r="AE56" i="81"/>
  <c r="AG56" i="81" s="1"/>
  <c r="AD56" i="81"/>
  <c r="K60" i="81" s="1"/>
  <c r="AC56" i="81"/>
  <c r="AB56" i="81"/>
  <c r="G60" i="81" s="1"/>
  <c r="AA56" i="81"/>
  <c r="I60" i="81" s="1"/>
  <c r="E52" i="81"/>
  <c r="E51" i="81"/>
  <c r="E43" i="81"/>
  <c r="E6" i="81" s="1"/>
  <c r="E42" i="81"/>
  <c r="E41" i="81"/>
  <c r="A39" i="81"/>
  <c r="D36" i="81"/>
  <c r="B36" i="81"/>
  <c r="D35" i="81"/>
  <c r="B35" i="81"/>
  <c r="D34" i="81"/>
  <c r="B34" i="81"/>
  <c r="D33" i="81"/>
  <c r="B33" i="81"/>
  <c r="T26" i="81"/>
  <c r="E26" i="81"/>
  <c r="T19" i="81"/>
  <c r="E16" i="81"/>
  <c r="E15" i="81"/>
  <c r="E14" i="81"/>
  <c r="T12" i="81"/>
  <c r="T10" i="81"/>
  <c r="E9" i="81"/>
  <c r="T8" i="81"/>
  <c r="E8" i="81"/>
  <c r="E7" i="81"/>
  <c r="T6" i="81"/>
  <c r="E5" i="81"/>
  <c r="T4" i="81"/>
  <c r="E4" i="81"/>
  <c r="Y1" i="81"/>
  <c r="A1" i="81"/>
  <c r="AH76" i="80"/>
  <c r="AF76" i="80"/>
  <c r="AE76" i="80"/>
  <c r="AG76" i="80" s="1"/>
  <c r="AD76" i="80"/>
  <c r="AB76" i="80"/>
  <c r="AA76" i="80"/>
  <c r="AI61" i="80"/>
  <c r="AH61" i="80"/>
  <c r="AG61" i="80"/>
  <c r="AF61" i="80"/>
  <c r="AE61" i="80"/>
  <c r="AD61" i="80"/>
  <c r="AC61" i="80"/>
  <c r="AB61" i="80"/>
  <c r="AA61" i="80"/>
  <c r="AH60" i="80"/>
  <c r="AF60" i="80"/>
  <c r="AE60" i="80"/>
  <c r="AG60" i="80" s="1"/>
  <c r="AD60" i="80"/>
  <c r="AB60" i="80"/>
  <c r="AA60" i="80"/>
  <c r="AG56" i="80"/>
  <c r="AE56" i="80"/>
  <c r="AC56" i="80"/>
  <c r="E52" i="80"/>
  <c r="E51" i="80"/>
  <c r="E43" i="80"/>
  <c r="E42" i="80"/>
  <c r="E5" i="80" s="1"/>
  <c r="E41" i="80"/>
  <c r="A39" i="80"/>
  <c r="A1" i="80" s="1"/>
  <c r="D36" i="80"/>
  <c r="B36" i="80"/>
  <c r="D35" i="80"/>
  <c r="B35" i="80"/>
  <c r="D34" i="80"/>
  <c r="B34" i="80"/>
  <c r="D33" i="80"/>
  <c r="B33" i="80"/>
  <c r="T26" i="80"/>
  <c r="E26" i="80"/>
  <c r="T19" i="80"/>
  <c r="E16" i="80"/>
  <c r="E15" i="80"/>
  <c r="E14" i="80"/>
  <c r="T12" i="80"/>
  <c r="T10" i="80"/>
  <c r="E9" i="80"/>
  <c r="T8" i="80"/>
  <c r="E8" i="80"/>
  <c r="E7" i="80"/>
  <c r="T6" i="80"/>
  <c r="E6" i="80"/>
  <c r="T4" i="80"/>
  <c r="E4" i="80"/>
  <c r="Y1" i="80"/>
  <c r="AE76" i="79"/>
  <c r="AI61" i="79"/>
  <c r="AH61" i="79"/>
  <c r="AG61" i="79"/>
  <c r="AF61" i="79"/>
  <c r="AE61" i="79"/>
  <c r="AD61" i="79"/>
  <c r="AC61" i="79"/>
  <c r="AB61" i="79"/>
  <c r="AA61" i="79"/>
  <c r="AE60" i="79"/>
  <c r="AG56" i="79"/>
  <c r="AE56" i="79"/>
  <c r="AF56" i="79" s="1"/>
  <c r="AC56" i="79"/>
  <c r="AA56" i="79"/>
  <c r="E52" i="79"/>
  <c r="E51" i="79"/>
  <c r="E43" i="79"/>
  <c r="E42" i="79"/>
  <c r="E5" i="79" s="1"/>
  <c r="E41" i="79"/>
  <c r="A39" i="79"/>
  <c r="A1" i="79" s="1"/>
  <c r="D36" i="79"/>
  <c r="B36" i="79"/>
  <c r="D35" i="79"/>
  <c r="B35" i="79"/>
  <c r="D34" i="79"/>
  <c r="B34" i="79"/>
  <c r="D33" i="79"/>
  <c r="B33" i="79"/>
  <c r="T26" i="79"/>
  <c r="E26" i="79"/>
  <c r="T19" i="79"/>
  <c r="E16" i="79"/>
  <c r="E15" i="79"/>
  <c r="E14" i="79"/>
  <c r="T12" i="79"/>
  <c r="T10" i="79"/>
  <c r="E9" i="79"/>
  <c r="T8" i="79"/>
  <c r="E8" i="79"/>
  <c r="E7" i="79"/>
  <c r="T6" i="79"/>
  <c r="E6" i="79"/>
  <c r="T4" i="79"/>
  <c r="E4" i="79"/>
  <c r="Y1" i="79"/>
  <c r="AG76" i="78"/>
  <c r="AE76" i="78"/>
  <c r="AF76" i="78" s="1"/>
  <c r="AC76" i="78"/>
  <c r="AA76" i="78"/>
  <c r="AI61" i="78"/>
  <c r="AH61" i="78"/>
  <c r="AG61" i="78"/>
  <c r="AF61" i="78"/>
  <c r="AE61" i="78"/>
  <c r="AD61" i="78"/>
  <c r="AC61" i="78"/>
  <c r="AB61" i="78"/>
  <c r="AA61" i="78"/>
  <c r="AG60" i="78"/>
  <c r="AE60" i="78"/>
  <c r="AF60" i="78" s="1"/>
  <c r="AC60" i="78"/>
  <c r="AA60" i="78"/>
  <c r="AH56" i="78"/>
  <c r="AF56" i="78"/>
  <c r="AE56" i="78"/>
  <c r="AG56" i="78" s="1"/>
  <c r="AD56" i="78"/>
  <c r="AB56" i="78"/>
  <c r="AA56" i="78"/>
  <c r="E52" i="78"/>
  <c r="E51" i="78"/>
  <c r="E43" i="78"/>
  <c r="E6" i="78" s="1"/>
  <c r="E42" i="78"/>
  <c r="E41" i="78"/>
  <c r="A39" i="78"/>
  <c r="D36" i="78"/>
  <c r="B36" i="78"/>
  <c r="D35" i="78"/>
  <c r="B35" i="78"/>
  <c r="D34" i="78"/>
  <c r="B34" i="78"/>
  <c r="D33" i="78"/>
  <c r="B33" i="78"/>
  <c r="T26" i="78"/>
  <c r="E26" i="78"/>
  <c r="T19" i="78"/>
  <c r="E16" i="78"/>
  <c r="E15" i="78"/>
  <c r="E14" i="78"/>
  <c r="T12" i="78"/>
  <c r="T10" i="78"/>
  <c r="E9" i="78"/>
  <c r="T8" i="78"/>
  <c r="E8" i="78"/>
  <c r="E7" i="78"/>
  <c r="T6" i="78"/>
  <c r="E5" i="78"/>
  <c r="T4" i="78"/>
  <c r="E4" i="78"/>
  <c r="Y1" i="78"/>
  <c r="A1" i="78"/>
  <c r="AH76" i="77"/>
  <c r="AF76" i="77"/>
  <c r="AE76" i="77"/>
  <c r="AG76" i="77" s="1"/>
  <c r="AD76" i="77"/>
  <c r="AB76" i="77"/>
  <c r="AA76" i="77"/>
  <c r="AI61" i="77"/>
  <c r="AH61" i="77"/>
  <c r="AG61" i="77"/>
  <c r="AF61" i="77"/>
  <c r="AE61" i="77"/>
  <c r="AD61" i="77"/>
  <c r="AC61" i="77"/>
  <c r="AB61" i="77"/>
  <c r="AA61" i="77"/>
  <c r="AH60" i="77"/>
  <c r="AF60" i="77"/>
  <c r="AE60" i="77"/>
  <c r="AG60" i="77" s="1"/>
  <c r="AD60" i="77"/>
  <c r="AB60" i="77"/>
  <c r="AA60" i="77"/>
  <c r="AE56" i="77"/>
  <c r="E52" i="77"/>
  <c r="E51" i="77"/>
  <c r="E43" i="77"/>
  <c r="E42" i="77"/>
  <c r="E5" i="77" s="1"/>
  <c r="E41" i="77"/>
  <c r="A39" i="77"/>
  <c r="A1" i="77" s="1"/>
  <c r="D36" i="77"/>
  <c r="B36" i="77"/>
  <c r="D35" i="77"/>
  <c r="B35" i="77"/>
  <c r="D34" i="77"/>
  <c r="B34" i="77"/>
  <c r="D33" i="77"/>
  <c r="B33" i="77"/>
  <c r="T26" i="77"/>
  <c r="E26" i="77"/>
  <c r="T19" i="77"/>
  <c r="E16" i="77"/>
  <c r="E15" i="77"/>
  <c r="E14" i="77"/>
  <c r="T12" i="77"/>
  <c r="T10" i="77"/>
  <c r="E9" i="77"/>
  <c r="T8" i="77"/>
  <c r="E8" i="77"/>
  <c r="E7" i="77"/>
  <c r="T6" i="77"/>
  <c r="E6" i="77"/>
  <c r="T4" i="77"/>
  <c r="E4" i="77"/>
  <c r="Y1" i="77"/>
  <c r="AE76" i="76"/>
  <c r="AI61" i="76"/>
  <c r="AH61" i="76"/>
  <c r="AG61" i="76"/>
  <c r="AF61" i="76"/>
  <c r="AE61" i="76"/>
  <c r="AD61" i="76"/>
  <c r="AC61" i="76"/>
  <c r="AB61" i="76"/>
  <c r="AA61" i="76"/>
  <c r="AE60" i="76"/>
  <c r="AA60" i="76"/>
  <c r="M57" i="76"/>
  <c r="AH56" i="76"/>
  <c r="AG56" i="76"/>
  <c r="AF56" i="76"/>
  <c r="AE56" i="76"/>
  <c r="AI56" i="76" s="1"/>
  <c r="AD56" i="76"/>
  <c r="AC56" i="76"/>
  <c r="AB56" i="76"/>
  <c r="G60" i="76" s="1"/>
  <c r="AA56" i="76"/>
  <c r="E52" i="76"/>
  <c r="E15" i="76" s="1"/>
  <c r="E51" i="76"/>
  <c r="E43" i="76"/>
  <c r="E6" i="76" s="1"/>
  <c r="E42" i="76"/>
  <c r="E41" i="76"/>
  <c r="E4" i="76" s="1"/>
  <c r="A39" i="76"/>
  <c r="D36" i="76"/>
  <c r="B36" i="76"/>
  <c r="D35" i="76"/>
  <c r="B35" i="76"/>
  <c r="D34" i="76"/>
  <c r="B34" i="76"/>
  <c r="D33" i="76"/>
  <c r="B33" i="76"/>
  <c r="T26" i="76"/>
  <c r="E26" i="76"/>
  <c r="T19" i="76"/>
  <c r="E16" i="76"/>
  <c r="E14" i="76"/>
  <c r="T12" i="76"/>
  <c r="T10" i="76"/>
  <c r="E9" i="76"/>
  <c r="T8" i="76"/>
  <c r="E8" i="76"/>
  <c r="E7" i="76"/>
  <c r="T6" i="76"/>
  <c r="E5" i="76"/>
  <c r="T4" i="76"/>
  <c r="Y1" i="76"/>
  <c r="A1" i="76"/>
  <c r="AH76" i="75"/>
  <c r="AG76" i="75"/>
  <c r="AF76" i="75"/>
  <c r="AE76" i="75"/>
  <c r="AI76" i="75" s="1"/>
  <c r="AD76" i="75"/>
  <c r="I73" i="75" s="1"/>
  <c r="I36" i="75" s="1"/>
  <c r="AC76" i="75"/>
  <c r="AB76" i="75"/>
  <c r="AA76" i="75"/>
  <c r="M73" i="75"/>
  <c r="M36" i="75" s="1"/>
  <c r="K72" i="75"/>
  <c r="K35" i="75" s="1"/>
  <c r="I71" i="75"/>
  <c r="I34" i="75" s="1"/>
  <c r="K70" i="75"/>
  <c r="K33" i="75" s="1"/>
  <c r="AI61" i="75"/>
  <c r="AH61" i="75"/>
  <c r="AG61" i="75"/>
  <c r="AF61" i="75"/>
  <c r="AE61" i="75"/>
  <c r="AD61" i="75"/>
  <c r="AC61" i="75"/>
  <c r="AB61" i="75"/>
  <c r="AA61" i="75"/>
  <c r="AH60" i="75"/>
  <c r="AE60" i="75"/>
  <c r="AG60" i="75" s="1"/>
  <c r="AD60" i="75"/>
  <c r="AA60" i="75"/>
  <c r="AE56" i="75"/>
  <c r="AH56" i="75" s="1"/>
  <c r="AA56" i="75"/>
  <c r="E52" i="75"/>
  <c r="E51" i="75"/>
  <c r="E43" i="75"/>
  <c r="E6" i="75" s="1"/>
  <c r="E42" i="75"/>
  <c r="E5" i="75" s="1"/>
  <c r="E41" i="75"/>
  <c r="A39" i="75"/>
  <c r="D36" i="75"/>
  <c r="B36" i="75"/>
  <c r="D35" i="75"/>
  <c r="B35" i="75"/>
  <c r="D34" i="75"/>
  <c r="B34" i="75"/>
  <c r="D33" i="75"/>
  <c r="B33" i="75"/>
  <c r="T26" i="75"/>
  <c r="E26" i="75"/>
  <c r="T19" i="75"/>
  <c r="E16" i="75"/>
  <c r="E15" i="75"/>
  <c r="E14" i="75"/>
  <c r="T12" i="75"/>
  <c r="T10" i="75"/>
  <c r="E9" i="75"/>
  <c r="T8" i="75"/>
  <c r="E8" i="75"/>
  <c r="E7" i="75"/>
  <c r="T6" i="75"/>
  <c r="T4" i="75"/>
  <c r="E4" i="75"/>
  <c r="Y1" i="75"/>
  <c r="A1" i="75"/>
  <c r="AE76" i="74"/>
  <c r="AH76" i="74" s="1"/>
  <c r="AA76" i="74"/>
  <c r="AI61" i="74"/>
  <c r="AH61" i="74"/>
  <c r="AG61" i="74"/>
  <c r="AF61" i="74"/>
  <c r="AE61" i="74"/>
  <c r="AD61" i="74"/>
  <c r="AC61" i="74"/>
  <c r="AB61" i="74"/>
  <c r="AA61" i="74"/>
  <c r="AE60" i="74"/>
  <c r="AH60" i="74" s="1"/>
  <c r="AA60" i="74"/>
  <c r="AG56" i="74"/>
  <c r="AF56" i="74"/>
  <c r="AE56" i="74"/>
  <c r="AI56" i="74" s="1"/>
  <c r="AC56" i="74"/>
  <c r="AB56" i="74"/>
  <c r="AA56" i="74"/>
  <c r="E52" i="74"/>
  <c r="E51" i="74"/>
  <c r="E43" i="74"/>
  <c r="E6" i="74" s="1"/>
  <c r="E42" i="74"/>
  <c r="E41" i="74"/>
  <c r="A39" i="74"/>
  <c r="D36" i="74"/>
  <c r="B36" i="74"/>
  <c r="D35" i="74"/>
  <c r="B35" i="74"/>
  <c r="D34" i="74"/>
  <c r="B34" i="74"/>
  <c r="D33" i="74"/>
  <c r="B33" i="74"/>
  <c r="T26" i="74"/>
  <c r="E26" i="74"/>
  <c r="T19" i="74"/>
  <c r="E16" i="74"/>
  <c r="E15" i="74"/>
  <c r="E14" i="74"/>
  <c r="T12" i="74"/>
  <c r="T10" i="74"/>
  <c r="E9" i="74"/>
  <c r="T8" i="74"/>
  <c r="E8" i="74"/>
  <c r="E7" i="74"/>
  <c r="T6" i="74"/>
  <c r="E5" i="74"/>
  <c r="T4" i="74"/>
  <c r="E4" i="74"/>
  <c r="Y1" i="74"/>
  <c r="A1" i="74"/>
  <c r="AG76" i="73"/>
  <c r="AF76" i="73"/>
  <c r="AE76" i="73"/>
  <c r="AI76" i="73" s="1"/>
  <c r="AD76" i="73"/>
  <c r="AC76" i="73"/>
  <c r="AB76" i="73"/>
  <c r="G73" i="73" s="1"/>
  <c r="G36" i="73" s="1"/>
  <c r="AA76" i="73"/>
  <c r="I73" i="73"/>
  <c r="I36" i="73" s="1"/>
  <c r="E71" i="73"/>
  <c r="E34" i="73" s="1"/>
  <c r="G70" i="73"/>
  <c r="G33" i="73" s="1"/>
  <c r="AI61" i="73"/>
  <c r="AH61" i="73"/>
  <c r="AG61" i="73"/>
  <c r="AF61" i="73"/>
  <c r="AE61" i="73"/>
  <c r="AD61" i="73"/>
  <c r="AC61" i="73"/>
  <c r="AB61" i="73"/>
  <c r="AA61" i="73"/>
  <c r="AG60" i="73"/>
  <c r="AF60" i="73"/>
  <c r="AE60" i="73"/>
  <c r="AI60" i="73" s="1"/>
  <c r="AC60" i="73"/>
  <c r="AB60" i="73"/>
  <c r="AA60" i="73"/>
  <c r="AH56" i="73"/>
  <c r="AG56" i="73"/>
  <c r="AE56" i="73"/>
  <c r="AF56" i="73" s="1"/>
  <c r="AD56" i="73"/>
  <c r="AC56" i="73"/>
  <c r="K60" i="73" s="1"/>
  <c r="AB56" i="73"/>
  <c r="AA56" i="73"/>
  <c r="G60" i="73" s="1"/>
  <c r="E52" i="73"/>
  <c r="E51" i="73"/>
  <c r="E43" i="73"/>
  <c r="E42" i="73"/>
  <c r="E41" i="73"/>
  <c r="A39" i="73"/>
  <c r="A1" i="73" s="1"/>
  <c r="D36" i="73"/>
  <c r="B36" i="73"/>
  <c r="D35" i="73"/>
  <c r="B35" i="73"/>
  <c r="D34" i="73"/>
  <c r="B34" i="73"/>
  <c r="D33" i="73"/>
  <c r="B33" i="73"/>
  <c r="T26" i="73"/>
  <c r="E26" i="73"/>
  <c r="T19" i="73"/>
  <c r="E16" i="73"/>
  <c r="E15" i="73"/>
  <c r="E14" i="73"/>
  <c r="T12" i="73"/>
  <c r="T10" i="73"/>
  <c r="E9" i="73"/>
  <c r="T8" i="73"/>
  <c r="E8" i="73"/>
  <c r="E7" i="73"/>
  <c r="T6" i="73"/>
  <c r="E6" i="73"/>
  <c r="E5" i="73"/>
  <c r="T4" i="73"/>
  <c r="E4" i="73"/>
  <c r="Y1" i="73"/>
  <c r="AH76" i="72"/>
  <c r="AG76" i="72"/>
  <c r="AE76" i="72"/>
  <c r="AF76" i="72" s="1"/>
  <c r="AD76" i="72"/>
  <c r="AC76" i="72"/>
  <c r="AA76" i="72"/>
  <c r="AI61" i="72"/>
  <c r="AH61" i="72"/>
  <c r="AG61" i="72"/>
  <c r="AF61" i="72"/>
  <c r="AE61" i="72"/>
  <c r="AD61" i="72"/>
  <c r="AC61" i="72"/>
  <c r="AB61" i="72"/>
  <c r="AA61" i="72"/>
  <c r="AH60" i="72"/>
  <c r="AG60" i="72"/>
  <c r="AE60" i="72"/>
  <c r="AF60" i="72" s="1"/>
  <c r="AD60" i="72"/>
  <c r="AC60" i="72"/>
  <c r="AA60" i="72"/>
  <c r="AH56" i="72"/>
  <c r="AE56" i="72"/>
  <c r="AG56" i="72" s="1"/>
  <c r="AD56" i="72"/>
  <c r="AA56" i="72"/>
  <c r="E52" i="72"/>
  <c r="E51" i="72"/>
  <c r="E43" i="72"/>
  <c r="E42" i="72"/>
  <c r="E41" i="72"/>
  <c r="A39" i="72"/>
  <c r="D36" i="72"/>
  <c r="B36" i="72"/>
  <c r="D35" i="72"/>
  <c r="B35" i="72"/>
  <c r="D34" i="72"/>
  <c r="B34" i="72"/>
  <c r="D33" i="72"/>
  <c r="B33" i="72"/>
  <c r="T26" i="72"/>
  <c r="E26" i="72"/>
  <c r="T19" i="72"/>
  <c r="E16" i="72"/>
  <c r="E15" i="72"/>
  <c r="E14" i="72"/>
  <c r="T12" i="72"/>
  <c r="T10" i="72"/>
  <c r="E9" i="72"/>
  <c r="T8" i="72"/>
  <c r="E8" i="72"/>
  <c r="E7" i="72"/>
  <c r="T6" i="72"/>
  <c r="E6" i="72"/>
  <c r="E5" i="72"/>
  <c r="T4" i="72"/>
  <c r="E4" i="72"/>
  <c r="Y1" i="72"/>
  <c r="A1" i="72"/>
  <c r="AH76" i="71"/>
  <c r="AG76" i="71"/>
  <c r="AE76" i="71"/>
  <c r="AF76" i="71" s="1"/>
  <c r="AD76" i="71"/>
  <c r="AC76" i="71"/>
  <c r="AA76" i="71"/>
  <c r="AI61" i="71"/>
  <c r="AH61" i="71"/>
  <c r="AG61" i="71"/>
  <c r="AF61" i="71"/>
  <c r="AE61" i="71"/>
  <c r="AD61" i="71"/>
  <c r="AC61" i="71"/>
  <c r="AB61" i="71"/>
  <c r="AA61" i="71"/>
  <c r="AH60" i="71"/>
  <c r="AG60" i="71"/>
  <c r="AE60" i="71"/>
  <c r="AF60" i="71" s="1"/>
  <c r="H59" i="71" s="1"/>
  <c r="AD60" i="71"/>
  <c r="AC60" i="71"/>
  <c r="AB60" i="71"/>
  <c r="AA60" i="71"/>
  <c r="AE56" i="71"/>
  <c r="AH56" i="71" s="1"/>
  <c r="AA56" i="71"/>
  <c r="E52" i="71"/>
  <c r="E51" i="71"/>
  <c r="E43" i="71"/>
  <c r="E42" i="71"/>
  <c r="E5" i="71" s="1"/>
  <c r="E41" i="71"/>
  <c r="A39" i="71"/>
  <c r="D36" i="71"/>
  <c r="B36" i="71"/>
  <c r="D35" i="71"/>
  <c r="B35" i="71"/>
  <c r="D34" i="71"/>
  <c r="B34" i="71"/>
  <c r="D33" i="71"/>
  <c r="B33" i="71"/>
  <c r="T26" i="71"/>
  <c r="E26" i="71"/>
  <c r="T19" i="71"/>
  <c r="E16" i="71"/>
  <c r="E15" i="71"/>
  <c r="E14" i="71"/>
  <c r="T12" i="71"/>
  <c r="T10" i="71"/>
  <c r="E9" i="71"/>
  <c r="T8" i="71"/>
  <c r="E8" i="71"/>
  <c r="E7" i="71"/>
  <c r="T6" i="71"/>
  <c r="E6" i="71"/>
  <c r="T4" i="71"/>
  <c r="E4" i="71"/>
  <c r="Y1" i="71"/>
  <c r="A1" i="71"/>
  <c r="AE76" i="70"/>
  <c r="AH76" i="70" s="1"/>
  <c r="AA76" i="70"/>
  <c r="AI61" i="70"/>
  <c r="AH61" i="70"/>
  <c r="AG61" i="70"/>
  <c r="AF61" i="70"/>
  <c r="AE61" i="70"/>
  <c r="AD61" i="70"/>
  <c r="AC61" i="70"/>
  <c r="AB61" i="70"/>
  <c r="AA61" i="70"/>
  <c r="AE60" i="70"/>
  <c r="AH60" i="70" s="1"/>
  <c r="AA60" i="70"/>
  <c r="AF56" i="70"/>
  <c r="AE56" i="70"/>
  <c r="AI56" i="70" s="1"/>
  <c r="AD56" i="70"/>
  <c r="AB56" i="70"/>
  <c r="AA56" i="70"/>
  <c r="E52" i="70"/>
  <c r="E51" i="70"/>
  <c r="E43" i="70"/>
  <c r="E6" i="70" s="1"/>
  <c r="E42" i="70"/>
  <c r="E41" i="70"/>
  <c r="A39" i="70"/>
  <c r="D36" i="70"/>
  <c r="B36" i="70"/>
  <c r="D35" i="70"/>
  <c r="B35" i="70"/>
  <c r="D34" i="70"/>
  <c r="B34" i="70"/>
  <c r="D33" i="70"/>
  <c r="B33" i="70"/>
  <c r="T26" i="70"/>
  <c r="E26" i="70"/>
  <c r="T19" i="70"/>
  <c r="E16" i="70"/>
  <c r="E15" i="70"/>
  <c r="E14" i="70"/>
  <c r="T12" i="70"/>
  <c r="T10" i="70"/>
  <c r="E9" i="70"/>
  <c r="T8" i="70"/>
  <c r="E8" i="70"/>
  <c r="E7" i="70"/>
  <c r="T6" i="70"/>
  <c r="E5" i="70"/>
  <c r="T4" i="70"/>
  <c r="E4" i="70"/>
  <c r="Y1" i="70"/>
  <c r="A1" i="70"/>
  <c r="AF76" i="69"/>
  <c r="AE76" i="69"/>
  <c r="AI76" i="69" s="1"/>
  <c r="AB76" i="69"/>
  <c r="AA76" i="69"/>
  <c r="AI61" i="69"/>
  <c r="AH61" i="69"/>
  <c r="AG61" i="69"/>
  <c r="AF61" i="69"/>
  <c r="AE61" i="69"/>
  <c r="AD61" i="69"/>
  <c r="AC61" i="69"/>
  <c r="AB61" i="69"/>
  <c r="AA61" i="69"/>
  <c r="AF60" i="69"/>
  <c r="AE60" i="69"/>
  <c r="AI60" i="69" s="1"/>
  <c r="AC60" i="69"/>
  <c r="AB60" i="69"/>
  <c r="AA60" i="69"/>
  <c r="AH56" i="69"/>
  <c r="AG56" i="69"/>
  <c r="AF56" i="69"/>
  <c r="AE56" i="69"/>
  <c r="AI56" i="69" s="1"/>
  <c r="AD56" i="69"/>
  <c r="AC56" i="69"/>
  <c r="I60" i="69" s="1"/>
  <c r="AB56" i="69"/>
  <c r="AA56" i="69"/>
  <c r="G60" i="69" s="1"/>
  <c r="E52" i="69"/>
  <c r="E51" i="69"/>
  <c r="E43" i="69"/>
  <c r="E42" i="69"/>
  <c r="E41" i="69"/>
  <c r="A39" i="69"/>
  <c r="D36" i="69"/>
  <c r="B36" i="69"/>
  <c r="D35" i="69"/>
  <c r="B35" i="69"/>
  <c r="D34" i="69"/>
  <c r="B34" i="69"/>
  <c r="D33" i="69"/>
  <c r="B33" i="69"/>
  <c r="T26" i="69"/>
  <c r="E26" i="69"/>
  <c r="T19" i="69"/>
  <c r="E16" i="69"/>
  <c r="E15" i="69"/>
  <c r="E14" i="69"/>
  <c r="T12" i="69"/>
  <c r="T10" i="69"/>
  <c r="E9" i="69"/>
  <c r="T8" i="69"/>
  <c r="E8" i="69"/>
  <c r="E7" i="69"/>
  <c r="T6" i="69"/>
  <c r="E6" i="69"/>
  <c r="E5" i="69"/>
  <c r="T4" i="69"/>
  <c r="E4" i="69"/>
  <c r="Y1" i="69"/>
  <c r="A1" i="69"/>
  <c r="AG76" i="68"/>
  <c r="AE76" i="68"/>
  <c r="AF76" i="68" s="1"/>
  <c r="AC76" i="68"/>
  <c r="AA76" i="68"/>
  <c r="AI61" i="68"/>
  <c r="AH61" i="68"/>
  <c r="AG61" i="68"/>
  <c r="AF61" i="68"/>
  <c r="AE61" i="68"/>
  <c r="AD61" i="68"/>
  <c r="AC61" i="68"/>
  <c r="AB61" i="68"/>
  <c r="AA61" i="68"/>
  <c r="AG60" i="68"/>
  <c r="AE60" i="68"/>
  <c r="AF60" i="68" s="1"/>
  <c r="AC60" i="68"/>
  <c r="AB60" i="68"/>
  <c r="AA60" i="68"/>
  <c r="AH56" i="68"/>
  <c r="AG56" i="68"/>
  <c r="AF56" i="68"/>
  <c r="AE56" i="68"/>
  <c r="AI56" i="68" s="1"/>
  <c r="AD56" i="68"/>
  <c r="K60" i="68" s="1"/>
  <c r="AC56" i="68"/>
  <c r="AB56" i="68"/>
  <c r="AA56" i="68"/>
  <c r="I60" i="68" s="1"/>
  <c r="E52" i="68"/>
  <c r="E51" i="68"/>
  <c r="E43" i="68"/>
  <c r="E42" i="68"/>
  <c r="E41" i="68"/>
  <c r="A39" i="68"/>
  <c r="D36" i="68"/>
  <c r="B36" i="68"/>
  <c r="D35" i="68"/>
  <c r="B35" i="68"/>
  <c r="D34" i="68"/>
  <c r="B34" i="68"/>
  <c r="D33" i="68"/>
  <c r="B33" i="68"/>
  <c r="T26" i="68"/>
  <c r="E26" i="68"/>
  <c r="T19" i="68"/>
  <c r="E16" i="68"/>
  <c r="E15" i="68"/>
  <c r="E14" i="68"/>
  <c r="T12" i="68"/>
  <c r="T10" i="68"/>
  <c r="E9" i="68"/>
  <c r="T8" i="68"/>
  <c r="E8" i="68"/>
  <c r="E7" i="68"/>
  <c r="T6" i="68"/>
  <c r="E6" i="68"/>
  <c r="E5" i="68"/>
  <c r="T4" i="68"/>
  <c r="E4" i="68"/>
  <c r="Y1" i="68"/>
  <c r="A1" i="68"/>
  <c r="AH76" i="67"/>
  <c r="AG76" i="67"/>
  <c r="AE76" i="67"/>
  <c r="AF76" i="67" s="1"/>
  <c r="AD76" i="67"/>
  <c r="AC76" i="67"/>
  <c r="AA76" i="67"/>
  <c r="AI61" i="67"/>
  <c r="AH61" i="67"/>
  <c r="AG61" i="67"/>
  <c r="AF61" i="67"/>
  <c r="AE61" i="67"/>
  <c r="AD61" i="67"/>
  <c r="AC61" i="67"/>
  <c r="AB61" i="67"/>
  <c r="AA61" i="67"/>
  <c r="AH60" i="67"/>
  <c r="AG60" i="67"/>
  <c r="AE60" i="67"/>
  <c r="AF60" i="67" s="1"/>
  <c r="AD60" i="67"/>
  <c r="AC60" i="67"/>
  <c r="AA60" i="67"/>
  <c r="AH56" i="67"/>
  <c r="AE56" i="67"/>
  <c r="AI56" i="67" s="1"/>
  <c r="AD56" i="67"/>
  <c r="AA56" i="67"/>
  <c r="E52" i="67"/>
  <c r="E51" i="67"/>
  <c r="E43" i="67"/>
  <c r="E42" i="67"/>
  <c r="E41" i="67"/>
  <c r="A39" i="67"/>
  <c r="D36" i="67"/>
  <c r="B36" i="67"/>
  <c r="D35" i="67"/>
  <c r="B35" i="67"/>
  <c r="D34" i="67"/>
  <c r="B34" i="67"/>
  <c r="D33" i="67"/>
  <c r="B33" i="67"/>
  <c r="T26" i="67"/>
  <c r="E26" i="67"/>
  <c r="T19" i="67"/>
  <c r="E16" i="67"/>
  <c r="E15" i="67"/>
  <c r="E14" i="67"/>
  <c r="T12" i="67"/>
  <c r="T10" i="67"/>
  <c r="E9" i="67"/>
  <c r="T8" i="67"/>
  <c r="E8" i="67"/>
  <c r="E7" i="67"/>
  <c r="T6" i="67"/>
  <c r="E6" i="67"/>
  <c r="E5" i="67"/>
  <c r="T4" i="67"/>
  <c r="E4" i="67"/>
  <c r="Y1" i="67"/>
  <c r="A1" i="67"/>
  <c r="AH76" i="66"/>
  <c r="AE76" i="66"/>
  <c r="AI76" i="66" s="1"/>
  <c r="AD76" i="66"/>
  <c r="AA76" i="66"/>
  <c r="AI61" i="66"/>
  <c r="AH61" i="66"/>
  <c r="AG61" i="66"/>
  <c r="AF61" i="66"/>
  <c r="AE61" i="66"/>
  <c r="AD61" i="66"/>
  <c r="AC61" i="66"/>
  <c r="AB61" i="66"/>
  <c r="AA61" i="66"/>
  <c r="AH60" i="66"/>
  <c r="AE60" i="66"/>
  <c r="AI60" i="66" s="1"/>
  <c r="AD60" i="66"/>
  <c r="AA60" i="66"/>
  <c r="AF56" i="66"/>
  <c r="AE56" i="66"/>
  <c r="AI56" i="66" s="1"/>
  <c r="AB56" i="66"/>
  <c r="AA56" i="66"/>
  <c r="E52" i="66"/>
  <c r="E51" i="66"/>
  <c r="E43" i="66"/>
  <c r="E42" i="66"/>
  <c r="E41" i="66"/>
  <c r="A39" i="66"/>
  <c r="D36" i="66"/>
  <c r="B36" i="66"/>
  <c r="D35" i="66"/>
  <c r="B35" i="66"/>
  <c r="D34" i="66"/>
  <c r="B34" i="66"/>
  <c r="D33" i="66"/>
  <c r="B33" i="66"/>
  <c r="T26" i="66"/>
  <c r="E26" i="66"/>
  <c r="T19" i="66"/>
  <c r="E16" i="66"/>
  <c r="E15" i="66"/>
  <c r="E14" i="66"/>
  <c r="T12" i="66"/>
  <c r="T10" i="66"/>
  <c r="E9" i="66"/>
  <c r="T8" i="66"/>
  <c r="E8" i="66"/>
  <c r="E7" i="66"/>
  <c r="T6" i="66"/>
  <c r="E6" i="66"/>
  <c r="E5" i="66"/>
  <c r="T4" i="66"/>
  <c r="E4" i="66"/>
  <c r="Y1" i="66"/>
  <c r="A1" i="66"/>
  <c r="AH76" i="65"/>
  <c r="AG76" i="65"/>
  <c r="AF76" i="65"/>
  <c r="AE76" i="65"/>
  <c r="AI76" i="65" s="1"/>
  <c r="AD76" i="65"/>
  <c r="AC76" i="65"/>
  <c r="AB76" i="65"/>
  <c r="G73" i="65" s="1"/>
  <c r="G36" i="65" s="1"/>
  <c r="AA76" i="65"/>
  <c r="K73" i="65"/>
  <c r="I73" i="65"/>
  <c r="E73" i="65"/>
  <c r="K72" i="65"/>
  <c r="I72" i="65"/>
  <c r="G72" i="65"/>
  <c r="E72" i="65"/>
  <c r="K71" i="65"/>
  <c r="I71" i="65"/>
  <c r="G71" i="65"/>
  <c r="E71" i="65"/>
  <c r="K70" i="65"/>
  <c r="I70" i="65"/>
  <c r="G70" i="65"/>
  <c r="E70" i="65"/>
  <c r="AI61" i="65"/>
  <c r="AH61" i="65"/>
  <c r="AG61" i="65"/>
  <c r="AF61" i="65"/>
  <c r="AE61" i="65"/>
  <c r="AD61" i="65"/>
  <c r="AC61" i="65"/>
  <c r="AB61" i="65"/>
  <c r="AA61" i="65"/>
  <c r="AH60" i="65"/>
  <c r="AG60" i="65"/>
  <c r="AF60" i="65"/>
  <c r="AE60" i="65"/>
  <c r="AI60" i="65" s="1"/>
  <c r="N59" i="65" s="1"/>
  <c r="AD60" i="65"/>
  <c r="AC60" i="65"/>
  <c r="AB60" i="65"/>
  <c r="J59" i="65" s="1"/>
  <c r="AA60" i="65"/>
  <c r="L59" i="65"/>
  <c r="H59" i="65"/>
  <c r="F59" i="65"/>
  <c r="AE56" i="65"/>
  <c r="AG56" i="65" s="1"/>
  <c r="AA56" i="65"/>
  <c r="E52" i="65"/>
  <c r="E51" i="65"/>
  <c r="E43" i="65"/>
  <c r="E42" i="65"/>
  <c r="E41" i="65"/>
  <c r="A39" i="65"/>
  <c r="K36" i="65"/>
  <c r="I36" i="65"/>
  <c r="E36" i="65"/>
  <c r="D36" i="65"/>
  <c r="B36" i="65"/>
  <c r="K35" i="65"/>
  <c r="I35" i="65"/>
  <c r="G35" i="65"/>
  <c r="E35" i="65"/>
  <c r="D35" i="65"/>
  <c r="B35" i="65"/>
  <c r="K34" i="65"/>
  <c r="I34" i="65"/>
  <c r="G34" i="65"/>
  <c r="E34" i="65"/>
  <c r="D34" i="65"/>
  <c r="B34" i="65"/>
  <c r="K33" i="65"/>
  <c r="I33" i="65"/>
  <c r="G33" i="65"/>
  <c r="E33" i="65"/>
  <c r="D33" i="65"/>
  <c r="B33" i="65"/>
  <c r="T26" i="65"/>
  <c r="E26" i="65"/>
  <c r="F22" i="65"/>
  <c r="T19" i="65"/>
  <c r="E16" i="65"/>
  <c r="E15" i="65"/>
  <c r="E14" i="65"/>
  <c r="T12" i="65"/>
  <c r="T10" i="65"/>
  <c r="E9" i="65"/>
  <c r="T8" i="65"/>
  <c r="E8" i="65"/>
  <c r="E7" i="65"/>
  <c r="T6" i="65"/>
  <c r="E6" i="65"/>
  <c r="E5" i="65"/>
  <c r="T4" i="65"/>
  <c r="E4" i="65"/>
  <c r="Y1" i="65"/>
  <c r="A1" i="65"/>
  <c r="AH76" i="64"/>
  <c r="AG76" i="64"/>
  <c r="AE76" i="64"/>
  <c r="AF76" i="64" s="1"/>
  <c r="AD76" i="64"/>
  <c r="AC76" i="64"/>
  <c r="AA76" i="64"/>
  <c r="AI61" i="64"/>
  <c r="AH61" i="64"/>
  <c r="AG61" i="64"/>
  <c r="AF61" i="64"/>
  <c r="AE61" i="64"/>
  <c r="AD61" i="64"/>
  <c r="AC61" i="64"/>
  <c r="AB61" i="64"/>
  <c r="AA61" i="64"/>
  <c r="AG60" i="64"/>
  <c r="AE60" i="64"/>
  <c r="AF60" i="64" s="1"/>
  <c r="AC60" i="64"/>
  <c r="AA60" i="64"/>
  <c r="AH56" i="64"/>
  <c r="AF56" i="64"/>
  <c r="AE56" i="64"/>
  <c r="AG56" i="64" s="1"/>
  <c r="AD56" i="64"/>
  <c r="AB56" i="64"/>
  <c r="AA56" i="64"/>
  <c r="E52" i="64"/>
  <c r="E51" i="64"/>
  <c r="E43" i="64"/>
  <c r="E42" i="64"/>
  <c r="E41" i="64"/>
  <c r="A39" i="64"/>
  <c r="D36" i="64"/>
  <c r="B36" i="64"/>
  <c r="D35" i="64"/>
  <c r="B35" i="64"/>
  <c r="D34" i="64"/>
  <c r="B34" i="64"/>
  <c r="D33" i="64"/>
  <c r="B33" i="64"/>
  <c r="T26" i="64"/>
  <c r="E26" i="64"/>
  <c r="T19" i="64"/>
  <c r="E16" i="64"/>
  <c r="E15" i="64"/>
  <c r="E14" i="64"/>
  <c r="T12" i="64"/>
  <c r="T10" i="64"/>
  <c r="E9" i="64"/>
  <c r="T8" i="64"/>
  <c r="E8" i="64"/>
  <c r="E7" i="64"/>
  <c r="T6" i="64"/>
  <c r="E6" i="64"/>
  <c r="E5" i="64"/>
  <c r="T4" i="64"/>
  <c r="E4" i="64"/>
  <c r="Y1" i="64"/>
  <c r="A1" i="64"/>
  <c r="AH76" i="63"/>
  <c r="AF76" i="63"/>
  <c r="AE76" i="63"/>
  <c r="AG76" i="63" s="1"/>
  <c r="AD76" i="63"/>
  <c r="AB76" i="63"/>
  <c r="AA76" i="63"/>
  <c r="AI61" i="63"/>
  <c r="AH61" i="63"/>
  <c r="AG61" i="63"/>
  <c r="AF61" i="63"/>
  <c r="AE61" i="63"/>
  <c r="AD61" i="63"/>
  <c r="AC61" i="63"/>
  <c r="AB61" i="63"/>
  <c r="AA61" i="63"/>
  <c r="AH60" i="63"/>
  <c r="AG60" i="63"/>
  <c r="AF60" i="63"/>
  <c r="AE60" i="63"/>
  <c r="AI60" i="63" s="1"/>
  <c r="N59" i="63" s="1"/>
  <c r="AD60" i="63"/>
  <c r="AC60" i="63"/>
  <c r="AB60" i="63"/>
  <c r="AA60" i="63"/>
  <c r="L59" i="63"/>
  <c r="J59" i="63"/>
  <c r="H59" i="63"/>
  <c r="F59" i="63"/>
  <c r="AE56" i="63"/>
  <c r="AI56" i="63" s="1"/>
  <c r="AA56" i="63"/>
  <c r="E52" i="63"/>
  <c r="E51" i="63"/>
  <c r="E43" i="63"/>
  <c r="E42" i="63"/>
  <c r="E41" i="63"/>
  <c r="A39" i="63"/>
  <c r="D36" i="63"/>
  <c r="B36" i="63"/>
  <c r="D35" i="63"/>
  <c r="B35" i="63"/>
  <c r="D34" i="63"/>
  <c r="B34" i="63"/>
  <c r="D33" i="63"/>
  <c r="B33" i="63"/>
  <c r="T26" i="63"/>
  <c r="E26" i="63"/>
  <c r="F22" i="63"/>
  <c r="T19" i="63"/>
  <c r="E16" i="63"/>
  <c r="E15" i="63"/>
  <c r="E14" i="63"/>
  <c r="T12" i="63"/>
  <c r="T10" i="63"/>
  <c r="E9" i="63"/>
  <c r="T8" i="63"/>
  <c r="E8" i="63"/>
  <c r="E7" i="63"/>
  <c r="T6" i="63"/>
  <c r="E6" i="63"/>
  <c r="E5" i="63"/>
  <c r="T4" i="63"/>
  <c r="E4" i="63"/>
  <c r="Y1" i="63"/>
  <c r="A1" i="63"/>
  <c r="AE76" i="62"/>
  <c r="AI76" i="62" s="1"/>
  <c r="AC76" i="62"/>
  <c r="AA76" i="62"/>
  <c r="AI61" i="62"/>
  <c r="AH61" i="62"/>
  <c r="AG61" i="62"/>
  <c r="AF61" i="62"/>
  <c r="AE61" i="62"/>
  <c r="AD61" i="62"/>
  <c r="AC61" i="62"/>
  <c r="AB61" i="62"/>
  <c r="AA61" i="62"/>
  <c r="AE60" i="62"/>
  <c r="AI60" i="62" s="1"/>
  <c r="AC60" i="62"/>
  <c r="AA60" i="62"/>
  <c r="AH56" i="62"/>
  <c r="AF56" i="62"/>
  <c r="AE56" i="62"/>
  <c r="AI56" i="62" s="1"/>
  <c r="AD56" i="62"/>
  <c r="AB56" i="62"/>
  <c r="AA56" i="62"/>
  <c r="E52" i="62"/>
  <c r="E51" i="62"/>
  <c r="E43" i="62"/>
  <c r="E42" i="62"/>
  <c r="E41" i="62"/>
  <c r="A39" i="62"/>
  <c r="D36" i="62"/>
  <c r="B36" i="62"/>
  <c r="D35" i="62"/>
  <c r="B35" i="62"/>
  <c r="D34" i="62"/>
  <c r="B34" i="62"/>
  <c r="D33" i="62"/>
  <c r="B33" i="62"/>
  <c r="T26" i="62"/>
  <c r="E26" i="62"/>
  <c r="T19" i="62"/>
  <c r="E16" i="62"/>
  <c r="E15" i="62"/>
  <c r="E14" i="62"/>
  <c r="T12" i="62"/>
  <c r="T10" i="62"/>
  <c r="E9" i="62"/>
  <c r="T8" i="62"/>
  <c r="E8" i="62"/>
  <c r="E7" i="62"/>
  <c r="T6" i="62"/>
  <c r="E6" i="62"/>
  <c r="E5" i="62"/>
  <c r="T4" i="62"/>
  <c r="E4" i="62"/>
  <c r="Y1" i="62"/>
  <c r="A1" i="62"/>
  <c r="AH76" i="61"/>
  <c r="AF76" i="61"/>
  <c r="AE76" i="61"/>
  <c r="AI76" i="61" s="1"/>
  <c r="AD76" i="61"/>
  <c r="AB76" i="61"/>
  <c r="AA76" i="61"/>
  <c r="AI61" i="61"/>
  <c r="AH61" i="61"/>
  <c r="AG61" i="61"/>
  <c r="AF61" i="61"/>
  <c r="AE61" i="61"/>
  <c r="AD61" i="61"/>
  <c r="AC61" i="61"/>
  <c r="AB61" i="61"/>
  <c r="AA61" i="61"/>
  <c r="AH60" i="61"/>
  <c r="AG60" i="61"/>
  <c r="AF60" i="61"/>
  <c r="AE60" i="61"/>
  <c r="AI60" i="61" s="1"/>
  <c r="N59" i="61" s="1"/>
  <c r="AD60" i="61"/>
  <c r="AC60" i="61"/>
  <c r="AB60" i="61"/>
  <c r="AA60" i="61"/>
  <c r="L59" i="61"/>
  <c r="J59" i="61"/>
  <c r="H59" i="61"/>
  <c r="F59" i="61"/>
  <c r="AE56" i="61"/>
  <c r="AG56" i="61" s="1"/>
  <c r="AA56" i="61"/>
  <c r="E52" i="61"/>
  <c r="E51" i="61"/>
  <c r="E43" i="61"/>
  <c r="E42" i="61"/>
  <c r="E41" i="61"/>
  <c r="A39" i="61"/>
  <c r="D36" i="61"/>
  <c r="B36" i="61"/>
  <c r="D35" i="61"/>
  <c r="B35" i="61"/>
  <c r="D34" i="61"/>
  <c r="B34" i="61"/>
  <c r="D33" i="61"/>
  <c r="B33" i="61"/>
  <c r="T26" i="61"/>
  <c r="E26" i="61"/>
  <c r="F22" i="61"/>
  <c r="T19" i="61"/>
  <c r="E16" i="61"/>
  <c r="E15" i="61"/>
  <c r="E14" i="61"/>
  <c r="T12" i="61"/>
  <c r="T10" i="61"/>
  <c r="E9" i="61"/>
  <c r="T8" i="61"/>
  <c r="E8" i="61"/>
  <c r="E7" i="61"/>
  <c r="T6" i="61"/>
  <c r="E6" i="61"/>
  <c r="E5" i="61"/>
  <c r="T4" i="61"/>
  <c r="E4" i="61"/>
  <c r="Y1" i="61"/>
  <c r="A1" i="61"/>
  <c r="AG76" i="60"/>
  <c r="AE76" i="60"/>
  <c r="AF76" i="60" s="1"/>
  <c r="AC76" i="60"/>
  <c r="AA76" i="60"/>
  <c r="AI61" i="60"/>
  <c r="AH61" i="60"/>
  <c r="AG61" i="60"/>
  <c r="AF61" i="60"/>
  <c r="AE61" i="60"/>
  <c r="AD61" i="60"/>
  <c r="AC61" i="60"/>
  <c r="AB61" i="60"/>
  <c r="AA61" i="60"/>
  <c r="AG60" i="60"/>
  <c r="AF60" i="60"/>
  <c r="AE60" i="60"/>
  <c r="AI60" i="60" s="1"/>
  <c r="AD60" i="60"/>
  <c r="AC60" i="60"/>
  <c r="AB60" i="60"/>
  <c r="AA60" i="60"/>
  <c r="J59" i="60"/>
  <c r="H59" i="60"/>
  <c r="F59" i="60"/>
  <c r="AH56" i="60"/>
  <c r="AE56" i="60"/>
  <c r="AG56" i="60" s="1"/>
  <c r="AD56" i="60"/>
  <c r="AB56" i="60"/>
  <c r="AA56" i="60"/>
  <c r="E52" i="60"/>
  <c r="E51" i="60"/>
  <c r="E43" i="60"/>
  <c r="E42" i="60"/>
  <c r="E41" i="60"/>
  <c r="A39" i="60"/>
  <c r="D36" i="60"/>
  <c r="B36" i="60"/>
  <c r="D35" i="60"/>
  <c r="B35" i="60"/>
  <c r="D34" i="60"/>
  <c r="B34" i="60"/>
  <c r="D33" i="60"/>
  <c r="B33" i="60"/>
  <c r="T26" i="60"/>
  <c r="E26" i="60"/>
  <c r="F22" i="60"/>
  <c r="T19" i="60"/>
  <c r="E16" i="60"/>
  <c r="E15" i="60"/>
  <c r="E14" i="60"/>
  <c r="T12" i="60"/>
  <c r="T10" i="60"/>
  <c r="E9" i="60"/>
  <c r="T8" i="60"/>
  <c r="E8" i="60"/>
  <c r="E7" i="60"/>
  <c r="T6" i="60"/>
  <c r="E6" i="60"/>
  <c r="E5" i="60"/>
  <c r="T4" i="60"/>
  <c r="E4" i="60"/>
  <c r="Y1" i="60"/>
  <c r="A1" i="60"/>
  <c r="AH76" i="59"/>
  <c r="AF76" i="59"/>
  <c r="AE76" i="59"/>
  <c r="AG76" i="59" s="1"/>
  <c r="AD76" i="59"/>
  <c r="AB76" i="59"/>
  <c r="AA76" i="59"/>
  <c r="AI61" i="59"/>
  <c r="AH61" i="59"/>
  <c r="AG61" i="59"/>
  <c r="AF61" i="59"/>
  <c r="AE61" i="59"/>
  <c r="AD61" i="59"/>
  <c r="AC61" i="59"/>
  <c r="AB61" i="59"/>
  <c r="AA61" i="59"/>
  <c r="AH60" i="59"/>
  <c r="AF60" i="59"/>
  <c r="AE60" i="59"/>
  <c r="AG60" i="59" s="1"/>
  <c r="AD60" i="59"/>
  <c r="AC60" i="59"/>
  <c r="AB60" i="59"/>
  <c r="AA60" i="59"/>
  <c r="H59" i="59"/>
  <c r="F59" i="59"/>
  <c r="AE56" i="59"/>
  <c r="AI56" i="59" s="1"/>
  <c r="AA56" i="59"/>
  <c r="E52" i="59"/>
  <c r="E51" i="59"/>
  <c r="E43" i="59"/>
  <c r="E42" i="59"/>
  <c r="E41" i="59"/>
  <c r="A39" i="59"/>
  <c r="D36" i="59"/>
  <c r="B36" i="59"/>
  <c r="D35" i="59"/>
  <c r="B35" i="59"/>
  <c r="D34" i="59"/>
  <c r="B34" i="59"/>
  <c r="D33" i="59"/>
  <c r="B33" i="59"/>
  <c r="T26" i="59"/>
  <c r="E26" i="59"/>
  <c r="F22" i="59"/>
  <c r="T19" i="59"/>
  <c r="E16" i="59"/>
  <c r="E15" i="59"/>
  <c r="E14" i="59"/>
  <c r="T12" i="59"/>
  <c r="T10" i="59"/>
  <c r="E9" i="59"/>
  <c r="T8" i="59"/>
  <c r="E8" i="59"/>
  <c r="E7" i="59"/>
  <c r="T6" i="59"/>
  <c r="E6" i="59"/>
  <c r="E5" i="59"/>
  <c r="T4" i="59"/>
  <c r="E4" i="59"/>
  <c r="Y1" i="59"/>
  <c r="A1" i="59"/>
  <c r="AE76" i="58"/>
  <c r="AI76" i="58" s="1"/>
  <c r="AA76" i="58"/>
  <c r="AI61" i="58"/>
  <c r="AH61" i="58"/>
  <c r="AG61" i="58"/>
  <c r="AF61" i="58"/>
  <c r="AE61" i="58"/>
  <c r="AD61" i="58"/>
  <c r="AC61" i="58"/>
  <c r="AB61" i="58"/>
  <c r="AA61" i="58"/>
  <c r="AE60" i="58"/>
  <c r="AI60" i="58" s="1"/>
  <c r="AC60" i="58"/>
  <c r="AA60" i="58"/>
  <c r="AH56" i="58"/>
  <c r="AF56" i="58"/>
  <c r="AE56" i="58"/>
  <c r="AI56" i="58" s="1"/>
  <c r="AD56" i="58"/>
  <c r="AC56" i="58"/>
  <c r="AB56" i="58"/>
  <c r="E57" i="58" s="1"/>
  <c r="AA56" i="58"/>
  <c r="G60" i="58" s="1"/>
  <c r="E52" i="58"/>
  <c r="E51" i="58"/>
  <c r="E43" i="58"/>
  <c r="E42" i="58"/>
  <c r="E41" i="58"/>
  <c r="A39" i="58"/>
  <c r="D36" i="58"/>
  <c r="B36" i="58"/>
  <c r="D35" i="58"/>
  <c r="B35" i="58"/>
  <c r="D34" i="58"/>
  <c r="B34" i="58"/>
  <c r="D33" i="58"/>
  <c r="B33" i="58"/>
  <c r="T26" i="58"/>
  <c r="E26" i="58"/>
  <c r="T19" i="58"/>
  <c r="E16" i="58"/>
  <c r="E15" i="58"/>
  <c r="E14" i="58"/>
  <c r="T12" i="58"/>
  <c r="T10" i="58"/>
  <c r="E9" i="58"/>
  <c r="T8" i="58"/>
  <c r="E8" i="58"/>
  <c r="E7" i="58"/>
  <c r="T6" i="58"/>
  <c r="E6" i="58"/>
  <c r="E5" i="58"/>
  <c r="T4" i="58"/>
  <c r="E4" i="58"/>
  <c r="Y1" i="58"/>
  <c r="A1" i="58"/>
  <c r="AH76" i="57"/>
  <c r="AG76" i="57"/>
  <c r="AF76" i="57"/>
  <c r="AE76" i="57"/>
  <c r="AI76" i="57" s="1"/>
  <c r="AD76" i="57"/>
  <c r="AC76" i="57"/>
  <c r="I73" i="57" s="1"/>
  <c r="I36" i="57" s="1"/>
  <c r="AB76" i="57"/>
  <c r="G73" i="57" s="1"/>
  <c r="G36" i="57" s="1"/>
  <c r="AA76" i="57"/>
  <c r="K73" i="57"/>
  <c r="E73" i="57"/>
  <c r="K72" i="57"/>
  <c r="G72" i="57"/>
  <c r="E72" i="57"/>
  <c r="K71" i="57"/>
  <c r="I71" i="57"/>
  <c r="G71" i="57"/>
  <c r="E71" i="57"/>
  <c r="K70" i="57"/>
  <c r="I70" i="57"/>
  <c r="G70" i="57"/>
  <c r="E70" i="57"/>
  <c r="AI61" i="57"/>
  <c r="AH61" i="57"/>
  <c r="AG61" i="57"/>
  <c r="AF61" i="57"/>
  <c r="AE61" i="57"/>
  <c r="AD61" i="57"/>
  <c r="AC61" i="57"/>
  <c r="AB61" i="57"/>
  <c r="AA61" i="57"/>
  <c r="AH60" i="57"/>
  <c r="AG60" i="57"/>
  <c r="AF60" i="57"/>
  <c r="AE60" i="57"/>
  <c r="AI60" i="57" s="1"/>
  <c r="N59" i="57" s="1"/>
  <c r="AD60" i="57"/>
  <c r="AC60" i="57"/>
  <c r="J59" i="57" s="1"/>
  <c r="AB60" i="57"/>
  <c r="AA60" i="57"/>
  <c r="L59" i="57"/>
  <c r="H59" i="57"/>
  <c r="F59" i="57"/>
  <c r="AE56" i="57"/>
  <c r="AG56" i="57" s="1"/>
  <c r="AD56" i="57"/>
  <c r="AA56" i="57"/>
  <c r="E52" i="57"/>
  <c r="E51" i="57"/>
  <c r="E43" i="57"/>
  <c r="E42" i="57"/>
  <c r="E41" i="57"/>
  <c r="A39" i="57"/>
  <c r="K36" i="57"/>
  <c r="E36" i="57"/>
  <c r="D36" i="57"/>
  <c r="B36" i="57"/>
  <c r="K35" i="57"/>
  <c r="G35" i="57"/>
  <c r="E35" i="57"/>
  <c r="D35" i="57"/>
  <c r="B35" i="57"/>
  <c r="K34" i="57"/>
  <c r="I34" i="57"/>
  <c r="G34" i="57"/>
  <c r="E34" i="57"/>
  <c r="D34" i="57"/>
  <c r="B34" i="57"/>
  <c r="K33" i="57"/>
  <c r="I33" i="57"/>
  <c r="G33" i="57"/>
  <c r="E33" i="57"/>
  <c r="D33" i="57"/>
  <c r="B33" i="57"/>
  <c r="T26" i="57"/>
  <c r="E26" i="57"/>
  <c r="F22" i="57"/>
  <c r="T19" i="57"/>
  <c r="E16" i="57"/>
  <c r="E15" i="57"/>
  <c r="E14" i="57"/>
  <c r="T12" i="57"/>
  <c r="T10" i="57"/>
  <c r="E9" i="57"/>
  <c r="T8" i="57"/>
  <c r="E8" i="57"/>
  <c r="E7" i="57"/>
  <c r="T6" i="57"/>
  <c r="E6" i="57"/>
  <c r="E5" i="57"/>
  <c r="T4" i="57"/>
  <c r="E4" i="57"/>
  <c r="Y1" i="57"/>
  <c r="A1" i="57"/>
  <c r="AH76" i="56"/>
  <c r="AE76" i="56"/>
  <c r="AG76" i="56" s="1"/>
  <c r="AD76" i="56"/>
  <c r="AA76" i="56"/>
  <c r="AI61" i="56"/>
  <c r="AH61" i="56"/>
  <c r="AG61" i="56"/>
  <c r="AF61" i="56"/>
  <c r="AE61" i="56"/>
  <c r="AD61" i="56"/>
  <c r="AC61" i="56"/>
  <c r="AB61" i="56"/>
  <c r="AA61" i="56"/>
  <c r="AH60" i="56"/>
  <c r="AG60" i="56"/>
  <c r="AE60" i="56"/>
  <c r="AF60" i="56" s="1"/>
  <c r="H59" i="56" s="1"/>
  <c r="AD60" i="56"/>
  <c r="AC60" i="56"/>
  <c r="AB60" i="56"/>
  <c r="AA60" i="56"/>
  <c r="AE56" i="56"/>
  <c r="AH56" i="56" s="1"/>
  <c r="AA56" i="56"/>
  <c r="E52" i="56"/>
  <c r="E51" i="56"/>
  <c r="E43" i="56"/>
  <c r="E42" i="56"/>
  <c r="E41" i="56"/>
  <c r="A39" i="56"/>
  <c r="D36" i="56"/>
  <c r="B36" i="56"/>
  <c r="D35" i="56"/>
  <c r="B35" i="56"/>
  <c r="D34" i="56"/>
  <c r="B34" i="56"/>
  <c r="D33" i="56"/>
  <c r="B33" i="56"/>
  <c r="T26" i="56"/>
  <c r="E26" i="56"/>
  <c r="T19" i="56"/>
  <c r="E16" i="56"/>
  <c r="E15" i="56"/>
  <c r="E14" i="56"/>
  <c r="T12" i="56"/>
  <c r="T10" i="56"/>
  <c r="E9" i="56"/>
  <c r="T8" i="56"/>
  <c r="E8" i="56"/>
  <c r="E7" i="56"/>
  <c r="T6" i="56"/>
  <c r="E6" i="56"/>
  <c r="E5" i="56"/>
  <c r="T4" i="56"/>
  <c r="E4" i="56"/>
  <c r="Y1" i="56"/>
  <c r="A1" i="56"/>
  <c r="AH76" i="55"/>
  <c r="AE76" i="55"/>
  <c r="AG76" i="55" s="1"/>
  <c r="AD76" i="55"/>
  <c r="AA76" i="55"/>
  <c r="AI61" i="55"/>
  <c r="AH61" i="55"/>
  <c r="AG61" i="55"/>
  <c r="AF61" i="55"/>
  <c r="AE61" i="55"/>
  <c r="AD61" i="55"/>
  <c r="AC61" i="55"/>
  <c r="AB61" i="55"/>
  <c r="AA61" i="55"/>
  <c r="AE60" i="55"/>
  <c r="AH60" i="55" s="1"/>
  <c r="AD60" i="55"/>
  <c r="AC60" i="55"/>
  <c r="AB60" i="55"/>
  <c r="AA60" i="55"/>
  <c r="F59" i="55"/>
  <c r="AE56" i="55"/>
  <c r="AI56" i="55" s="1"/>
  <c r="AD56" i="55"/>
  <c r="AA56" i="55"/>
  <c r="E52" i="55"/>
  <c r="E51" i="55"/>
  <c r="E43" i="55"/>
  <c r="E42" i="55"/>
  <c r="E41" i="55"/>
  <c r="A39" i="55"/>
  <c r="D36" i="55"/>
  <c r="B36" i="55"/>
  <c r="D35" i="55"/>
  <c r="B35" i="55"/>
  <c r="D34" i="55"/>
  <c r="B34" i="55"/>
  <c r="D33" i="55"/>
  <c r="B33" i="55"/>
  <c r="T26" i="55"/>
  <c r="E26" i="55"/>
  <c r="F22" i="55"/>
  <c r="T19" i="55"/>
  <c r="E16" i="55"/>
  <c r="E15" i="55"/>
  <c r="E14" i="55"/>
  <c r="T12" i="55"/>
  <c r="T10" i="55"/>
  <c r="E9" i="55"/>
  <c r="T8" i="55"/>
  <c r="E8" i="55"/>
  <c r="E7" i="55"/>
  <c r="T6" i="55"/>
  <c r="E6" i="55"/>
  <c r="E5" i="55"/>
  <c r="T4" i="55"/>
  <c r="E4" i="55"/>
  <c r="Y1" i="55"/>
  <c r="A1" i="55"/>
  <c r="AH76" i="54"/>
  <c r="AG76" i="54"/>
  <c r="AE76" i="54"/>
  <c r="AI76" i="54" s="1"/>
  <c r="AD76" i="54"/>
  <c r="AC76" i="54"/>
  <c r="AA76" i="54"/>
  <c r="AI61" i="54"/>
  <c r="AH61" i="54"/>
  <c r="AG61" i="54"/>
  <c r="AF61" i="54"/>
  <c r="AE61" i="54"/>
  <c r="AD61" i="54"/>
  <c r="AC61" i="54"/>
  <c r="AB61" i="54"/>
  <c r="AA61" i="54"/>
  <c r="AG60" i="54"/>
  <c r="AE60" i="54"/>
  <c r="AI60" i="54" s="1"/>
  <c r="AC60" i="54"/>
  <c r="AA60" i="54"/>
  <c r="AH56" i="54"/>
  <c r="AF56" i="54"/>
  <c r="AE56" i="54"/>
  <c r="AI56" i="54" s="1"/>
  <c r="AD56" i="54"/>
  <c r="AB56" i="54"/>
  <c r="AA56" i="54"/>
  <c r="E52" i="54"/>
  <c r="E51" i="54"/>
  <c r="E43" i="54"/>
  <c r="E42" i="54"/>
  <c r="E41" i="54"/>
  <c r="A39" i="54"/>
  <c r="D36" i="54"/>
  <c r="B36" i="54"/>
  <c r="D35" i="54"/>
  <c r="B35" i="54"/>
  <c r="D34" i="54"/>
  <c r="B34" i="54"/>
  <c r="D33" i="54"/>
  <c r="B33" i="54"/>
  <c r="T26" i="54"/>
  <c r="E26" i="54"/>
  <c r="T19" i="54"/>
  <c r="E16" i="54"/>
  <c r="E15" i="54"/>
  <c r="E14" i="54"/>
  <c r="T12" i="54"/>
  <c r="T10" i="54"/>
  <c r="E9" i="54"/>
  <c r="T8" i="54"/>
  <c r="E8" i="54"/>
  <c r="E7" i="54"/>
  <c r="T6" i="54"/>
  <c r="E6" i="54"/>
  <c r="E5" i="54"/>
  <c r="T4" i="54"/>
  <c r="E4" i="54"/>
  <c r="Y1" i="54"/>
  <c r="A1" i="54"/>
  <c r="AH76" i="53"/>
  <c r="AF76" i="53"/>
  <c r="AE76" i="53"/>
  <c r="AI76" i="53" s="1"/>
  <c r="AD76" i="53"/>
  <c r="AB76" i="53"/>
  <c r="AA76" i="53"/>
  <c r="AI61" i="53"/>
  <c r="AH61" i="53"/>
  <c r="AG61" i="53"/>
  <c r="AF61" i="53"/>
  <c r="AE61" i="53"/>
  <c r="AD61" i="53"/>
  <c r="AC61" i="53"/>
  <c r="AB61" i="53"/>
  <c r="AA61" i="53"/>
  <c r="AH60" i="53"/>
  <c r="AF60" i="53"/>
  <c r="AE60" i="53"/>
  <c r="AI60" i="53" s="1"/>
  <c r="AD60" i="53"/>
  <c r="AC60" i="53"/>
  <c r="AB60" i="53"/>
  <c r="AA60" i="53"/>
  <c r="H59" i="53"/>
  <c r="F59" i="53"/>
  <c r="AE56" i="53"/>
  <c r="AG56" i="53" s="1"/>
  <c r="AA56" i="53"/>
  <c r="E52" i="53"/>
  <c r="E51" i="53"/>
  <c r="E43" i="53"/>
  <c r="E42" i="53"/>
  <c r="E41" i="53"/>
  <c r="A39" i="53"/>
  <c r="D36" i="53"/>
  <c r="B36" i="53"/>
  <c r="D35" i="53"/>
  <c r="B35" i="53"/>
  <c r="D34" i="53"/>
  <c r="B34" i="53"/>
  <c r="D33" i="53"/>
  <c r="B33" i="53"/>
  <c r="T26" i="53"/>
  <c r="E26" i="53"/>
  <c r="F22" i="53"/>
  <c r="T19" i="53"/>
  <c r="E16" i="53"/>
  <c r="E15" i="53"/>
  <c r="E14" i="53"/>
  <c r="T12" i="53"/>
  <c r="T10" i="53"/>
  <c r="E9" i="53"/>
  <c r="T8" i="53"/>
  <c r="E8" i="53"/>
  <c r="E7" i="53"/>
  <c r="T6" i="53"/>
  <c r="E6" i="53"/>
  <c r="E5" i="53"/>
  <c r="T4" i="53"/>
  <c r="E4" i="53"/>
  <c r="Y1" i="53"/>
  <c r="A1" i="53"/>
  <c r="AE76" i="52"/>
  <c r="AG76" i="52" s="1"/>
  <c r="AA76" i="52"/>
  <c r="AI61" i="52"/>
  <c r="AH61" i="52"/>
  <c r="AG61" i="52"/>
  <c r="AF61" i="52"/>
  <c r="AE61" i="52"/>
  <c r="AD61" i="52"/>
  <c r="AC61" i="52"/>
  <c r="AB61" i="52"/>
  <c r="AA61" i="52"/>
  <c r="AF60" i="52"/>
  <c r="AE60" i="52"/>
  <c r="AI60" i="52" s="1"/>
  <c r="AB60" i="52"/>
  <c r="AA60" i="52"/>
  <c r="AG56" i="52"/>
  <c r="AF56" i="52"/>
  <c r="AE56" i="52"/>
  <c r="AI56" i="52" s="1"/>
  <c r="AC56" i="52"/>
  <c r="AB56" i="52"/>
  <c r="AA56" i="52"/>
  <c r="E52" i="52"/>
  <c r="E51" i="52"/>
  <c r="E43" i="52"/>
  <c r="E42" i="52"/>
  <c r="E41" i="52"/>
  <c r="A39" i="52"/>
  <c r="A1" i="52" s="1"/>
  <c r="D36" i="52"/>
  <c r="B36" i="52"/>
  <c r="D35" i="52"/>
  <c r="B35" i="52"/>
  <c r="D34" i="52"/>
  <c r="B34" i="52"/>
  <c r="D33" i="52"/>
  <c r="B33" i="52"/>
  <c r="T26" i="52"/>
  <c r="E26" i="52"/>
  <c r="T19" i="52"/>
  <c r="E16" i="52"/>
  <c r="E15" i="52"/>
  <c r="E14" i="52"/>
  <c r="T12" i="52"/>
  <c r="T10" i="52"/>
  <c r="E9" i="52"/>
  <c r="T8" i="52"/>
  <c r="E8" i="52"/>
  <c r="E7" i="52"/>
  <c r="T6" i="52"/>
  <c r="E6" i="52"/>
  <c r="E5" i="52"/>
  <c r="T4" i="52"/>
  <c r="E4" i="52"/>
  <c r="Y1" i="52"/>
  <c r="AG76" i="51"/>
  <c r="AF76" i="51"/>
  <c r="AE76" i="51"/>
  <c r="AI76" i="51" s="1"/>
  <c r="AC76" i="51"/>
  <c r="AB76" i="51"/>
  <c r="AA76" i="51"/>
  <c r="AI61" i="51"/>
  <c r="AH61" i="51"/>
  <c r="AG61" i="51"/>
  <c r="AF61" i="51"/>
  <c r="AE61" i="51"/>
  <c r="AD61" i="51"/>
  <c r="AC61" i="51"/>
  <c r="AB61" i="51"/>
  <c r="AA61" i="51"/>
  <c r="AG60" i="51"/>
  <c r="AF60" i="51"/>
  <c r="AE60" i="51"/>
  <c r="AI60" i="51" s="1"/>
  <c r="AC60" i="51"/>
  <c r="AB60" i="51"/>
  <c r="AA60" i="51"/>
  <c r="AH56" i="51"/>
  <c r="AG56" i="51"/>
  <c r="AE56" i="51"/>
  <c r="AF56" i="51" s="1"/>
  <c r="AD56" i="51"/>
  <c r="K60" i="51" s="1"/>
  <c r="AC56" i="51"/>
  <c r="I60" i="51" s="1"/>
  <c r="AB56" i="51"/>
  <c r="AA56" i="51"/>
  <c r="G60" i="51" s="1"/>
  <c r="E52" i="51"/>
  <c r="E51" i="51"/>
  <c r="E43" i="51"/>
  <c r="E42" i="51"/>
  <c r="E41" i="51"/>
  <c r="A39" i="51"/>
  <c r="A1" i="51" s="1"/>
  <c r="D36" i="51"/>
  <c r="B36" i="51"/>
  <c r="D35" i="51"/>
  <c r="B35" i="51"/>
  <c r="D34" i="51"/>
  <c r="B34" i="51"/>
  <c r="D33" i="51"/>
  <c r="B33" i="51"/>
  <c r="T26" i="51"/>
  <c r="E26" i="51"/>
  <c r="T19" i="51"/>
  <c r="E16" i="51"/>
  <c r="E15" i="51"/>
  <c r="E14" i="51"/>
  <c r="T12" i="51"/>
  <c r="T10" i="51"/>
  <c r="E9" i="51"/>
  <c r="T8" i="51"/>
  <c r="E8" i="51"/>
  <c r="E7" i="51"/>
  <c r="T6" i="51"/>
  <c r="E6" i="51"/>
  <c r="E5" i="51"/>
  <c r="T4" i="51"/>
  <c r="E4" i="51"/>
  <c r="Y1" i="51"/>
  <c r="AH76" i="50"/>
  <c r="AG76" i="50"/>
  <c r="AE76" i="50"/>
  <c r="AF76" i="50" s="1"/>
  <c r="AD76" i="50"/>
  <c r="AC76" i="50"/>
  <c r="AA76" i="50"/>
  <c r="AI61" i="50"/>
  <c r="AH61" i="50"/>
  <c r="AG61" i="50"/>
  <c r="AF61" i="50"/>
  <c r="AE61" i="50"/>
  <c r="AD61" i="50"/>
  <c r="AC61" i="50"/>
  <c r="AB61" i="50"/>
  <c r="AA61" i="50"/>
  <c r="AH60" i="50"/>
  <c r="AG60" i="50"/>
  <c r="AE60" i="50"/>
  <c r="AF60" i="50" s="1"/>
  <c r="AD60" i="50"/>
  <c r="AC60" i="50"/>
  <c r="AA60" i="50"/>
  <c r="AE56" i="50"/>
  <c r="AH56" i="50" s="1"/>
  <c r="AA56" i="50"/>
  <c r="E52" i="50"/>
  <c r="E51" i="50"/>
  <c r="E43" i="50"/>
  <c r="E42" i="50"/>
  <c r="E5" i="50" s="1"/>
  <c r="E41" i="50"/>
  <c r="A39" i="50"/>
  <c r="D36" i="50"/>
  <c r="B36" i="50"/>
  <c r="D35" i="50"/>
  <c r="B35" i="50"/>
  <c r="D34" i="50"/>
  <c r="B34" i="50"/>
  <c r="D33" i="50"/>
  <c r="B33" i="50"/>
  <c r="T26" i="50"/>
  <c r="E26" i="50"/>
  <c r="T19" i="50"/>
  <c r="E16" i="50"/>
  <c r="E15" i="50"/>
  <c r="E14" i="50"/>
  <c r="T12" i="50"/>
  <c r="T10" i="50"/>
  <c r="E9" i="50"/>
  <c r="T8" i="50"/>
  <c r="E8" i="50"/>
  <c r="E7" i="50"/>
  <c r="T6" i="50"/>
  <c r="E6" i="50"/>
  <c r="T4" i="50"/>
  <c r="E4" i="50"/>
  <c r="Y1" i="50"/>
  <c r="A1" i="50"/>
  <c r="AE76" i="49"/>
  <c r="AH76" i="49" s="1"/>
  <c r="AA76" i="49"/>
  <c r="AI61" i="49"/>
  <c r="AH61" i="49"/>
  <c r="AG61" i="49"/>
  <c r="AF61" i="49"/>
  <c r="AE61" i="49"/>
  <c r="AD61" i="49"/>
  <c r="AC61" i="49"/>
  <c r="AB61" i="49"/>
  <c r="AA61" i="49"/>
  <c r="AE60" i="49"/>
  <c r="AH60" i="49" s="1"/>
  <c r="AA60" i="49"/>
  <c r="AF56" i="49"/>
  <c r="AE56" i="49"/>
  <c r="AI56" i="49" s="1"/>
  <c r="AB56" i="49"/>
  <c r="AA56" i="49"/>
  <c r="E52" i="49"/>
  <c r="E51" i="49"/>
  <c r="E43" i="49"/>
  <c r="E6" i="49" s="1"/>
  <c r="E42" i="49"/>
  <c r="E41" i="49"/>
  <c r="A39" i="49"/>
  <c r="D36" i="49"/>
  <c r="B36" i="49"/>
  <c r="D35" i="49"/>
  <c r="B35" i="49"/>
  <c r="D34" i="49"/>
  <c r="B34" i="49"/>
  <c r="D33" i="49"/>
  <c r="B33" i="49"/>
  <c r="T26" i="49"/>
  <c r="E26" i="49"/>
  <c r="T19" i="49"/>
  <c r="E16" i="49"/>
  <c r="E15" i="49"/>
  <c r="E14" i="49"/>
  <c r="T12" i="49"/>
  <c r="T10" i="49"/>
  <c r="E9" i="49"/>
  <c r="T8" i="49"/>
  <c r="E8" i="49"/>
  <c r="E7" i="49"/>
  <c r="T6" i="49"/>
  <c r="E5" i="49"/>
  <c r="T4" i="49"/>
  <c r="E4" i="49"/>
  <c r="Y1" i="49"/>
  <c r="A1" i="49"/>
  <c r="AF76" i="48"/>
  <c r="AE76" i="48"/>
  <c r="AI76" i="48" s="1"/>
  <c r="AB76" i="48"/>
  <c r="AA76" i="48"/>
  <c r="AI61" i="48"/>
  <c r="AH61" i="48"/>
  <c r="AG61" i="48"/>
  <c r="AF61" i="48"/>
  <c r="AE61" i="48"/>
  <c r="AD61" i="48"/>
  <c r="AC61" i="48"/>
  <c r="AB61" i="48"/>
  <c r="AA61" i="48"/>
  <c r="AF60" i="48"/>
  <c r="AE60" i="48"/>
  <c r="AI60" i="48" s="1"/>
  <c r="AB60" i="48"/>
  <c r="AA60" i="48"/>
  <c r="AG56" i="48"/>
  <c r="AF56" i="48"/>
  <c r="AE56" i="48"/>
  <c r="AI56" i="48" s="1"/>
  <c r="AD56" i="48"/>
  <c r="AC56" i="48"/>
  <c r="I60" i="48" s="1"/>
  <c r="AB56" i="48"/>
  <c r="G60" i="48" s="1"/>
  <c r="AA56" i="48"/>
  <c r="E52" i="48"/>
  <c r="E51" i="48"/>
  <c r="E43" i="48"/>
  <c r="E42" i="48"/>
  <c r="E41" i="48"/>
  <c r="A39" i="48"/>
  <c r="A1" i="48" s="1"/>
  <c r="D36" i="48"/>
  <c r="B36" i="48"/>
  <c r="D35" i="48"/>
  <c r="B35" i="48"/>
  <c r="D34" i="48"/>
  <c r="B34" i="48"/>
  <c r="D33" i="48"/>
  <c r="B33" i="48"/>
  <c r="T26" i="48"/>
  <c r="E26" i="48"/>
  <c r="T19" i="48"/>
  <c r="E16" i="48"/>
  <c r="E15" i="48"/>
  <c r="E14" i="48"/>
  <c r="T12" i="48"/>
  <c r="T10" i="48"/>
  <c r="E9" i="48"/>
  <c r="T8" i="48"/>
  <c r="E8" i="48"/>
  <c r="E7" i="48"/>
  <c r="T6" i="48"/>
  <c r="E6" i="48"/>
  <c r="E5" i="48"/>
  <c r="T4" i="48"/>
  <c r="E4" i="48"/>
  <c r="Y1" i="48"/>
  <c r="AH76" i="47"/>
  <c r="AG76" i="47"/>
  <c r="AF76" i="47"/>
  <c r="AE76" i="47"/>
  <c r="AI76" i="47" s="1"/>
  <c r="M72" i="47" s="1"/>
  <c r="M35" i="47" s="1"/>
  <c r="AD76" i="47"/>
  <c r="AC76" i="47"/>
  <c r="I73" i="47" s="1"/>
  <c r="I36" i="47" s="1"/>
  <c r="AB76" i="47"/>
  <c r="G73" i="47" s="1"/>
  <c r="G36" i="47" s="1"/>
  <c r="AA76" i="47"/>
  <c r="K73" i="47"/>
  <c r="K36" i="47" s="1"/>
  <c r="E72" i="47"/>
  <c r="E35" i="47" s="1"/>
  <c r="G71" i="47"/>
  <c r="G34" i="47" s="1"/>
  <c r="I70" i="47"/>
  <c r="I33" i="47" s="1"/>
  <c r="AI61" i="47"/>
  <c r="AH61" i="47"/>
  <c r="AG61" i="47"/>
  <c r="AF61" i="47"/>
  <c r="AE61" i="47"/>
  <c r="AD61" i="47"/>
  <c r="AC61" i="47"/>
  <c r="AB61" i="47"/>
  <c r="AA61" i="47"/>
  <c r="AG60" i="47"/>
  <c r="AF60" i="47"/>
  <c r="AE60" i="47"/>
  <c r="AI60" i="47" s="1"/>
  <c r="AC60" i="47"/>
  <c r="AB60" i="47"/>
  <c r="AA60" i="47"/>
  <c r="AH56" i="47"/>
  <c r="AG56" i="47"/>
  <c r="AF56" i="47"/>
  <c r="AE56" i="47"/>
  <c r="AI56" i="47" s="1"/>
  <c r="AD56" i="47"/>
  <c r="K60" i="47" s="1"/>
  <c r="AC56" i="47"/>
  <c r="I60" i="47" s="1"/>
  <c r="AB56" i="47"/>
  <c r="AA56" i="47"/>
  <c r="G60" i="47" s="1"/>
  <c r="E52" i="47"/>
  <c r="E51" i="47"/>
  <c r="E43" i="47"/>
  <c r="E42" i="47"/>
  <c r="E41" i="47"/>
  <c r="A39" i="47"/>
  <c r="A1" i="47" s="1"/>
  <c r="D36" i="47"/>
  <c r="B36" i="47"/>
  <c r="D35" i="47"/>
  <c r="B35" i="47"/>
  <c r="D34" i="47"/>
  <c r="B34" i="47"/>
  <c r="D33" i="47"/>
  <c r="B33" i="47"/>
  <c r="T26" i="47"/>
  <c r="E26" i="47"/>
  <c r="T19" i="47"/>
  <c r="E16" i="47"/>
  <c r="E15" i="47"/>
  <c r="E14" i="47"/>
  <c r="T12" i="47"/>
  <c r="T10" i="47"/>
  <c r="E9" i="47"/>
  <c r="T8" i="47"/>
  <c r="E8" i="47"/>
  <c r="E7" i="47"/>
  <c r="T6" i="47"/>
  <c r="E6" i="47"/>
  <c r="E5" i="47"/>
  <c r="T4" i="47"/>
  <c r="E4" i="47"/>
  <c r="Y1" i="47"/>
  <c r="AH76" i="46"/>
  <c r="AG76" i="46"/>
  <c r="AE76" i="46"/>
  <c r="AF76" i="46" s="1"/>
  <c r="AD76" i="46"/>
  <c r="AC76" i="46"/>
  <c r="AA76" i="46"/>
  <c r="AI61" i="46"/>
  <c r="AH61" i="46"/>
  <c r="AG61" i="46"/>
  <c r="AF61" i="46"/>
  <c r="AE61" i="46"/>
  <c r="AD61" i="46"/>
  <c r="AC61" i="46"/>
  <c r="AB61" i="46"/>
  <c r="AA61" i="46"/>
  <c r="AH60" i="46"/>
  <c r="AG60" i="46"/>
  <c r="AF60" i="46"/>
  <c r="AE60" i="46"/>
  <c r="AI60" i="46" s="1"/>
  <c r="AD60" i="46"/>
  <c r="AC60" i="46"/>
  <c r="L59" i="46" s="1"/>
  <c r="AB60" i="46"/>
  <c r="AA60" i="46"/>
  <c r="H59" i="46"/>
  <c r="AE56" i="46"/>
  <c r="AH56" i="46" s="1"/>
  <c r="AA56" i="46"/>
  <c r="E52" i="46"/>
  <c r="E51" i="46"/>
  <c r="E43" i="46"/>
  <c r="E42" i="46"/>
  <c r="E5" i="46" s="1"/>
  <c r="E41" i="46"/>
  <c r="A39" i="46"/>
  <c r="D36" i="46"/>
  <c r="B36" i="46"/>
  <c r="D35" i="46"/>
  <c r="B35" i="46"/>
  <c r="D34" i="46"/>
  <c r="B34" i="46"/>
  <c r="D33" i="46"/>
  <c r="B33" i="46"/>
  <c r="T26" i="46"/>
  <c r="E26" i="46"/>
  <c r="T19" i="46"/>
  <c r="E16" i="46"/>
  <c r="E15" i="46"/>
  <c r="E14" i="46"/>
  <c r="T12" i="46"/>
  <c r="T10" i="46"/>
  <c r="E9" i="46"/>
  <c r="T8" i="46"/>
  <c r="E8" i="46"/>
  <c r="E7" i="46"/>
  <c r="T6" i="46"/>
  <c r="E6" i="46"/>
  <c r="T4" i="46"/>
  <c r="E4" i="46"/>
  <c r="Y1" i="46"/>
  <c r="A1" i="46"/>
  <c r="AE76" i="45"/>
  <c r="AH76" i="45" s="1"/>
  <c r="AA76" i="45"/>
  <c r="AI61" i="45"/>
  <c r="AH61" i="45"/>
  <c r="AG61" i="45"/>
  <c r="AF61" i="45"/>
  <c r="AE61" i="45"/>
  <c r="AD61" i="45"/>
  <c r="AC61" i="45"/>
  <c r="AB61" i="45"/>
  <c r="AA61" i="45"/>
  <c r="AE60" i="45"/>
  <c r="AH60" i="45" s="1"/>
  <c r="AA60" i="45"/>
  <c r="AF56" i="45"/>
  <c r="AE56" i="45"/>
  <c r="AI56" i="45" s="1"/>
  <c r="AB56" i="45"/>
  <c r="AA56" i="45"/>
  <c r="E52" i="45"/>
  <c r="E51" i="45"/>
  <c r="E43" i="45"/>
  <c r="E6" i="45" s="1"/>
  <c r="E42" i="45"/>
  <c r="E41" i="45"/>
  <c r="A39" i="45"/>
  <c r="D36" i="45"/>
  <c r="B36" i="45"/>
  <c r="D35" i="45"/>
  <c r="B35" i="45"/>
  <c r="D34" i="45"/>
  <c r="B34" i="45"/>
  <c r="D33" i="45"/>
  <c r="B33" i="45"/>
  <c r="T26" i="45"/>
  <c r="E26" i="45"/>
  <c r="T19" i="45"/>
  <c r="E16" i="45"/>
  <c r="E15" i="45"/>
  <c r="E14" i="45"/>
  <c r="T12" i="45"/>
  <c r="T10" i="45"/>
  <c r="E9" i="45"/>
  <c r="T8" i="45"/>
  <c r="E8" i="45"/>
  <c r="E7" i="45"/>
  <c r="T6" i="45"/>
  <c r="E5" i="45"/>
  <c r="T4" i="45"/>
  <c r="E4" i="45"/>
  <c r="Y1" i="45"/>
  <c r="A1" i="45"/>
  <c r="AF76" i="44"/>
  <c r="AE76" i="44"/>
  <c r="AI76" i="44" s="1"/>
  <c r="AB76" i="44"/>
  <c r="AA76" i="44"/>
  <c r="AI61" i="44"/>
  <c r="AH61" i="44"/>
  <c r="AG61" i="44"/>
  <c r="AF61" i="44"/>
  <c r="AE61" i="44"/>
  <c r="AD61" i="44"/>
  <c r="AC61" i="44"/>
  <c r="AB61" i="44"/>
  <c r="AA61" i="44"/>
  <c r="AF60" i="44"/>
  <c r="AE60" i="44"/>
  <c r="AI60" i="44" s="1"/>
  <c r="AB60" i="44"/>
  <c r="AA60" i="44"/>
  <c r="AG56" i="44"/>
  <c r="AF56" i="44"/>
  <c r="AE56" i="44"/>
  <c r="AI56" i="44" s="1"/>
  <c r="AC56" i="44"/>
  <c r="AB56" i="44"/>
  <c r="AA56" i="44"/>
  <c r="E52" i="44"/>
  <c r="E51" i="44"/>
  <c r="E43" i="44"/>
  <c r="E42" i="44"/>
  <c r="E41" i="44"/>
  <c r="A39" i="44"/>
  <c r="A1" i="44" s="1"/>
  <c r="D36" i="44"/>
  <c r="B36" i="44"/>
  <c r="D35" i="44"/>
  <c r="B35" i="44"/>
  <c r="D34" i="44"/>
  <c r="B34" i="44"/>
  <c r="D33" i="44"/>
  <c r="B33" i="44"/>
  <c r="T26" i="44"/>
  <c r="E26" i="44"/>
  <c r="T19" i="44"/>
  <c r="E16" i="44"/>
  <c r="E15" i="44"/>
  <c r="E14" i="44"/>
  <c r="T12" i="44"/>
  <c r="T10" i="44"/>
  <c r="E9" i="44"/>
  <c r="T8" i="44"/>
  <c r="E8" i="44"/>
  <c r="E7" i="44"/>
  <c r="T6" i="44"/>
  <c r="E6" i="44"/>
  <c r="E5" i="44"/>
  <c r="T4" i="44"/>
  <c r="E4" i="44"/>
  <c r="Y1" i="44"/>
  <c r="AG76" i="43"/>
  <c r="AF76" i="43"/>
  <c r="AE76" i="43"/>
  <c r="AI76" i="43" s="1"/>
  <c r="AC76" i="43"/>
  <c r="AB76" i="43"/>
  <c r="AA76" i="43"/>
  <c r="AI61" i="43"/>
  <c r="AH61" i="43"/>
  <c r="AG61" i="43"/>
  <c r="AF61" i="43"/>
  <c r="AE61" i="43"/>
  <c r="AD61" i="43"/>
  <c r="AC61" i="43"/>
  <c r="AB61" i="43"/>
  <c r="AA61" i="43"/>
  <c r="AG60" i="43"/>
  <c r="AF60" i="43"/>
  <c r="AE60" i="43"/>
  <c r="AI60" i="43" s="1"/>
  <c r="AC60" i="43"/>
  <c r="AB60" i="43"/>
  <c r="AA60" i="43"/>
  <c r="AH56" i="43"/>
  <c r="AG56" i="43"/>
  <c r="AF56" i="43"/>
  <c r="AE56" i="43"/>
  <c r="AI56" i="43" s="1"/>
  <c r="AD56" i="43"/>
  <c r="K60" i="43" s="1"/>
  <c r="AC56" i="43"/>
  <c r="I60" i="43" s="1"/>
  <c r="AB56" i="43"/>
  <c r="AA56" i="43"/>
  <c r="G60" i="43" s="1"/>
  <c r="E52" i="43"/>
  <c r="E51" i="43"/>
  <c r="E43" i="43"/>
  <c r="E42" i="43"/>
  <c r="E41" i="43"/>
  <c r="A39" i="43"/>
  <c r="A1" i="43" s="1"/>
  <c r="D36" i="43"/>
  <c r="B36" i="43"/>
  <c r="D35" i="43"/>
  <c r="B35" i="43"/>
  <c r="D34" i="43"/>
  <c r="B34" i="43"/>
  <c r="D33" i="43"/>
  <c r="B33" i="43"/>
  <c r="T26" i="43"/>
  <c r="E26" i="43"/>
  <c r="T19" i="43"/>
  <c r="E16" i="43"/>
  <c r="E15" i="43"/>
  <c r="E14" i="43"/>
  <c r="T12" i="43"/>
  <c r="T10" i="43"/>
  <c r="E9" i="43"/>
  <c r="T8" i="43"/>
  <c r="E8" i="43"/>
  <c r="E7" i="43"/>
  <c r="T6" i="43"/>
  <c r="E6" i="43"/>
  <c r="E5" i="43"/>
  <c r="T4" i="43"/>
  <c r="E4" i="43"/>
  <c r="Y1" i="43"/>
  <c r="AH76" i="42"/>
  <c r="AG76" i="42"/>
  <c r="AF76" i="42"/>
  <c r="AE76" i="42"/>
  <c r="AI76" i="42" s="1"/>
  <c r="M73" i="42" s="1"/>
  <c r="M36" i="42" s="1"/>
  <c r="AD76" i="42"/>
  <c r="K73" i="42" s="1"/>
  <c r="K36" i="42" s="1"/>
  <c r="AC76" i="42"/>
  <c r="I73" i="42" s="1"/>
  <c r="I36" i="42" s="1"/>
  <c r="AB76" i="42"/>
  <c r="G73" i="42" s="1"/>
  <c r="G36" i="42" s="1"/>
  <c r="AA76" i="42"/>
  <c r="E73" i="42"/>
  <c r="E36" i="42" s="1"/>
  <c r="G72" i="42"/>
  <c r="G35" i="42" s="1"/>
  <c r="I71" i="42"/>
  <c r="I34" i="42" s="1"/>
  <c r="K70" i="42"/>
  <c r="K33" i="42" s="1"/>
  <c r="AI61" i="42"/>
  <c r="AH61" i="42"/>
  <c r="AG61" i="42"/>
  <c r="AF61" i="42"/>
  <c r="AE61" i="42"/>
  <c r="AD61" i="42"/>
  <c r="AC61" i="42"/>
  <c r="AB61" i="42"/>
  <c r="AA61" i="42"/>
  <c r="AH60" i="42"/>
  <c r="AG60" i="42"/>
  <c r="AF60" i="42"/>
  <c r="AE60" i="42"/>
  <c r="AI60" i="42" s="1"/>
  <c r="AD60" i="42"/>
  <c r="AC60" i="42"/>
  <c r="L59" i="42" s="1"/>
  <c r="AB60" i="42"/>
  <c r="AA60" i="42"/>
  <c r="H59" i="42"/>
  <c r="AE56" i="42"/>
  <c r="AH56" i="42" s="1"/>
  <c r="AA56" i="42"/>
  <c r="E52" i="42"/>
  <c r="E51" i="42"/>
  <c r="E43" i="42"/>
  <c r="E42" i="42"/>
  <c r="E5" i="42" s="1"/>
  <c r="E41" i="42"/>
  <c r="A39" i="42"/>
  <c r="D36" i="42"/>
  <c r="B36" i="42"/>
  <c r="D35" i="42"/>
  <c r="B35" i="42"/>
  <c r="D34" i="42"/>
  <c r="B34" i="42"/>
  <c r="D33" i="42"/>
  <c r="B33" i="42"/>
  <c r="T26" i="42"/>
  <c r="E26" i="42"/>
  <c r="T19" i="42"/>
  <c r="E16" i="42"/>
  <c r="E15" i="42"/>
  <c r="E14" i="42"/>
  <c r="T12" i="42"/>
  <c r="T10" i="42"/>
  <c r="E9" i="42"/>
  <c r="T8" i="42"/>
  <c r="E8" i="42"/>
  <c r="E7" i="42"/>
  <c r="T6" i="42"/>
  <c r="E6" i="42"/>
  <c r="T4" i="42"/>
  <c r="E4" i="42"/>
  <c r="Y1" i="42"/>
  <c r="A1" i="42"/>
  <c r="AE76" i="41"/>
  <c r="AH76" i="41" s="1"/>
  <c r="AA76" i="41"/>
  <c r="AI61" i="41"/>
  <c r="AH61" i="41"/>
  <c r="AG61" i="41"/>
  <c r="AF61" i="41"/>
  <c r="AE61" i="41"/>
  <c r="AD61" i="41"/>
  <c r="AC61" i="41"/>
  <c r="AB61" i="41"/>
  <c r="AA61" i="41"/>
  <c r="AE60" i="41"/>
  <c r="AH60" i="41" s="1"/>
  <c r="AA60" i="41"/>
  <c r="AF56" i="41"/>
  <c r="AE56" i="41"/>
  <c r="AI56" i="41" s="1"/>
  <c r="AB56" i="41"/>
  <c r="AA56" i="41"/>
  <c r="E52" i="41"/>
  <c r="E51" i="41"/>
  <c r="E43" i="41"/>
  <c r="E6" i="41" s="1"/>
  <c r="E42" i="41"/>
  <c r="E41" i="41"/>
  <c r="A39" i="41"/>
  <c r="D36" i="41"/>
  <c r="B36" i="41"/>
  <c r="D35" i="41"/>
  <c r="B35" i="41"/>
  <c r="D34" i="41"/>
  <c r="B34" i="41"/>
  <c r="D33" i="41"/>
  <c r="B33" i="41"/>
  <c r="T26" i="41"/>
  <c r="E26" i="41"/>
  <c r="T19" i="41"/>
  <c r="E16" i="41"/>
  <c r="E15" i="41"/>
  <c r="E14" i="41"/>
  <c r="T12" i="41"/>
  <c r="T10" i="41"/>
  <c r="E9" i="41"/>
  <c r="T8" i="41"/>
  <c r="E8" i="41"/>
  <c r="E7" i="41"/>
  <c r="T6" i="41"/>
  <c r="E5" i="41"/>
  <c r="T4" i="41"/>
  <c r="E4" i="41"/>
  <c r="Y1" i="41"/>
  <c r="A1" i="41"/>
  <c r="AF76" i="40"/>
  <c r="AE76" i="40"/>
  <c r="AI76" i="40" s="1"/>
  <c r="AB76" i="40"/>
  <c r="AA76" i="40"/>
  <c r="AI61" i="40"/>
  <c r="AH61" i="40"/>
  <c r="AG61" i="40"/>
  <c r="AF61" i="40"/>
  <c r="AE61" i="40"/>
  <c r="AD61" i="40"/>
  <c r="AC61" i="40"/>
  <c r="AB61" i="40"/>
  <c r="AA61" i="40"/>
  <c r="AG60" i="40"/>
  <c r="AF60" i="40"/>
  <c r="AE60" i="40"/>
  <c r="AI60" i="40" s="1"/>
  <c r="AD60" i="40"/>
  <c r="AC60" i="40"/>
  <c r="AB60" i="40"/>
  <c r="AA60" i="40"/>
  <c r="AG56" i="40"/>
  <c r="AE56" i="40"/>
  <c r="AF56" i="40" s="1"/>
  <c r="AD56" i="40"/>
  <c r="AC56" i="40"/>
  <c r="AA56" i="40"/>
  <c r="E52" i="40"/>
  <c r="E51" i="40"/>
  <c r="E43" i="40"/>
  <c r="E42" i="40"/>
  <c r="E41" i="40"/>
  <c r="A39" i="40"/>
  <c r="A1" i="40" s="1"/>
  <c r="D36" i="40"/>
  <c r="B36" i="40"/>
  <c r="D35" i="40"/>
  <c r="B35" i="40"/>
  <c r="D34" i="40"/>
  <c r="B34" i="40"/>
  <c r="D33" i="40"/>
  <c r="B33" i="40"/>
  <c r="T26" i="40"/>
  <c r="E26" i="40"/>
  <c r="T19" i="40"/>
  <c r="E16" i="40"/>
  <c r="E15" i="40"/>
  <c r="E14" i="40"/>
  <c r="T12" i="40"/>
  <c r="T10" i="40"/>
  <c r="E9" i="40"/>
  <c r="T8" i="40"/>
  <c r="E8" i="40"/>
  <c r="E7" i="40"/>
  <c r="T6" i="40"/>
  <c r="E6" i="40"/>
  <c r="E5" i="40"/>
  <c r="T4" i="40"/>
  <c r="E4" i="40"/>
  <c r="Y1" i="40"/>
  <c r="AH76" i="39"/>
  <c r="AG76" i="39"/>
  <c r="AE76" i="39"/>
  <c r="AF76" i="39" s="1"/>
  <c r="AD76" i="39"/>
  <c r="AC76" i="39"/>
  <c r="AA76" i="39"/>
  <c r="AI61" i="39"/>
  <c r="AH61" i="39"/>
  <c r="AG61" i="39"/>
  <c r="AF61" i="39"/>
  <c r="AE61" i="39"/>
  <c r="AD61" i="39"/>
  <c r="AC61" i="39"/>
  <c r="AB61" i="39"/>
  <c r="AA61" i="39"/>
  <c r="AH60" i="39"/>
  <c r="AG60" i="39"/>
  <c r="AE60" i="39"/>
  <c r="AF60" i="39" s="1"/>
  <c r="AD60" i="39"/>
  <c r="AC60" i="39"/>
  <c r="AB60" i="39"/>
  <c r="AA60" i="39"/>
  <c r="F59" i="39"/>
  <c r="F22" i="39" s="1"/>
  <c r="AH56" i="39"/>
  <c r="AE56" i="39"/>
  <c r="AG56" i="39" s="1"/>
  <c r="AD56" i="39"/>
  <c r="AA56" i="39"/>
  <c r="E52" i="39"/>
  <c r="E51" i="39"/>
  <c r="E43" i="39"/>
  <c r="E42" i="39"/>
  <c r="E41" i="39"/>
  <c r="A39" i="39"/>
  <c r="D36" i="39"/>
  <c r="B36" i="39"/>
  <c r="D35" i="39"/>
  <c r="B35" i="39"/>
  <c r="D34" i="39"/>
  <c r="B34" i="39"/>
  <c r="D33" i="39"/>
  <c r="B33" i="39"/>
  <c r="T26" i="39"/>
  <c r="E26" i="39"/>
  <c r="T19" i="39"/>
  <c r="E16" i="39"/>
  <c r="E15" i="39"/>
  <c r="E14" i="39"/>
  <c r="T12" i="39"/>
  <c r="T10" i="39"/>
  <c r="E9" i="39"/>
  <c r="T8" i="39"/>
  <c r="E8" i="39"/>
  <c r="E7" i="39"/>
  <c r="T6" i="39"/>
  <c r="E6" i="39"/>
  <c r="E5" i="39"/>
  <c r="T4" i="39"/>
  <c r="E4" i="39"/>
  <c r="Y1" i="39"/>
  <c r="A1" i="39"/>
  <c r="AH76" i="38"/>
  <c r="AE76" i="38"/>
  <c r="AG76" i="38" s="1"/>
  <c r="AD76" i="38"/>
  <c r="AA76" i="38"/>
  <c r="AI61" i="38"/>
  <c r="AH61" i="38"/>
  <c r="AG61" i="38"/>
  <c r="AF61" i="38"/>
  <c r="AE61" i="38"/>
  <c r="AD61" i="38"/>
  <c r="AC61" i="38"/>
  <c r="AB61" i="38"/>
  <c r="AA61" i="38"/>
  <c r="AH60" i="38"/>
  <c r="AG60" i="38"/>
  <c r="AF60" i="38"/>
  <c r="AE60" i="38"/>
  <c r="AI60" i="38" s="1"/>
  <c r="N59" i="38" s="1"/>
  <c r="AD60" i="38"/>
  <c r="AC60" i="38"/>
  <c r="AB60" i="38"/>
  <c r="H59" i="38" s="1"/>
  <c r="AA60" i="38"/>
  <c r="L59" i="38"/>
  <c r="F59" i="38"/>
  <c r="F22" i="38" s="1"/>
  <c r="AH56" i="38"/>
  <c r="AG56" i="38"/>
  <c r="AE56" i="38"/>
  <c r="AI56" i="38" s="1"/>
  <c r="AD56" i="38"/>
  <c r="AC56" i="38"/>
  <c r="AA56" i="38"/>
  <c r="E52" i="38"/>
  <c r="E51" i="38"/>
  <c r="E43" i="38"/>
  <c r="E42" i="38"/>
  <c r="E41" i="38"/>
  <c r="A39" i="38"/>
  <c r="A1" i="38" s="1"/>
  <c r="D36" i="38"/>
  <c r="B36" i="38"/>
  <c r="D35" i="38"/>
  <c r="B35" i="38"/>
  <c r="D34" i="38"/>
  <c r="B34" i="38"/>
  <c r="D33" i="38"/>
  <c r="B33" i="38"/>
  <c r="T26" i="38"/>
  <c r="E26" i="38"/>
  <c r="T19" i="38"/>
  <c r="E16" i="38"/>
  <c r="E15" i="38"/>
  <c r="E14" i="38"/>
  <c r="T12" i="38"/>
  <c r="T10" i="38"/>
  <c r="E9" i="38"/>
  <c r="T8" i="38"/>
  <c r="E8" i="38"/>
  <c r="E7" i="38"/>
  <c r="T6" i="38"/>
  <c r="E6" i="38"/>
  <c r="E5" i="38"/>
  <c r="T4" i="38"/>
  <c r="E4" i="38"/>
  <c r="Y1" i="38"/>
  <c r="AH76" i="37"/>
  <c r="AG76" i="37"/>
  <c r="AE76" i="37"/>
  <c r="AI76" i="37" s="1"/>
  <c r="AD76" i="37"/>
  <c r="AC76" i="37"/>
  <c r="AA76" i="37"/>
  <c r="AI61" i="37"/>
  <c r="AH61" i="37"/>
  <c r="AG61" i="37"/>
  <c r="AF61" i="37"/>
  <c r="AE61" i="37"/>
  <c r="AD61" i="37"/>
  <c r="AC61" i="37"/>
  <c r="AB61" i="37"/>
  <c r="AA61" i="37"/>
  <c r="AH60" i="37"/>
  <c r="AG60" i="37"/>
  <c r="AE60" i="37"/>
  <c r="AI60" i="37" s="1"/>
  <c r="AD60" i="37"/>
  <c r="AC60" i="37"/>
  <c r="AB60" i="37"/>
  <c r="AA60" i="37"/>
  <c r="F59" i="37"/>
  <c r="AE56" i="37"/>
  <c r="AF56" i="37" s="1"/>
  <c r="AA56" i="37"/>
  <c r="E52" i="37"/>
  <c r="E51" i="37"/>
  <c r="E43" i="37"/>
  <c r="E42" i="37"/>
  <c r="E5" i="37" s="1"/>
  <c r="E41" i="37"/>
  <c r="A39" i="37"/>
  <c r="D36" i="37"/>
  <c r="B36" i="37"/>
  <c r="D35" i="37"/>
  <c r="B35" i="37"/>
  <c r="D34" i="37"/>
  <c r="B34" i="37"/>
  <c r="D33" i="37"/>
  <c r="B33" i="37"/>
  <c r="T26" i="37"/>
  <c r="E26" i="37"/>
  <c r="F22" i="37"/>
  <c r="T19" i="37"/>
  <c r="E16" i="37"/>
  <c r="E15" i="37"/>
  <c r="E14" i="37"/>
  <c r="T12" i="37"/>
  <c r="T10" i="37"/>
  <c r="E9" i="37"/>
  <c r="T8" i="37"/>
  <c r="E8" i="37"/>
  <c r="E7" i="37"/>
  <c r="T6" i="37"/>
  <c r="E6" i="37"/>
  <c r="T4" i="37"/>
  <c r="E4" i="37"/>
  <c r="Y1" i="37"/>
  <c r="A1" i="37"/>
  <c r="AE76" i="36"/>
  <c r="AF76" i="36" s="1"/>
  <c r="AD76" i="36"/>
  <c r="AA76" i="36"/>
  <c r="AI61" i="36"/>
  <c r="AH61" i="36"/>
  <c r="AG61" i="36"/>
  <c r="AF61" i="36"/>
  <c r="AE61" i="36"/>
  <c r="AD61" i="36"/>
  <c r="AC61" i="36"/>
  <c r="AB61" i="36"/>
  <c r="AA61" i="36"/>
  <c r="AE60" i="36"/>
  <c r="AF60" i="36" s="1"/>
  <c r="AA60" i="36"/>
  <c r="AF56" i="36"/>
  <c r="AE56" i="36"/>
  <c r="AG56" i="36" s="1"/>
  <c r="AB56" i="36"/>
  <c r="AA56" i="36"/>
  <c r="E52" i="36"/>
  <c r="E51" i="36"/>
  <c r="E43" i="36"/>
  <c r="E6" i="36" s="1"/>
  <c r="E42" i="36"/>
  <c r="E41" i="36"/>
  <c r="A39" i="36"/>
  <c r="D36" i="36"/>
  <c r="B36" i="36"/>
  <c r="D35" i="36"/>
  <c r="B35" i="36"/>
  <c r="D34" i="36"/>
  <c r="B34" i="36"/>
  <c r="D33" i="36"/>
  <c r="B33" i="36"/>
  <c r="T26" i="36"/>
  <c r="E26" i="36"/>
  <c r="T19" i="36"/>
  <c r="E16" i="36"/>
  <c r="E15" i="36"/>
  <c r="E14" i="36"/>
  <c r="T12" i="36"/>
  <c r="T10" i="36"/>
  <c r="E9" i="36"/>
  <c r="T8" i="36"/>
  <c r="E8" i="36"/>
  <c r="E7" i="36"/>
  <c r="T6" i="36"/>
  <c r="E5" i="36"/>
  <c r="T4" i="36"/>
  <c r="E4" i="36"/>
  <c r="Y1" i="36"/>
  <c r="A1" i="36"/>
  <c r="AF76" i="35"/>
  <c r="AE76" i="35"/>
  <c r="AG76" i="35" s="1"/>
  <c r="AB76" i="35"/>
  <c r="AA76" i="35"/>
  <c r="AI61" i="35"/>
  <c r="AH61" i="35"/>
  <c r="AG61" i="35"/>
  <c r="AF61" i="35"/>
  <c r="AE61" i="35"/>
  <c r="AD61" i="35"/>
  <c r="AC61" i="35"/>
  <c r="AB61" i="35"/>
  <c r="AA61" i="35"/>
  <c r="AE60" i="35"/>
  <c r="AG60" i="35" s="1"/>
  <c r="AB60" i="35"/>
  <c r="AA60" i="35"/>
  <c r="AG56" i="35"/>
  <c r="AF56" i="35"/>
  <c r="AE56" i="35"/>
  <c r="AH56" i="35" s="1"/>
  <c r="AC56" i="35"/>
  <c r="AB56" i="35"/>
  <c r="AA56" i="35"/>
  <c r="E52" i="35"/>
  <c r="E51" i="35"/>
  <c r="E43" i="35"/>
  <c r="E42" i="35"/>
  <c r="E41" i="35"/>
  <c r="A39" i="35"/>
  <c r="D36" i="35"/>
  <c r="B36" i="35"/>
  <c r="D35" i="35"/>
  <c r="B35" i="35"/>
  <c r="D34" i="35"/>
  <c r="B34" i="35"/>
  <c r="D33" i="35"/>
  <c r="B33" i="35"/>
  <c r="T26" i="35"/>
  <c r="E26" i="35"/>
  <c r="T19" i="35"/>
  <c r="E16" i="35"/>
  <c r="E15" i="35"/>
  <c r="E14" i="35"/>
  <c r="T12" i="35"/>
  <c r="T10" i="35"/>
  <c r="E9" i="35"/>
  <c r="T8" i="35"/>
  <c r="E8" i="35"/>
  <c r="E7" i="35"/>
  <c r="T6" i="35"/>
  <c r="E6" i="35"/>
  <c r="E5" i="35"/>
  <c r="T4" i="35"/>
  <c r="E4" i="35"/>
  <c r="Y1" i="35"/>
  <c r="A1" i="35"/>
  <c r="AG76" i="34"/>
  <c r="AF76" i="34"/>
  <c r="AE76" i="34"/>
  <c r="AH76" i="34" s="1"/>
  <c r="AC76" i="34"/>
  <c r="AB76" i="34"/>
  <c r="AA76" i="34"/>
  <c r="AI61" i="34"/>
  <c r="AH61" i="34"/>
  <c r="AG61" i="34"/>
  <c r="AF61" i="34"/>
  <c r="AE61" i="34"/>
  <c r="AD61" i="34"/>
  <c r="AC61" i="34"/>
  <c r="AB61" i="34"/>
  <c r="AA61" i="34"/>
  <c r="AG60" i="34"/>
  <c r="AF60" i="34"/>
  <c r="AE60" i="34"/>
  <c r="AH60" i="34" s="1"/>
  <c r="AC60" i="34"/>
  <c r="AB60" i="34"/>
  <c r="AA60" i="34"/>
  <c r="AH56" i="34"/>
  <c r="AG56" i="34"/>
  <c r="AE56" i="34"/>
  <c r="AI56" i="34" s="1"/>
  <c r="AD56" i="34"/>
  <c r="AC56" i="34"/>
  <c r="AB56" i="34"/>
  <c r="AA56" i="34"/>
  <c r="E52" i="34"/>
  <c r="E51" i="34"/>
  <c r="E43" i="34"/>
  <c r="E42" i="34"/>
  <c r="E41" i="34"/>
  <c r="A39" i="34"/>
  <c r="A1" i="34" s="1"/>
  <c r="D36" i="34"/>
  <c r="B36" i="34"/>
  <c r="D35" i="34"/>
  <c r="B35" i="34"/>
  <c r="D34" i="34"/>
  <c r="B34" i="34"/>
  <c r="D33" i="34"/>
  <c r="B33" i="34"/>
  <c r="T26" i="34"/>
  <c r="E26" i="34"/>
  <c r="T19" i="34"/>
  <c r="E16" i="34"/>
  <c r="E15" i="34"/>
  <c r="E14" i="34"/>
  <c r="T12" i="34"/>
  <c r="T10" i="34"/>
  <c r="E9" i="34"/>
  <c r="T8" i="34"/>
  <c r="E8" i="34"/>
  <c r="E7" i="34"/>
  <c r="T6" i="34"/>
  <c r="E6" i="34"/>
  <c r="E5" i="34"/>
  <c r="T4" i="34"/>
  <c r="E4" i="34"/>
  <c r="Y1" i="34"/>
  <c r="AH76" i="33"/>
  <c r="AG76" i="33"/>
  <c r="AE76" i="33"/>
  <c r="AI76" i="33" s="1"/>
  <c r="AD76" i="33"/>
  <c r="AC76" i="33"/>
  <c r="AA76" i="33"/>
  <c r="AI61" i="33"/>
  <c r="AH61" i="33"/>
  <c r="AG61" i="33"/>
  <c r="AF61" i="33"/>
  <c r="AE61" i="33"/>
  <c r="AD61" i="33"/>
  <c r="AC61" i="33"/>
  <c r="AB61" i="33"/>
  <c r="AA61" i="33"/>
  <c r="AH60" i="33"/>
  <c r="AG60" i="33"/>
  <c r="AF60" i="33"/>
  <c r="AE60" i="33"/>
  <c r="AI60" i="33" s="1"/>
  <c r="N59" i="33" s="1"/>
  <c r="AD60" i="33"/>
  <c r="AC60" i="33"/>
  <c r="J59" i="33" s="1"/>
  <c r="AB60" i="33"/>
  <c r="AA60" i="33"/>
  <c r="H59" i="33"/>
  <c r="F59" i="33"/>
  <c r="AE56" i="33"/>
  <c r="AF56" i="33" s="1"/>
  <c r="AA56" i="33"/>
  <c r="E52" i="33"/>
  <c r="E51" i="33"/>
  <c r="E43" i="33"/>
  <c r="E42" i="33"/>
  <c r="E5" i="33" s="1"/>
  <c r="E41" i="33"/>
  <c r="A39" i="33"/>
  <c r="D36" i="33"/>
  <c r="B36" i="33"/>
  <c r="D35" i="33"/>
  <c r="B35" i="33"/>
  <c r="D34" i="33"/>
  <c r="B34" i="33"/>
  <c r="D33" i="33"/>
  <c r="B33" i="33"/>
  <c r="T26" i="33"/>
  <c r="E26" i="33"/>
  <c r="F22" i="33"/>
  <c r="T19" i="33"/>
  <c r="E16" i="33"/>
  <c r="E15" i="33"/>
  <c r="E14" i="33"/>
  <c r="T12" i="33"/>
  <c r="T10" i="33"/>
  <c r="E9" i="33"/>
  <c r="T8" i="33"/>
  <c r="E8" i="33"/>
  <c r="E7" i="33"/>
  <c r="T6" i="33"/>
  <c r="E6" i="33"/>
  <c r="T4" i="33"/>
  <c r="E4" i="33"/>
  <c r="Y1" i="33"/>
  <c r="A1" i="33"/>
  <c r="AE76" i="32"/>
  <c r="AF76" i="32" s="1"/>
  <c r="AD76" i="32"/>
  <c r="AA76" i="32"/>
  <c r="AI61" i="32"/>
  <c r="AH61" i="32"/>
  <c r="AG61" i="32"/>
  <c r="AF61" i="32"/>
  <c r="AE61" i="32"/>
  <c r="AD61" i="32"/>
  <c r="AC61" i="32"/>
  <c r="AB61" i="32"/>
  <c r="AA61" i="32"/>
  <c r="AE60" i="32"/>
  <c r="AF60" i="32" s="1"/>
  <c r="AA60" i="32"/>
  <c r="AF56" i="32"/>
  <c r="AE56" i="32"/>
  <c r="AG56" i="32" s="1"/>
  <c r="AB56" i="32"/>
  <c r="AA56" i="32"/>
  <c r="E52" i="32"/>
  <c r="E51" i="32"/>
  <c r="E43" i="32"/>
  <c r="E42" i="32"/>
  <c r="E41" i="32"/>
  <c r="A39" i="32"/>
  <c r="D36" i="32"/>
  <c r="B36" i="32"/>
  <c r="D35" i="32"/>
  <c r="B35" i="32"/>
  <c r="D34" i="32"/>
  <c r="B34" i="32"/>
  <c r="D33" i="32"/>
  <c r="B33" i="32"/>
  <c r="T26" i="32"/>
  <c r="E26" i="32"/>
  <c r="T19" i="32"/>
  <c r="E16" i="32"/>
  <c r="E15" i="32"/>
  <c r="E14" i="32"/>
  <c r="T12" i="32"/>
  <c r="T10" i="32"/>
  <c r="E9" i="32"/>
  <c r="T8" i="32"/>
  <c r="E8" i="32"/>
  <c r="E7" i="32"/>
  <c r="T6" i="32"/>
  <c r="E6" i="32"/>
  <c r="E5" i="32"/>
  <c r="T4" i="32"/>
  <c r="E4" i="32"/>
  <c r="Y1" i="32"/>
  <c r="A1" i="32"/>
  <c r="AF76" i="31"/>
  <c r="AE76" i="31"/>
  <c r="AG76" i="31" s="1"/>
  <c r="AB76" i="31"/>
  <c r="AA76" i="31"/>
  <c r="AI61" i="31"/>
  <c r="AH61" i="31"/>
  <c r="AG61" i="31"/>
  <c r="AF61" i="31"/>
  <c r="AE61" i="31"/>
  <c r="AD61" i="31"/>
  <c r="AC61" i="31"/>
  <c r="AB61" i="31"/>
  <c r="AA61" i="31"/>
  <c r="AE60" i="31"/>
  <c r="AG60" i="31" s="1"/>
  <c r="AA60" i="31"/>
  <c r="AG56" i="31"/>
  <c r="AF56" i="31"/>
  <c r="AE56" i="31"/>
  <c r="AH56" i="31" s="1"/>
  <c r="AC56" i="31"/>
  <c r="AB56" i="31"/>
  <c r="AA56" i="31"/>
  <c r="E52" i="31"/>
  <c r="E51" i="31"/>
  <c r="E43" i="31"/>
  <c r="E42" i="31"/>
  <c r="E41" i="31"/>
  <c r="A39" i="31"/>
  <c r="D36" i="31"/>
  <c r="B36" i="31"/>
  <c r="D35" i="31"/>
  <c r="B35" i="31"/>
  <c r="D34" i="31"/>
  <c r="B34" i="31"/>
  <c r="D33" i="31"/>
  <c r="B33" i="31"/>
  <c r="T26" i="31"/>
  <c r="E26" i="31"/>
  <c r="T19" i="31"/>
  <c r="E16" i="31"/>
  <c r="E15" i="31"/>
  <c r="E14" i="31"/>
  <c r="T12" i="31"/>
  <c r="T10" i="31"/>
  <c r="E9" i="31"/>
  <c r="T8" i="31"/>
  <c r="E8" i="31"/>
  <c r="E7" i="31"/>
  <c r="T6" i="31"/>
  <c r="E6" i="31"/>
  <c r="E5" i="31"/>
  <c r="T4" i="31"/>
  <c r="E4" i="31"/>
  <c r="Y1" i="31"/>
  <c r="A1" i="31"/>
  <c r="AG76" i="30"/>
  <c r="AF76" i="30"/>
  <c r="AE76" i="30"/>
  <c r="AH76" i="30" s="1"/>
  <c r="AC76" i="30"/>
  <c r="AB76" i="30"/>
  <c r="AA76" i="30"/>
  <c r="AI61" i="30"/>
  <c r="AH61" i="30"/>
  <c r="AG61" i="30"/>
  <c r="AF61" i="30"/>
  <c r="AE61" i="30"/>
  <c r="AD61" i="30"/>
  <c r="AC61" i="30"/>
  <c r="AB61" i="30"/>
  <c r="AA61" i="30"/>
  <c r="AG60" i="30"/>
  <c r="AF60" i="30"/>
  <c r="AE60" i="30"/>
  <c r="AH60" i="30" s="1"/>
  <c r="AD60" i="30"/>
  <c r="AC60" i="30"/>
  <c r="AB60" i="30"/>
  <c r="H59" i="30" s="1"/>
  <c r="AA60" i="30"/>
  <c r="F59" i="30"/>
  <c r="AH56" i="30"/>
  <c r="AG56" i="30"/>
  <c r="AE56" i="30"/>
  <c r="AI56" i="30" s="1"/>
  <c r="AD56" i="30"/>
  <c r="AC56" i="30"/>
  <c r="AA56" i="30"/>
  <c r="E52" i="30"/>
  <c r="E51" i="30"/>
  <c r="E43" i="30"/>
  <c r="E42" i="30"/>
  <c r="E41" i="30"/>
  <c r="A39" i="30"/>
  <c r="D36" i="30"/>
  <c r="B36" i="30"/>
  <c r="D35" i="30"/>
  <c r="B35" i="30"/>
  <c r="D34" i="30"/>
  <c r="B34" i="30"/>
  <c r="D33" i="30"/>
  <c r="B33" i="30"/>
  <c r="T26" i="30"/>
  <c r="E26" i="30"/>
  <c r="F22" i="30"/>
  <c r="T19" i="30"/>
  <c r="E16" i="30"/>
  <c r="E15" i="30"/>
  <c r="E14" i="30"/>
  <c r="T12" i="30"/>
  <c r="T10" i="30"/>
  <c r="E9" i="30"/>
  <c r="T8" i="30"/>
  <c r="E8" i="30"/>
  <c r="E7" i="30"/>
  <c r="T6" i="30"/>
  <c r="E6" i="30"/>
  <c r="E5" i="30"/>
  <c r="T4" i="30"/>
  <c r="E4" i="30"/>
  <c r="Y1" i="30"/>
  <c r="A1" i="30"/>
  <c r="AH76" i="29"/>
  <c r="AG76" i="29"/>
  <c r="AE76" i="29"/>
  <c r="AI76" i="29" s="1"/>
  <c r="AD76" i="29"/>
  <c r="AC76" i="29"/>
  <c r="AA76" i="29"/>
  <c r="AI61" i="29"/>
  <c r="AH61" i="29"/>
  <c r="AG61" i="29"/>
  <c r="AF61" i="29"/>
  <c r="AE61" i="29"/>
  <c r="AD61" i="29"/>
  <c r="AC61" i="29"/>
  <c r="AB61" i="29"/>
  <c r="AA61" i="29"/>
  <c r="AH60" i="29"/>
  <c r="AG60" i="29"/>
  <c r="AF60" i="29"/>
  <c r="AE60" i="29"/>
  <c r="AI60" i="29" s="1"/>
  <c r="N59" i="29" s="1"/>
  <c r="AD60" i="29"/>
  <c r="AC60" i="29"/>
  <c r="J59" i="29" s="1"/>
  <c r="AB60" i="29"/>
  <c r="AA60" i="29"/>
  <c r="H59" i="29"/>
  <c r="F59" i="29"/>
  <c r="AE56" i="29"/>
  <c r="AF56" i="29" s="1"/>
  <c r="AA56" i="29"/>
  <c r="E52" i="29"/>
  <c r="E51" i="29"/>
  <c r="E43" i="29"/>
  <c r="E42" i="29"/>
  <c r="E41" i="29"/>
  <c r="A39" i="29"/>
  <c r="D36" i="29"/>
  <c r="B36" i="29"/>
  <c r="D35" i="29"/>
  <c r="B35" i="29"/>
  <c r="D34" i="29"/>
  <c r="B34" i="29"/>
  <c r="D33" i="29"/>
  <c r="B33" i="29"/>
  <c r="T26" i="29"/>
  <c r="E26" i="29"/>
  <c r="F22" i="29"/>
  <c r="T19" i="29"/>
  <c r="E16" i="29"/>
  <c r="E15" i="29"/>
  <c r="E14" i="29"/>
  <c r="T12" i="29"/>
  <c r="T10" i="29"/>
  <c r="E9" i="29"/>
  <c r="T8" i="29"/>
  <c r="E8" i="29"/>
  <c r="E7" i="29"/>
  <c r="T6" i="29"/>
  <c r="E6" i="29"/>
  <c r="E5" i="29"/>
  <c r="T4" i="29"/>
  <c r="E4" i="29"/>
  <c r="Y1" i="29"/>
  <c r="A1" i="29"/>
  <c r="AE76" i="28"/>
  <c r="AF76" i="28" s="1"/>
  <c r="AA76" i="28"/>
  <c r="AI61" i="28"/>
  <c r="AH61" i="28"/>
  <c r="AG61" i="28"/>
  <c r="AF61" i="28"/>
  <c r="AE61" i="28"/>
  <c r="AD61" i="28"/>
  <c r="AC61" i="28"/>
  <c r="AB61" i="28"/>
  <c r="AA61" i="28"/>
  <c r="AE60" i="28"/>
  <c r="AF60" i="28" s="1"/>
  <c r="AA60" i="28"/>
  <c r="AF56" i="28"/>
  <c r="AE56" i="28"/>
  <c r="AG56" i="28" s="1"/>
  <c r="AB56" i="28"/>
  <c r="AA56" i="28"/>
  <c r="E52" i="28"/>
  <c r="E51" i="28"/>
  <c r="E43" i="28"/>
  <c r="E42" i="28"/>
  <c r="E41" i="28"/>
  <c r="A39" i="28"/>
  <c r="D36" i="28"/>
  <c r="B36" i="28"/>
  <c r="D35" i="28"/>
  <c r="B35" i="28"/>
  <c r="D34" i="28"/>
  <c r="B34" i="28"/>
  <c r="D33" i="28"/>
  <c r="B33" i="28"/>
  <c r="T26" i="28"/>
  <c r="E26" i="28"/>
  <c r="T19" i="28"/>
  <c r="E16" i="28"/>
  <c r="E15" i="28"/>
  <c r="E14" i="28"/>
  <c r="T12" i="28"/>
  <c r="T10" i="28"/>
  <c r="E9" i="28"/>
  <c r="T8" i="28"/>
  <c r="E8" i="28"/>
  <c r="E7" i="28"/>
  <c r="T6" i="28"/>
  <c r="E6" i="28"/>
  <c r="E5" i="28"/>
  <c r="T4" i="28"/>
  <c r="E4" i="28"/>
  <c r="Y1" i="28"/>
  <c r="A1" i="28"/>
  <c r="AE76" i="27"/>
  <c r="AG76" i="27" s="1"/>
  <c r="AB76" i="27"/>
  <c r="AA76" i="27"/>
  <c r="AI61" i="27"/>
  <c r="AH61" i="27"/>
  <c r="AG61" i="27"/>
  <c r="AF61" i="27"/>
  <c r="AE61" i="27"/>
  <c r="AD61" i="27"/>
  <c r="AC61" i="27"/>
  <c r="AB61" i="27"/>
  <c r="AA61" i="27"/>
  <c r="AE60" i="27"/>
  <c r="AG60" i="27" s="1"/>
  <c r="AA60" i="27"/>
  <c r="AH56" i="27"/>
  <c r="AF56" i="27"/>
  <c r="AE56" i="27"/>
  <c r="AG56" i="27" s="1"/>
  <c r="AD56" i="27"/>
  <c r="AB56" i="27"/>
  <c r="AA56" i="27"/>
  <c r="E52" i="27"/>
  <c r="E51" i="27"/>
  <c r="E43" i="27"/>
  <c r="E42" i="27"/>
  <c r="E41" i="27"/>
  <c r="A39" i="27"/>
  <c r="D36" i="27"/>
  <c r="B36" i="27"/>
  <c r="D35" i="27"/>
  <c r="B35" i="27"/>
  <c r="D34" i="27"/>
  <c r="B34" i="27"/>
  <c r="D33" i="27"/>
  <c r="B33" i="27"/>
  <c r="T26" i="27"/>
  <c r="E26" i="27"/>
  <c r="T19" i="27"/>
  <c r="E16" i="27"/>
  <c r="E15" i="27"/>
  <c r="E14" i="27"/>
  <c r="T12" i="27"/>
  <c r="T10" i="27"/>
  <c r="E9" i="27"/>
  <c r="T8" i="27"/>
  <c r="E8" i="27"/>
  <c r="E7" i="27"/>
  <c r="T6" i="27"/>
  <c r="E6" i="27"/>
  <c r="E5" i="27"/>
  <c r="T4" i="27"/>
  <c r="E4" i="27"/>
  <c r="Y1" i="27"/>
  <c r="A1" i="27"/>
  <c r="AG76" i="26"/>
  <c r="AF76" i="26"/>
  <c r="AE76" i="26"/>
  <c r="AH76" i="26" s="1"/>
  <c r="AC76" i="26"/>
  <c r="AB76" i="26"/>
  <c r="AA76" i="26"/>
  <c r="AI61" i="26"/>
  <c r="AH61" i="26"/>
  <c r="AG61" i="26"/>
  <c r="AF61" i="26"/>
  <c r="AE61" i="26"/>
  <c r="AD61" i="26"/>
  <c r="AC61" i="26"/>
  <c r="AB61" i="26"/>
  <c r="AA61" i="26"/>
  <c r="AG60" i="26"/>
  <c r="AF60" i="26"/>
  <c r="AE60" i="26"/>
  <c r="AH60" i="26" s="1"/>
  <c r="AC60" i="26"/>
  <c r="AB60" i="26"/>
  <c r="AA60" i="26"/>
  <c r="AH56" i="26"/>
  <c r="AE56" i="26"/>
  <c r="AI56" i="26" s="1"/>
  <c r="AD56" i="26"/>
  <c r="AA56" i="26"/>
  <c r="E52" i="26"/>
  <c r="E51" i="26"/>
  <c r="E43" i="26"/>
  <c r="E42" i="26"/>
  <c r="E41" i="26"/>
  <c r="A39" i="26"/>
  <c r="D36" i="26"/>
  <c r="B36" i="26"/>
  <c r="D35" i="26"/>
  <c r="B35" i="26"/>
  <c r="D34" i="26"/>
  <c r="B34" i="26"/>
  <c r="D33" i="26"/>
  <c r="B33" i="26"/>
  <c r="T26" i="26"/>
  <c r="E26" i="26"/>
  <c r="T19" i="26"/>
  <c r="E16" i="26"/>
  <c r="E15" i="26"/>
  <c r="E14" i="26"/>
  <c r="T12" i="26"/>
  <c r="T10" i="26"/>
  <c r="E9" i="26"/>
  <c r="T8" i="26"/>
  <c r="E8" i="26"/>
  <c r="E7" i="26"/>
  <c r="T6" i="26"/>
  <c r="E6" i="26"/>
  <c r="E5" i="26"/>
  <c r="T4" i="26"/>
  <c r="E4" i="26"/>
  <c r="Y1" i="26"/>
  <c r="A1" i="26"/>
  <c r="AH76" i="25"/>
  <c r="AG76" i="25"/>
  <c r="AE76" i="25"/>
  <c r="AI76" i="25" s="1"/>
  <c r="AD76" i="25"/>
  <c r="AC76" i="25"/>
  <c r="AA76" i="25"/>
  <c r="AI61" i="25"/>
  <c r="AH61" i="25"/>
  <c r="AG61" i="25"/>
  <c r="AF61" i="25"/>
  <c r="AE61" i="25"/>
  <c r="AD61" i="25"/>
  <c r="AC61" i="25"/>
  <c r="AB61" i="25"/>
  <c r="AA61" i="25"/>
  <c r="AH60" i="25"/>
  <c r="AG60" i="25"/>
  <c r="AE60" i="25"/>
  <c r="AI60" i="25" s="1"/>
  <c r="AD60" i="25"/>
  <c r="AC60" i="25"/>
  <c r="AA60" i="25"/>
  <c r="AE56" i="25"/>
  <c r="AF56" i="25" s="1"/>
  <c r="AA56" i="25"/>
  <c r="E52" i="25"/>
  <c r="E51" i="25"/>
  <c r="E43" i="25"/>
  <c r="E42" i="25"/>
  <c r="E41" i="25"/>
  <c r="A39" i="25"/>
  <c r="D36" i="25"/>
  <c r="B36" i="25"/>
  <c r="D35" i="25"/>
  <c r="B35" i="25"/>
  <c r="D34" i="25"/>
  <c r="B34" i="25"/>
  <c r="D33" i="25"/>
  <c r="B33" i="25"/>
  <c r="T26" i="25"/>
  <c r="E26" i="25"/>
  <c r="T19" i="25"/>
  <c r="E16" i="25"/>
  <c r="E15" i="25"/>
  <c r="E14" i="25"/>
  <c r="T12" i="25"/>
  <c r="T10" i="25"/>
  <c r="E9" i="25"/>
  <c r="T8" i="25"/>
  <c r="E8" i="25"/>
  <c r="E7" i="25"/>
  <c r="T6" i="25"/>
  <c r="E6" i="25"/>
  <c r="E5" i="25"/>
  <c r="T4" i="25"/>
  <c r="E4" i="25"/>
  <c r="Y1" i="25"/>
  <c r="A1" i="25"/>
  <c r="AH76" i="24"/>
  <c r="AE76" i="24"/>
  <c r="AF76" i="24" s="1"/>
  <c r="AD76" i="24"/>
  <c r="AA76" i="24"/>
  <c r="AI61" i="24"/>
  <c r="AH61" i="24"/>
  <c r="AG61" i="24"/>
  <c r="AF61" i="24"/>
  <c r="AE61" i="24"/>
  <c r="AD61" i="24"/>
  <c r="AC61" i="24"/>
  <c r="AB61" i="24"/>
  <c r="AA61" i="24"/>
  <c r="AH60" i="24"/>
  <c r="AG60" i="24"/>
  <c r="AE60" i="24"/>
  <c r="AF60" i="24" s="1"/>
  <c r="AD60" i="24"/>
  <c r="AC60" i="24"/>
  <c r="AB60" i="24"/>
  <c r="AA60" i="24"/>
  <c r="F59" i="24"/>
  <c r="AE56" i="24"/>
  <c r="AG56" i="24" s="1"/>
  <c r="AD56" i="24"/>
  <c r="AB56" i="24"/>
  <c r="AA56" i="24"/>
  <c r="E52" i="24"/>
  <c r="E51" i="24"/>
  <c r="E43" i="24"/>
  <c r="E42" i="24"/>
  <c r="E41" i="24"/>
  <c r="A39" i="24"/>
  <c r="D36" i="24"/>
  <c r="B36" i="24"/>
  <c r="D35" i="24"/>
  <c r="B35" i="24"/>
  <c r="D34" i="24"/>
  <c r="B34" i="24"/>
  <c r="D33" i="24"/>
  <c r="B33" i="24"/>
  <c r="T26" i="24"/>
  <c r="E26" i="24"/>
  <c r="F22" i="24"/>
  <c r="T19" i="24"/>
  <c r="E16" i="24"/>
  <c r="E15" i="24"/>
  <c r="E14" i="24"/>
  <c r="T12" i="24"/>
  <c r="T10" i="24"/>
  <c r="E9" i="24"/>
  <c r="T8" i="24"/>
  <c r="E8" i="24"/>
  <c r="E7" i="24"/>
  <c r="T6" i="24"/>
  <c r="E6" i="24"/>
  <c r="E5" i="24"/>
  <c r="T4" i="24"/>
  <c r="E4" i="24"/>
  <c r="Y1" i="24"/>
  <c r="A1" i="24"/>
  <c r="AE76" i="23"/>
  <c r="AG76" i="23" s="1"/>
  <c r="AB76" i="23"/>
  <c r="AA76" i="23"/>
  <c r="AI61" i="23"/>
  <c r="AH61" i="23"/>
  <c r="AG61" i="23"/>
  <c r="AF61" i="23"/>
  <c r="AE61" i="23"/>
  <c r="AD61" i="23"/>
  <c r="AC61" i="23"/>
  <c r="AB61" i="23"/>
  <c r="AA61" i="23"/>
  <c r="AE60" i="23"/>
  <c r="AG60" i="23" s="1"/>
  <c r="AA60" i="23"/>
  <c r="AH56" i="23"/>
  <c r="AG56" i="23"/>
  <c r="AF56" i="23"/>
  <c r="AE56" i="23"/>
  <c r="AI56" i="23" s="1"/>
  <c r="AD56" i="23"/>
  <c r="AC56" i="23"/>
  <c r="AB56" i="23"/>
  <c r="E57" i="23" s="1"/>
  <c r="AA56" i="23"/>
  <c r="K60" i="23" s="1"/>
  <c r="E52" i="23"/>
  <c r="E51" i="23"/>
  <c r="E43" i="23"/>
  <c r="E42" i="23"/>
  <c r="E41" i="23"/>
  <c r="A39" i="23"/>
  <c r="D36" i="23"/>
  <c r="B36" i="23"/>
  <c r="D35" i="23"/>
  <c r="B35" i="23"/>
  <c r="D34" i="23"/>
  <c r="B34" i="23"/>
  <c r="D33" i="23"/>
  <c r="B33" i="23"/>
  <c r="T26" i="23"/>
  <c r="E26" i="23"/>
  <c r="T19" i="23"/>
  <c r="E16" i="23"/>
  <c r="E15" i="23"/>
  <c r="E14" i="23"/>
  <c r="T12" i="23"/>
  <c r="T10" i="23"/>
  <c r="E9" i="23"/>
  <c r="T8" i="23"/>
  <c r="E8" i="23"/>
  <c r="E7" i="23"/>
  <c r="T6" i="23"/>
  <c r="E6" i="23"/>
  <c r="E5" i="23"/>
  <c r="T4" i="23"/>
  <c r="E4" i="23"/>
  <c r="Y1" i="23"/>
  <c r="A1" i="23"/>
  <c r="AE76" i="22"/>
  <c r="AH76" i="22" s="1"/>
  <c r="AA76" i="22"/>
  <c r="AI61" i="22"/>
  <c r="AH61" i="22"/>
  <c r="AG61" i="22"/>
  <c r="AF61" i="22"/>
  <c r="AE61" i="22"/>
  <c r="AD61" i="22"/>
  <c r="AC61" i="22"/>
  <c r="AB61" i="22"/>
  <c r="AA61" i="22"/>
  <c r="AE60" i="22"/>
  <c r="AH60" i="22" s="1"/>
  <c r="AC60" i="22"/>
  <c r="AA60" i="22"/>
  <c r="AF56" i="22"/>
  <c r="AE56" i="22"/>
  <c r="AI56" i="22" s="1"/>
  <c r="AD56" i="22"/>
  <c r="AB56" i="22"/>
  <c r="AA56" i="22"/>
  <c r="E52" i="22"/>
  <c r="E51" i="22"/>
  <c r="E43" i="22"/>
  <c r="E42" i="22"/>
  <c r="E41" i="22"/>
  <c r="A39" i="22"/>
  <c r="D36" i="22"/>
  <c r="B36" i="22"/>
  <c r="D35" i="22"/>
  <c r="B35" i="22"/>
  <c r="D34" i="22"/>
  <c r="B34" i="22"/>
  <c r="D33" i="22"/>
  <c r="B33" i="22"/>
  <c r="T26" i="22"/>
  <c r="E26" i="22"/>
  <c r="T19" i="22"/>
  <c r="E16" i="22"/>
  <c r="E15" i="22"/>
  <c r="E14" i="22"/>
  <c r="T12" i="22"/>
  <c r="T10" i="22"/>
  <c r="E9" i="22"/>
  <c r="T8" i="22"/>
  <c r="E8" i="22"/>
  <c r="E7" i="22"/>
  <c r="T6" i="22"/>
  <c r="E6" i="22"/>
  <c r="E5" i="22"/>
  <c r="T4" i="22"/>
  <c r="E4" i="22"/>
  <c r="Y1" i="22"/>
  <c r="A1" i="22"/>
  <c r="AH76" i="21"/>
  <c r="AG76" i="21"/>
  <c r="AF76" i="21"/>
  <c r="AE76" i="21"/>
  <c r="AI76" i="21" s="1"/>
  <c r="AD76" i="21"/>
  <c r="AC76" i="21"/>
  <c r="AB76" i="21"/>
  <c r="G73" i="21" s="1"/>
  <c r="G36" i="21" s="1"/>
  <c r="AA76" i="21"/>
  <c r="K73" i="21"/>
  <c r="I73" i="21"/>
  <c r="E73" i="21"/>
  <c r="K72" i="21"/>
  <c r="G72" i="21"/>
  <c r="E72" i="21"/>
  <c r="K71" i="21"/>
  <c r="I71" i="21"/>
  <c r="G71" i="21"/>
  <c r="E71" i="21"/>
  <c r="K70" i="21"/>
  <c r="I70" i="21"/>
  <c r="G70" i="21"/>
  <c r="E70" i="21"/>
  <c r="AI61" i="21"/>
  <c r="AH61" i="21"/>
  <c r="AG61" i="21"/>
  <c r="AF61" i="21"/>
  <c r="AE61" i="21"/>
  <c r="AD61" i="21"/>
  <c r="AC61" i="21"/>
  <c r="AB61" i="21"/>
  <c r="AA61" i="21"/>
  <c r="AH60" i="21"/>
  <c r="AG60" i="21"/>
  <c r="AF60" i="21"/>
  <c r="AE60" i="21"/>
  <c r="AI60" i="21" s="1"/>
  <c r="N59" i="21" s="1"/>
  <c r="AD60" i="21"/>
  <c r="AC60" i="21"/>
  <c r="AB60" i="21"/>
  <c r="J59" i="21" s="1"/>
  <c r="AA60" i="21"/>
  <c r="L59" i="21"/>
  <c r="H59" i="21"/>
  <c r="F59" i="21"/>
  <c r="AE56" i="21"/>
  <c r="AF56" i="21" s="1"/>
  <c r="AA56" i="21"/>
  <c r="E52" i="21"/>
  <c r="E51" i="21"/>
  <c r="E43" i="21"/>
  <c r="E42" i="21"/>
  <c r="E41" i="21"/>
  <c r="A39" i="21"/>
  <c r="K36" i="21"/>
  <c r="I36" i="21"/>
  <c r="E36" i="21"/>
  <c r="D36" i="21"/>
  <c r="B36" i="21"/>
  <c r="K35" i="21"/>
  <c r="G35" i="21"/>
  <c r="E35" i="21"/>
  <c r="D35" i="21"/>
  <c r="B35" i="21"/>
  <c r="K34" i="21"/>
  <c r="I34" i="21"/>
  <c r="G34" i="21"/>
  <c r="E34" i="21"/>
  <c r="D34" i="21"/>
  <c r="B34" i="21"/>
  <c r="K33" i="21"/>
  <c r="I33" i="21"/>
  <c r="G33" i="21"/>
  <c r="E33" i="21"/>
  <c r="D33" i="21"/>
  <c r="B33" i="21"/>
  <c r="T26" i="21"/>
  <c r="E26" i="21"/>
  <c r="F22" i="21"/>
  <c r="T19" i="21"/>
  <c r="E16" i="21"/>
  <c r="E15" i="21"/>
  <c r="E14" i="21"/>
  <c r="T12" i="21"/>
  <c r="T10" i="21"/>
  <c r="E9" i="21"/>
  <c r="T8" i="21"/>
  <c r="E8" i="21"/>
  <c r="E7" i="21"/>
  <c r="T6" i="21"/>
  <c r="E6" i="21"/>
  <c r="E5" i="21"/>
  <c r="T4" i="21"/>
  <c r="E4" i="21"/>
  <c r="Y1" i="21"/>
  <c r="A1" i="21"/>
  <c r="AH76" i="20"/>
  <c r="AE76" i="20"/>
  <c r="AF76" i="20" s="1"/>
  <c r="AD76" i="20"/>
  <c r="AA76" i="20"/>
  <c r="AI61" i="20"/>
  <c r="AH61" i="20"/>
  <c r="AG61" i="20"/>
  <c r="AF61" i="20"/>
  <c r="AE61" i="20"/>
  <c r="AD61" i="20"/>
  <c r="AC61" i="20"/>
  <c r="AB61" i="20"/>
  <c r="AA61" i="20"/>
  <c r="AE60" i="20"/>
  <c r="AF60" i="20" s="1"/>
  <c r="AA60" i="20"/>
  <c r="AF56" i="20"/>
  <c r="AE56" i="20"/>
  <c r="AG56" i="20" s="1"/>
  <c r="AB56" i="20"/>
  <c r="AA56" i="20"/>
  <c r="E52" i="20"/>
  <c r="E51" i="20"/>
  <c r="E43" i="20"/>
  <c r="E42" i="20"/>
  <c r="E41" i="20"/>
  <c r="A39" i="20"/>
  <c r="D36" i="20"/>
  <c r="B36" i="20"/>
  <c r="D35" i="20"/>
  <c r="B35" i="20"/>
  <c r="D34" i="20"/>
  <c r="B34" i="20"/>
  <c r="D33" i="20"/>
  <c r="B33" i="20"/>
  <c r="T26" i="20"/>
  <c r="E26" i="20"/>
  <c r="T19" i="20"/>
  <c r="E16" i="20"/>
  <c r="E15" i="20"/>
  <c r="E14" i="20"/>
  <c r="T12" i="20"/>
  <c r="T10" i="20"/>
  <c r="E9" i="20"/>
  <c r="T8" i="20"/>
  <c r="E8" i="20"/>
  <c r="E7" i="20"/>
  <c r="T6" i="20"/>
  <c r="E6" i="20"/>
  <c r="E5" i="20"/>
  <c r="T4" i="20"/>
  <c r="E4" i="20"/>
  <c r="Y1" i="20"/>
  <c r="A1" i="20"/>
  <c r="AH76" i="19"/>
  <c r="AG76" i="19"/>
  <c r="AF76" i="19"/>
  <c r="AE76" i="19"/>
  <c r="AI76" i="19" s="1"/>
  <c r="AD76" i="19"/>
  <c r="AC76" i="19"/>
  <c r="AB76" i="19"/>
  <c r="K73" i="19" s="1"/>
  <c r="K36" i="19" s="1"/>
  <c r="AA76" i="19"/>
  <c r="I73" i="19"/>
  <c r="E73" i="19"/>
  <c r="K72" i="19"/>
  <c r="I72" i="19"/>
  <c r="G72" i="19"/>
  <c r="E72" i="19"/>
  <c r="K71" i="19"/>
  <c r="I71" i="19"/>
  <c r="G71" i="19"/>
  <c r="E71" i="19"/>
  <c r="K70" i="19"/>
  <c r="I70" i="19"/>
  <c r="G70" i="19"/>
  <c r="E70" i="19"/>
  <c r="AI61" i="19"/>
  <c r="AH61" i="19"/>
  <c r="AG61" i="19"/>
  <c r="AF61" i="19"/>
  <c r="AE61" i="19"/>
  <c r="AD61" i="19"/>
  <c r="AC61" i="19"/>
  <c r="AB61" i="19"/>
  <c r="AA61" i="19"/>
  <c r="AH60" i="19"/>
  <c r="AF60" i="19"/>
  <c r="AE60" i="19"/>
  <c r="AG60" i="19" s="1"/>
  <c r="AD60" i="19"/>
  <c r="AC60" i="19"/>
  <c r="AB60" i="19"/>
  <c r="AA60" i="19"/>
  <c r="H59" i="19"/>
  <c r="F59" i="19"/>
  <c r="AE56" i="19"/>
  <c r="AH56" i="19" s="1"/>
  <c r="AC56" i="19"/>
  <c r="AA56" i="19"/>
  <c r="E52" i="19"/>
  <c r="E51" i="19"/>
  <c r="E43" i="19"/>
  <c r="E42" i="19"/>
  <c r="E41" i="19"/>
  <c r="A39" i="19"/>
  <c r="I36" i="19"/>
  <c r="E36" i="19"/>
  <c r="D36" i="19"/>
  <c r="B36" i="19"/>
  <c r="K35" i="19"/>
  <c r="I35" i="19"/>
  <c r="G35" i="19"/>
  <c r="E35" i="19"/>
  <c r="D35" i="19"/>
  <c r="B35" i="19"/>
  <c r="K34" i="19"/>
  <c r="I34" i="19"/>
  <c r="G34" i="19"/>
  <c r="E34" i="19"/>
  <c r="D34" i="19"/>
  <c r="B34" i="19"/>
  <c r="K33" i="19"/>
  <c r="I33" i="19"/>
  <c r="G33" i="19"/>
  <c r="E33" i="19"/>
  <c r="D33" i="19"/>
  <c r="B33" i="19"/>
  <c r="T26" i="19"/>
  <c r="E26" i="19"/>
  <c r="F22" i="19"/>
  <c r="T19" i="19"/>
  <c r="E16" i="19"/>
  <c r="E15" i="19"/>
  <c r="E14" i="19"/>
  <c r="T12" i="19"/>
  <c r="T10" i="19"/>
  <c r="E9" i="19"/>
  <c r="T8" i="19"/>
  <c r="E8" i="19"/>
  <c r="E7" i="19"/>
  <c r="T6" i="19"/>
  <c r="E6" i="19"/>
  <c r="E5" i="19"/>
  <c r="T4" i="19"/>
  <c r="E4" i="19"/>
  <c r="Y1" i="19"/>
  <c r="A1" i="19"/>
  <c r="AG76" i="18"/>
  <c r="AE76" i="18"/>
  <c r="AH76" i="18" s="1"/>
  <c r="AC76" i="18"/>
  <c r="AB76" i="18"/>
  <c r="AA76" i="18"/>
  <c r="AI61" i="18"/>
  <c r="AH61" i="18"/>
  <c r="AG61" i="18"/>
  <c r="AF61" i="18"/>
  <c r="AE61" i="18"/>
  <c r="AD61" i="18"/>
  <c r="AC61" i="18"/>
  <c r="AB61" i="18"/>
  <c r="AA61" i="18"/>
  <c r="AE60" i="18"/>
  <c r="AH60" i="18" s="1"/>
  <c r="AC60" i="18"/>
  <c r="AB60" i="18"/>
  <c r="AA60" i="18"/>
  <c r="AH56" i="18"/>
  <c r="AF56" i="18"/>
  <c r="AE56" i="18"/>
  <c r="AI56" i="18" s="1"/>
  <c r="AD56" i="18"/>
  <c r="AC56" i="18"/>
  <c r="AB56" i="18"/>
  <c r="AA56" i="18"/>
  <c r="E52" i="18"/>
  <c r="E51" i="18"/>
  <c r="E43" i="18"/>
  <c r="E42" i="18"/>
  <c r="E41" i="18"/>
  <c r="A39" i="18"/>
  <c r="D36" i="18"/>
  <c r="B36" i="18"/>
  <c r="D35" i="18"/>
  <c r="B35" i="18"/>
  <c r="D34" i="18"/>
  <c r="B34" i="18"/>
  <c r="D33" i="18"/>
  <c r="B33" i="18"/>
  <c r="T26" i="18"/>
  <c r="E26" i="18"/>
  <c r="T19" i="18"/>
  <c r="E16" i="18"/>
  <c r="E15" i="18"/>
  <c r="E14" i="18"/>
  <c r="T12" i="18"/>
  <c r="T10" i="18"/>
  <c r="E9" i="18"/>
  <c r="T8" i="18"/>
  <c r="E8" i="18"/>
  <c r="E7" i="18"/>
  <c r="T6" i="18"/>
  <c r="E6" i="18"/>
  <c r="E5" i="18"/>
  <c r="T4" i="18"/>
  <c r="E4" i="18"/>
  <c r="Y1" i="18"/>
  <c r="A1" i="18"/>
  <c r="AH76" i="17"/>
  <c r="AG76" i="17"/>
  <c r="AE76" i="17"/>
  <c r="AI76" i="17" s="1"/>
  <c r="AD76" i="17"/>
  <c r="AC76" i="17"/>
  <c r="AA76" i="17"/>
  <c r="AI61" i="17"/>
  <c r="AH61" i="17"/>
  <c r="AG61" i="17"/>
  <c r="AF61" i="17"/>
  <c r="AE61" i="17"/>
  <c r="AD61" i="17"/>
  <c r="AC61" i="17"/>
  <c r="AB61" i="17"/>
  <c r="AA61" i="17"/>
  <c r="AH60" i="17"/>
  <c r="AG60" i="17"/>
  <c r="AE60" i="17"/>
  <c r="AI60" i="17" s="1"/>
  <c r="AD60" i="17"/>
  <c r="AC60" i="17"/>
  <c r="AB60" i="17"/>
  <c r="AA60" i="17"/>
  <c r="F59" i="17"/>
  <c r="AH56" i="17"/>
  <c r="AE56" i="17"/>
  <c r="AF56" i="17" s="1"/>
  <c r="AD56" i="17"/>
  <c r="AA56" i="17"/>
  <c r="E52" i="17"/>
  <c r="E51" i="17"/>
  <c r="E43" i="17"/>
  <c r="E42" i="17"/>
  <c r="E41" i="17"/>
  <c r="A39" i="17"/>
  <c r="D36" i="17"/>
  <c r="B36" i="17"/>
  <c r="D35" i="17"/>
  <c r="B35" i="17"/>
  <c r="D34" i="17"/>
  <c r="B34" i="17"/>
  <c r="D33" i="17"/>
  <c r="B33" i="17"/>
  <c r="T26" i="17"/>
  <c r="E26" i="17"/>
  <c r="F22" i="17"/>
  <c r="T19" i="17"/>
  <c r="E16" i="17"/>
  <c r="E15" i="17"/>
  <c r="E14" i="17"/>
  <c r="T12" i="17"/>
  <c r="T10" i="17"/>
  <c r="E9" i="17"/>
  <c r="T8" i="17"/>
  <c r="E8" i="17"/>
  <c r="E7" i="17"/>
  <c r="T6" i="17"/>
  <c r="E6" i="17"/>
  <c r="E5" i="17"/>
  <c r="T4" i="17"/>
  <c r="E4" i="17"/>
  <c r="Y1" i="17"/>
  <c r="A1" i="17"/>
  <c r="AH76" i="16"/>
  <c r="AE76" i="16"/>
  <c r="AF76" i="16" s="1"/>
  <c r="AD76" i="16"/>
  <c r="AA76" i="16"/>
  <c r="AI61" i="16"/>
  <c r="AH61" i="16"/>
  <c r="AG61" i="16"/>
  <c r="AF61" i="16"/>
  <c r="AE61" i="16"/>
  <c r="AD61" i="16"/>
  <c r="AC61" i="16"/>
  <c r="AB61" i="16"/>
  <c r="AA61" i="16"/>
  <c r="AE60" i="16"/>
  <c r="AF60" i="16" s="1"/>
  <c r="AA60" i="16"/>
  <c r="AF56" i="16"/>
  <c r="AE56" i="16"/>
  <c r="AG56" i="16" s="1"/>
  <c r="AB56" i="16"/>
  <c r="AA56" i="16"/>
  <c r="E52" i="16"/>
  <c r="E51" i="16"/>
  <c r="E43" i="16"/>
  <c r="E42" i="16"/>
  <c r="E41" i="16"/>
  <c r="A39" i="16"/>
  <c r="D36" i="16"/>
  <c r="B36" i="16"/>
  <c r="D35" i="16"/>
  <c r="B35" i="16"/>
  <c r="D34" i="16"/>
  <c r="B34" i="16"/>
  <c r="D33" i="16"/>
  <c r="B33" i="16"/>
  <c r="T26" i="16"/>
  <c r="E26" i="16"/>
  <c r="T19" i="16"/>
  <c r="E16" i="16"/>
  <c r="E15" i="16"/>
  <c r="E14" i="16"/>
  <c r="T12" i="16"/>
  <c r="T10" i="16"/>
  <c r="E9" i="16"/>
  <c r="T8" i="16"/>
  <c r="E8" i="16"/>
  <c r="E7" i="16"/>
  <c r="T6" i="16"/>
  <c r="E6" i="16"/>
  <c r="E5" i="16"/>
  <c r="T4" i="16"/>
  <c r="E4" i="16"/>
  <c r="Y1" i="16"/>
  <c r="A1" i="16"/>
  <c r="AF76" i="15"/>
  <c r="AE76" i="15"/>
  <c r="AG76" i="15" s="1"/>
  <c r="AB76" i="15"/>
  <c r="AA76" i="15"/>
  <c r="AI61" i="15"/>
  <c r="AH61" i="15"/>
  <c r="AG61" i="15"/>
  <c r="AF61" i="15"/>
  <c r="AE61" i="15"/>
  <c r="AD61" i="15"/>
  <c r="AC61" i="15"/>
  <c r="AB61" i="15"/>
  <c r="AA61" i="15"/>
  <c r="AE60" i="15"/>
  <c r="AG60" i="15" s="1"/>
  <c r="AA60" i="15"/>
  <c r="AE56" i="15"/>
  <c r="AH56" i="15" s="1"/>
  <c r="AA56" i="15"/>
  <c r="E52" i="15"/>
  <c r="E51" i="15"/>
  <c r="E43" i="15"/>
  <c r="E42" i="15"/>
  <c r="E41" i="15"/>
  <c r="A39" i="15"/>
  <c r="D36" i="15"/>
  <c r="B36" i="15"/>
  <c r="D35" i="15"/>
  <c r="B35" i="15"/>
  <c r="D34" i="15"/>
  <c r="B34" i="15"/>
  <c r="D33" i="15"/>
  <c r="B33" i="15"/>
  <c r="T26" i="15"/>
  <c r="E26" i="15"/>
  <c r="T19" i="15"/>
  <c r="E16" i="15"/>
  <c r="E15" i="15"/>
  <c r="E14" i="15"/>
  <c r="T12" i="15"/>
  <c r="T10" i="15"/>
  <c r="E9" i="15"/>
  <c r="T8" i="15"/>
  <c r="E8" i="15"/>
  <c r="E7" i="15"/>
  <c r="T6" i="15"/>
  <c r="E6" i="15"/>
  <c r="E5" i="15"/>
  <c r="T4" i="15"/>
  <c r="E4" i="15"/>
  <c r="Y1" i="15"/>
  <c r="A1" i="15"/>
  <c r="AG76" i="14"/>
  <c r="AF76" i="14"/>
  <c r="AE76" i="14"/>
  <c r="AH76" i="14" s="1"/>
  <c r="AC76" i="14"/>
  <c r="AB76" i="14"/>
  <c r="AA76" i="14"/>
  <c r="AI61" i="14"/>
  <c r="AH61" i="14"/>
  <c r="AG61" i="14"/>
  <c r="AF61" i="14"/>
  <c r="AE61" i="14"/>
  <c r="AD61" i="14"/>
  <c r="AC61" i="14"/>
  <c r="AB61" i="14"/>
  <c r="AA61" i="14"/>
  <c r="AG60" i="14"/>
  <c r="AF60" i="14"/>
  <c r="AE60" i="14"/>
  <c r="AH60" i="14" s="1"/>
  <c r="AD60" i="14"/>
  <c r="AC60" i="14"/>
  <c r="AB60" i="14"/>
  <c r="AA60" i="14"/>
  <c r="J59" i="14"/>
  <c r="H59" i="14"/>
  <c r="F59" i="14"/>
  <c r="AH56" i="14"/>
  <c r="AE56" i="14"/>
  <c r="AI56" i="14" s="1"/>
  <c r="AD56" i="14"/>
  <c r="AA56" i="14"/>
  <c r="E52" i="14"/>
  <c r="E51" i="14"/>
  <c r="E43" i="14"/>
  <c r="E42" i="14"/>
  <c r="E41" i="14"/>
  <c r="A39" i="14"/>
  <c r="D36" i="14"/>
  <c r="B36" i="14"/>
  <c r="D35" i="14"/>
  <c r="B35" i="14"/>
  <c r="D34" i="14"/>
  <c r="B34" i="14"/>
  <c r="D33" i="14"/>
  <c r="B33" i="14"/>
  <c r="T26" i="14"/>
  <c r="E26" i="14"/>
  <c r="F22" i="14"/>
  <c r="T19" i="14"/>
  <c r="E16" i="14"/>
  <c r="E15" i="14"/>
  <c r="E14" i="14"/>
  <c r="T12" i="14"/>
  <c r="T10" i="14"/>
  <c r="E9" i="14"/>
  <c r="T8" i="14"/>
  <c r="E8" i="14"/>
  <c r="E7" i="14"/>
  <c r="T6" i="14"/>
  <c r="E6" i="14"/>
  <c r="E5" i="14"/>
  <c r="T4" i="14"/>
  <c r="E4" i="14"/>
  <c r="Y1" i="14"/>
  <c r="A1" i="14"/>
  <c r="AH76" i="13"/>
  <c r="AG76" i="13"/>
  <c r="AF76" i="13"/>
  <c r="AE76" i="13"/>
  <c r="AI76" i="13" s="1"/>
  <c r="AD76" i="13"/>
  <c r="AC76" i="13"/>
  <c r="AB76" i="13"/>
  <c r="G73" i="13" s="1"/>
  <c r="G36" i="13" s="1"/>
  <c r="AA76" i="13"/>
  <c r="K73" i="13"/>
  <c r="I73" i="13"/>
  <c r="E73" i="13"/>
  <c r="K72" i="13"/>
  <c r="I72" i="13"/>
  <c r="G72" i="13"/>
  <c r="E72" i="13"/>
  <c r="K71" i="13"/>
  <c r="I71" i="13"/>
  <c r="G71" i="13"/>
  <c r="E71" i="13"/>
  <c r="K70" i="13"/>
  <c r="I70" i="13"/>
  <c r="G70" i="13"/>
  <c r="E70" i="13"/>
  <c r="AI61" i="13"/>
  <c r="AH61" i="13"/>
  <c r="AG61" i="13"/>
  <c r="AF61" i="13"/>
  <c r="AE61" i="13"/>
  <c r="AD61" i="13"/>
  <c r="AC61" i="13"/>
  <c r="AB61" i="13"/>
  <c r="AA61" i="13"/>
  <c r="AH60" i="13"/>
  <c r="AG60" i="13"/>
  <c r="AF60" i="13"/>
  <c r="AE60" i="13"/>
  <c r="AI60" i="13" s="1"/>
  <c r="N59" i="13" s="1"/>
  <c r="AD60" i="13"/>
  <c r="AC60" i="13"/>
  <c r="J59" i="13" s="1"/>
  <c r="AB60" i="13"/>
  <c r="AA60" i="13"/>
  <c r="L59" i="13"/>
  <c r="H59" i="13"/>
  <c r="F59" i="13"/>
  <c r="AE56" i="13"/>
  <c r="AF56" i="13" s="1"/>
  <c r="AA56" i="13"/>
  <c r="E52" i="13"/>
  <c r="E51" i="13"/>
  <c r="E43" i="13"/>
  <c r="E42" i="13"/>
  <c r="E41" i="13"/>
  <c r="A39" i="13"/>
  <c r="K36" i="13"/>
  <c r="I36" i="13"/>
  <c r="E36" i="13"/>
  <c r="D36" i="13"/>
  <c r="B36" i="13"/>
  <c r="K35" i="13"/>
  <c r="I35" i="13"/>
  <c r="G35" i="13"/>
  <c r="E35" i="13"/>
  <c r="D35" i="13"/>
  <c r="B35" i="13"/>
  <c r="K34" i="13"/>
  <c r="I34" i="13"/>
  <c r="G34" i="13"/>
  <c r="E34" i="13"/>
  <c r="D34" i="13"/>
  <c r="B34" i="13"/>
  <c r="K33" i="13"/>
  <c r="I33" i="13"/>
  <c r="G33" i="13"/>
  <c r="E33" i="13"/>
  <c r="D33" i="13"/>
  <c r="B33" i="13"/>
  <c r="T26" i="13"/>
  <c r="E26" i="13"/>
  <c r="F22" i="13"/>
  <c r="T19" i="13"/>
  <c r="E16" i="13"/>
  <c r="E15" i="13"/>
  <c r="E14" i="13"/>
  <c r="T12" i="13"/>
  <c r="T10" i="13"/>
  <c r="E9" i="13"/>
  <c r="T8" i="13"/>
  <c r="E8" i="13"/>
  <c r="E7" i="13"/>
  <c r="T6" i="13"/>
  <c r="E6" i="13"/>
  <c r="E5" i="13"/>
  <c r="T4" i="13"/>
  <c r="E4" i="13"/>
  <c r="Y1" i="13"/>
  <c r="A1" i="13"/>
  <c r="AF76" i="12"/>
  <c r="AE76" i="12"/>
  <c r="AI76" i="12" s="1"/>
  <c r="AB76" i="12"/>
  <c r="AA76" i="12"/>
  <c r="AI61" i="12"/>
  <c r="AH61" i="12"/>
  <c r="AG61" i="12"/>
  <c r="AF61" i="12"/>
  <c r="AE61" i="12"/>
  <c r="AD61" i="12"/>
  <c r="AC61" i="12"/>
  <c r="AB61" i="12"/>
  <c r="AA61" i="12"/>
  <c r="AE60" i="12"/>
  <c r="AF60" i="12" s="1"/>
  <c r="AB60" i="12"/>
  <c r="AA60" i="12"/>
  <c r="AF56" i="12"/>
  <c r="AE56" i="12"/>
  <c r="AG56" i="12" s="1"/>
  <c r="AB56" i="12"/>
  <c r="AA56" i="12"/>
  <c r="E52" i="12"/>
  <c r="E51" i="12"/>
  <c r="E43" i="12"/>
  <c r="E42" i="12"/>
  <c r="E41" i="12"/>
  <c r="A39" i="12"/>
  <c r="D36" i="12"/>
  <c r="B36" i="12"/>
  <c r="D35" i="12"/>
  <c r="B35" i="12"/>
  <c r="D34" i="12"/>
  <c r="B34" i="12"/>
  <c r="D33" i="12"/>
  <c r="B33" i="12"/>
  <c r="T26" i="12"/>
  <c r="E26" i="12"/>
  <c r="T19" i="12"/>
  <c r="E16" i="12"/>
  <c r="E15" i="12"/>
  <c r="E14" i="12"/>
  <c r="T12" i="12"/>
  <c r="T10" i="12"/>
  <c r="E9" i="12"/>
  <c r="T8" i="12"/>
  <c r="E8" i="12"/>
  <c r="E7" i="12"/>
  <c r="T6" i="12"/>
  <c r="E6" i="12"/>
  <c r="E5" i="12"/>
  <c r="T4" i="12"/>
  <c r="E4" i="12"/>
  <c r="Y1" i="12"/>
  <c r="A1" i="12"/>
  <c r="AF76" i="11"/>
  <c r="AE76" i="11"/>
  <c r="AG76" i="11" s="1"/>
  <c r="AB76" i="11"/>
  <c r="AA76" i="11"/>
  <c r="AI61" i="11"/>
  <c r="AH61" i="11"/>
  <c r="AG61" i="11"/>
  <c r="AF61" i="11"/>
  <c r="AE61" i="11"/>
  <c r="AD61" i="11"/>
  <c r="AC61" i="11"/>
  <c r="AB61" i="11"/>
  <c r="AA61" i="11"/>
  <c r="AF60" i="11"/>
  <c r="AE60" i="11"/>
  <c r="AG60" i="11" s="1"/>
  <c r="AB60" i="11"/>
  <c r="AA60" i="11"/>
  <c r="AG56" i="11"/>
  <c r="AF56" i="11"/>
  <c r="AE56" i="11"/>
  <c r="AH56" i="11" s="1"/>
  <c r="AC56" i="11"/>
  <c r="AB56" i="11"/>
  <c r="AA56" i="11"/>
  <c r="E52" i="11"/>
  <c r="E51" i="11"/>
  <c r="E43" i="11"/>
  <c r="E42" i="11"/>
  <c r="E41" i="11"/>
  <c r="A39" i="11"/>
  <c r="D36" i="11"/>
  <c r="B36" i="11"/>
  <c r="D35" i="11"/>
  <c r="B35" i="11"/>
  <c r="D34" i="11"/>
  <c r="B34" i="11"/>
  <c r="D33" i="11"/>
  <c r="B33" i="11"/>
  <c r="T26" i="11"/>
  <c r="E26" i="11"/>
  <c r="T19" i="11"/>
  <c r="E16" i="11"/>
  <c r="E15" i="11"/>
  <c r="E14" i="11"/>
  <c r="T12" i="11"/>
  <c r="T10" i="11"/>
  <c r="E9" i="11"/>
  <c r="T8" i="11"/>
  <c r="E8" i="11"/>
  <c r="E7" i="11"/>
  <c r="T6" i="11"/>
  <c r="E6" i="11"/>
  <c r="E5" i="11"/>
  <c r="T4" i="11"/>
  <c r="E4" i="11"/>
  <c r="Y1" i="11"/>
  <c r="A1" i="11"/>
  <c r="AG76" i="10"/>
  <c r="AF76" i="10"/>
  <c r="AE76" i="10"/>
  <c r="AH76" i="10" s="1"/>
  <c r="AC76" i="10"/>
  <c r="AB76" i="10"/>
  <c r="AA76" i="10"/>
  <c r="AI61" i="10"/>
  <c r="AH61" i="10"/>
  <c r="AG61" i="10"/>
  <c r="AF61" i="10"/>
  <c r="AE61" i="10"/>
  <c r="AD61" i="10"/>
  <c r="AC61" i="10"/>
  <c r="AB61" i="10"/>
  <c r="AA61" i="10"/>
  <c r="AG60" i="10"/>
  <c r="AF60" i="10"/>
  <c r="AE60" i="10"/>
  <c r="AH60" i="10" s="1"/>
  <c r="AC60" i="10"/>
  <c r="AB60" i="10"/>
  <c r="AA60" i="10"/>
  <c r="AH56" i="10"/>
  <c r="AG56" i="10"/>
  <c r="AF56" i="10"/>
  <c r="AE56" i="10"/>
  <c r="AI56" i="10" s="1"/>
  <c r="AD56" i="10"/>
  <c r="AC56" i="10"/>
  <c r="AB56" i="10"/>
  <c r="AA56" i="10"/>
  <c r="M60" i="10" s="1"/>
  <c r="E52" i="10"/>
  <c r="E51" i="10"/>
  <c r="E43" i="10"/>
  <c r="E42" i="10"/>
  <c r="E41" i="10"/>
  <c r="A39" i="10"/>
  <c r="D36" i="10"/>
  <c r="B36" i="10"/>
  <c r="D35" i="10"/>
  <c r="B35" i="10"/>
  <c r="D34" i="10"/>
  <c r="B34" i="10"/>
  <c r="D33" i="10"/>
  <c r="B33" i="10"/>
  <c r="T26" i="10"/>
  <c r="E26" i="10"/>
  <c r="T19" i="10"/>
  <c r="E16" i="10"/>
  <c r="E15" i="10"/>
  <c r="E14" i="10"/>
  <c r="T12" i="10"/>
  <c r="T10" i="10"/>
  <c r="E9" i="10"/>
  <c r="T8" i="10"/>
  <c r="E8" i="10"/>
  <c r="E7" i="10"/>
  <c r="T6" i="10"/>
  <c r="E6" i="10"/>
  <c r="E5" i="10"/>
  <c r="T4" i="10"/>
  <c r="E4" i="10"/>
  <c r="Y1" i="10"/>
  <c r="A1" i="10"/>
  <c r="AG76" i="9"/>
  <c r="AE76" i="9"/>
  <c r="AF76" i="9" s="1"/>
  <c r="AC76" i="9"/>
  <c r="AA76" i="9"/>
  <c r="AI61" i="9"/>
  <c r="AH61" i="9"/>
  <c r="AG61" i="9"/>
  <c r="AF61" i="9"/>
  <c r="AE61" i="9"/>
  <c r="AD61" i="9"/>
  <c r="AC61" i="9"/>
  <c r="AB61" i="9"/>
  <c r="AA61" i="9"/>
  <c r="AG60" i="9"/>
  <c r="AE60" i="9"/>
  <c r="AF60" i="9" s="1"/>
  <c r="AC60" i="9"/>
  <c r="AA60" i="9"/>
  <c r="AH56" i="9"/>
  <c r="AF56" i="9"/>
  <c r="AE56" i="9"/>
  <c r="AG56" i="9" s="1"/>
  <c r="AD56" i="9"/>
  <c r="AB56" i="9"/>
  <c r="AA56" i="9"/>
  <c r="E52" i="9"/>
  <c r="E51" i="9"/>
  <c r="E43" i="9"/>
  <c r="E42" i="9"/>
  <c r="E41" i="9"/>
  <c r="A39" i="9"/>
  <c r="D36" i="9"/>
  <c r="B36" i="9"/>
  <c r="D35" i="9"/>
  <c r="B35" i="9"/>
  <c r="D34" i="9"/>
  <c r="B34" i="9"/>
  <c r="D33" i="9"/>
  <c r="B33" i="9"/>
  <c r="T26" i="9"/>
  <c r="E26" i="9"/>
  <c r="T19" i="9"/>
  <c r="E16" i="9"/>
  <c r="E15" i="9"/>
  <c r="E14" i="9"/>
  <c r="T12" i="9"/>
  <c r="T10" i="9"/>
  <c r="E9" i="9"/>
  <c r="T8" i="9"/>
  <c r="E8" i="9"/>
  <c r="E7" i="9"/>
  <c r="T6" i="9"/>
  <c r="E6" i="9"/>
  <c r="E5" i="9"/>
  <c r="T4" i="9"/>
  <c r="E4" i="9"/>
  <c r="Y1" i="9"/>
  <c r="A1" i="9"/>
  <c r="AH76" i="8"/>
  <c r="AF76" i="8"/>
  <c r="AE76" i="8"/>
  <c r="AG76" i="8" s="1"/>
  <c r="AD76" i="8"/>
  <c r="AB76" i="8"/>
  <c r="AA76" i="8"/>
  <c r="AI61" i="8"/>
  <c r="AH61" i="8"/>
  <c r="AG61" i="8"/>
  <c r="AF61" i="8"/>
  <c r="AE61" i="8"/>
  <c r="AD61" i="8"/>
  <c r="AC61" i="8"/>
  <c r="AB61" i="8"/>
  <c r="AA61" i="8"/>
  <c r="AH60" i="8"/>
  <c r="AE60" i="8"/>
  <c r="AG60" i="8" s="1"/>
  <c r="AD60" i="8"/>
  <c r="AB60" i="8"/>
  <c r="AA60" i="8"/>
  <c r="AE56" i="8"/>
  <c r="AH56" i="8" s="1"/>
  <c r="AA56" i="8"/>
  <c r="E52" i="8"/>
  <c r="E51" i="8"/>
  <c r="E43" i="8"/>
  <c r="E42" i="8"/>
  <c r="E5" i="8" s="1"/>
  <c r="E41" i="8"/>
  <c r="A39" i="8"/>
  <c r="D36" i="8"/>
  <c r="B36" i="8"/>
  <c r="D35" i="8"/>
  <c r="B35" i="8"/>
  <c r="D34" i="8"/>
  <c r="B34" i="8"/>
  <c r="D33" i="8"/>
  <c r="B33" i="8"/>
  <c r="T26" i="8"/>
  <c r="E26" i="8"/>
  <c r="T19" i="8"/>
  <c r="E16" i="8"/>
  <c r="E15" i="8"/>
  <c r="E14" i="8"/>
  <c r="T12" i="8"/>
  <c r="T10" i="8"/>
  <c r="E9" i="8"/>
  <c r="T8" i="8"/>
  <c r="E8" i="8"/>
  <c r="E7" i="8"/>
  <c r="T6" i="8"/>
  <c r="E6" i="8"/>
  <c r="T4" i="8"/>
  <c r="E4" i="8"/>
  <c r="Y1" i="8"/>
  <c r="A1" i="8"/>
  <c r="AE76" i="7"/>
  <c r="AH76" i="7" s="1"/>
  <c r="AA76" i="7"/>
  <c r="AI61" i="7"/>
  <c r="AH61" i="7"/>
  <c r="AG61" i="7"/>
  <c r="AF61" i="7"/>
  <c r="AE61" i="7"/>
  <c r="AD61" i="7"/>
  <c r="AC61" i="7"/>
  <c r="AB61" i="7"/>
  <c r="AA61" i="7"/>
  <c r="AE60" i="7"/>
  <c r="AH60" i="7" s="1"/>
  <c r="AA60" i="7"/>
  <c r="AH56" i="7"/>
  <c r="AG56" i="7"/>
  <c r="AF56" i="7"/>
  <c r="AE56" i="7"/>
  <c r="AI56" i="7" s="1"/>
  <c r="AD56" i="7"/>
  <c r="AC56" i="7"/>
  <c r="AB56" i="7"/>
  <c r="I57" i="7" s="1"/>
  <c r="AA56" i="7"/>
  <c r="M60" i="7" s="1"/>
  <c r="E52" i="7"/>
  <c r="E51" i="7"/>
  <c r="E43" i="7"/>
  <c r="E6" i="7" s="1"/>
  <c r="E42" i="7"/>
  <c r="E41" i="7"/>
  <c r="A39" i="7"/>
  <c r="D36" i="7"/>
  <c r="B36" i="7"/>
  <c r="D35" i="7"/>
  <c r="B35" i="7"/>
  <c r="D34" i="7"/>
  <c r="B34" i="7"/>
  <c r="D33" i="7"/>
  <c r="B33" i="7"/>
  <c r="T26" i="7"/>
  <c r="E26" i="7"/>
  <c r="T19" i="7"/>
  <c r="E16" i="7"/>
  <c r="E15" i="7"/>
  <c r="E14" i="7"/>
  <c r="T12" i="7"/>
  <c r="T10" i="7"/>
  <c r="E9" i="7"/>
  <c r="T8" i="7"/>
  <c r="E8" i="7"/>
  <c r="E7" i="7"/>
  <c r="T6" i="7"/>
  <c r="E5" i="7"/>
  <c r="T4" i="7"/>
  <c r="E4" i="7"/>
  <c r="Y1" i="7"/>
  <c r="A1" i="7"/>
  <c r="AF76" i="6"/>
  <c r="AE76" i="6"/>
  <c r="AI76" i="6" s="1"/>
  <c r="AB76" i="6"/>
  <c r="AA76" i="6"/>
  <c r="AI61" i="6"/>
  <c r="AH61" i="6"/>
  <c r="AG61" i="6"/>
  <c r="AF61" i="6"/>
  <c r="AE61" i="6"/>
  <c r="AD61" i="6"/>
  <c r="AC61" i="6"/>
  <c r="AB61" i="6"/>
  <c r="AA61" i="6"/>
  <c r="AF60" i="6"/>
  <c r="AE60" i="6"/>
  <c r="AI60" i="6" s="1"/>
  <c r="AB60" i="6"/>
  <c r="AA60" i="6"/>
  <c r="AG56" i="6"/>
  <c r="AE56" i="6"/>
  <c r="AF56" i="6" s="1"/>
  <c r="AC56" i="6"/>
  <c r="AB56" i="6"/>
  <c r="AA56" i="6"/>
  <c r="E52" i="6"/>
  <c r="E51" i="6"/>
  <c r="E43" i="6"/>
  <c r="E42" i="6"/>
  <c r="E41" i="6"/>
  <c r="A39" i="6"/>
  <c r="A1" i="6" s="1"/>
  <c r="D36" i="6"/>
  <c r="B36" i="6"/>
  <c r="D35" i="6"/>
  <c r="B35" i="6"/>
  <c r="D34" i="6"/>
  <c r="B34" i="6"/>
  <c r="D33" i="6"/>
  <c r="B33" i="6"/>
  <c r="T26" i="6"/>
  <c r="E26" i="6"/>
  <c r="T19" i="6"/>
  <c r="E16" i="6"/>
  <c r="E15" i="6"/>
  <c r="E14" i="6"/>
  <c r="T12" i="6"/>
  <c r="T10" i="6"/>
  <c r="E9" i="6"/>
  <c r="T8" i="6"/>
  <c r="E8" i="6"/>
  <c r="E7" i="6"/>
  <c r="T6" i="6"/>
  <c r="E6" i="6"/>
  <c r="E5" i="6"/>
  <c r="T4" i="6"/>
  <c r="E4" i="6"/>
  <c r="Y1" i="6"/>
  <c r="AG76" i="5"/>
  <c r="AE76" i="5"/>
  <c r="AF76" i="5" s="1"/>
  <c r="AD76" i="5"/>
  <c r="AC76" i="5"/>
  <c r="AA76" i="5"/>
  <c r="AI61" i="5"/>
  <c r="AH61" i="5"/>
  <c r="AG61" i="5"/>
  <c r="AF61" i="5"/>
  <c r="AE61" i="5"/>
  <c r="AD61" i="5"/>
  <c r="AC61" i="5"/>
  <c r="AB61" i="5"/>
  <c r="AA61" i="5"/>
  <c r="AG60" i="5"/>
  <c r="AE60" i="5"/>
  <c r="AF60" i="5" s="1"/>
  <c r="AC60" i="5"/>
  <c r="AA60" i="5"/>
  <c r="AH56" i="5"/>
  <c r="AF56" i="5"/>
  <c r="AE56" i="5"/>
  <c r="AG56" i="5" s="1"/>
  <c r="AD56" i="5"/>
  <c r="AB56" i="5"/>
  <c r="AA56" i="5"/>
  <c r="E52" i="5"/>
  <c r="E51" i="5"/>
  <c r="E43" i="5"/>
  <c r="E42" i="5"/>
  <c r="E41" i="5"/>
  <c r="A39" i="5"/>
  <c r="D36" i="5"/>
  <c r="B36" i="5"/>
  <c r="D35" i="5"/>
  <c r="B35" i="5"/>
  <c r="D34" i="5"/>
  <c r="B34" i="5"/>
  <c r="D33" i="5"/>
  <c r="B33" i="5"/>
  <c r="T26" i="5"/>
  <c r="E26" i="5"/>
  <c r="T19" i="5"/>
  <c r="E16" i="5"/>
  <c r="E15" i="5"/>
  <c r="E14" i="5"/>
  <c r="T12" i="5"/>
  <c r="T10" i="5"/>
  <c r="E9" i="5"/>
  <c r="T8" i="5"/>
  <c r="E8" i="5"/>
  <c r="E7" i="5"/>
  <c r="T6" i="5"/>
  <c r="E6" i="5"/>
  <c r="E5" i="5"/>
  <c r="T4" i="5"/>
  <c r="E4" i="5"/>
  <c r="Y1" i="5"/>
  <c r="A1" i="5"/>
  <c r="AH76" i="4"/>
  <c r="AE76" i="4"/>
  <c r="AG76" i="4" s="1"/>
  <c r="AD76" i="4"/>
  <c r="AA76" i="4"/>
  <c r="AI61" i="4"/>
  <c r="AH61" i="4"/>
  <c r="AG61" i="4"/>
  <c r="AF61" i="4"/>
  <c r="AE61" i="4"/>
  <c r="AD61" i="4"/>
  <c r="AC61" i="4"/>
  <c r="AB61" i="4"/>
  <c r="AA61" i="4"/>
  <c r="AH60" i="4"/>
  <c r="AE60" i="4"/>
  <c r="AG60" i="4" s="1"/>
  <c r="AD60" i="4"/>
  <c r="AA60" i="4"/>
  <c r="AE56" i="4"/>
  <c r="AH56" i="4" s="1"/>
  <c r="AA56" i="4"/>
  <c r="E52" i="4"/>
  <c r="E51" i="4"/>
  <c r="E43" i="4"/>
  <c r="E42" i="4"/>
  <c r="E5" i="4" s="1"/>
  <c r="E41" i="4"/>
  <c r="A39" i="4"/>
  <c r="D36" i="4"/>
  <c r="B36" i="4"/>
  <c r="D35" i="4"/>
  <c r="B35" i="4"/>
  <c r="D34" i="4"/>
  <c r="B34" i="4"/>
  <c r="D33" i="4"/>
  <c r="B33" i="4"/>
  <c r="T26" i="4"/>
  <c r="E26" i="4"/>
  <c r="T19" i="4"/>
  <c r="E16" i="4"/>
  <c r="E15" i="4"/>
  <c r="E14" i="4"/>
  <c r="T12" i="4"/>
  <c r="T10" i="4"/>
  <c r="E9" i="4"/>
  <c r="T8" i="4"/>
  <c r="E8" i="4"/>
  <c r="E7" i="4"/>
  <c r="T6" i="4"/>
  <c r="E6" i="4"/>
  <c r="T4" i="4"/>
  <c r="E4" i="4"/>
  <c r="Y1" i="4"/>
  <c r="A1" i="4"/>
  <c r="AE76" i="3"/>
  <c r="AH76" i="3" s="1"/>
  <c r="AA76" i="3"/>
  <c r="AI61" i="3"/>
  <c r="AH61" i="3"/>
  <c r="AG61" i="3"/>
  <c r="AF61" i="3"/>
  <c r="AE61" i="3"/>
  <c r="AD61" i="3"/>
  <c r="AC61" i="3"/>
  <c r="AB61" i="3"/>
  <c r="AA61" i="3"/>
  <c r="AE60" i="3"/>
  <c r="AH60" i="3" s="1"/>
  <c r="AA60" i="3"/>
  <c r="AH56" i="3"/>
  <c r="AG56" i="3"/>
  <c r="AF56" i="3"/>
  <c r="AE56" i="3"/>
  <c r="AI56" i="3" s="1"/>
  <c r="AD56" i="3"/>
  <c r="AC56" i="3"/>
  <c r="AB56" i="3"/>
  <c r="G60" i="3" s="1"/>
  <c r="AA56" i="3"/>
  <c r="M60" i="3" s="1"/>
  <c r="E52" i="3"/>
  <c r="E51" i="3"/>
  <c r="E43" i="3"/>
  <c r="E6" i="3" s="1"/>
  <c r="E42" i="3"/>
  <c r="E41" i="3"/>
  <c r="A39" i="3"/>
  <c r="D36" i="3"/>
  <c r="B36" i="3"/>
  <c r="D35" i="3"/>
  <c r="B35" i="3"/>
  <c r="D34" i="3"/>
  <c r="B34" i="3"/>
  <c r="D33" i="3"/>
  <c r="B33" i="3"/>
  <c r="T26" i="3"/>
  <c r="E26" i="3"/>
  <c r="T19" i="3"/>
  <c r="E16" i="3"/>
  <c r="E15" i="3"/>
  <c r="E14" i="3"/>
  <c r="T12" i="3"/>
  <c r="T10" i="3"/>
  <c r="E9" i="3"/>
  <c r="T8" i="3"/>
  <c r="E8" i="3"/>
  <c r="E7" i="3"/>
  <c r="T6" i="3"/>
  <c r="E5" i="3"/>
  <c r="T4" i="3"/>
  <c r="E4" i="3"/>
  <c r="Y1" i="3"/>
  <c r="A1" i="3"/>
  <c r="AH76" i="2"/>
  <c r="AG76" i="2"/>
  <c r="AF76" i="2"/>
  <c r="AE76" i="2"/>
  <c r="AI76" i="2" s="1"/>
  <c r="M71" i="2" s="1"/>
  <c r="M34" i="2" s="1"/>
  <c r="AD76" i="2"/>
  <c r="AC76" i="2"/>
  <c r="AB76" i="2"/>
  <c r="G73" i="2" s="1"/>
  <c r="G36" i="2" s="1"/>
  <c r="AA76" i="2"/>
  <c r="I73" i="2"/>
  <c r="I36" i="2" s="1"/>
  <c r="K72" i="2"/>
  <c r="K35" i="2" s="1"/>
  <c r="E71" i="2"/>
  <c r="E34" i="2" s="1"/>
  <c r="G70" i="2"/>
  <c r="G33" i="2" s="1"/>
  <c r="AI61" i="2"/>
  <c r="AH61" i="2"/>
  <c r="AG61" i="2"/>
  <c r="AF61" i="2"/>
  <c r="AE61" i="2"/>
  <c r="AD61" i="2"/>
  <c r="AC61" i="2"/>
  <c r="AB61" i="2"/>
  <c r="AA61" i="2"/>
  <c r="AH60" i="2"/>
  <c r="AG60" i="2"/>
  <c r="AF60" i="2"/>
  <c r="AE60" i="2"/>
  <c r="AI60" i="2" s="1"/>
  <c r="AD60" i="2"/>
  <c r="AC60" i="2"/>
  <c r="AB60" i="2"/>
  <c r="J59" i="2" s="1"/>
  <c r="AA60" i="2"/>
  <c r="L59" i="2"/>
  <c r="AG56" i="2"/>
  <c r="AE56" i="2"/>
  <c r="AF56" i="2" s="1"/>
  <c r="AD56" i="2"/>
  <c r="AC56" i="2"/>
  <c r="AA56" i="2"/>
  <c r="E52" i="2"/>
  <c r="E51" i="2"/>
  <c r="E14" i="2" s="1"/>
  <c r="E43" i="2"/>
  <c r="E42" i="2"/>
  <c r="E41" i="2"/>
  <c r="A39" i="2"/>
  <c r="A1" i="2" s="1"/>
  <c r="D36" i="2"/>
  <c r="B36" i="2"/>
  <c r="D35" i="2"/>
  <c r="B35" i="2"/>
  <c r="D34" i="2"/>
  <c r="B34" i="2"/>
  <c r="D33" i="2"/>
  <c r="B33" i="2"/>
  <c r="T26" i="2"/>
  <c r="E26" i="2"/>
  <c r="T19" i="2"/>
  <c r="E16" i="2"/>
  <c r="E15" i="2"/>
  <c r="T12" i="2"/>
  <c r="T10" i="2"/>
  <c r="E9" i="2"/>
  <c r="T8" i="2"/>
  <c r="E8" i="2"/>
  <c r="E7" i="2"/>
  <c r="T6" i="2"/>
  <c r="E6" i="2"/>
  <c r="E5" i="2"/>
  <c r="T4" i="2"/>
  <c r="E4" i="2"/>
  <c r="Y1" i="2"/>
  <c r="E57" i="3" l="1"/>
  <c r="M57" i="3"/>
  <c r="AI60" i="3"/>
  <c r="AI76" i="3"/>
  <c r="AI56" i="4"/>
  <c r="E57" i="7"/>
  <c r="M57" i="7"/>
  <c r="M62" i="7" s="1"/>
  <c r="G60" i="7"/>
  <c r="AI60" i="7"/>
  <c r="AI76" i="7"/>
  <c r="AI56" i="8"/>
  <c r="AH56" i="2"/>
  <c r="F59" i="2"/>
  <c r="F22" i="2" s="1"/>
  <c r="N59" i="2"/>
  <c r="I70" i="2"/>
  <c r="I33" i="2" s="1"/>
  <c r="G71" i="2"/>
  <c r="G34" i="2" s="1"/>
  <c r="E72" i="2"/>
  <c r="E35" i="2" s="1"/>
  <c r="M72" i="2"/>
  <c r="M35" i="2" s="1"/>
  <c r="K73" i="2"/>
  <c r="K36" i="2" s="1"/>
  <c r="G57" i="3"/>
  <c r="I60" i="3"/>
  <c r="AB60" i="3"/>
  <c r="AF60" i="3"/>
  <c r="AB76" i="3"/>
  <c r="K72" i="3" s="1"/>
  <c r="K35" i="3" s="1"/>
  <c r="AF76" i="3"/>
  <c r="AB56" i="4"/>
  <c r="E60" i="4" s="1"/>
  <c r="AF56" i="4"/>
  <c r="AI60" i="4"/>
  <c r="AI76" i="4"/>
  <c r="AI56" i="5"/>
  <c r="AD60" i="5"/>
  <c r="AH60" i="5"/>
  <c r="AH76" i="5"/>
  <c r="AD56" i="6"/>
  <c r="I60" i="6" s="1"/>
  <c r="AH56" i="6"/>
  <c r="K60" i="6"/>
  <c r="AC60" i="6"/>
  <c r="AG60" i="6"/>
  <c r="AC76" i="6"/>
  <c r="E72" i="6" s="1"/>
  <c r="E35" i="6" s="1"/>
  <c r="AG76" i="6"/>
  <c r="G57" i="7"/>
  <c r="I60" i="7"/>
  <c r="I62" i="7" s="1"/>
  <c r="AB60" i="7"/>
  <c r="AF60" i="7"/>
  <c r="AB76" i="7"/>
  <c r="M71" i="7" s="1"/>
  <c r="M34" i="7" s="1"/>
  <c r="AF76" i="7"/>
  <c r="AB56" i="8"/>
  <c r="K57" i="8" s="1"/>
  <c r="AF56" i="8"/>
  <c r="AI60" i="8"/>
  <c r="AI76" i="8"/>
  <c r="AI56" i="9"/>
  <c r="AD60" i="9"/>
  <c r="AH60" i="9"/>
  <c r="AD76" i="9"/>
  <c r="AH76" i="9"/>
  <c r="M72" i="19"/>
  <c r="M35" i="19" s="1"/>
  <c r="M71" i="19"/>
  <c r="M34" i="19" s="1"/>
  <c r="M70" i="19"/>
  <c r="M33" i="19" s="1"/>
  <c r="M70" i="21"/>
  <c r="M33" i="21" s="1"/>
  <c r="M73" i="21"/>
  <c r="M36" i="21" s="1"/>
  <c r="M72" i="21"/>
  <c r="M35" i="21" s="1"/>
  <c r="M71" i="21"/>
  <c r="M34" i="21" s="1"/>
  <c r="AI56" i="2"/>
  <c r="H59" i="2"/>
  <c r="K70" i="2"/>
  <c r="K33" i="2" s="1"/>
  <c r="I71" i="2"/>
  <c r="I34" i="2" s="1"/>
  <c r="G72" i="2"/>
  <c r="G35" i="2" s="1"/>
  <c r="E73" i="2"/>
  <c r="E36" i="2" s="1"/>
  <c r="M73" i="2"/>
  <c r="M36" i="2" s="1"/>
  <c r="I57" i="3"/>
  <c r="K60" i="3"/>
  <c r="AC60" i="3"/>
  <c r="F59" i="3" s="1"/>
  <c r="F22" i="3" s="1"/>
  <c r="AG60" i="3"/>
  <c r="AC76" i="3"/>
  <c r="G71" i="3" s="1"/>
  <c r="G34" i="3" s="1"/>
  <c r="AG76" i="3"/>
  <c r="AC56" i="4"/>
  <c r="G57" i="4" s="1"/>
  <c r="AG56" i="4"/>
  <c r="AB60" i="4"/>
  <c r="AF60" i="4"/>
  <c r="AB76" i="4"/>
  <c r="K73" i="4" s="1"/>
  <c r="K36" i="4" s="1"/>
  <c r="AF76" i="4"/>
  <c r="AI60" i="5"/>
  <c r="AI76" i="5"/>
  <c r="AI56" i="6"/>
  <c r="K57" i="6"/>
  <c r="E60" i="6"/>
  <c r="M60" i="6"/>
  <c r="AD60" i="6"/>
  <c r="N59" i="6" s="1"/>
  <c r="AH60" i="6"/>
  <c r="G72" i="6"/>
  <c r="G35" i="6" s="1"/>
  <c r="E73" i="6"/>
  <c r="E36" i="6" s="1"/>
  <c r="AD76" i="6"/>
  <c r="I71" i="6" s="1"/>
  <c r="I34" i="6" s="1"/>
  <c r="AH76" i="6"/>
  <c r="K60" i="7"/>
  <c r="AC60" i="7"/>
  <c r="L59" i="7" s="1"/>
  <c r="AG60" i="7"/>
  <c r="AC76" i="7"/>
  <c r="G71" i="7" s="1"/>
  <c r="G34" i="7" s="1"/>
  <c r="AG76" i="7"/>
  <c r="AC56" i="8"/>
  <c r="G60" i="8" s="1"/>
  <c r="AG56" i="8"/>
  <c r="AF60" i="8"/>
  <c r="AI60" i="9"/>
  <c r="AI76" i="9"/>
  <c r="M70" i="13"/>
  <c r="M33" i="13" s="1"/>
  <c r="M73" i="13"/>
  <c r="M36" i="13" s="1"/>
  <c r="M72" i="13"/>
  <c r="M35" i="13" s="1"/>
  <c r="M71" i="13"/>
  <c r="M34" i="13" s="1"/>
  <c r="L59" i="30"/>
  <c r="AB56" i="2"/>
  <c r="G60" i="2" s="1"/>
  <c r="E70" i="2"/>
  <c r="E33" i="2" s="1"/>
  <c r="M70" i="2"/>
  <c r="M33" i="2" s="1"/>
  <c r="K71" i="2"/>
  <c r="K34" i="2" s="1"/>
  <c r="I72" i="2"/>
  <c r="I35" i="2" s="1"/>
  <c r="K57" i="3"/>
  <c r="E60" i="3"/>
  <c r="AD60" i="3"/>
  <c r="I71" i="3"/>
  <c r="I34" i="3" s="1"/>
  <c r="G72" i="3"/>
  <c r="G35" i="3" s="1"/>
  <c r="E73" i="3"/>
  <c r="E36" i="3" s="1"/>
  <c r="AD76" i="3"/>
  <c r="K70" i="3" s="1"/>
  <c r="K33" i="3" s="1"/>
  <c r="AD56" i="4"/>
  <c r="I60" i="4" s="1"/>
  <c r="I62" i="4" s="1"/>
  <c r="I57" i="4"/>
  <c r="AC60" i="4"/>
  <c r="AC76" i="4"/>
  <c r="AC56" i="5"/>
  <c r="I60" i="5" s="1"/>
  <c r="G57" i="5"/>
  <c r="AB60" i="5"/>
  <c r="AB76" i="5"/>
  <c r="I73" i="5" s="1"/>
  <c r="I36" i="5" s="1"/>
  <c r="E57" i="6"/>
  <c r="M57" i="6"/>
  <c r="E70" i="6"/>
  <c r="E33" i="6" s="1"/>
  <c r="M70" i="6"/>
  <c r="M33" i="6" s="1"/>
  <c r="K71" i="6"/>
  <c r="K34" i="6" s="1"/>
  <c r="I72" i="6"/>
  <c r="I35" i="6" s="1"/>
  <c r="K57" i="7"/>
  <c r="E60" i="7"/>
  <c r="AD60" i="7"/>
  <c r="AD76" i="7"/>
  <c r="G72" i="7" s="1"/>
  <c r="G35" i="7" s="1"/>
  <c r="AD56" i="8"/>
  <c r="I57" i="8" s="1"/>
  <c r="AC60" i="8"/>
  <c r="M72" i="8"/>
  <c r="M35" i="8" s="1"/>
  <c r="AC76" i="8"/>
  <c r="G71" i="8" s="1"/>
  <c r="G34" i="8" s="1"/>
  <c r="AC56" i="9"/>
  <c r="G57" i="9"/>
  <c r="AB60" i="9"/>
  <c r="K72" i="9"/>
  <c r="K35" i="9" s="1"/>
  <c r="AB76" i="9"/>
  <c r="M73" i="9" s="1"/>
  <c r="M36" i="9" s="1"/>
  <c r="L59" i="14"/>
  <c r="L59" i="19"/>
  <c r="J59" i="19"/>
  <c r="E20" i="23"/>
  <c r="L59" i="24"/>
  <c r="J59" i="24"/>
  <c r="H59" i="24"/>
  <c r="E57" i="10"/>
  <c r="M57" i="10"/>
  <c r="M62" i="10" s="1"/>
  <c r="G60" i="10"/>
  <c r="AI60" i="10"/>
  <c r="AI76" i="10"/>
  <c r="AI56" i="11"/>
  <c r="AD60" i="11"/>
  <c r="AH60" i="11"/>
  <c r="AD76" i="11"/>
  <c r="AH76" i="11"/>
  <c r="AD56" i="12"/>
  <c r="AH56" i="12"/>
  <c r="AC60" i="12"/>
  <c r="AG60" i="12"/>
  <c r="AC76" i="12"/>
  <c r="AG76" i="12"/>
  <c r="AC56" i="13"/>
  <c r="AG56" i="13"/>
  <c r="AB56" i="14"/>
  <c r="M60" i="14" s="1"/>
  <c r="AF56" i="14"/>
  <c r="AI60" i="14"/>
  <c r="N59" i="14" s="1"/>
  <c r="AI76" i="14"/>
  <c r="AI56" i="15"/>
  <c r="AD60" i="15"/>
  <c r="AH60" i="15"/>
  <c r="AD76" i="15"/>
  <c r="AH76" i="15"/>
  <c r="AD56" i="16"/>
  <c r="AH56" i="16"/>
  <c r="AC60" i="16"/>
  <c r="AG60" i="16"/>
  <c r="AC76" i="16"/>
  <c r="AG76" i="16"/>
  <c r="AC56" i="17"/>
  <c r="AG56" i="17"/>
  <c r="L59" i="17"/>
  <c r="AF60" i="17"/>
  <c r="AB76" i="17"/>
  <c r="AF76" i="17"/>
  <c r="E57" i="18"/>
  <c r="G60" i="18"/>
  <c r="AI60" i="18"/>
  <c r="AI76" i="18"/>
  <c r="AI56" i="19"/>
  <c r="M73" i="19"/>
  <c r="M36" i="19" s="1"/>
  <c r="AD56" i="20"/>
  <c r="AH56" i="20"/>
  <c r="AC60" i="20"/>
  <c r="AG60" i="20"/>
  <c r="AC76" i="20"/>
  <c r="AG76" i="20"/>
  <c r="AC56" i="21"/>
  <c r="AG56" i="21"/>
  <c r="AI60" i="22"/>
  <c r="AI76" i="22"/>
  <c r="K57" i="23"/>
  <c r="E60" i="23"/>
  <c r="M60" i="23"/>
  <c r="AD60" i="23"/>
  <c r="AH60" i="23"/>
  <c r="AD76" i="23"/>
  <c r="AH76" i="23"/>
  <c r="AH56" i="24"/>
  <c r="AC76" i="24"/>
  <c r="AG76" i="24"/>
  <c r="AC56" i="25"/>
  <c r="AG56" i="25"/>
  <c r="AB60" i="25"/>
  <c r="AF60" i="25"/>
  <c r="AB76" i="25"/>
  <c r="AF76" i="25"/>
  <c r="AB56" i="26"/>
  <c r="M60" i="26" s="1"/>
  <c r="AF56" i="26"/>
  <c r="AI60" i="26"/>
  <c r="AI76" i="26"/>
  <c r="AI56" i="27"/>
  <c r="AD60" i="27"/>
  <c r="AH60" i="27"/>
  <c r="AD76" i="27"/>
  <c r="AH76" i="27"/>
  <c r="AD56" i="28"/>
  <c r="AH56" i="28"/>
  <c r="AC60" i="28"/>
  <c r="AG60" i="28"/>
  <c r="AC76" i="28"/>
  <c r="AG76" i="28"/>
  <c r="AC56" i="29"/>
  <c r="AG56" i="29"/>
  <c r="L59" i="29"/>
  <c r="AB76" i="29"/>
  <c r="AF76" i="29"/>
  <c r="AB56" i="30"/>
  <c r="AF56" i="30"/>
  <c r="E57" i="30"/>
  <c r="M57" i="30"/>
  <c r="J59" i="30"/>
  <c r="G60" i="30"/>
  <c r="AI60" i="30"/>
  <c r="N59" i="30" s="1"/>
  <c r="AI76" i="30"/>
  <c r="AI56" i="31"/>
  <c r="AD60" i="31"/>
  <c r="AH60" i="31"/>
  <c r="AD76" i="31"/>
  <c r="AH76" i="31"/>
  <c r="AD56" i="32"/>
  <c r="AH56" i="32"/>
  <c r="AC60" i="32"/>
  <c r="AG60" i="32"/>
  <c r="AC76" i="32"/>
  <c r="AG76" i="32"/>
  <c r="AC56" i="33"/>
  <c r="AG56" i="33"/>
  <c r="L59" i="33"/>
  <c r="AB76" i="33"/>
  <c r="AF76" i="33"/>
  <c r="AF56" i="34"/>
  <c r="M60" i="34" s="1"/>
  <c r="M62" i="34" s="1"/>
  <c r="E57" i="34"/>
  <c r="M57" i="34"/>
  <c r="G60" i="34"/>
  <c r="AI60" i="34"/>
  <c r="AI76" i="34"/>
  <c r="AI56" i="35"/>
  <c r="AD60" i="35"/>
  <c r="AH60" i="35"/>
  <c r="AD76" i="35"/>
  <c r="AH76" i="35"/>
  <c r="AD56" i="36"/>
  <c r="AH56" i="36"/>
  <c r="AC60" i="36"/>
  <c r="AG60" i="36"/>
  <c r="AC76" i="36"/>
  <c r="AG76" i="36"/>
  <c r="AC56" i="37"/>
  <c r="AG56" i="37"/>
  <c r="AF60" i="37"/>
  <c r="J59" i="37" s="1"/>
  <c r="AB76" i="37"/>
  <c r="I73" i="37" s="1"/>
  <c r="I36" i="37" s="1"/>
  <c r="AF76" i="37"/>
  <c r="AB56" i="38"/>
  <c r="G60" i="38" s="1"/>
  <c r="AF56" i="38"/>
  <c r="M57" i="38"/>
  <c r="J59" i="38"/>
  <c r="G57" i="10"/>
  <c r="I60" i="10"/>
  <c r="AI60" i="11"/>
  <c r="AI76" i="11"/>
  <c r="AI56" i="12"/>
  <c r="AD60" i="12"/>
  <c r="AH60" i="12"/>
  <c r="E73" i="12"/>
  <c r="E36" i="12" s="1"/>
  <c r="M73" i="12"/>
  <c r="M36" i="12" s="1"/>
  <c r="AD76" i="12"/>
  <c r="E72" i="12" s="1"/>
  <c r="E35" i="12" s="1"/>
  <c r="AH76" i="12"/>
  <c r="AD56" i="13"/>
  <c r="AH56" i="13"/>
  <c r="AC56" i="14"/>
  <c r="I60" i="14" s="1"/>
  <c r="I62" i="14" s="1"/>
  <c r="AG56" i="14"/>
  <c r="AB56" i="15"/>
  <c r="K60" i="15" s="1"/>
  <c r="AF56" i="15"/>
  <c r="AI60" i="15"/>
  <c r="AI76" i="15"/>
  <c r="AI56" i="16"/>
  <c r="AD60" i="16"/>
  <c r="AH60" i="16"/>
  <c r="AG56" i="18"/>
  <c r="M60" i="18" s="1"/>
  <c r="G57" i="18"/>
  <c r="I60" i="18"/>
  <c r="AF60" i="18"/>
  <c r="AF76" i="18"/>
  <c r="AB56" i="19"/>
  <c r="K57" i="19" s="1"/>
  <c r="AF56" i="19"/>
  <c r="AI60" i="19"/>
  <c r="N59" i="19" s="1"/>
  <c r="G73" i="19"/>
  <c r="G36" i="19" s="1"/>
  <c r="AI56" i="20"/>
  <c r="AD60" i="20"/>
  <c r="AH60" i="20"/>
  <c r="AD56" i="21"/>
  <c r="AH56" i="21"/>
  <c r="AC56" i="22"/>
  <c r="G57" i="22" s="1"/>
  <c r="AG56" i="22"/>
  <c r="I60" i="22"/>
  <c r="AB60" i="22"/>
  <c r="AF60" i="22"/>
  <c r="AB76" i="22"/>
  <c r="AF76" i="22"/>
  <c r="M57" i="23"/>
  <c r="G60" i="23"/>
  <c r="AI60" i="23"/>
  <c r="AI76" i="23"/>
  <c r="AI56" i="24"/>
  <c r="AD56" i="25"/>
  <c r="AH56" i="25"/>
  <c r="AC56" i="26"/>
  <c r="G60" i="26" s="1"/>
  <c r="AG56" i="26"/>
  <c r="I60" i="26"/>
  <c r="AI60" i="27"/>
  <c r="AI76" i="27"/>
  <c r="AI56" i="28"/>
  <c r="AD60" i="28"/>
  <c r="AH60" i="28"/>
  <c r="AD76" i="28"/>
  <c r="AH76" i="28"/>
  <c r="AD56" i="29"/>
  <c r="AH56" i="29"/>
  <c r="AI60" i="31"/>
  <c r="AI76" i="31"/>
  <c r="AI56" i="32"/>
  <c r="AD60" i="32"/>
  <c r="AH60" i="32"/>
  <c r="AH76" i="32"/>
  <c r="AD56" i="33"/>
  <c r="AH56" i="33"/>
  <c r="G57" i="34"/>
  <c r="I60" i="34"/>
  <c r="AI60" i="35"/>
  <c r="AI76" i="35"/>
  <c r="AI56" i="36"/>
  <c r="AD60" i="36"/>
  <c r="AH60" i="36"/>
  <c r="AH76" i="36"/>
  <c r="AD56" i="37"/>
  <c r="AH56" i="37"/>
  <c r="N59" i="42"/>
  <c r="I57" i="10"/>
  <c r="K60" i="10"/>
  <c r="AI60" i="12"/>
  <c r="AI56" i="13"/>
  <c r="I57" i="14"/>
  <c r="K60" i="14"/>
  <c r="AC56" i="15"/>
  <c r="G57" i="15" s="1"/>
  <c r="AG56" i="15"/>
  <c r="AB60" i="15"/>
  <c r="AF60" i="15"/>
  <c r="AI60" i="16"/>
  <c r="AI76" i="16"/>
  <c r="AI56" i="17"/>
  <c r="I57" i="18"/>
  <c r="K60" i="18"/>
  <c r="AG60" i="18"/>
  <c r="AG56" i="19"/>
  <c r="AI60" i="20"/>
  <c r="AI76" i="20"/>
  <c r="AI56" i="21"/>
  <c r="AH56" i="22"/>
  <c r="I57" i="22"/>
  <c r="K60" i="22"/>
  <c r="AG60" i="22"/>
  <c r="AC76" i="22"/>
  <c r="AG76" i="22"/>
  <c r="G57" i="23"/>
  <c r="I60" i="23"/>
  <c r="AB60" i="23"/>
  <c r="AF60" i="23"/>
  <c r="AF76" i="23"/>
  <c r="AF56" i="24"/>
  <c r="AI60" i="24"/>
  <c r="N59" i="24" s="1"/>
  <c r="AI76" i="24"/>
  <c r="AI56" i="25"/>
  <c r="K60" i="26"/>
  <c r="AC56" i="27"/>
  <c r="K57" i="27" s="1"/>
  <c r="AB60" i="27"/>
  <c r="AF60" i="27"/>
  <c r="AF76" i="27"/>
  <c r="AI60" i="28"/>
  <c r="AI76" i="28"/>
  <c r="AI56" i="29"/>
  <c r="AB60" i="31"/>
  <c r="N59" i="31" s="1"/>
  <c r="AF60" i="31"/>
  <c r="AI60" i="32"/>
  <c r="AI76" i="32"/>
  <c r="AI56" i="33"/>
  <c r="AF60" i="35"/>
  <c r="AI60" i="36"/>
  <c r="AI76" i="36"/>
  <c r="AI56" i="37"/>
  <c r="L59" i="39"/>
  <c r="J59" i="39"/>
  <c r="H59" i="39"/>
  <c r="N59" i="46"/>
  <c r="K57" i="10"/>
  <c r="E60" i="10"/>
  <c r="AD60" i="10"/>
  <c r="AD76" i="10"/>
  <c r="E73" i="10" s="1"/>
  <c r="E36" i="10" s="1"/>
  <c r="AD56" i="11"/>
  <c r="K60" i="11" s="1"/>
  <c r="I57" i="11"/>
  <c r="AC60" i="11"/>
  <c r="AC76" i="11"/>
  <c r="AC56" i="12"/>
  <c r="K57" i="12" s="1"/>
  <c r="G57" i="12"/>
  <c r="AB56" i="13"/>
  <c r="G60" i="13" s="1"/>
  <c r="E57" i="13"/>
  <c r="K57" i="14"/>
  <c r="E60" i="14"/>
  <c r="AD76" i="14"/>
  <c r="AD56" i="15"/>
  <c r="I60" i="15" s="1"/>
  <c r="I62" i="15" s="1"/>
  <c r="I57" i="15"/>
  <c r="AC60" i="15"/>
  <c r="AC76" i="15"/>
  <c r="K73" i="15" s="1"/>
  <c r="K36" i="15" s="1"/>
  <c r="AC56" i="16"/>
  <c r="I57" i="16" s="1"/>
  <c r="G57" i="16"/>
  <c r="AB60" i="16"/>
  <c r="M71" i="16"/>
  <c r="M34" i="16" s="1"/>
  <c r="AB76" i="16"/>
  <c r="E72" i="16" s="1"/>
  <c r="E35" i="16" s="1"/>
  <c r="AB56" i="17"/>
  <c r="G57" i="17" s="1"/>
  <c r="E57" i="17"/>
  <c r="K57" i="18"/>
  <c r="E60" i="18"/>
  <c r="AD60" i="18"/>
  <c r="AD76" i="18"/>
  <c r="AD56" i="19"/>
  <c r="G60" i="19" s="1"/>
  <c r="I57" i="19"/>
  <c r="AC56" i="20"/>
  <c r="M57" i="20" s="1"/>
  <c r="AB60" i="20"/>
  <c r="AB76" i="20"/>
  <c r="K73" i="20" s="1"/>
  <c r="K36" i="20" s="1"/>
  <c r="AB56" i="21"/>
  <c r="G60" i="21" s="1"/>
  <c r="I72" i="21"/>
  <c r="I35" i="21" s="1"/>
  <c r="K57" i="22"/>
  <c r="E60" i="22"/>
  <c r="AD60" i="22"/>
  <c r="AD76" i="22"/>
  <c r="I57" i="23"/>
  <c r="AC60" i="23"/>
  <c r="AC76" i="23"/>
  <c r="K73" i="23" s="1"/>
  <c r="K36" i="23" s="1"/>
  <c r="AC56" i="24"/>
  <c r="K60" i="24" s="1"/>
  <c r="G57" i="24"/>
  <c r="AB76" i="24"/>
  <c r="AB56" i="25"/>
  <c r="I57" i="25" s="1"/>
  <c r="E57" i="25"/>
  <c r="M57" i="25"/>
  <c r="K57" i="26"/>
  <c r="E60" i="26"/>
  <c r="AD60" i="26"/>
  <c r="AD76" i="26"/>
  <c r="I57" i="27"/>
  <c r="AC60" i="27"/>
  <c r="AC76" i="27"/>
  <c r="K73" i="27" s="1"/>
  <c r="K36" i="27" s="1"/>
  <c r="AC56" i="28"/>
  <c r="K57" i="28" s="1"/>
  <c r="AB60" i="28"/>
  <c r="E71" i="28"/>
  <c r="E34" i="28" s="1"/>
  <c r="M71" i="28"/>
  <c r="M34" i="28" s="1"/>
  <c r="AB76" i="28"/>
  <c r="K73" i="28" s="1"/>
  <c r="K36" i="28" s="1"/>
  <c r="AB56" i="29"/>
  <c r="G60" i="29" s="1"/>
  <c r="E57" i="29"/>
  <c r="K57" i="30"/>
  <c r="E60" i="30"/>
  <c r="G72" i="30"/>
  <c r="G35" i="30" s="1"/>
  <c r="AD76" i="30"/>
  <c r="I72" i="30" s="1"/>
  <c r="I35" i="30" s="1"/>
  <c r="AD56" i="31"/>
  <c r="M60" i="31" s="1"/>
  <c r="I57" i="31"/>
  <c r="AC60" i="31"/>
  <c r="F59" i="31" s="1"/>
  <c r="F22" i="31" s="1"/>
  <c r="G71" i="31"/>
  <c r="G34" i="31" s="1"/>
  <c r="AC76" i="31"/>
  <c r="E73" i="31" s="1"/>
  <c r="E36" i="31" s="1"/>
  <c r="AC56" i="32"/>
  <c r="I60" i="32" s="1"/>
  <c r="AB60" i="32"/>
  <c r="L59" i="32" s="1"/>
  <c r="E71" i="32"/>
  <c r="E34" i="32" s="1"/>
  <c r="AB76" i="32"/>
  <c r="I70" i="32" s="1"/>
  <c r="I33" i="32" s="1"/>
  <c r="AB56" i="33"/>
  <c r="M60" i="33" s="1"/>
  <c r="K57" i="34"/>
  <c r="E60" i="34"/>
  <c r="AD60" i="34"/>
  <c r="I71" i="34"/>
  <c r="I34" i="34" s="1"/>
  <c r="G72" i="34"/>
  <c r="G35" i="34" s="1"/>
  <c r="AD76" i="34"/>
  <c r="AD56" i="35"/>
  <c r="K60" i="35" s="1"/>
  <c r="I57" i="35"/>
  <c r="F59" i="35"/>
  <c r="F22" i="35" s="1"/>
  <c r="AC60" i="35"/>
  <c r="G71" i="35"/>
  <c r="G34" i="35" s="1"/>
  <c r="E72" i="35"/>
  <c r="E35" i="35" s="1"/>
  <c r="AC76" i="35"/>
  <c r="G72" i="35" s="1"/>
  <c r="G35" i="35" s="1"/>
  <c r="AC56" i="36"/>
  <c r="I57" i="36" s="1"/>
  <c r="G57" i="36"/>
  <c r="AB60" i="36"/>
  <c r="E71" i="36"/>
  <c r="E34" i="36" s="1"/>
  <c r="M71" i="36"/>
  <c r="M34" i="36" s="1"/>
  <c r="AB76" i="36"/>
  <c r="I73" i="36" s="1"/>
  <c r="I36" i="36" s="1"/>
  <c r="AB56" i="37"/>
  <c r="I60" i="37" s="1"/>
  <c r="E57" i="37"/>
  <c r="K57" i="38"/>
  <c r="E60" i="38"/>
  <c r="J59" i="40"/>
  <c r="H59" i="40"/>
  <c r="F59" i="40"/>
  <c r="F22" i="40" s="1"/>
  <c r="G73" i="43"/>
  <c r="G36" i="43" s="1"/>
  <c r="AI60" i="41"/>
  <c r="AI76" i="41"/>
  <c r="AI56" i="42"/>
  <c r="I57" i="43"/>
  <c r="I62" i="43" s="1"/>
  <c r="AI60" i="45"/>
  <c r="AI76" i="45"/>
  <c r="AI56" i="46"/>
  <c r="I57" i="47"/>
  <c r="G57" i="48"/>
  <c r="G62" i="48" s="1"/>
  <c r="AI60" i="49"/>
  <c r="AI76" i="49"/>
  <c r="AI56" i="50"/>
  <c r="I57" i="51"/>
  <c r="E20" i="58"/>
  <c r="AI76" i="38"/>
  <c r="AI56" i="39"/>
  <c r="AH56" i="40"/>
  <c r="AC76" i="40"/>
  <c r="AG76" i="40"/>
  <c r="AC56" i="41"/>
  <c r="M60" i="41" s="1"/>
  <c r="AG56" i="41"/>
  <c r="AB60" i="41"/>
  <c r="AF60" i="41"/>
  <c r="AB76" i="41"/>
  <c r="K72" i="41" s="1"/>
  <c r="K35" i="41" s="1"/>
  <c r="AF76" i="41"/>
  <c r="AB56" i="42"/>
  <c r="M60" i="42" s="1"/>
  <c r="AF56" i="42"/>
  <c r="J59" i="42"/>
  <c r="E70" i="42"/>
  <c r="E33" i="42" s="1"/>
  <c r="M70" i="42"/>
  <c r="M33" i="42" s="1"/>
  <c r="K71" i="42"/>
  <c r="K34" i="42" s="1"/>
  <c r="I72" i="42"/>
  <c r="I35" i="42" s="1"/>
  <c r="K57" i="43"/>
  <c r="K62" i="43" s="1"/>
  <c r="H59" i="43"/>
  <c r="E60" i="43"/>
  <c r="M60" i="43"/>
  <c r="AD60" i="43"/>
  <c r="J59" i="43" s="1"/>
  <c r="AH60" i="43"/>
  <c r="G72" i="43"/>
  <c r="G35" i="43" s="1"/>
  <c r="E73" i="43"/>
  <c r="E36" i="43" s="1"/>
  <c r="AD76" i="43"/>
  <c r="AH76" i="43"/>
  <c r="AD56" i="44"/>
  <c r="M60" i="44" s="1"/>
  <c r="M62" i="44" s="1"/>
  <c r="AH56" i="44"/>
  <c r="K60" i="44"/>
  <c r="AC60" i="44"/>
  <c r="AG60" i="44"/>
  <c r="AC76" i="44"/>
  <c r="M73" i="44" s="1"/>
  <c r="M36" i="44" s="1"/>
  <c r="AG76" i="44"/>
  <c r="AC56" i="45"/>
  <c r="M60" i="45" s="1"/>
  <c r="AG56" i="45"/>
  <c r="AB60" i="45"/>
  <c r="L59" i="45" s="1"/>
  <c r="AF60" i="45"/>
  <c r="AB76" i="45"/>
  <c r="M73" i="45" s="1"/>
  <c r="M36" i="45" s="1"/>
  <c r="AF76" i="45"/>
  <c r="AB56" i="46"/>
  <c r="K57" i="46" s="1"/>
  <c r="AF56" i="46"/>
  <c r="J59" i="46"/>
  <c r="AI76" i="46"/>
  <c r="K57" i="47"/>
  <c r="K62" i="47" s="1"/>
  <c r="E60" i="47"/>
  <c r="M60" i="47"/>
  <c r="AD60" i="47"/>
  <c r="J59" i="47" s="1"/>
  <c r="AH60" i="47"/>
  <c r="K70" i="47"/>
  <c r="K33" i="47" s="1"/>
  <c r="I71" i="47"/>
  <c r="I34" i="47" s="1"/>
  <c r="G72" i="47"/>
  <c r="G35" i="47" s="1"/>
  <c r="E73" i="47"/>
  <c r="E36" i="47" s="1"/>
  <c r="M73" i="47"/>
  <c r="M36" i="47" s="1"/>
  <c r="AH56" i="48"/>
  <c r="M60" i="48" s="1"/>
  <c r="M62" i="48" s="1"/>
  <c r="I57" i="48"/>
  <c r="I62" i="48" s="1"/>
  <c r="K60" i="48"/>
  <c r="AC60" i="48"/>
  <c r="L59" i="48" s="1"/>
  <c r="AG60" i="48"/>
  <c r="AC76" i="48"/>
  <c r="M73" i="48" s="1"/>
  <c r="M36" i="48" s="1"/>
  <c r="AG76" i="48"/>
  <c r="AC56" i="49"/>
  <c r="G57" i="49" s="1"/>
  <c r="AG56" i="49"/>
  <c r="I60" i="49"/>
  <c r="AB60" i="49"/>
  <c r="AF60" i="49"/>
  <c r="AB76" i="49"/>
  <c r="M73" i="49" s="1"/>
  <c r="M36" i="49" s="1"/>
  <c r="AF76" i="49"/>
  <c r="AB56" i="50"/>
  <c r="K60" i="50" s="1"/>
  <c r="AF56" i="50"/>
  <c r="AI60" i="50"/>
  <c r="AI76" i="50"/>
  <c r="AI56" i="51"/>
  <c r="K57" i="51"/>
  <c r="K62" i="51" s="1"/>
  <c r="H59" i="51"/>
  <c r="E60" i="51"/>
  <c r="M60" i="51"/>
  <c r="AD60" i="51"/>
  <c r="J59" i="51" s="1"/>
  <c r="AH60" i="51"/>
  <c r="AD76" i="51"/>
  <c r="I71" i="51" s="1"/>
  <c r="I34" i="51" s="1"/>
  <c r="AH76" i="51"/>
  <c r="AD56" i="52"/>
  <c r="G60" i="52" s="1"/>
  <c r="AH56" i="52"/>
  <c r="I57" i="52"/>
  <c r="K60" i="52"/>
  <c r="AC60" i="52"/>
  <c r="J59" i="52" s="1"/>
  <c r="AG60" i="52"/>
  <c r="AB76" i="38"/>
  <c r="AF76" i="38"/>
  <c r="AB56" i="39"/>
  <c r="I60" i="39" s="1"/>
  <c r="AF56" i="39"/>
  <c r="AI60" i="39"/>
  <c r="N59" i="39" s="1"/>
  <c r="AI76" i="39"/>
  <c r="AI56" i="40"/>
  <c r="AH60" i="40"/>
  <c r="N59" i="40" s="1"/>
  <c r="AD76" i="40"/>
  <c r="I72" i="40" s="1"/>
  <c r="I35" i="40" s="1"/>
  <c r="AH76" i="40"/>
  <c r="AD56" i="41"/>
  <c r="I60" i="41" s="1"/>
  <c r="I62" i="41" s="1"/>
  <c r="AH56" i="41"/>
  <c r="I57" i="41"/>
  <c r="K60" i="41"/>
  <c r="AC60" i="41"/>
  <c r="N59" i="41" s="1"/>
  <c r="AG60" i="41"/>
  <c r="AC76" i="41"/>
  <c r="I70" i="41" s="1"/>
  <c r="I33" i="41" s="1"/>
  <c r="AG76" i="41"/>
  <c r="AC56" i="42"/>
  <c r="E57" i="42" s="1"/>
  <c r="AG56" i="42"/>
  <c r="G70" i="42"/>
  <c r="G33" i="42" s="1"/>
  <c r="E71" i="42"/>
  <c r="E34" i="42" s="1"/>
  <c r="M71" i="42"/>
  <c r="M34" i="42" s="1"/>
  <c r="K72" i="42"/>
  <c r="K35" i="42" s="1"/>
  <c r="E57" i="43"/>
  <c r="M57" i="43"/>
  <c r="E70" i="43"/>
  <c r="E33" i="43" s="1"/>
  <c r="M70" i="43"/>
  <c r="M33" i="43" s="1"/>
  <c r="K71" i="43"/>
  <c r="K34" i="43" s="1"/>
  <c r="I72" i="43"/>
  <c r="I35" i="43" s="1"/>
  <c r="K57" i="44"/>
  <c r="E60" i="44"/>
  <c r="AD60" i="44"/>
  <c r="N59" i="44" s="1"/>
  <c r="AH60" i="44"/>
  <c r="AD76" i="44"/>
  <c r="E73" i="44" s="1"/>
  <c r="E36" i="44" s="1"/>
  <c r="AH76" i="44"/>
  <c r="AD56" i="45"/>
  <c r="I60" i="45" s="1"/>
  <c r="I62" i="45" s="1"/>
  <c r="AH56" i="45"/>
  <c r="I57" i="45"/>
  <c r="K60" i="45"/>
  <c r="AC60" i="45"/>
  <c r="F59" i="45" s="1"/>
  <c r="F22" i="45" s="1"/>
  <c r="AG60" i="45"/>
  <c r="E72" i="45"/>
  <c r="E35" i="45" s="1"/>
  <c r="AC76" i="45"/>
  <c r="G71" i="45" s="1"/>
  <c r="G34" i="45" s="1"/>
  <c r="AG76" i="45"/>
  <c r="I71" i="45" s="1"/>
  <c r="I34" i="45" s="1"/>
  <c r="AC56" i="46"/>
  <c r="G57" i="46" s="1"/>
  <c r="AG56" i="46"/>
  <c r="I60" i="46"/>
  <c r="AB76" i="46"/>
  <c r="E57" i="47"/>
  <c r="M57" i="47"/>
  <c r="E70" i="47"/>
  <c r="E33" i="47" s="1"/>
  <c r="M70" i="47"/>
  <c r="M33" i="47" s="1"/>
  <c r="K71" i="47"/>
  <c r="K34" i="47" s="1"/>
  <c r="I72" i="47"/>
  <c r="I35" i="47" s="1"/>
  <c r="K57" i="48"/>
  <c r="E60" i="48"/>
  <c r="AD60" i="48"/>
  <c r="AH60" i="48"/>
  <c r="AD76" i="48"/>
  <c r="E73" i="48" s="1"/>
  <c r="E36" i="48" s="1"/>
  <c r="AH76" i="48"/>
  <c r="AD56" i="49"/>
  <c r="AH56" i="49"/>
  <c r="I57" i="49"/>
  <c r="AC60" i="49"/>
  <c r="L59" i="49" s="1"/>
  <c r="AG60" i="49"/>
  <c r="AC76" i="49"/>
  <c r="AG76" i="49"/>
  <c r="AC56" i="50"/>
  <c r="G60" i="50" s="1"/>
  <c r="AG56" i="50"/>
  <c r="AB60" i="50"/>
  <c r="M71" i="50"/>
  <c r="M34" i="50" s="1"/>
  <c r="K72" i="50"/>
  <c r="K35" i="50" s="1"/>
  <c r="AB76" i="50"/>
  <c r="E57" i="51"/>
  <c r="M57" i="51"/>
  <c r="E70" i="51"/>
  <c r="E33" i="51" s="1"/>
  <c r="I72" i="51"/>
  <c r="I35" i="51" s="1"/>
  <c r="K57" i="52"/>
  <c r="E60" i="52"/>
  <c r="AD60" i="52"/>
  <c r="AH60" i="52"/>
  <c r="M71" i="57"/>
  <c r="M34" i="57" s="1"/>
  <c r="M70" i="57"/>
  <c r="M33" i="57" s="1"/>
  <c r="M73" i="57"/>
  <c r="M36" i="57" s="1"/>
  <c r="M72" i="57"/>
  <c r="M35" i="57" s="1"/>
  <c r="L59" i="59"/>
  <c r="J59" i="59"/>
  <c r="G60" i="62"/>
  <c r="M71" i="65"/>
  <c r="M34" i="65" s="1"/>
  <c r="M70" i="65"/>
  <c r="M33" i="65" s="1"/>
  <c r="M73" i="65"/>
  <c r="M36" i="65" s="1"/>
  <c r="M72" i="65"/>
  <c r="M35" i="65" s="1"/>
  <c r="AC76" i="38"/>
  <c r="AC56" i="39"/>
  <c r="G60" i="39" s="1"/>
  <c r="G62" i="39" s="1"/>
  <c r="G57" i="39"/>
  <c r="AB76" i="39"/>
  <c r="I73" i="39" s="1"/>
  <c r="I36" i="39" s="1"/>
  <c r="AB56" i="40"/>
  <c r="E57" i="40"/>
  <c r="M57" i="40"/>
  <c r="K57" i="41"/>
  <c r="E60" i="41"/>
  <c r="AD60" i="41"/>
  <c r="AD76" i="41"/>
  <c r="E73" i="41" s="1"/>
  <c r="E36" i="41" s="1"/>
  <c r="AD56" i="42"/>
  <c r="G57" i="42" s="1"/>
  <c r="F59" i="42"/>
  <c r="F22" i="42" s="1"/>
  <c r="I70" i="42"/>
  <c r="I33" i="42" s="1"/>
  <c r="G71" i="42"/>
  <c r="G34" i="42" s="1"/>
  <c r="E72" i="42"/>
  <c r="E35" i="42" s="1"/>
  <c r="M72" i="42"/>
  <c r="M35" i="42" s="1"/>
  <c r="G57" i="43"/>
  <c r="G70" i="43"/>
  <c r="G33" i="43" s="1"/>
  <c r="E71" i="43"/>
  <c r="E34" i="43" s="1"/>
  <c r="M71" i="43"/>
  <c r="M34" i="43" s="1"/>
  <c r="K72" i="43"/>
  <c r="K35" i="43" s="1"/>
  <c r="E57" i="44"/>
  <c r="M57" i="44"/>
  <c r="M70" i="44"/>
  <c r="M33" i="44" s="1"/>
  <c r="K71" i="44"/>
  <c r="K34" i="44" s="1"/>
  <c r="K57" i="45"/>
  <c r="E60" i="45"/>
  <c r="AD60" i="45"/>
  <c r="G72" i="45"/>
  <c r="G35" i="45" s="1"/>
  <c r="E73" i="45"/>
  <c r="E36" i="45" s="1"/>
  <c r="AD76" i="45"/>
  <c r="K70" i="45" s="1"/>
  <c r="K33" i="45" s="1"/>
  <c r="AD56" i="46"/>
  <c r="I57" i="46"/>
  <c r="F59" i="46"/>
  <c r="F22" i="46" s="1"/>
  <c r="G57" i="47"/>
  <c r="G70" i="47"/>
  <c r="G33" i="47" s="1"/>
  <c r="E71" i="47"/>
  <c r="E34" i="47" s="1"/>
  <c r="M71" i="47"/>
  <c r="M34" i="47" s="1"/>
  <c r="K72" i="47"/>
  <c r="K35" i="47" s="1"/>
  <c r="E57" i="48"/>
  <c r="M57" i="48"/>
  <c r="E70" i="48"/>
  <c r="E33" i="48" s="1"/>
  <c r="I72" i="48"/>
  <c r="I35" i="48" s="1"/>
  <c r="K57" i="49"/>
  <c r="E60" i="49"/>
  <c r="AD60" i="49"/>
  <c r="AD76" i="49"/>
  <c r="E73" i="49" s="1"/>
  <c r="E36" i="49" s="1"/>
  <c r="AD56" i="50"/>
  <c r="I60" i="50" s="1"/>
  <c r="G57" i="51"/>
  <c r="G70" i="51"/>
  <c r="G33" i="51" s="1"/>
  <c r="E71" i="51"/>
  <c r="E34" i="51" s="1"/>
  <c r="M71" i="51"/>
  <c r="M34" i="51" s="1"/>
  <c r="K72" i="51"/>
  <c r="K35" i="51" s="1"/>
  <c r="E57" i="52"/>
  <c r="M57" i="52"/>
  <c r="AD76" i="52"/>
  <c r="AH76" i="52"/>
  <c r="AD56" i="53"/>
  <c r="AH56" i="53"/>
  <c r="AG60" i="53"/>
  <c r="AC76" i="53"/>
  <c r="K73" i="53" s="1"/>
  <c r="K36" i="53" s="1"/>
  <c r="AG76" i="53"/>
  <c r="AC56" i="54"/>
  <c r="G57" i="54" s="1"/>
  <c r="AG56" i="54"/>
  <c r="I60" i="54"/>
  <c r="AB60" i="54"/>
  <c r="AF60" i="54"/>
  <c r="AB76" i="54"/>
  <c r="AF76" i="54"/>
  <c r="I73" i="54" s="1"/>
  <c r="I36" i="54" s="1"/>
  <c r="AB56" i="55"/>
  <c r="E57" i="55" s="1"/>
  <c r="AF56" i="55"/>
  <c r="AI60" i="55"/>
  <c r="AI76" i="55"/>
  <c r="AI56" i="56"/>
  <c r="AH56" i="57"/>
  <c r="AG56" i="58"/>
  <c r="G57" i="58"/>
  <c r="I60" i="58"/>
  <c r="AB60" i="58"/>
  <c r="AF60" i="58"/>
  <c r="AB76" i="58"/>
  <c r="I73" i="58" s="1"/>
  <c r="I36" i="58" s="1"/>
  <c r="AF76" i="58"/>
  <c r="AB56" i="59"/>
  <c r="E57" i="59" s="1"/>
  <c r="AF56" i="59"/>
  <c r="G60" i="59"/>
  <c r="AI60" i="59"/>
  <c r="N59" i="59" s="1"/>
  <c r="AI76" i="59"/>
  <c r="AI56" i="60"/>
  <c r="AH60" i="60"/>
  <c r="AD76" i="60"/>
  <c r="AH76" i="60"/>
  <c r="AD56" i="61"/>
  <c r="AH56" i="61"/>
  <c r="AC76" i="61"/>
  <c r="G73" i="61" s="1"/>
  <c r="G36" i="61" s="1"/>
  <c r="AG76" i="61"/>
  <c r="AC56" i="62"/>
  <c r="AG56" i="62"/>
  <c r="G57" i="62"/>
  <c r="I60" i="62"/>
  <c r="I62" i="62" s="1"/>
  <c r="AB60" i="62"/>
  <c r="AF60" i="62"/>
  <c r="AB76" i="62"/>
  <c r="AF76" i="62"/>
  <c r="AB56" i="63"/>
  <c r="M60" i="63" s="1"/>
  <c r="AF56" i="63"/>
  <c r="E57" i="63"/>
  <c r="G73" i="63"/>
  <c r="G36" i="63" s="1"/>
  <c r="AI76" i="63"/>
  <c r="AI56" i="64"/>
  <c r="E60" i="64"/>
  <c r="M60" i="64"/>
  <c r="AD60" i="64"/>
  <c r="AH60" i="64"/>
  <c r="AD56" i="65"/>
  <c r="G57" i="65" s="1"/>
  <c r="AH56" i="65"/>
  <c r="AC56" i="66"/>
  <c r="I60" i="66" s="1"/>
  <c r="AG56" i="66"/>
  <c r="AB60" i="66"/>
  <c r="AF60" i="66"/>
  <c r="AB76" i="66"/>
  <c r="K73" i="66" s="1"/>
  <c r="K36" i="66" s="1"/>
  <c r="AF76" i="66"/>
  <c r="AB56" i="67"/>
  <c r="E57" i="67" s="1"/>
  <c r="AF56" i="67"/>
  <c r="AI60" i="67"/>
  <c r="AI76" i="67"/>
  <c r="G62" i="73"/>
  <c r="AI76" i="52"/>
  <c r="AI56" i="53"/>
  <c r="AC56" i="55"/>
  <c r="M57" i="55" s="1"/>
  <c r="AG56" i="55"/>
  <c r="AF60" i="55"/>
  <c r="I73" i="55"/>
  <c r="I36" i="55" s="1"/>
  <c r="AB76" i="55"/>
  <c r="AF76" i="55"/>
  <c r="AB56" i="56"/>
  <c r="K60" i="56" s="1"/>
  <c r="AF56" i="56"/>
  <c r="J59" i="56"/>
  <c r="G60" i="56"/>
  <c r="AI60" i="56"/>
  <c r="N59" i="56" s="1"/>
  <c r="AI76" i="56"/>
  <c r="AI56" i="57"/>
  <c r="K57" i="57"/>
  <c r="I57" i="58"/>
  <c r="K60" i="58"/>
  <c r="AG60" i="58"/>
  <c r="AC76" i="58"/>
  <c r="K73" i="58" s="1"/>
  <c r="K36" i="58" s="1"/>
  <c r="AG76" i="58"/>
  <c r="AC56" i="59"/>
  <c r="AG56" i="59"/>
  <c r="G57" i="59"/>
  <c r="I60" i="59"/>
  <c r="AF56" i="60"/>
  <c r="AI76" i="60"/>
  <c r="AI56" i="61"/>
  <c r="I57" i="62"/>
  <c r="K60" i="62"/>
  <c r="K62" i="62" s="1"/>
  <c r="AG60" i="62"/>
  <c r="AG76" i="62"/>
  <c r="AC56" i="63"/>
  <c r="G60" i="63" s="1"/>
  <c r="G62" i="63" s="1"/>
  <c r="AG56" i="63"/>
  <c r="G57" i="63"/>
  <c r="M57" i="64"/>
  <c r="G60" i="64"/>
  <c r="AI60" i="64"/>
  <c r="AI76" i="64"/>
  <c r="AI56" i="65"/>
  <c r="K57" i="65"/>
  <c r="AD56" i="66"/>
  <c r="AH56" i="66"/>
  <c r="AC60" i="66"/>
  <c r="AG60" i="66"/>
  <c r="AC76" i="66"/>
  <c r="I73" i="66" s="1"/>
  <c r="I36" i="66" s="1"/>
  <c r="AG76" i="66"/>
  <c r="AC56" i="67"/>
  <c r="M57" i="67" s="1"/>
  <c r="AG56" i="67"/>
  <c r="AB60" i="67"/>
  <c r="L59" i="67" s="1"/>
  <c r="AB76" i="67"/>
  <c r="I73" i="67" s="1"/>
  <c r="I36" i="67" s="1"/>
  <c r="K72" i="52"/>
  <c r="K35" i="52" s="1"/>
  <c r="I73" i="52"/>
  <c r="I36" i="52" s="1"/>
  <c r="AB76" i="52"/>
  <c r="AF76" i="52"/>
  <c r="AB56" i="53"/>
  <c r="I60" i="53" s="1"/>
  <c r="AF56" i="53"/>
  <c r="K57" i="54"/>
  <c r="AD60" i="54"/>
  <c r="AH60" i="54"/>
  <c r="AH56" i="55"/>
  <c r="K60" i="55"/>
  <c r="AG60" i="55"/>
  <c r="AC76" i="55"/>
  <c r="AC56" i="56"/>
  <c r="AG56" i="56"/>
  <c r="G57" i="56"/>
  <c r="L59" i="56"/>
  <c r="AB76" i="56"/>
  <c r="AF76" i="56"/>
  <c r="AB56" i="57"/>
  <c r="M60" i="57" s="1"/>
  <c r="M62" i="57" s="1"/>
  <c r="AF56" i="57"/>
  <c r="E57" i="57"/>
  <c r="M57" i="57"/>
  <c r="I72" i="57"/>
  <c r="I35" i="57" s="1"/>
  <c r="K57" i="58"/>
  <c r="E60" i="58"/>
  <c r="E61" i="58" s="1"/>
  <c r="E24" i="58" s="1"/>
  <c r="M60" i="58"/>
  <c r="AD60" i="58"/>
  <c r="AH60" i="58"/>
  <c r="AD76" i="58"/>
  <c r="AH76" i="58"/>
  <c r="AD56" i="59"/>
  <c r="AH56" i="59"/>
  <c r="M57" i="59" s="1"/>
  <c r="I57" i="59"/>
  <c r="AC76" i="59"/>
  <c r="AC56" i="60"/>
  <c r="K57" i="60" s="1"/>
  <c r="AB76" i="60"/>
  <c r="AB56" i="61"/>
  <c r="E57" i="61" s="1"/>
  <c r="AF56" i="61"/>
  <c r="K57" i="62"/>
  <c r="E60" i="62"/>
  <c r="M60" i="62"/>
  <c r="M62" i="62" s="1"/>
  <c r="AD60" i="62"/>
  <c r="AH60" i="62"/>
  <c r="AD76" i="62"/>
  <c r="AH76" i="62"/>
  <c r="AD56" i="63"/>
  <c r="AH56" i="63"/>
  <c r="I57" i="63"/>
  <c r="K60" i="63"/>
  <c r="AC76" i="63"/>
  <c r="AC56" i="64"/>
  <c r="I57" i="64" s="1"/>
  <c r="G57" i="64"/>
  <c r="I60" i="64"/>
  <c r="I62" i="64" s="1"/>
  <c r="AB60" i="64"/>
  <c r="AB76" i="64"/>
  <c r="AB56" i="65"/>
  <c r="I60" i="65" s="1"/>
  <c r="AF56" i="65"/>
  <c r="E57" i="65"/>
  <c r="M57" i="65"/>
  <c r="E60" i="66"/>
  <c r="M60" i="66"/>
  <c r="K62" i="73"/>
  <c r="AC76" i="52"/>
  <c r="AC56" i="53"/>
  <c r="G60" i="53" s="1"/>
  <c r="G62" i="53" s="1"/>
  <c r="G57" i="53"/>
  <c r="E57" i="54"/>
  <c r="M57" i="54"/>
  <c r="K57" i="55"/>
  <c r="E60" i="55"/>
  <c r="AD56" i="56"/>
  <c r="F59" i="56"/>
  <c r="F22" i="56" s="1"/>
  <c r="AC76" i="56"/>
  <c r="AC56" i="57"/>
  <c r="I57" i="57" s="1"/>
  <c r="G57" i="57"/>
  <c r="M57" i="58"/>
  <c r="K57" i="59"/>
  <c r="E60" i="59"/>
  <c r="AC56" i="61"/>
  <c r="G60" i="61" s="1"/>
  <c r="G62" i="61" s="1"/>
  <c r="G57" i="61"/>
  <c r="E57" i="62"/>
  <c r="M57" i="62"/>
  <c r="K57" i="63"/>
  <c r="E60" i="63"/>
  <c r="AC56" i="65"/>
  <c r="G60" i="65" s="1"/>
  <c r="G62" i="65" s="1"/>
  <c r="E57" i="66"/>
  <c r="M57" i="66"/>
  <c r="I57" i="68"/>
  <c r="G57" i="69"/>
  <c r="AI60" i="70"/>
  <c r="AI76" i="70"/>
  <c r="AI56" i="71"/>
  <c r="G57" i="73"/>
  <c r="I60" i="73"/>
  <c r="E57" i="74"/>
  <c r="AI60" i="74"/>
  <c r="AI76" i="74"/>
  <c r="AI56" i="75"/>
  <c r="AH76" i="76"/>
  <c r="AD76" i="76"/>
  <c r="AG76" i="76"/>
  <c r="AC76" i="76"/>
  <c r="AF76" i="76"/>
  <c r="AB76" i="76"/>
  <c r="AH56" i="77"/>
  <c r="AD56" i="77"/>
  <c r="AG56" i="77"/>
  <c r="AC56" i="77"/>
  <c r="AF56" i="77"/>
  <c r="AB56" i="77"/>
  <c r="K57" i="68"/>
  <c r="E60" i="68"/>
  <c r="M60" i="68"/>
  <c r="M62" i="68" s="1"/>
  <c r="AD60" i="68"/>
  <c r="L59" i="68" s="1"/>
  <c r="AH60" i="68"/>
  <c r="AD76" i="68"/>
  <c r="AH76" i="68"/>
  <c r="I57" i="69"/>
  <c r="K60" i="69"/>
  <c r="K62" i="69" s="1"/>
  <c r="AG60" i="69"/>
  <c r="J59" i="69" s="1"/>
  <c r="AC76" i="69"/>
  <c r="M73" i="69" s="1"/>
  <c r="M36" i="69" s="1"/>
  <c r="AG76" i="69"/>
  <c r="AC56" i="70"/>
  <c r="M57" i="70" s="1"/>
  <c r="AG56" i="70"/>
  <c r="I60" i="70"/>
  <c r="AB60" i="70"/>
  <c r="AF60" i="70"/>
  <c r="G70" i="70"/>
  <c r="G33" i="70" s="1"/>
  <c r="AB76" i="70"/>
  <c r="M71" i="70" s="1"/>
  <c r="M34" i="70" s="1"/>
  <c r="AF76" i="70"/>
  <c r="AB56" i="71"/>
  <c r="K57" i="71" s="1"/>
  <c r="AF56" i="71"/>
  <c r="J59" i="71"/>
  <c r="AI60" i="71"/>
  <c r="N59" i="71" s="1"/>
  <c r="AI76" i="71"/>
  <c r="AI56" i="72"/>
  <c r="E60" i="72"/>
  <c r="I57" i="73"/>
  <c r="F59" i="73"/>
  <c r="F22" i="73" s="1"/>
  <c r="I70" i="73"/>
  <c r="I33" i="73" s="1"/>
  <c r="G71" i="73"/>
  <c r="G34" i="73" s="1"/>
  <c r="E72" i="73"/>
  <c r="E35" i="73" s="1"/>
  <c r="M72" i="73"/>
  <c r="M35" i="73" s="1"/>
  <c r="AB60" i="74"/>
  <c r="F59" i="74" s="1"/>
  <c r="F22" i="74" s="1"/>
  <c r="AF60" i="74"/>
  <c r="AB76" i="74"/>
  <c r="M71" i="74" s="1"/>
  <c r="M34" i="74" s="1"/>
  <c r="AF76" i="74"/>
  <c r="AB56" i="75"/>
  <c r="E60" i="75" s="1"/>
  <c r="AF56" i="75"/>
  <c r="AI60" i="75"/>
  <c r="E70" i="75"/>
  <c r="E33" i="75" s="1"/>
  <c r="M70" i="75"/>
  <c r="M33" i="75" s="1"/>
  <c r="M71" i="75"/>
  <c r="M34" i="75" s="1"/>
  <c r="M72" i="75"/>
  <c r="M35" i="75" s="1"/>
  <c r="AH60" i="76"/>
  <c r="AD60" i="76"/>
  <c r="AG60" i="76"/>
  <c r="AC60" i="76"/>
  <c r="F59" i="76" s="1"/>
  <c r="F22" i="76" s="1"/>
  <c r="AF60" i="76"/>
  <c r="AB60" i="76"/>
  <c r="AI76" i="76"/>
  <c r="AI56" i="77"/>
  <c r="AH76" i="79"/>
  <c r="AD76" i="79"/>
  <c r="AF76" i="79"/>
  <c r="AB76" i="79"/>
  <c r="AC76" i="79"/>
  <c r="AI76" i="79"/>
  <c r="AA76" i="79"/>
  <c r="AG76" i="79"/>
  <c r="E57" i="68"/>
  <c r="M57" i="68"/>
  <c r="G60" i="68"/>
  <c r="AI60" i="68"/>
  <c r="AI76" i="68"/>
  <c r="K57" i="69"/>
  <c r="H59" i="69"/>
  <c r="E60" i="69"/>
  <c r="M60" i="69"/>
  <c r="AD60" i="69"/>
  <c r="F59" i="69" s="1"/>
  <c r="F22" i="69" s="1"/>
  <c r="AH60" i="69"/>
  <c r="E73" i="69"/>
  <c r="E36" i="69" s="1"/>
  <c r="AD76" i="69"/>
  <c r="G72" i="69" s="1"/>
  <c r="G35" i="69" s="1"/>
  <c r="AH76" i="69"/>
  <c r="AH56" i="70"/>
  <c r="I57" i="70"/>
  <c r="AC60" i="70"/>
  <c r="L59" i="70" s="1"/>
  <c r="AG60" i="70"/>
  <c r="E72" i="70"/>
  <c r="E35" i="70" s="1"/>
  <c r="AC76" i="70"/>
  <c r="AG76" i="70"/>
  <c r="I73" i="70" s="1"/>
  <c r="I36" i="70" s="1"/>
  <c r="AC56" i="71"/>
  <c r="G57" i="71" s="1"/>
  <c r="AG56" i="71"/>
  <c r="L59" i="71"/>
  <c r="AB76" i="71"/>
  <c r="AB56" i="72"/>
  <c r="M60" i="72" s="1"/>
  <c r="AF56" i="72"/>
  <c r="K57" i="72" s="1"/>
  <c r="E57" i="72"/>
  <c r="AI60" i="72"/>
  <c r="AI76" i="72"/>
  <c r="AI56" i="73"/>
  <c r="K57" i="73"/>
  <c r="H59" i="73"/>
  <c r="E60" i="73"/>
  <c r="M60" i="73"/>
  <c r="AD60" i="73"/>
  <c r="J59" i="73" s="1"/>
  <c r="AH60" i="73"/>
  <c r="N59" i="73" s="1"/>
  <c r="K70" i="73"/>
  <c r="K33" i="73" s="1"/>
  <c r="I71" i="73"/>
  <c r="I34" i="73" s="1"/>
  <c r="G72" i="73"/>
  <c r="G35" i="73" s="1"/>
  <c r="E73" i="73"/>
  <c r="E36" i="73" s="1"/>
  <c r="M73" i="73"/>
  <c r="M36" i="73" s="1"/>
  <c r="AH76" i="73"/>
  <c r="AD56" i="74"/>
  <c r="G57" i="74" s="1"/>
  <c r="AH56" i="74"/>
  <c r="M57" i="74" s="1"/>
  <c r="I57" i="74"/>
  <c r="K60" i="74"/>
  <c r="AC60" i="74"/>
  <c r="L59" i="74" s="1"/>
  <c r="AG60" i="74"/>
  <c r="AC76" i="74"/>
  <c r="G71" i="74" s="1"/>
  <c r="G34" i="74" s="1"/>
  <c r="AG76" i="74"/>
  <c r="AC56" i="75"/>
  <c r="G60" i="75" s="1"/>
  <c r="AG56" i="75"/>
  <c r="AB60" i="75"/>
  <c r="AF60" i="75"/>
  <c r="G70" i="75"/>
  <c r="G33" i="75" s="1"/>
  <c r="E71" i="75"/>
  <c r="E34" i="75" s="1"/>
  <c r="E72" i="75"/>
  <c r="E35" i="75" s="1"/>
  <c r="E73" i="75"/>
  <c r="E36" i="75" s="1"/>
  <c r="G73" i="75"/>
  <c r="G36" i="75" s="1"/>
  <c r="I72" i="75"/>
  <c r="I35" i="75" s="1"/>
  <c r="K71" i="75"/>
  <c r="K34" i="75" s="1"/>
  <c r="K73" i="75"/>
  <c r="K36" i="75" s="1"/>
  <c r="M60" i="76"/>
  <c r="M62" i="76" s="1"/>
  <c r="E57" i="76"/>
  <c r="AI60" i="76"/>
  <c r="G57" i="68"/>
  <c r="AB76" i="68"/>
  <c r="E57" i="69"/>
  <c r="M57" i="69"/>
  <c r="E70" i="69"/>
  <c r="E33" i="69" s="1"/>
  <c r="M70" i="69"/>
  <c r="M33" i="69" s="1"/>
  <c r="K57" i="70"/>
  <c r="E60" i="70"/>
  <c r="AD60" i="70"/>
  <c r="I71" i="70"/>
  <c r="I34" i="70" s="1"/>
  <c r="G72" i="70"/>
  <c r="G35" i="70" s="1"/>
  <c r="AD76" i="70"/>
  <c r="AD56" i="71"/>
  <c r="I60" i="71" s="1"/>
  <c r="I62" i="71" s="1"/>
  <c r="I57" i="71"/>
  <c r="F59" i="71"/>
  <c r="F22" i="71" s="1"/>
  <c r="AC56" i="72"/>
  <c r="G60" i="72" s="1"/>
  <c r="G62" i="72" s="1"/>
  <c r="G57" i="72"/>
  <c r="AB60" i="72"/>
  <c r="AB76" i="72"/>
  <c r="E57" i="73"/>
  <c r="M57" i="73"/>
  <c r="E70" i="73"/>
  <c r="E33" i="73" s="1"/>
  <c r="M70" i="73"/>
  <c r="M33" i="73" s="1"/>
  <c r="K71" i="73"/>
  <c r="K34" i="73" s="1"/>
  <c r="I72" i="73"/>
  <c r="I35" i="73" s="1"/>
  <c r="K57" i="74"/>
  <c r="E60" i="74"/>
  <c r="AD60" i="74"/>
  <c r="AD76" i="74"/>
  <c r="K70" i="74" s="1"/>
  <c r="K33" i="74" s="1"/>
  <c r="AD56" i="75"/>
  <c r="M60" i="75" s="1"/>
  <c r="AC60" i="75"/>
  <c r="F59" i="75" s="1"/>
  <c r="F22" i="75" s="1"/>
  <c r="I70" i="75"/>
  <c r="I33" i="75" s="1"/>
  <c r="G71" i="75"/>
  <c r="G34" i="75" s="1"/>
  <c r="G72" i="75"/>
  <c r="G35" i="75" s="1"/>
  <c r="I60" i="76"/>
  <c r="I62" i="76" s="1"/>
  <c r="G57" i="76"/>
  <c r="I57" i="76"/>
  <c r="K60" i="76"/>
  <c r="AA76" i="76"/>
  <c r="AA56" i="77"/>
  <c r="AH60" i="79"/>
  <c r="AD60" i="79"/>
  <c r="AF60" i="79"/>
  <c r="AB60" i="79"/>
  <c r="AC60" i="79"/>
  <c r="AI60" i="79"/>
  <c r="AA60" i="79"/>
  <c r="AG60" i="79"/>
  <c r="H59" i="82"/>
  <c r="F59" i="82"/>
  <c r="F22" i="82" s="1"/>
  <c r="AH60" i="83"/>
  <c r="AD60" i="83"/>
  <c r="AG60" i="83"/>
  <c r="AC60" i="83"/>
  <c r="AF60" i="83"/>
  <c r="AB60" i="83"/>
  <c r="K60" i="87"/>
  <c r="I57" i="87"/>
  <c r="I60" i="87"/>
  <c r="G57" i="87"/>
  <c r="M57" i="87"/>
  <c r="AH76" i="87"/>
  <c r="AD76" i="87"/>
  <c r="AG76" i="87"/>
  <c r="AC76" i="87"/>
  <c r="AF76" i="87"/>
  <c r="AB76" i="87"/>
  <c r="AG56" i="91"/>
  <c r="AC56" i="91"/>
  <c r="AF56" i="91"/>
  <c r="AB56" i="91"/>
  <c r="AD56" i="91"/>
  <c r="AI56" i="91"/>
  <c r="AA56" i="91"/>
  <c r="AH56" i="91"/>
  <c r="K73" i="91"/>
  <c r="K36" i="91" s="1"/>
  <c r="E72" i="91"/>
  <c r="E35" i="91" s="1"/>
  <c r="I70" i="91"/>
  <c r="I33" i="91" s="1"/>
  <c r="E73" i="91"/>
  <c r="E36" i="91" s="1"/>
  <c r="I71" i="91"/>
  <c r="I34" i="91" s="1"/>
  <c r="M72" i="91"/>
  <c r="M35" i="91" s="1"/>
  <c r="G71" i="91"/>
  <c r="G34" i="91" s="1"/>
  <c r="I61" i="92"/>
  <c r="AI60" i="77"/>
  <c r="AI76" i="77"/>
  <c r="AI56" i="78"/>
  <c r="K57" i="78"/>
  <c r="M60" i="78"/>
  <c r="AD60" i="78"/>
  <c r="AH60" i="78"/>
  <c r="AD76" i="78"/>
  <c r="AH76" i="78"/>
  <c r="AD56" i="79"/>
  <c r="AH56" i="79"/>
  <c r="K57" i="79"/>
  <c r="AH56" i="80"/>
  <c r="AD56" i="80"/>
  <c r="AF56" i="80"/>
  <c r="AB56" i="80"/>
  <c r="AI60" i="83"/>
  <c r="J59" i="86"/>
  <c r="H59" i="86"/>
  <c r="N59" i="86"/>
  <c r="F59" i="86"/>
  <c r="F22" i="86" s="1"/>
  <c r="AH60" i="87"/>
  <c r="AD60" i="87"/>
  <c r="AG60" i="87"/>
  <c r="AC60" i="87"/>
  <c r="AF60" i="87"/>
  <c r="AB60" i="87"/>
  <c r="F59" i="87" s="1"/>
  <c r="F22" i="87" s="1"/>
  <c r="AI76" i="87"/>
  <c r="M57" i="78"/>
  <c r="AI60" i="78"/>
  <c r="AI76" i="78"/>
  <c r="E60" i="79"/>
  <c r="I60" i="79"/>
  <c r="AI56" i="79"/>
  <c r="M57" i="79"/>
  <c r="E57" i="83"/>
  <c r="G60" i="83"/>
  <c r="G73" i="86"/>
  <c r="G36" i="86" s="1"/>
  <c r="I72" i="86"/>
  <c r="I35" i="86" s="1"/>
  <c r="K71" i="86"/>
  <c r="K34" i="86" s="1"/>
  <c r="M70" i="86"/>
  <c r="M33" i="86" s="1"/>
  <c r="E70" i="86"/>
  <c r="E33" i="86" s="1"/>
  <c r="M73" i="86"/>
  <c r="M36" i="86" s="1"/>
  <c r="E73" i="86"/>
  <c r="E36" i="86" s="1"/>
  <c r="G72" i="86"/>
  <c r="G35" i="86" s="1"/>
  <c r="I71" i="86"/>
  <c r="I34" i="86" s="1"/>
  <c r="K70" i="86"/>
  <c r="K33" i="86" s="1"/>
  <c r="K73" i="86"/>
  <c r="K36" i="86" s="1"/>
  <c r="M72" i="86"/>
  <c r="M35" i="86" s="1"/>
  <c r="E72" i="86"/>
  <c r="E35" i="86" s="1"/>
  <c r="G71" i="86"/>
  <c r="G34" i="86" s="1"/>
  <c r="I70" i="86"/>
  <c r="I33" i="86" s="1"/>
  <c r="G61" i="88"/>
  <c r="K70" i="91"/>
  <c r="K33" i="91" s="1"/>
  <c r="I62" i="92"/>
  <c r="K57" i="76"/>
  <c r="E60" i="76"/>
  <c r="AC60" i="77"/>
  <c r="J59" i="77" s="1"/>
  <c r="AC76" i="77"/>
  <c r="I72" i="77" s="1"/>
  <c r="I35" i="77" s="1"/>
  <c r="AC56" i="78"/>
  <c r="AB60" i="78"/>
  <c r="L59" i="78" s="1"/>
  <c r="AB76" i="78"/>
  <c r="I73" i="78" s="1"/>
  <c r="I36" i="78" s="1"/>
  <c r="AB56" i="79"/>
  <c r="AA56" i="80"/>
  <c r="AI56" i="80"/>
  <c r="I57" i="81"/>
  <c r="I62" i="81" s="1"/>
  <c r="E71" i="82"/>
  <c r="E34" i="82" s="1"/>
  <c r="AA60" i="83"/>
  <c r="AH76" i="83"/>
  <c r="AD76" i="83"/>
  <c r="AG76" i="83"/>
  <c r="AC76" i="83"/>
  <c r="E73" i="83" s="1"/>
  <c r="E36" i="83" s="1"/>
  <c r="AF76" i="83"/>
  <c r="AB76" i="83"/>
  <c r="I71" i="83" s="1"/>
  <c r="I34" i="83" s="1"/>
  <c r="AH56" i="84"/>
  <c r="AD56" i="84"/>
  <c r="AG56" i="84"/>
  <c r="AC56" i="84"/>
  <c r="AF56" i="84"/>
  <c r="AB56" i="84"/>
  <c r="E60" i="84" s="1"/>
  <c r="K72" i="86"/>
  <c r="K35" i="86" s="1"/>
  <c r="M60" i="87"/>
  <c r="M62" i="87" s="1"/>
  <c r="E57" i="87"/>
  <c r="G60" i="87"/>
  <c r="G62" i="87" s="1"/>
  <c r="AA76" i="87"/>
  <c r="G60" i="88"/>
  <c r="G62" i="88" s="1"/>
  <c r="E57" i="88"/>
  <c r="M57" i="88"/>
  <c r="K60" i="88"/>
  <c r="I57" i="88"/>
  <c r="F59" i="91"/>
  <c r="F22" i="91" s="1"/>
  <c r="N59" i="91"/>
  <c r="G72" i="91"/>
  <c r="G35" i="91" s="1"/>
  <c r="AI60" i="80"/>
  <c r="AI76" i="80"/>
  <c r="AI56" i="81"/>
  <c r="K57" i="81"/>
  <c r="E60" i="81"/>
  <c r="M60" i="81"/>
  <c r="AD60" i="81"/>
  <c r="AH60" i="81"/>
  <c r="G72" i="81"/>
  <c r="G35" i="81" s="1"/>
  <c r="AD76" i="81"/>
  <c r="I71" i="81" s="1"/>
  <c r="I34" i="81" s="1"/>
  <c r="AH76" i="81"/>
  <c r="AD56" i="82"/>
  <c r="AH56" i="82"/>
  <c r="AG60" i="82"/>
  <c r="N59" i="82" s="1"/>
  <c r="AC76" i="82"/>
  <c r="M70" i="82" s="1"/>
  <c r="M33" i="82" s="1"/>
  <c r="AG76" i="82"/>
  <c r="I73" i="82" s="1"/>
  <c r="I36" i="82" s="1"/>
  <c r="AG56" i="83"/>
  <c r="M57" i="83" s="1"/>
  <c r="G57" i="83"/>
  <c r="AI60" i="84"/>
  <c r="E70" i="84"/>
  <c r="E33" i="84" s="1"/>
  <c r="I72" i="84"/>
  <c r="I35" i="84" s="1"/>
  <c r="AI76" i="84"/>
  <c r="M72" i="84" s="1"/>
  <c r="M35" i="84" s="1"/>
  <c r="AI56" i="85"/>
  <c r="H59" i="85"/>
  <c r="AD60" i="85"/>
  <c r="AH60" i="85"/>
  <c r="K70" i="85"/>
  <c r="K33" i="85" s="1"/>
  <c r="E73" i="85"/>
  <c r="E36" i="85" s="1"/>
  <c r="M73" i="85"/>
  <c r="M36" i="85" s="1"/>
  <c r="AD76" i="85"/>
  <c r="AH76" i="85"/>
  <c r="AD56" i="86"/>
  <c r="AH56" i="86"/>
  <c r="AH60" i="88"/>
  <c r="AD60" i="88"/>
  <c r="F59" i="88" s="1"/>
  <c r="F22" i="88" s="1"/>
  <c r="AH60" i="89"/>
  <c r="AD60" i="89"/>
  <c r="AG60" i="89"/>
  <c r="AC60" i="89"/>
  <c r="AH60" i="93"/>
  <c r="AD60" i="93"/>
  <c r="AG60" i="93"/>
  <c r="AC60" i="93"/>
  <c r="AH76" i="93"/>
  <c r="AD76" i="93"/>
  <c r="AG76" i="93"/>
  <c r="AC76" i="93"/>
  <c r="AF76" i="93"/>
  <c r="AB76" i="93"/>
  <c r="G72" i="93" s="1"/>
  <c r="G35" i="93" s="1"/>
  <c r="AH56" i="94"/>
  <c r="AD56" i="94"/>
  <c r="AG56" i="94"/>
  <c r="AC56" i="94"/>
  <c r="AF56" i="94"/>
  <c r="AB56" i="94"/>
  <c r="I60" i="94" s="1"/>
  <c r="J59" i="95"/>
  <c r="G73" i="95"/>
  <c r="G36" i="95" s="1"/>
  <c r="K60" i="96"/>
  <c r="I57" i="96"/>
  <c r="E57" i="81"/>
  <c r="M57" i="81"/>
  <c r="AI60" i="81"/>
  <c r="AI76" i="81"/>
  <c r="AI56" i="82"/>
  <c r="AI60" i="85"/>
  <c r="AI76" i="85"/>
  <c r="AI56" i="86"/>
  <c r="H59" i="88"/>
  <c r="H58" i="88" s="1"/>
  <c r="AI56" i="89"/>
  <c r="AH56" i="89"/>
  <c r="AD56" i="89"/>
  <c r="AH76" i="89"/>
  <c r="AD76" i="89"/>
  <c r="AG76" i="89"/>
  <c r="AC76" i="89"/>
  <c r="G72" i="89" s="1"/>
  <c r="G35" i="89" s="1"/>
  <c r="AG60" i="90"/>
  <c r="AC60" i="90"/>
  <c r="AF60" i="90"/>
  <c r="AB60" i="90"/>
  <c r="N59" i="90" s="1"/>
  <c r="J59" i="91"/>
  <c r="G73" i="91"/>
  <c r="G36" i="91" s="1"/>
  <c r="L59" i="95"/>
  <c r="H59" i="95"/>
  <c r="I73" i="95"/>
  <c r="I36" i="95" s="1"/>
  <c r="K72" i="95"/>
  <c r="K35" i="95" s="1"/>
  <c r="M71" i="95"/>
  <c r="M34" i="95" s="1"/>
  <c r="E71" i="95"/>
  <c r="E34" i="95" s="1"/>
  <c r="G70" i="95"/>
  <c r="G33" i="95" s="1"/>
  <c r="M73" i="95"/>
  <c r="M36" i="95" s="1"/>
  <c r="E73" i="95"/>
  <c r="E36" i="95" s="1"/>
  <c r="G72" i="95"/>
  <c r="G35" i="95" s="1"/>
  <c r="I71" i="95"/>
  <c r="I34" i="95" s="1"/>
  <c r="K70" i="95"/>
  <c r="K33" i="95" s="1"/>
  <c r="AH76" i="97"/>
  <c r="AD76" i="97"/>
  <c r="AG76" i="97"/>
  <c r="AC76" i="97"/>
  <c r="AF76" i="97"/>
  <c r="AB76" i="97"/>
  <c r="M73" i="97" s="1"/>
  <c r="M36" i="97" s="1"/>
  <c r="AH56" i="98"/>
  <c r="AD56" i="98"/>
  <c r="AG56" i="98"/>
  <c r="AC56" i="98"/>
  <c r="M60" i="98" s="1"/>
  <c r="AF56" i="98"/>
  <c r="AB56" i="98"/>
  <c r="I60" i="98" s="1"/>
  <c r="AC60" i="80"/>
  <c r="J59" i="80" s="1"/>
  <c r="AC76" i="80"/>
  <c r="E71" i="80" s="1"/>
  <c r="E34" i="80" s="1"/>
  <c r="G57" i="81"/>
  <c r="AB60" i="81"/>
  <c r="E71" i="81"/>
  <c r="E34" i="81" s="1"/>
  <c r="M71" i="81"/>
  <c r="M34" i="81" s="1"/>
  <c r="AB76" i="81"/>
  <c r="I73" i="81" s="1"/>
  <c r="I36" i="81" s="1"/>
  <c r="AB56" i="82"/>
  <c r="K60" i="82" s="1"/>
  <c r="E57" i="82"/>
  <c r="E60" i="83"/>
  <c r="F59" i="84"/>
  <c r="F22" i="84" s="1"/>
  <c r="AC60" i="84"/>
  <c r="G71" i="84"/>
  <c r="G34" i="84" s="1"/>
  <c r="E72" i="84"/>
  <c r="E35" i="84" s="1"/>
  <c r="AC76" i="84"/>
  <c r="K73" i="84" s="1"/>
  <c r="K36" i="84" s="1"/>
  <c r="AC56" i="85"/>
  <c r="E60" i="85" s="1"/>
  <c r="G57" i="85"/>
  <c r="AB60" i="85"/>
  <c r="E71" i="85"/>
  <c r="E34" i="85" s="1"/>
  <c r="M71" i="85"/>
  <c r="M34" i="85" s="1"/>
  <c r="K72" i="85"/>
  <c r="K35" i="85" s="1"/>
  <c r="AB76" i="85"/>
  <c r="I71" i="85" s="1"/>
  <c r="I34" i="85" s="1"/>
  <c r="AB56" i="86"/>
  <c r="K57" i="86" s="1"/>
  <c r="E57" i="86"/>
  <c r="K57" i="87"/>
  <c r="E60" i="87"/>
  <c r="M60" i="88"/>
  <c r="M62" i="88" s="1"/>
  <c r="AB60" i="88"/>
  <c r="L59" i="88" s="1"/>
  <c r="AG60" i="88"/>
  <c r="AH76" i="88"/>
  <c r="AD76" i="88"/>
  <c r="AA56" i="89"/>
  <c r="AF56" i="89"/>
  <c r="AA60" i="89"/>
  <c r="AI60" i="89"/>
  <c r="AF76" i="89"/>
  <c r="AH56" i="90"/>
  <c r="AD56" i="90"/>
  <c r="I60" i="90" s="1"/>
  <c r="AG56" i="90"/>
  <c r="AC56" i="90"/>
  <c r="G60" i="90" s="1"/>
  <c r="M60" i="90"/>
  <c r="AH60" i="90"/>
  <c r="AG76" i="90"/>
  <c r="AC76" i="90"/>
  <c r="AF76" i="90"/>
  <c r="AB76" i="90"/>
  <c r="G71" i="90" s="1"/>
  <c r="G34" i="90" s="1"/>
  <c r="L59" i="91"/>
  <c r="I73" i="91"/>
  <c r="I36" i="91" s="1"/>
  <c r="K72" i="91"/>
  <c r="K35" i="91" s="1"/>
  <c r="M71" i="91"/>
  <c r="M34" i="91" s="1"/>
  <c r="E71" i="91"/>
  <c r="E34" i="91" s="1"/>
  <c r="G70" i="91"/>
  <c r="G33" i="91" s="1"/>
  <c r="M60" i="92"/>
  <c r="M62" i="92" s="1"/>
  <c r="G57" i="92"/>
  <c r="AA60" i="93"/>
  <c r="AI60" i="93"/>
  <c r="I70" i="95"/>
  <c r="I33" i="95" s="1"/>
  <c r="K73" i="95"/>
  <c r="K36" i="95" s="1"/>
  <c r="M62" i="96"/>
  <c r="G61" i="96"/>
  <c r="AH60" i="97"/>
  <c r="AD60" i="97"/>
  <c r="AG60" i="97"/>
  <c r="AC60" i="97"/>
  <c r="H59" i="97" s="1"/>
  <c r="AF60" i="97"/>
  <c r="AB60" i="97"/>
  <c r="F59" i="97" s="1"/>
  <c r="F22" i="97" s="1"/>
  <c r="AI76" i="97"/>
  <c r="AI56" i="98"/>
  <c r="L59" i="99"/>
  <c r="H59" i="99"/>
  <c r="L59" i="103"/>
  <c r="H59" i="103"/>
  <c r="AH56" i="107"/>
  <c r="AD56" i="107"/>
  <c r="AG56" i="107"/>
  <c r="AC56" i="107"/>
  <c r="AF56" i="107"/>
  <c r="AB56" i="107"/>
  <c r="AA56" i="107"/>
  <c r="AI56" i="107"/>
  <c r="AI60" i="94"/>
  <c r="AI76" i="94"/>
  <c r="AI56" i="95"/>
  <c r="AI60" i="98"/>
  <c r="AI76" i="98"/>
  <c r="AI56" i="99"/>
  <c r="J59" i="105"/>
  <c r="H59" i="105"/>
  <c r="K57" i="88"/>
  <c r="E60" i="88"/>
  <c r="E70" i="91"/>
  <c r="E33" i="91" s="1"/>
  <c r="M70" i="91"/>
  <c r="M33" i="91" s="1"/>
  <c r="K71" i="91"/>
  <c r="K34" i="91" s="1"/>
  <c r="I72" i="91"/>
  <c r="I35" i="91" s="1"/>
  <c r="K57" i="92"/>
  <c r="E60" i="92"/>
  <c r="AD60" i="92"/>
  <c r="H59" i="92" s="1"/>
  <c r="AH60" i="92"/>
  <c r="G72" i="92"/>
  <c r="G35" i="92" s="1"/>
  <c r="E73" i="92"/>
  <c r="E36" i="92" s="1"/>
  <c r="AD76" i="92"/>
  <c r="AH76" i="92"/>
  <c r="AD56" i="93"/>
  <c r="I60" i="93" s="1"/>
  <c r="AH56" i="93"/>
  <c r="L59" i="94"/>
  <c r="AB60" i="94"/>
  <c r="AF60" i="94"/>
  <c r="AB76" i="94"/>
  <c r="M71" i="94" s="1"/>
  <c r="M34" i="94" s="1"/>
  <c r="AF76" i="94"/>
  <c r="AB56" i="95"/>
  <c r="AF56" i="95"/>
  <c r="E70" i="95"/>
  <c r="E33" i="95" s="1"/>
  <c r="M70" i="95"/>
  <c r="M33" i="95" s="1"/>
  <c r="K71" i="95"/>
  <c r="K34" i="95" s="1"/>
  <c r="I72" i="95"/>
  <c r="I35" i="95" s="1"/>
  <c r="K57" i="96"/>
  <c r="E60" i="96"/>
  <c r="AD60" i="96"/>
  <c r="L59" i="96" s="1"/>
  <c r="AH60" i="96"/>
  <c r="I71" i="96"/>
  <c r="I34" i="96" s="1"/>
  <c r="G72" i="96"/>
  <c r="G35" i="96" s="1"/>
  <c r="E73" i="96"/>
  <c r="E36" i="96" s="1"/>
  <c r="AD76" i="96"/>
  <c r="I72" i="96" s="1"/>
  <c r="I35" i="96" s="1"/>
  <c r="AH76" i="96"/>
  <c r="M73" i="96" s="1"/>
  <c r="M36" i="96" s="1"/>
  <c r="AD56" i="97"/>
  <c r="M57" i="97" s="1"/>
  <c r="AH56" i="97"/>
  <c r="K60" i="97"/>
  <c r="L59" i="98"/>
  <c r="AB60" i="98"/>
  <c r="AF60" i="98"/>
  <c r="AB76" i="98"/>
  <c r="M71" i="98" s="1"/>
  <c r="M34" i="98" s="1"/>
  <c r="AF76" i="98"/>
  <c r="AB56" i="99"/>
  <c r="I60" i="99" s="1"/>
  <c r="AF56" i="99"/>
  <c r="E71" i="99"/>
  <c r="E34" i="99" s="1"/>
  <c r="AH76" i="102"/>
  <c r="AD76" i="102"/>
  <c r="AG76" i="102"/>
  <c r="AC76" i="102"/>
  <c r="AF76" i="102"/>
  <c r="AB76" i="102"/>
  <c r="G72" i="102" s="1"/>
  <c r="G35" i="102" s="1"/>
  <c r="AH56" i="103"/>
  <c r="AD56" i="103"/>
  <c r="AG56" i="103"/>
  <c r="AC56" i="103"/>
  <c r="I60" i="103" s="1"/>
  <c r="AF56" i="103"/>
  <c r="AB56" i="103"/>
  <c r="E57" i="92"/>
  <c r="M57" i="92"/>
  <c r="E60" i="93"/>
  <c r="F59" i="94"/>
  <c r="F22" i="94" s="1"/>
  <c r="AC60" i="94"/>
  <c r="G71" i="94"/>
  <c r="G34" i="94" s="1"/>
  <c r="E72" i="94"/>
  <c r="E35" i="94" s="1"/>
  <c r="AC76" i="94"/>
  <c r="AC56" i="95"/>
  <c r="M60" i="95" s="1"/>
  <c r="E57" i="96"/>
  <c r="M57" i="96"/>
  <c r="K57" i="97"/>
  <c r="E60" i="97"/>
  <c r="F59" i="98"/>
  <c r="F22" i="98" s="1"/>
  <c r="AC60" i="98"/>
  <c r="AC76" i="98"/>
  <c r="G70" i="98" s="1"/>
  <c r="G33" i="98" s="1"/>
  <c r="AC56" i="99"/>
  <c r="G60" i="99" s="1"/>
  <c r="E72" i="99"/>
  <c r="E35" i="99" s="1"/>
  <c r="G73" i="99"/>
  <c r="G36" i="99" s="1"/>
  <c r="I72" i="99"/>
  <c r="I35" i="99" s="1"/>
  <c r="E70" i="99"/>
  <c r="E33" i="99" s="1"/>
  <c r="AF60" i="100"/>
  <c r="AB60" i="100"/>
  <c r="AH60" i="100"/>
  <c r="AD60" i="100"/>
  <c r="L59" i="100" s="1"/>
  <c r="I73" i="100"/>
  <c r="I36" i="100" s="1"/>
  <c r="H59" i="101"/>
  <c r="F59" i="101"/>
  <c r="F22" i="101" s="1"/>
  <c r="G73" i="101"/>
  <c r="G36" i="101" s="1"/>
  <c r="K71" i="101"/>
  <c r="K34" i="101" s="1"/>
  <c r="M70" i="101"/>
  <c r="M33" i="101" s="1"/>
  <c r="E70" i="101"/>
  <c r="E33" i="101" s="1"/>
  <c r="E73" i="101"/>
  <c r="E36" i="101" s="1"/>
  <c r="G72" i="101"/>
  <c r="G35" i="101" s="1"/>
  <c r="K73" i="101"/>
  <c r="K36" i="101" s="1"/>
  <c r="M72" i="101"/>
  <c r="M35" i="101" s="1"/>
  <c r="E72" i="101"/>
  <c r="E35" i="101" s="1"/>
  <c r="G71" i="101"/>
  <c r="G34" i="101" s="1"/>
  <c r="I70" i="101"/>
  <c r="I33" i="101" s="1"/>
  <c r="AH60" i="102"/>
  <c r="AD60" i="102"/>
  <c r="AG60" i="102"/>
  <c r="AC60" i="102"/>
  <c r="AF60" i="102"/>
  <c r="AB60" i="102"/>
  <c r="F59" i="102" s="1"/>
  <c r="F22" i="102" s="1"/>
  <c r="I72" i="102"/>
  <c r="I35" i="102" s="1"/>
  <c r="E60" i="103"/>
  <c r="M60" i="106"/>
  <c r="AH60" i="106"/>
  <c r="AD60" i="106"/>
  <c r="AG60" i="106"/>
  <c r="AC60" i="106"/>
  <c r="N59" i="106" s="1"/>
  <c r="AF60" i="106"/>
  <c r="AB60" i="106"/>
  <c r="L59" i="106" s="1"/>
  <c r="I72" i="106"/>
  <c r="I35" i="106" s="1"/>
  <c r="L59" i="111"/>
  <c r="H59" i="111"/>
  <c r="AI76" i="99"/>
  <c r="M72" i="99" s="1"/>
  <c r="M35" i="99" s="1"/>
  <c r="AI56" i="100"/>
  <c r="G72" i="100"/>
  <c r="G35" i="100" s="1"/>
  <c r="E73" i="100"/>
  <c r="E36" i="100" s="1"/>
  <c r="AD76" i="100"/>
  <c r="AH76" i="100"/>
  <c r="AD56" i="101"/>
  <c r="AH56" i="101"/>
  <c r="K60" i="101"/>
  <c r="AG60" i="101"/>
  <c r="L59" i="101" s="1"/>
  <c r="AG76" i="101"/>
  <c r="AC56" i="102"/>
  <c r="G60" i="102" s="1"/>
  <c r="G62" i="102" s="1"/>
  <c r="AG56" i="102"/>
  <c r="M60" i="102" s="1"/>
  <c r="G57" i="102"/>
  <c r="J59" i="103"/>
  <c r="AI60" i="103"/>
  <c r="N59" i="103" s="1"/>
  <c r="AI76" i="103"/>
  <c r="AI56" i="104"/>
  <c r="AD60" i="104"/>
  <c r="H59" i="104" s="1"/>
  <c r="AH60" i="104"/>
  <c r="AD76" i="104"/>
  <c r="AH76" i="104"/>
  <c r="AD56" i="105"/>
  <c r="AH56" i="105"/>
  <c r="F59" i="105"/>
  <c r="F22" i="105" s="1"/>
  <c r="AC60" i="105"/>
  <c r="N59" i="105" s="1"/>
  <c r="AG60" i="105"/>
  <c r="AC76" i="105"/>
  <c r="G73" i="105" s="1"/>
  <c r="G36" i="105" s="1"/>
  <c r="AG76" i="105"/>
  <c r="AC56" i="106"/>
  <c r="M57" i="106" s="1"/>
  <c r="AG56" i="106"/>
  <c r="G57" i="106"/>
  <c r="I60" i="106"/>
  <c r="AC76" i="106"/>
  <c r="K73" i="107"/>
  <c r="K36" i="107" s="1"/>
  <c r="G70" i="109"/>
  <c r="G33" i="109" s="1"/>
  <c r="AH76" i="110"/>
  <c r="AD76" i="110"/>
  <c r="AG76" i="110"/>
  <c r="AC76" i="110"/>
  <c r="AF76" i="110"/>
  <c r="AB76" i="110"/>
  <c r="I71" i="110" s="1"/>
  <c r="I34" i="110" s="1"/>
  <c r="AH56" i="113"/>
  <c r="AD56" i="113"/>
  <c r="AF56" i="113"/>
  <c r="AB56" i="113"/>
  <c r="AC56" i="113"/>
  <c r="AI56" i="113"/>
  <c r="AA56" i="113"/>
  <c r="AG56" i="113"/>
  <c r="AI76" i="100"/>
  <c r="AI56" i="101"/>
  <c r="M60" i="101" s="1"/>
  <c r="M62" i="101" s="1"/>
  <c r="AI60" i="104"/>
  <c r="AI76" i="104"/>
  <c r="AI56" i="105"/>
  <c r="AH60" i="110"/>
  <c r="AD60" i="110"/>
  <c r="AG60" i="110"/>
  <c r="AC60" i="110"/>
  <c r="AF60" i="110"/>
  <c r="AB60" i="110"/>
  <c r="N59" i="110" s="1"/>
  <c r="AH56" i="111"/>
  <c r="AD56" i="111"/>
  <c r="AG56" i="111"/>
  <c r="AC56" i="111"/>
  <c r="K57" i="111" s="1"/>
  <c r="AF56" i="111"/>
  <c r="AB56" i="111"/>
  <c r="K60" i="111" s="1"/>
  <c r="K73" i="111"/>
  <c r="K36" i="111" s="1"/>
  <c r="E71" i="112"/>
  <c r="E34" i="112" s="1"/>
  <c r="AC76" i="99"/>
  <c r="K72" i="99" s="1"/>
  <c r="K35" i="99" s="1"/>
  <c r="AC56" i="100"/>
  <c r="M60" i="100" s="1"/>
  <c r="G57" i="100"/>
  <c r="M71" i="100"/>
  <c r="M34" i="100" s="1"/>
  <c r="K72" i="100"/>
  <c r="K35" i="100" s="1"/>
  <c r="AB76" i="100"/>
  <c r="AB56" i="101"/>
  <c r="G60" i="101" s="1"/>
  <c r="E57" i="101"/>
  <c r="M57" i="101"/>
  <c r="E60" i="102"/>
  <c r="F59" i="103"/>
  <c r="F22" i="103" s="1"/>
  <c r="I70" i="103"/>
  <c r="I33" i="103" s="1"/>
  <c r="AC76" i="103"/>
  <c r="K73" i="103" s="1"/>
  <c r="K36" i="103" s="1"/>
  <c r="AC56" i="104"/>
  <c r="G60" i="104" s="1"/>
  <c r="AB60" i="104"/>
  <c r="L59" i="104" s="1"/>
  <c r="E71" i="104"/>
  <c r="E34" i="104" s="1"/>
  <c r="AB76" i="104"/>
  <c r="E73" i="104" s="1"/>
  <c r="E36" i="104" s="1"/>
  <c r="AB56" i="105"/>
  <c r="K57" i="105" s="1"/>
  <c r="K57" i="106"/>
  <c r="E60" i="106"/>
  <c r="AF76" i="106"/>
  <c r="AB76" i="106"/>
  <c r="G72" i="106" s="1"/>
  <c r="G35" i="106" s="1"/>
  <c r="I73" i="107"/>
  <c r="I36" i="107" s="1"/>
  <c r="K72" i="107"/>
  <c r="K35" i="107" s="1"/>
  <c r="M71" i="107"/>
  <c r="M34" i="107" s="1"/>
  <c r="E71" i="107"/>
  <c r="E34" i="107" s="1"/>
  <c r="G70" i="107"/>
  <c r="G33" i="107" s="1"/>
  <c r="I72" i="109"/>
  <c r="I35" i="109" s="1"/>
  <c r="K71" i="109"/>
  <c r="K34" i="109" s="1"/>
  <c r="M73" i="109"/>
  <c r="M36" i="109" s="1"/>
  <c r="E73" i="109"/>
  <c r="E36" i="109" s="1"/>
  <c r="K70" i="109"/>
  <c r="K33" i="109" s="1"/>
  <c r="M72" i="109"/>
  <c r="M35" i="109" s="1"/>
  <c r="I70" i="109"/>
  <c r="I33" i="109" s="1"/>
  <c r="AI60" i="110"/>
  <c r="AI56" i="111"/>
  <c r="I61" i="112"/>
  <c r="F59" i="117"/>
  <c r="F22" i="117" s="1"/>
  <c r="J59" i="107"/>
  <c r="E70" i="107"/>
  <c r="E33" i="107" s="1"/>
  <c r="M70" i="107"/>
  <c r="M33" i="107" s="1"/>
  <c r="K71" i="107"/>
  <c r="K34" i="107" s="1"/>
  <c r="I72" i="107"/>
  <c r="I35" i="107" s="1"/>
  <c r="G73" i="107"/>
  <c r="G36" i="107" s="1"/>
  <c r="AI56" i="108"/>
  <c r="H59" i="108"/>
  <c r="AD60" i="108"/>
  <c r="AH60" i="108"/>
  <c r="L59" i="108" s="1"/>
  <c r="K70" i="108"/>
  <c r="K33" i="108" s="1"/>
  <c r="E73" i="108"/>
  <c r="E36" i="108" s="1"/>
  <c r="AD76" i="108"/>
  <c r="AH76" i="108"/>
  <c r="AD56" i="109"/>
  <c r="AH56" i="109"/>
  <c r="AC60" i="109"/>
  <c r="J59" i="109" s="1"/>
  <c r="AG60" i="109"/>
  <c r="AC76" i="109"/>
  <c r="AG76" i="109"/>
  <c r="AC56" i="110"/>
  <c r="K60" i="110" s="1"/>
  <c r="AG56" i="110"/>
  <c r="J59" i="111"/>
  <c r="AI60" i="111"/>
  <c r="N59" i="111" s="1"/>
  <c r="K71" i="111"/>
  <c r="K34" i="111" s="1"/>
  <c r="I72" i="111"/>
  <c r="I35" i="111" s="1"/>
  <c r="AI76" i="111"/>
  <c r="K57" i="112"/>
  <c r="H59" i="112"/>
  <c r="H58" i="112" s="1"/>
  <c r="E60" i="112"/>
  <c r="M60" i="112"/>
  <c r="AD60" i="112"/>
  <c r="AH60" i="112"/>
  <c r="AC76" i="112"/>
  <c r="AI60" i="108"/>
  <c r="AI76" i="108"/>
  <c r="M73" i="108" s="1"/>
  <c r="M36" i="108" s="1"/>
  <c r="AI56" i="109"/>
  <c r="E57" i="112"/>
  <c r="M57" i="112"/>
  <c r="G60" i="112"/>
  <c r="AI60" i="112"/>
  <c r="I73" i="113"/>
  <c r="I36" i="113" s="1"/>
  <c r="K72" i="113"/>
  <c r="K35" i="113" s="1"/>
  <c r="M71" i="113"/>
  <c r="M34" i="113" s="1"/>
  <c r="E71" i="113"/>
  <c r="E34" i="113" s="1"/>
  <c r="G70" i="113"/>
  <c r="G33" i="113" s="1"/>
  <c r="H59" i="118"/>
  <c r="N59" i="118"/>
  <c r="F59" i="107"/>
  <c r="F22" i="107" s="1"/>
  <c r="I70" i="107"/>
  <c r="I33" i="107" s="1"/>
  <c r="G71" i="107"/>
  <c r="G34" i="107" s="1"/>
  <c r="E72" i="107"/>
  <c r="E35" i="107" s="1"/>
  <c r="M72" i="107"/>
  <c r="M35" i="107" s="1"/>
  <c r="AC56" i="108"/>
  <c r="I60" i="108" s="1"/>
  <c r="G57" i="108"/>
  <c r="AB60" i="108"/>
  <c r="E71" i="108"/>
  <c r="E34" i="108" s="1"/>
  <c r="M71" i="108"/>
  <c r="M34" i="108" s="1"/>
  <c r="AB76" i="108"/>
  <c r="I73" i="108" s="1"/>
  <c r="I36" i="108" s="1"/>
  <c r="AB56" i="109"/>
  <c r="G60" i="109" s="1"/>
  <c r="E57" i="109"/>
  <c r="E60" i="110"/>
  <c r="F59" i="111"/>
  <c r="F22" i="111" s="1"/>
  <c r="G71" i="111"/>
  <c r="G34" i="111" s="1"/>
  <c r="E72" i="111"/>
  <c r="E35" i="111" s="1"/>
  <c r="M72" i="111"/>
  <c r="M35" i="111" s="1"/>
  <c r="AC76" i="111"/>
  <c r="AB60" i="112"/>
  <c r="AH76" i="112"/>
  <c r="AF76" i="112"/>
  <c r="M71" i="112" s="1"/>
  <c r="M34" i="112" s="1"/>
  <c r="AB76" i="112"/>
  <c r="N59" i="113"/>
  <c r="J59" i="113"/>
  <c r="E70" i="113"/>
  <c r="E33" i="113" s="1"/>
  <c r="M70" i="113"/>
  <c r="M33" i="113" s="1"/>
  <c r="K71" i="113"/>
  <c r="K34" i="113" s="1"/>
  <c r="I72" i="113"/>
  <c r="I35" i="113" s="1"/>
  <c r="G73" i="113"/>
  <c r="G36" i="113" s="1"/>
  <c r="AH60" i="114"/>
  <c r="AD60" i="114"/>
  <c r="J59" i="114" s="1"/>
  <c r="AG60" i="114"/>
  <c r="AC60" i="114"/>
  <c r="AA56" i="115"/>
  <c r="AA76" i="115"/>
  <c r="AG56" i="116"/>
  <c r="AC56" i="116"/>
  <c r="AF56" i="116"/>
  <c r="AB56" i="116"/>
  <c r="M60" i="116" s="1"/>
  <c r="M62" i="116" s="1"/>
  <c r="E57" i="118"/>
  <c r="E60" i="118"/>
  <c r="G60" i="119"/>
  <c r="G62" i="119" s="1"/>
  <c r="E57" i="119"/>
  <c r="M57" i="119"/>
  <c r="K60" i="119"/>
  <c r="I57" i="119"/>
  <c r="AH56" i="121"/>
  <c r="AD56" i="121"/>
  <c r="AI56" i="121"/>
  <c r="AC56" i="121"/>
  <c r="AG56" i="121"/>
  <c r="AB56" i="121"/>
  <c r="AA56" i="121"/>
  <c r="AF56" i="121"/>
  <c r="AF60" i="122"/>
  <c r="AB60" i="122"/>
  <c r="AH60" i="122"/>
  <c r="AC60" i="122"/>
  <c r="AG60" i="122"/>
  <c r="AA60" i="122"/>
  <c r="AD60" i="122"/>
  <c r="AI60" i="122"/>
  <c r="AH76" i="114"/>
  <c r="AD76" i="114"/>
  <c r="AG76" i="114"/>
  <c r="AC76" i="114"/>
  <c r="I71" i="114" s="1"/>
  <c r="I34" i="114" s="1"/>
  <c r="AG60" i="115"/>
  <c r="AC60" i="115"/>
  <c r="AF60" i="115"/>
  <c r="AB60" i="115"/>
  <c r="H59" i="115" s="1"/>
  <c r="F59" i="113"/>
  <c r="F22" i="113" s="1"/>
  <c r="I70" i="113"/>
  <c r="I33" i="113" s="1"/>
  <c r="G71" i="113"/>
  <c r="G34" i="113" s="1"/>
  <c r="E72" i="113"/>
  <c r="E35" i="113" s="1"/>
  <c r="M72" i="113"/>
  <c r="M35" i="113" s="1"/>
  <c r="H59" i="114"/>
  <c r="N59" i="114"/>
  <c r="AF76" i="114"/>
  <c r="AH56" i="115"/>
  <c r="AD56" i="115"/>
  <c r="AG56" i="115"/>
  <c r="AC56" i="115"/>
  <c r="AH60" i="115"/>
  <c r="AG76" i="115"/>
  <c r="AC76" i="115"/>
  <c r="AF76" i="115"/>
  <c r="AB76" i="115"/>
  <c r="I60" i="116"/>
  <c r="M57" i="116"/>
  <c r="E57" i="116"/>
  <c r="F59" i="118"/>
  <c r="F22" i="118" s="1"/>
  <c r="I73" i="118"/>
  <c r="I36" i="118" s="1"/>
  <c r="G72" i="118"/>
  <c r="G35" i="118" s="1"/>
  <c r="G71" i="118"/>
  <c r="G34" i="118" s="1"/>
  <c r="G70" i="118"/>
  <c r="G33" i="118" s="1"/>
  <c r="E71" i="118"/>
  <c r="E34" i="118" s="1"/>
  <c r="M73" i="118"/>
  <c r="M36" i="118" s="1"/>
  <c r="M72" i="118"/>
  <c r="M35" i="118" s="1"/>
  <c r="M71" i="118"/>
  <c r="M34" i="118" s="1"/>
  <c r="K70" i="118"/>
  <c r="K33" i="118" s="1"/>
  <c r="I62" i="119"/>
  <c r="AG56" i="117"/>
  <c r="AC56" i="117"/>
  <c r="AF76" i="117"/>
  <c r="AB76" i="117"/>
  <c r="AH60" i="119"/>
  <c r="AD60" i="119"/>
  <c r="AH76" i="119"/>
  <c r="AD76" i="119"/>
  <c r="AG76" i="119"/>
  <c r="AC76" i="119"/>
  <c r="AG60" i="120"/>
  <c r="AC60" i="120"/>
  <c r="AF60" i="120"/>
  <c r="AB60" i="120"/>
  <c r="AG76" i="121"/>
  <c r="AC76" i="121"/>
  <c r="AH76" i="121"/>
  <c r="AB76" i="121"/>
  <c r="AF76" i="121"/>
  <c r="AA76" i="121"/>
  <c r="K72" i="122"/>
  <c r="K35" i="122" s="1"/>
  <c r="M71" i="122"/>
  <c r="M34" i="122" s="1"/>
  <c r="M73" i="122"/>
  <c r="M36" i="122" s="1"/>
  <c r="M72" i="122"/>
  <c r="M35" i="122" s="1"/>
  <c r="K73" i="122"/>
  <c r="K36" i="122" s="1"/>
  <c r="I72" i="122"/>
  <c r="I35" i="122" s="1"/>
  <c r="AD56" i="114"/>
  <c r="G60" i="114" s="1"/>
  <c r="AH56" i="114"/>
  <c r="AI60" i="116"/>
  <c r="AI76" i="116"/>
  <c r="AA56" i="117"/>
  <c r="AF56" i="117"/>
  <c r="AA76" i="117"/>
  <c r="AG76" i="117"/>
  <c r="AD56" i="118"/>
  <c r="E72" i="118"/>
  <c r="E35" i="118" s="1"/>
  <c r="AA60" i="119"/>
  <c r="AF60" i="119"/>
  <c r="AF76" i="119"/>
  <c r="AH56" i="120"/>
  <c r="AD56" i="120"/>
  <c r="E60" i="120" s="1"/>
  <c r="AG56" i="120"/>
  <c r="AC56" i="120"/>
  <c r="I57" i="120" s="1"/>
  <c r="AH60" i="120"/>
  <c r="AH76" i="120"/>
  <c r="AD76" i="120"/>
  <c r="AG76" i="120"/>
  <c r="AB76" i="120"/>
  <c r="AF76" i="120"/>
  <c r="AA76" i="120"/>
  <c r="AI76" i="121"/>
  <c r="G72" i="122"/>
  <c r="G35" i="122" s="1"/>
  <c r="E60" i="114"/>
  <c r="AB60" i="116"/>
  <c r="M71" i="116"/>
  <c r="M34" i="116" s="1"/>
  <c r="K72" i="116"/>
  <c r="K35" i="116" s="1"/>
  <c r="AB76" i="116"/>
  <c r="AB56" i="117"/>
  <c r="AH56" i="117"/>
  <c r="AF60" i="117"/>
  <c r="N59" i="117" s="1"/>
  <c r="AB60" i="117"/>
  <c r="L59" i="117" s="1"/>
  <c r="AC76" i="117"/>
  <c r="AH76" i="117"/>
  <c r="AF56" i="118"/>
  <c r="M57" i="118" s="1"/>
  <c r="AB56" i="118"/>
  <c r="J59" i="118"/>
  <c r="G73" i="118"/>
  <c r="G36" i="118" s="1"/>
  <c r="I72" i="118"/>
  <c r="I35" i="118" s="1"/>
  <c r="K71" i="118"/>
  <c r="K34" i="118" s="1"/>
  <c r="M70" i="118"/>
  <c r="M33" i="118" s="1"/>
  <c r="E70" i="118"/>
  <c r="E33" i="118" s="1"/>
  <c r="M60" i="119"/>
  <c r="M62" i="119" s="1"/>
  <c r="AB60" i="119"/>
  <c r="AG60" i="119"/>
  <c r="AA76" i="119"/>
  <c r="AI76" i="119"/>
  <c r="AA60" i="120"/>
  <c r="AI60" i="120"/>
  <c r="M70" i="122"/>
  <c r="M33" i="122" s="1"/>
  <c r="E73" i="122"/>
  <c r="E36" i="122" s="1"/>
  <c r="AG60" i="121"/>
  <c r="AC60" i="121"/>
  <c r="K57" i="119"/>
  <c r="E60" i="119"/>
  <c r="AA60" i="121"/>
  <c r="AF60" i="121"/>
  <c r="AG56" i="122"/>
  <c r="AC56" i="122"/>
  <c r="G60" i="122" s="1"/>
  <c r="AF76" i="122"/>
  <c r="AB76" i="122"/>
  <c r="E71" i="122" s="1"/>
  <c r="E34" i="122" s="1"/>
  <c r="F58" i="1"/>
  <c r="F105" i="1"/>
  <c r="F35" i="1"/>
  <c r="F112" i="1"/>
  <c r="F79" i="1"/>
  <c r="F71" i="1"/>
  <c r="F55" i="1"/>
  <c r="F77" i="1"/>
  <c r="F122" i="1"/>
  <c r="F108" i="1"/>
  <c r="F49" i="1"/>
  <c r="F57" i="1"/>
  <c r="F6" i="1"/>
  <c r="F54" i="1"/>
  <c r="F63" i="1"/>
  <c r="F51" i="1"/>
  <c r="F61" i="1"/>
  <c r="F99" i="1"/>
  <c r="F37" i="1"/>
  <c r="F78" i="1"/>
  <c r="F89" i="1"/>
  <c r="F62" i="1"/>
  <c r="F23" i="1"/>
  <c r="F31" i="1"/>
  <c r="F21" i="1"/>
  <c r="F121" i="1"/>
  <c r="F28" i="1"/>
  <c r="F24" i="1"/>
  <c r="F80" i="1"/>
  <c r="F9" i="1"/>
  <c r="F56" i="1"/>
  <c r="F29" i="1"/>
  <c r="F36" i="1"/>
  <c r="F110" i="1"/>
  <c r="F86" i="1"/>
  <c r="F118" i="1"/>
  <c r="F87" i="1"/>
  <c r="F101" i="1"/>
  <c r="F11" i="1"/>
  <c r="F44" i="1"/>
  <c r="F60" i="1"/>
  <c r="F33" i="1"/>
  <c r="F104" i="1"/>
  <c r="F106" i="1"/>
  <c r="F93" i="1"/>
  <c r="F120" i="1"/>
  <c r="F76" i="1"/>
  <c r="F42" i="1"/>
  <c r="F68" i="1"/>
  <c r="F72" i="1"/>
  <c r="F98" i="1"/>
  <c r="F69" i="1"/>
  <c r="F25" i="1"/>
  <c r="F117" i="1"/>
  <c r="F91" i="1"/>
  <c r="F102" i="1"/>
  <c r="F32" i="1"/>
  <c r="F15" i="1"/>
  <c r="F3" i="1"/>
  <c r="F73" i="1"/>
  <c r="F95" i="1"/>
  <c r="F17" i="1"/>
  <c r="F114" i="1"/>
  <c r="F119" i="1"/>
  <c r="F88" i="1"/>
  <c r="F103" i="1"/>
  <c r="F64" i="1"/>
  <c r="F8" i="1"/>
  <c r="F115" i="1"/>
  <c r="F111" i="1"/>
  <c r="F84" i="1"/>
  <c r="F43" i="1"/>
  <c r="F81" i="1"/>
  <c r="F92" i="1"/>
  <c r="F39" i="1"/>
  <c r="F7" i="1"/>
  <c r="F34" i="1"/>
  <c r="F12" i="1"/>
  <c r="F82" i="1"/>
  <c r="F13" i="1"/>
  <c r="F41" i="1"/>
  <c r="F74" i="1"/>
  <c r="F50" i="1"/>
  <c r="F48" i="1"/>
  <c r="F46" i="1"/>
  <c r="F107" i="1"/>
  <c r="F20" i="1"/>
  <c r="F52" i="1"/>
  <c r="F53" i="1"/>
  <c r="F38" i="1"/>
  <c r="F70" i="1"/>
  <c r="F116" i="1"/>
  <c r="F10" i="1"/>
  <c r="F83" i="1"/>
  <c r="F5" i="1"/>
  <c r="F85" i="1"/>
  <c r="F109" i="1"/>
  <c r="F65" i="1"/>
  <c r="F2" i="1"/>
  <c r="F30" i="1"/>
  <c r="F100" i="1"/>
  <c r="F40" i="1"/>
  <c r="F4" i="1"/>
  <c r="F113" i="1"/>
  <c r="F97" i="1"/>
  <c r="F22" i="1"/>
  <c r="F66" i="1"/>
  <c r="F47" i="1"/>
  <c r="F96" i="1"/>
  <c r="F45" i="1"/>
  <c r="F27" i="1"/>
  <c r="F59" i="1"/>
  <c r="F19" i="1"/>
  <c r="F16" i="1"/>
  <c r="F14" i="1"/>
  <c r="F67" i="1"/>
  <c r="F26" i="1"/>
  <c r="F75" i="1"/>
  <c r="F90" i="1"/>
  <c r="F18" i="1"/>
  <c r="F94" i="1"/>
  <c r="J58" i="57" l="1"/>
  <c r="K61" i="111"/>
  <c r="L58" i="111"/>
  <c r="F58" i="61"/>
  <c r="F21" i="61" s="1"/>
  <c r="E20" i="61"/>
  <c r="E61" i="59"/>
  <c r="E24" i="59" s="1"/>
  <c r="F58" i="59"/>
  <c r="F21" i="59" s="1"/>
  <c r="E20" i="59"/>
  <c r="H58" i="42"/>
  <c r="E23" i="85"/>
  <c r="N58" i="59"/>
  <c r="E20" i="67"/>
  <c r="G61" i="65"/>
  <c r="H58" i="65"/>
  <c r="E61" i="55"/>
  <c r="E24" i="55" s="1"/>
  <c r="F58" i="55"/>
  <c r="F21" i="55" s="1"/>
  <c r="E20" i="55"/>
  <c r="L58" i="19"/>
  <c r="L58" i="86"/>
  <c r="H58" i="71"/>
  <c r="E23" i="75"/>
  <c r="F58" i="42"/>
  <c r="F21" i="42" s="1"/>
  <c r="E20" i="42"/>
  <c r="E23" i="4"/>
  <c r="N58" i="118"/>
  <c r="K62" i="111"/>
  <c r="E23" i="120"/>
  <c r="M61" i="106"/>
  <c r="N58" i="106"/>
  <c r="L58" i="71"/>
  <c r="H58" i="46"/>
  <c r="L58" i="46"/>
  <c r="N59" i="121"/>
  <c r="F59" i="121"/>
  <c r="F22" i="121" s="1"/>
  <c r="L59" i="121"/>
  <c r="J59" i="121"/>
  <c r="H59" i="121"/>
  <c r="N59" i="120"/>
  <c r="F59" i="120"/>
  <c r="F22" i="120" s="1"/>
  <c r="L59" i="120"/>
  <c r="J59" i="120"/>
  <c r="J58" i="120" s="1"/>
  <c r="H59" i="120"/>
  <c r="I57" i="118"/>
  <c r="G73" i="116"/>
  <c r="G36" i="116" s="1"/>
  <c r="I72" i="116"/>
  <c r="I35" i="116" s="1"/>
  <c r="K71" i="116"/>
  <c r="K34" i="116" s="1"/>
  <c r="M70" i="116"/>
  <c r="M33" i="116" s="1"/>
  <c r="E70" i="116"/>
  <c r="E33" i="116" s="1"/>
  <c r="M73" i="116"/>
  <c r="M36" i="116" s="1"/>
  <c r="G72" i="116"/>
  <c r="G35" i="116" s="1"/>
  <c r="K70" i="116"/>
  <c r="K33" i="116" s="1"/>
  <c r="K73" i="116"/>
  <c r="K36" i="116" s="1"/>
  <c r="E72" i="116"/>
  <c r="E35" i="116" s="1"/>
  <c r="I70" i="116"/>
  <c r="I33" i="116" s="1"/>
  <c r="E73" i="116"/>
  <c r="E36" i="116" s="1"/>
  <c r="I71" i="116"/>
  <c r="I34" i="116" s="1"/>
  <c r="G71" i="116"/>
  <c r="G34" i="116" s="1"/>
  <c r="M72" i="116"/>
  <c r="M35" i="116" s="1"/>
  <c r="G70" i="116"/>
  <c r="G33" i="116" s="1"/>
  <c r="I60" i="117"/>
  <c r="G57" i="117"/>
  <c r="M60" i="117"/>
  <c r="K57" i="117"/>
  <c r="K60" i="117"/>
  <c r="K62" i="117" s="1"/>
  <c r="I57" i="117"/>
  <c r="G60" i="117"/>
  <c r="G62" i="117" s="1"/>
  <c r="E57" i="117"/>
  <c r="E60" i="117"/>
  <c r="M57" i="117"/>
  <c r="I57" i="114"/>
  <c r="I71" i="122"/>
  <c r="I34" i="122" s="1"/>
  <c r="K71" i="122"/>
  <c r="K34" i="122" s="1"/>
  <c r="K73" i="121"/>
  <c r="K36" i="121" s="1"/>
  <c r="M72" i="121"/>
  <c r="M35" i="121" s="1"/>
  <c r="E72" i="121"/>
  <c r="E35" i="121" s="1"/>
  <c r="G71" i="121"/>
  <c r="G34" i="121" s="1"/>
  <c r="I70" i="121"/>
  <c r="I33" i="121" s="1"/>
  <c r="G73" i="121"/>
  <c r="G36" i="121" s="1"/>
  <c r="G72" i="121"/>
  <c r="G35" i="121" s="1"/>
  <c r="E71" i="121"/>
  <c r="E34" i="121" s="1"/>
  <c r="E70" i="121"/>
  <c r="E33" i="121" s="1"/>
  <c r="E73" i="121"/>
  <c r="E36" i="121" s="1"/>
  <c r="M71" i="121"/>
  <c r="M34" i="121" s="1"/>
  <c r="M70" i="121"/>
  <c r="M33" i="121" s="1"/>
  <c r="M73" i="121"/>
  <c r="M36" i="121" s="1"/>
  <c r="K71" i="121"/>
  <c r="K34" i="121" s="1"/>
  <c r="I73" i="121"/>
  <c r="I36" i="121" s="1"/>
  <c r="I71" i="121"/>
  <c r="I34" i="121" s="1"/>
  <c r="K72" i="121"/>
  <c r="K35" i="121" s="1"/>
  <c r="K70" i="121"/>
  <c r="K33" i="121" s="1"/>
  <c r="G70" i="121"/>
  <c r="G33" i="121" s="1"/>
  <c r="I72" i="121"/>
  <c r="I35" i="121" s="1"/>
  <c r="E57" i="120"/>
  <c r="M57" i="120"/>
  <c r="K60" i="120"/>
  <c r="H59" i="117"/>
  <c r="E60" i="116"/>
  <c r="G57" i="116"/>
  <c r="F59" i="114"/>
  <c r="F22" i="114" s="1"/>
  <c r="L59" i="122"/>
  <c r="H59" i="122"/>
  <c r="F59" i="122"/>
  <c r="F22" i="122" s="1"/>
  <c r="J59" i="122"/>
  <c r="N59" i="122"/>
  <c r="M61" i="119"/>
  <c r="K57" i="118"/>
  <c r="I60" i="118"/>
  <c r="I62" i="118" s="1"/>
  <c r="K57" i="116"/>
  <c r="G57" i="114"/>
  <c r="M70" i="112"/>
  <c r="M33" i="112" s="1"/>
  <c r="E72" i="112"/>
  <c r="E35" i="112" s="1"/>
  <c r="I73" i="111"/>
  <c r="I36" i="111" s="1"/>
  <c r="K72" i="111"/>
  <c r="K35" i="111" s="1"/>
  <c r="M71" i="111"/>
  <c r="M34" i="111" s="1"/>
  <c r="E71" i="111"/>
  <c r="E34" i="111" s="1"/>
  <c r="G70" i="111"/>
  <c r="G33" i="111" s="1"/>
  <c r="E73" i="111"/>
  <c r="E36" i="111" s="1"/>
  <c r="G72" i="111"/>
  <c r="G35" i="111" s="1"/>
  <c r="I71" i="111"/>
  <c r="I34" i="111" s="1"/>
  <c r="M73" i="111"/>
  <c r="M36" i="111" s="1"/>
  <c r="K70" i="111"/>
  <c r="K33" i="111" s="1"/>
  <c r="I70" i="111"/>
  <c r="I33" i="111" s="1"/>
  <c r="M57" i="109"/>
  <c r="K72" i="108"/>
  <c r="K35" i="108" s="1"/>
  <c r="J59" i="108"/>
  <c r="N59" i="108"/>
  <c r="F59" i="108"/>
  <c r="F22" i="108" s="1"/>
  <c r="K57" i="122"/>
  <c r="M57" i="122"/>
  <c r="G57" i="122"/>
  <c r="M61" i="112"/>
  <c r="K57" i="109"/>
  <c r="M57" i="108"/>
  <c r="E23" i="112"/>
  <c r="E62" i="112"/>
  <c r="E25" i="112" s="1"/>
  <c r="G73" i="111"/>
  <c r="G36" i="111" s="1"/>
  <c r="E70" i="111"/>
  <c r="E33" i="111" s="1"/>
  <c r="G57" i="110"/>
  <c r="M71" i="109"/>
  <c r="M34" i="109" s="1"/>
  <c r="E71" i="109"/>
  <c r="E34" i="109" s="1"/>
  <c r="K72" i="109"/>
  <c r="K35" i="109" s="1"/>
  <c r="I57" i="109"/>
  <c r="I71" i="108"/>
  <c r="I34" i="108" s="1"/>
  <c r="M60" i="108"/>
  <c r="M62" i="108" s="1"/>
  <c r="G61" i="119"/>
  <c r="L59" i="115"/>
  <c r="I57" i="110"/>
  <c r="E72" i="109"/>
  <c r="E35" i="109" s="1"/>
  <c r="G72" i="109"/>
  <c r="G35" i="109" s="1"/>
  <c r="M70" i="109"/>
  <c r="M33" i="109" s="1"/>
  <c r="E57" i="105"/>
  <c r="M71" i="104"/>
  <c r="M34" i="104" s="1"/>
  <c r="G57" i="104"/>
  <c r="G71" i="103"/>
  <c r="G34" i="103" s="1"/>
  <c r="K57" i="102"/>
  <c r="G73" i="100"/>
  <c r="G36" i="100" s="1"/>
  <c r="I72" i="100"/>
  <c r="I35" i="100" s="1"/>
  <c r="K71" i="100"/>
  <c r="K34" i="100" s="1"/>
  <c r="E70" i="100"/>
  <c r="E33" i="100" s="1"/>
  <c r="K73" i="100"/>
  <c r="K36" i="100" s="1"/>
  <c r="G71" i="100"/>
  <c r="G34" i="100" s="1"/>
  <c r="M72" i="100"/>
  <c r="M35" i="100" s="1"/>
  <c r="M70" i="100"/>
  <c r="M33" i="100" s="1"/>
  <c r="E72" i="100"/>
  <c r="E35" i="100" s="1"/>
  <c r="I70" i="100"/>
  <c r="I33" i="100" s="1"/>
  <c r="G70" i="100"/>
  <c r="G33" i="100" s="1"/>
  <c r="E70" i="112"/>
  <c r="E33" i="112" s="1"/>
  <c r="I70" i="112"/>
  <c r="I33" i="112" s="1"/>
  <c r="K70" i="112"/>
  <c r="K33" i="112" s="1"/>
  <c r="G70" i="112"/>
  <c r="G33" i="112" s="1"/>
  <c r="I73" i="112"/>
  <c r="I36" i="112" s="1"/>
  <c r="K73" i="109"/>
  <c r="K36" i="109" s="1"/>
  <c r="M57" i="104"/>
  <c r="K57" i="101"/>
  <c r="K60" i="113"/>
  <c r="I57" i="113"/>
  <c r="I60" i="113"/>
  <c r="G60" i="113"/>
  <c r="G62" i="113" s="1"/>
  <c r="M57" i="113"/>
  <c r="E57" i="113"/>
  <c r="G57" i="113"/>
  <c r="M60" i="113"/>
  <c r="M62" i="113" s="1"/>
  <c r="E60" i="113"/>
  <c r="K57" i="113"/>
  <c r="E72" i="105"/>
  <c r="E35" i="105" s="1"/>
  <c r="M73" i="104"/>
  <c r="M36" i="104" s="1"/>
  <c r="K70" i="104"/>
  <c r="K33" i="104" s="1"/>
  <c r="E60" i="104"/>
  <c r="M70" i="103"/>
  <c r="M33" i="103" s="1"/>
  <c r="I60" i="102"/>
  <c r="M71" i="101"/>
  <c r="M34" i="101" s="1"/>
  <c r="I73" i="101"/>
  <c r="I36" i="101" s="1"/>
  <c r="K72" i="101"/>
  <c r="K35" i="101" s="1"/>
  <c r="M73" i="100"/>
  <c r="M36" i="100" s="1"/>
  <c r="K70" i="100"/>
  <c r="K33" i="100" s="1"/>
  <c r="M60" i="111"/>
  <c r="I71" i="101"/>
  <c r="I34" i="101" s="1"/>
  <c r="J59" i="101"/>
  <c r="J59" i="100"/>
  <c r="F59" i="100"/>
  <c r="F22" i="100" s="1"/>
  <c r="K71" i="99"/>
  <c r="K34" i="99" s="1"/>
  <c r="G71" i="99"/>
  <c r="G34" i="99" s="1"/>
  <c r="G57" i="99"/>
  <c r="E72" i="98"/>
  <c r="E35" i="98" s="1"/>
  <c r="E61" i="96"/>
  <c r="E24" i="96" s="1"/>
  <c r="E20" i="96"/>
  <c r="M72" i="94"/>
  <c r="M35" i="94" s="1"/>
  <c r="M61" i="92"/>
  <c r="L59" i="105"/>
  <c r="L58" i="105" s="1"/>
  <c r="M60" i="103"/>
  <c r="K57" i="103"/>
  <c r="K71" i="102"/>
  <c r="K34" i="102" s="1"/>
  <c r="M57" i="99"/>
  <c r="J59" i="98"/>
  <c r="H59" i="98"/>
  <c r="G60" i="95"/>
  <c r="K60" i="95"/>
  <c r="I57" i="95"/>
  <c r="K72" i="94"/>
  <c r="K35" i="94" s="1"/>
  <c r="I57" i="93"/>
  <c r="M72" i="92"/>
  <c r="M35" i="92" s="1"/>
  <c r="G71" i="92"/>
  <c r="G34" i="92" s="1"/>
  <c r="K70" i="92"/>
  <c r="K33" i="92" s="1"/>
  <c r="K61" i="92"/>
  <c r="I72" i="114"/>
  <c r="I35" i="114" s="1"/>
  <c r="K71" i="114"/>
  <c r="K34" i="114" s="1"/>
  <c r="I73" i="114"/>
  <c r="I36" i="114" s="1"/>
  <c r="M72" i="114"/>
  <c r="M35" i="114" s="1"/>
  <c r="G72" i="114"/>
  <c r="G35" i="114" s="1"/>
  <c r="E60" i="111"/>
  <c r="G57" i="111"/>
  <c r="M57" i="110"/>
  <c r="M71" i="106"/>
  <c r="M34" i="106" s="1"/>
  <c r="G71" i="106"/>
  <c r="G34" i="106" s="1"/>
  <c r="K70" i="106"/>
  <c r="K33" i="106" s="1"/>
  <c r="M73" i="106"/>
  <c r="M36" i="106" s="1"/>
  <c r="G60" i="103"/>
  <c r="K60" i="103"/>
  <c r="K62" i="103" s="1"/>
  <c r="K72" i="102"/>
  <c r="K35" i="102" s="1"/>
  <c r="E72" i="102"/>
  <c r="E35" i="102" s="1"/>
  <c r="I71" i="102"/>
  <c r="I34" i="102" s="1"/>
  <c r="M60" i="99"/>
  <c r="M62" i="99" s="1"/>
  <c r="K57" i="95"/>
  <c r="J59" i="110"/>
  <c r="H59" i="110"/>
  <c r="I57" i="106"/>
  <c r="I73" i="105"/>
  <c r="I36" i="105" s="1"/>
  <c r="G72" i="105"/>
  <c r="G35" i="105" s="1"/>
  <c r="M70" i="105"/>
  <c r="M33" i="105" s="1"/>
  <c r="I60" i="95"/>
  <c r="I62" i="95" s="1"/>
  <c r="M73" i="92"/>
  <c r="M36" i="92" s="1"/>
  <c r="M70" i="88"/>
  <c r="M33" i="88" s="1"/>
  <c r="M72" i="88"/>
  <c r="M35" i="88" s="1"/>
  <c r="M57" i="86"/>
  <c r="J59" i="85"/>
  <c r="N59" i="85"/>
  <c r="F59" i="85"/>
  <c r="F22" i="85" s="1"/>
  <c r="L59" i="84"/>
  <c r="H59" i="84"/>
  <c r="M57" i="82"/>
  <c r="K72" i="81"/>
  <c r="K35" i="81" s="1"/>
  <c r="J59" i="81"/>
  <c r="N59" i="81"/>
  <c r="F59" i="81"/>
  <c r="F22" i="81" s="1"/>
  <c r="E73" i="112"/>
  <c r="E36" i="112" s="1"/>
  <c r="N59" i="102"/>
  <c r="E60" i="86"/>
  <c r="E60" i="82"/>
  <c r="K71" i="110"/>
  <c r="K34" i="110" s="1"/>
  <c r="G70" i="110"/>
  <c r="G33" i="110" s="1"/>
  <c r="I73" i="110"/>
  <c r="I36" i="110" s="1"/>
  <c r="M72" i="110"/>
  <c r="M35" i="110" s="1"/>
  <c r="G72" i="110"/>
  <c r="G35" i="110" s="1"/>
  <c r="F59" i="109"/>
  <c r="F22" i="109" s="1"/>
  <c r="N59" i="98"/>
  <c r="I61" i="96"/>
  <c r="K73" i="94"/>
  <c r="K36" i="94" s="1"/>
  <c r="M71" i="90"/>
  <c r="M34" i="90" s="1"/>
  <c r="E60" i="90"/>
  <c r="K60" i="90"/>
  <c r="I57" i="86"/>
  <c r="M60" i="85"/>
  <c r="M70" i="84"/>
  <c r="M33" i="84" s="1"/>
  <c r="G61" i="83"/>
  <c r="E73" i="81"/>
  <c r="E36" i="81" s="1"/>
  <c r="H59" i="81"/>
  <c r="K71" i="97"/>
  <c r="K34" i="97" s="1"/>
  <c r="M71" i="97"/>
  <c r="M34" i="97" s="1"/>
  <c r="G71" i="97"/>
  <c r="G34" i="97" s="1"/>
  <c r="K70" i="97"/>
  <c r="K33" i="97" s="1"/>
  <c r="G57" i="97"/>
  <c r="I73" i="96"/>
  <c r="I36" i="96" s="1"/>
  <c r="E72" i="96"/>
  <c r="E35" i="96" s="1"/>
  <c r="M70" i="96"/>
  <c r="M33" i="96" s="1"/>
  <c r="E57" i="93"/>
  <c r="M57" i="93"/>
  <c r="I70" i="92"/>
  <c r="I33" i="92" s="1"/>
  <c r="K72" i="92"/>
  <c r="K35" i="92" s="1"/>
  <c r="I72" i="92"/>
  <c r="I35" i="92" s="1"/>
  <c r="I61" i="88"/>
  <c r="J59" i="84"/>
  <c r="M60" i="83"/>
  <c r="M62" i="83" s="1"/>
  <c r="M71" i="80"/>
  <c r="M34" i="80" s="1"/>
  <c r="N59" i="80"/>
  <c r="G60" i="79"/>
  <c r="I57" i="79"/>
  <c r="E71" i="78"/>
  <c r="E34" i="78" s="1"/>
  <c r="K60" i="78"/>
  <c r="K62" i="78" s="1"/>
  <c r="I57" i="78"/>
  <c r="G71" i="77"/>
  <c r="G34" i="77" s="1"/>
  <c r="E62" i="76"/>
  <c r="E25" i="76" s="1"/>
  <c r="E23" i="76"/>
  <c r="K72" i="89"/>
  <c r="K35" i="89" s="1"/>
  <c r="G70" i="89"/>
  <c r="G33" i="89" s="1"/>
  <c r="G71" i="89"/>
  <c r="G34" i="89" s="1"/>
  <c r="K70" i="89"/>
  <c r="K33" i="89" s="1"/>
  <c r="M73" i="89"/>
  <c r="M36" i="89" s="1"/>
  <c r="G73" i="84"/>
  <c r="G36" i="84" s="1"/>
  <c r="G60" i="84"/>
  <c r="K60" i="84"/>
  <c r="K72" i="83"/>
  <c r="K35" i="83" s="1"/>
  <c r="E72" i="83"/>
  <c r="E35" i="83" s="1"/>
  <c r="G62" i="83"/>
  <c r="G60" i="82"/>
  <c r="I72" i="80"/>
  <c r="I35" i="80" s="1"/>
  <c r="E72" i="80"/>
  <c r="E35" i="80" s="1"/>
  <c r="G57" i="79"/>
  <c r="J59" i="102"/>
  <c r="G60" i="98"/>
  <c r="K60" i="98"/>
  <c r="I72" i="93"/>
  <c r="I35" i="93" s="1"/>
  <c r="M71" i="93"/>
  <c r="M34" i="93" s="1"/>
  <c r="G71" i="93"/>
  <c r="G34" i="93" s="1"/>
  <c r="K70" i="93"/>
  <c r="K33" i="93" s="1"/>
  <c r="M73" i="93"/>
  <c r="M36" i="93" s="1"/>
  <c r="E72" i="88"/>
  <c r="E35" i="88" s="1"/>
  <c r="I72" i="88"/>
  <c r="I35" i="88" s="1"/>
  <c r="K72" i="88"/>
  <c r="K35" i="88" s="1"/>
  <c r="G72" i="88"/>
  <c r="G35" i="88" s="1"/>
  <c r="L59" i="85"/>
  <c r="K73" i="80"/>
  <c r="K36" i="80" s="1"/>
  <c r="E73" i="78"/>
  <c r="E36" i="78" s="1"/>
  <c r="H59" i="78"/>
  <c r="M57" i="102"/>
  <c r="E60" i="94"/>
  <c r="M57" i="94"/>
  <c r="I57" i="94"/>
  <c r="H59" i="90"/>
  <c r="N59" i="87"/>
  <c r="I62" i="87"/>
  <c r="G71" i="82"/>
  <c r="G34" i="82" s="1"/>
  <c r="K70" i="82"/>
  <c r="K33" i="82" s="1"/>
  <c r="M73" i="82"/>
  <c r="M36" i="82" s="1"/>
  <c r="I72" i="82"/>
  <c r="I35" i="82" s="1"/>
  <c r="K60" i="77"/>
  <c r="I57" i="77"/>
  <c r="I60" i="77"/>
  <c r="I62" i="77" s="1"/>
  <c r="G57" i="77"/>
  <c r="G60" i="77"/>
  <c r="G62" i="77" s="1"/>
  <c r="M57" i="77"/>
  <c r="E57" i="77"/>
  <c r="M60" i="77"/>
  <c r="M62" i="77" s="1"/>
  <c r="K57" i="77"/>
  <c r="E60" i="77"/>
  <c r="I61" i="76"/>
  <c r="I57" i="75"/>
  <c r="G72" i="74"/>
  <c r="G35" i="74" s="1"/>
  <c r="E62" i="74"/>
  <c r="E25" i="74" s="1"/>
  <c r="E23" i="74"/>
  <c r="K72" i="72"/>
  <c r="K35" i="72" s="1"/>
  <c r="M71" i="72"/>
  <c r="M34" i="72" s="1"/>
  <c r="E71" i="72"/>
  <c r="E34" i="72" s="1"/>
  <c r="G70" i="72"/>
  <c r="G33" i="72" s="1"/>
  <c r="G73" i="72"/>
  <c r="G36" i="72" s="1"/>
  <c r="I72" i="72"/>
  <c r="I35" i="72" s="1"/>
  <c r="K71" i="72"/>
  <c r="K34" i="72" s="1"/>
  <c r="M70" i="72"/>
  <c r="M33" i="72" s="1"/>
  <c r="E70" i="72"/>
  <c r="E33" i="72" s="1"/>
  <c r="M73" i="72"/>
  <c r="M36" i="72" s="1"/>
  <c r="E73" i="72"/>
  <c r="E36" i="72" s="1"/>
  <c r="G72" i="72"/>
  <c r="G35" i="72" s="1"/>
  <c r="I71" i="72"/>
  <c r="I34" i="72" s="1"/>
  <c r="K70" i="72"/>
  <c r="K33" i="72" s="1"/>
  <c r="K73" i="72"/>
  <c r="K36" i="72" s="1"/>
  <c r="M72" i="72"/>
  <c r="M35" i="72" s="1"/>
  <c r="E72" i="72"/>
  <c r="E35" i="72" s="1"/>
  <c r="G71" i="72"/>
  <c r="G34" i="72" s="1"/>
  <c r="I70" i="72"/>
  <c r="I33" i="72" s="1"/>
  <c r="E73" i="70"/>
  <c r="E36" i="70" s="1"/>
  <c r="K71" i="69"/>
  <c r="K34" i="69" s="1"/>
  <c r="E61" i="69"/>
  <c r="E24" i="69" s="1"/>
  <c r="F58" i="69"/>
  <c r="F21" i="69" s="1"/>
  <c r="E20" i="69"/>
  <c r="E61" i="76"/>
  <c r="E24" i="76" s="1"/>
  <c r="F58" i="76"/>
  <c r="F21" i="76" s="1"/>
  <c r="E20" i="76"/>
  <c r="I60" i="75"/>
  <c r="I62" i="75" s="1"/>
  <c r="M72" i="74"/>
  <c r="M35" i="74" s="1"/>
  <c r="K72" i="73"/>
  <c r="K35" i="73" s="1"/>
  <c r="M71" i="73"/>
  <c r="M34" i="73" s="1"/>
  <c r="M62" i="73"/>
  <c r="M57" i="72"/>
  <c r="K73" i="71"/>
  <c r="K36" i="71" s="1"/>
  <c r="M72" i="71"/>
  <c r="M35" i="71" s="1"/>
  <c r="E72" i="71"/>
  <c r="E35" i="71" s="1"/>
  <c r="G71" i="71"/>
  <c r="G34" i="71" s="1"/>
  <c r="I70" i="71"/>
  <c r="I33" i="71" s="1"/>
  <c r="I73" i="71"/>
  <c r="I36" i="71" s="1"/>
  <c r="K72" i="71"/>
  <c r="K35" i="71" s="1"/>
  <c r="M71" i="71"/>
  <c r="M34" i="71" s="1"/>
  <c r="E71" i="71"/>
  <c r="E34" i="71" s="1"/>
  <c r="G70" i="71"/>
  <c r="G33" i="71" s="1"/>
  <c r="G73" i="71"/>
  <c r="G36" i="71" s="1"/>
  <c r="I72" i="71"/>
  <c r="I35" i="71" s="1"/>
  <c r="K71" i="71"/>
  <c r="K34" i="71" s="1"/>
  <c r="M70" i="71"/>
  <c r="M33" i="71" s="1"/>
  <c r="E70" i="71"/>
  <c r="E33" i="71" s="1"/>
  <c r="M73" i="71"/>
  <c r="M36" i="71" s="1"/>
  <c r="E73" i="71"/>
  <c r="E36" i="71" s="1"/>
  <c r="G72" i="71"/>
  <c r="G35" i="71" s="1"/>
  <c r="I71" i="71"/>
  <c r="I34" i="71" s="1"/>
  <c r="K70" i="71"/>
  <c r="K33" i="71" s="1"/>
  <c r="K73" i="70"/>
  <c r="K36" i="70" s="1"/>
  <c r="I70" i="70"/>
  <c r="I33" i="70" s="1"/>
  <c r="N59" i="70"/>
  <c r="N58" i="70" s="1"/>
  <c r="I71" i="69"/>
  <c r="I34" i="69" s="1"/>
  <c r="M62" i="69"/>
  <c r="M61" i="68"/>
  <c r="J59" i="76"/>
  <c r="J58" i="76" s="1"/>
  <c r="K72" i="74"/>
  <c r="K35" i="74" s="1"/>
  <c r="K73" i="73"/>
  <c r="K36" i="73" s="1"/>
  <c r="M57" i="71"/>
  <c r="J59" i="70"/>
  <c r="K73" i="69"/>
  <c r="K36" i="69" s="1"/>
  <c r="I70" i="69"/>
  <c r="I33" i="69" s="1"/>
  <c r="H59" i="68"/>
  <c r="M60" i="84"/>
  <c r="G60" i="78"/>
  <c r="K57" i="75"/>
  <c r="G60" i="74"/>
  <c r="G62" i="74" s="1"/>
  <c r="G61" i="73"/>
  <c r="H58" i="73"/>
  <c r="E57" i="70"/>
  <c r="K57" i="67"/>
  <c r="E61" i="62"/>
  <c r="E24" i="62" s="1"/>
  <c r="E20" i="62"/>
  <c r="E62" i="59"/>
  <c r="E25" i="59" s="1"/>
  <c r="E23" i="59"/>
  <c r="E20" i="54"/>
  <c r="K60" i="75"/>
  <c r="K62" i="75" s="1"/>
  <c r="K60" i="71"/>
  <c r="K62" i="71" s="1"/>
  <c r="I57" i="67"/>
  <c r="N59" i="64"/>
  <c r="F59" i="64"/>
  <c r="F22" i="64" s="1"/>
  <c r="J59" i="64"/>
  <c r="H59" i="64"/>
  <c r="M73" i="63"/>
  <c r="M36" i="63" s="1"/>
  <c r="E73" i="63"/>
  <c r="E36" i="63" s="1"/>
  <c r="G72" i="63"/>
  <c r="G35" i="63" s="1"/>
  <c r="I71" i="63"/>
  <c r="I34" i="63" s="1"/>
  <c r="K70" i="63"/>
  <c r="K33" i="63" s="1"/>
  <c r="E72" i="63"/>
  <c r="E35" i="63" s="1"/>
  <c r="G71" i="63"/>
  <c r="G34" i="63" s="1"/>
  <c r="I70" i="63"/>
  <c r="I33" i="63" s="1"/>
  <c r="I73" i="63"/>
  <c r="I36" i="63" s="1"/>
  <c r="K72" i="63"/>
  <c r="K35" i="63" s="1"/>
  <c r="M71" i="63"/>
  <c r="M34" i="63" s="1"/>
  <c r="E71" i="63"/>
  <c r="E34" i="63" s="1"/>
  <c r="G70" i="63"/>
  <c r="G33" i="63" s="1"/>
  <c r="I72" i="63"/>
  <c r="I35" i="63" s="1"/>
  <c r="K71" i="63"/>
  <c r="K34" i="63" s="1"/>
  <c r="M70" i="63"/>
  <c r="M33" i="63" s="1"/>
  <c r="E70" i="63"/>
  <c r="E33" i="63" s="1"/>
  <c r="K61" i="62"/>
  <c r="G57" i="60"/>
  <c r="K60" i="59"/>
  <c r="K62" i="59" s="1"/>
  <c r="M62" i="58"/>
  <c r="G60" i="57"/>
  <c r="G62" i="57" s="1"/>
  <c r="E60" i="54"/>
  <c r="E57" i="53"/>
  <c r="M72" i="52"/>
  <c r="M35" i="52" s="1"/>
  <c r="E72" i="52"/>
  <c r="E35" i="52" s="1"/>
  <c r="G71" i="52"/>
  <c r="G34" i="52" s="1"/>
  <c r="I70" i="52"/>
  <c r="I33" i="52" s="1"/>
  <c r="M71" i="52"/>
  <c r="M34" i="52" s="1"/>
  <c r="E71" i="52"/>
  <c r="E34" i="52" s="1"/>
  <c r="G70" i="52"/>
  <c r="G33" i="52" s="1"/>
  <c r="G73" i="52"/>
  <c r="G36" i="52" s="1"/>
  <c r="I72" i="52"/>
  <c r="I35" i="52" s="1"/>
  <c r="K71" i="52"/>
  <c r="K34" i="52" s="1"/>
  <c r="M70" i="52"/>
  <c r="M33" i="52" s="1"/>
  <c r="E70" i="52"/>
  <c r="E33" i="52" s="1"/>
  <c r="E73" i="52"/>
  <c r="E36" i="52" s="1"/>
  <c r="G72" i="52"/>
  <c r="G35" i="52" s="1"/>
  <c r="I71" i="52"/>
  <c r="I34" i="52" s="1"/>
  <c r="K70" i="52"/>
  <c r="K33" i="52" s="1"/>
  <c r="I60" i="74"/>
  <c r="I62" i="74" s="1"/>
  <c r="E71" i="67"/>
  <c r="E34" i="67" s="1"/>
  <c r="G57" i="67"/>
  <c r="I57" i="66"/>
  <c r="I62" i="66" s="1"/>
  <c r="E60" i="65"/>
  <c r="I60" i="63"/>
  <c r="I62" i="63" s="1"/>
  <c r="M60" i="61"/>
  <c r="E60" i="57"/>
  <c r="E57" i="56"/>
  <c r="M73" i="55"/>
  <c r="M36" i="55" s="1"/>
  <c r="E73" i="55"/>
  <c r="E36" i="55" s="1"/>
  <c r="G72" i="55"/>
  <c r="G35" i="55" s="1"/>
  <c r="I71" i="55"/>
  <c r="I34" i="55" s="1"/>
  <c r="K70" i="55"/>
  <c r="K33" i="55" s="1"/>
  <c r="M72" i="55"/>
  <c r="M35" i="55" s="1"/>
  <c r="E72" i="55"/>
  <c r="E35" i="55" s="1"/>
  <c r="G71" i="55"/>
  <c r="G34" i="55" s="1"/>
  <c r="I70" i="55"/>
  <c r="I33" i="55" s="1"/>
  <c r="K72" i="55"/>
  <c r="K35" i="55" s="1"/>
  <c r="M71" i="55"/>
  <c r="M34" i="55" s="1"/>
  <c r="E71" i="55"/>
  <c r="E34" i="55" s="1"/>
  <c r="G70" i="55"/>
  <c r="G33" i="55" s="1"/>
  <c r="G73" i="55"/>
  <c r="G36" i="55" s="1"/>
  <c r="I72" i="55"/>
  <c r="I35" i="55" s="1"/>
  <c r="K71" i="55"/>
  <c r="K34" i="55" s="1"/>
  <c r="M70" i="55"/>
  <c r="M33" i="55" s="1"/>
  <c r="E70" i="55"/>
  <c r="E33" i="55" s="1"/>
  <c r="G57" i="55"/>
  <c r="I57" i="54"/>
  <c r="M60" i="74"/>
  <c r="M62" i="74" s="1"/>
  <c r="M60" i="70"/>
  <c r="M62" i="70" s="1"/>
  <c r="G57" i="66"/>
  <c r="I57" i="65"/>
  <c r="I62" i="65" s="1"/>
  <c r="M57" i="63"/>
  <c r="J59" i="62"/>
  <c r="H59" i="62"/>
  <c r="N59" i="62"/>
  <c r="F59" i="62"/>
  <c r="F22" i="62" s="1"/>
  <c r="L59" i="62"/>
  <c r="L58" i="62" s="1"/>
  <c r="M72" i="61"/>
  <c r="M35" i="61" s="1"/>
  <c r="N59" i="60"/>
  <c r="L59" i="60"/>
  <c r="L58" i="60" s="1"/>
  <c r="J59" i="58"/>
  <c r="H59" i="58"/>
  <c r="N59" i="58"/>
  <c r="F59" i="58"/>
  <c r="L59" i="58"/>
  <c r="K60" i="57"/>
  <c r="K62" i="57" s="1"/>
  <c r="E60" i="56"/>
  <c r="L59" i="53"/>
  <c r="J59" i="53"/>
  <c r="N59" i="53"/>
  <c r="G60" i="66"/>
  <c r="G62" i="66" s="1"/>
  <c r="G60" i="54"/>
  <c r="G62" i="54" s="1"/>
  <c r="I57" i="50"/>
  <c r="G72" i="49"/>
  <c r="G35" i="49" s="1"/>
  <c r="E23" i="49"/>
  <c r="M70" i="48"/>
  <c r="M33" i="48" s="1"/>
  <c r="G61" i="47"/>
  <c r="I72" i="44"/>
  <c r="I35" i="44" s="1"/>
  <c r="M61" i="44"/>
  <c r="N58" i="44"/>
  <c r="I57" i="42"/>
  <c r="G72" i="41"/>
  <c r="G35" i="41" s="1"/>
  <c r="E23" i="41"/>
  <c r="I60" i="40"/>
  <c r="G57" i="40"/>
  <c r="K60" i="60"/>
  <c r="K62" i="60" s="1"/>
  <c r="M60" i="59"/>
  <c r="M62" i="59" s="1"/>
  <c r="M60" i="55"/>
  <c r="M62" i="55" s="1"/>
  <c r="E23" i="52"/>
  <c r="E62" i="52"/>
  <c r="E25" i="52" s="1"/>
  <c r="M70" i="51"/>
  <c r="M33" i="51" s="1"/>
  <c r="K73" i="50"/>
  <c r="K36" i="50" s="1"/>
  <c r="M72" i="50"/>
  <c r="M35" i="50" s="1"/>
  <c r="E72" i="50"/>
  <c r="E35" i="50" s="1"/>
  <c r="G71" i="50"/>
  <c r="G34" i="50" s="1"/>
  <c r="I70" i="50"/>
  <c r="I33" i="50" s="1"/>
  <c r="G73" i="50"/>
  <c r="G36" i="50" s="1"/>
  <c r="I72" i="50"/>
  <c r="I35" i="50" s="1"/>
  <c r="K71" i="50"/>
  <c r="K34" i="50" s="1"/>
  <c r="M70" i="50"/>
  <c r="M33" i="50" s="1"/>
  <c r="E70" i="50"/>
  <c r="E33" i="50" s="1"/>
  <c r="M73" i="50"/>
  <c r="M36" i="50" s="1"/>
  <c r="E73" i="50"/>
  <c r="E36" i="50" s="1"/>
  <c r="G72" i="50"/>
  <c r="G35" i="50" s="1"/>
  <c r="I71" i="50"/>
  <c r="I34" i="50" s="1"/>
  <c r="K70" i="50"/>
  <c r="K33" i="50" s="1"/>
  <c r="G70" i="50"/>
  <c r="G33" i="50" s="1"/>
  <c r="K73" i="49"/>
  <c r="K36" i="49" s="1"/>
  <c r="I70" i="49"/>
  <c r="I33" i="49" s="1"/>
  <c r="N59" i="49"/>
  <c r="G72" i="48"/>
  <c r="G35" i="48" s="1"/>
  <c r="E61" i="47"/>
  <c r="E24" i="47" s="1"/>
  <c r="E20" i="47"/>
  <c r="K73" i="45"/>
  <c r="K36" i="45" s="1"/>
  <c r="I70" i="45"/>
  <c r="I33" i="45" s="1"/>
  <c r="N59" i="45"/>
  <c r="G72" i="44"/>
  <c r="G35" i="44" s="1"/>
  <c r="E61" i="43"/>
  <c r="E24" i="43" s="1"/>
  <c r="E20" i="43"/>
  <c r="M72" i="41"/>
  <c r="M35" i="41" s="1"/>
  <c r="F59" i="41"/>
  <c r="F22" i="41" s="1"/>
  <c r="M60" i="40"/>
  <c r="M62" i="40" s="1"/>
  <c r="E57" i="39"/>
  <c r="K73" i="38"/>
  <c r="K36" i="38" s="1"/>
  <c r="M72" i="38"/>
  <c r="M35" i="38" s="1"/>
  <c r="E72" i="38"/>
  <c r="E35" i="38" s="1"/>
  <c r="G71" i="38"/>
  <c r="G34" i="38" s="1"/>
  <c r="I70" i="38"/>
  <c r="I33" i="38" s="1"/>
  <c r="I73" i="38"/>
  <c r="I36" i="38" s="1"/>
  <c r="K72" i="38"/>
  <c r="K35" i="38" s="1"/>
  <c r="M71" i="38"/>
  <c r="M34" i="38" s="1"/>
  <c r="E71" i="38"/>
  <c r="E34" i="38" s="1"/>
  <c r="G70" i="38"/>
  <c r="G33" i="38" s="1"/>
  <c r="G73" i="38"/>
  <c r="G36" i="38" s="1"/>
  <c r="I72" i="38"/>
  <c r="I35" i="38" s="1"/>
  <c r="K71" i="38"/>
  <c r="K34" i="38" s="1"/>
  <c r="M70" i="38"/>
  <c r="M33" i="38" s="1"/>
  <c r="E70" i="38"/>
  <c r="E33" i="38" s="1"/>
  <c r="I71" i="38"/>
  <c r="I34" i="38" s="1"/>
  <c r="M73" i="38"/>
  <c r="M36" i="38" s="1"/>
  <c r="K70" i="38"/>
  <c r="K33" i="38" s="1"/>
  <c r="E73" i="38"/>
  <c r="E36" i="38" s="1"/>
  <c r="G72" i="38"/>
  <c r="G35" i="38" s="1"/>
  <c r="L59" i="64"/>
  <c r="F59" i="52"/>
  <c r="F22" i="52" s="1"/>
  <c r="M62" i="51"/>
  <c r="M57" i="50"/>
  <c r="M71" i="49"/>
  <c r="M34" i="49" s="1"/>
  <c r="J59" i="49"/>
  <c r="K73" i="48"/>
  <c r="K36" i="48" s="1"/>
  <c r="I70" i="48"/>
  <c r="I33" i="48" s="1"/>
  <c r="N59" i="48"/>
  <c r="E23" i="47"/>
  <c r="E62" i="47"/>
  <c r="E25" i="47" s="1"/>
  <c r="G60" i="46"/>
  <c r="G62" i="46" s="1"/>
  <c r="I73" i="45"/>
  <c r="I36" i="45" s="1"/>
  <c r="G70" i="45"/>
  <c r="G33" i="45" s="1"/>
  <c r="E72" i="44"/>
  <c r="E35" i="44" s="1"/>
  <c r="L59" i="44"/>
  <c r="I57" i="44"/>
  <c r="K73" i="43"/>
  <c r="K36" i="43" s="1"/>
  <c r="M72" i="43"/>
  <c r="M35" i="43" s="1"/>
  <c r="E72" i="43"/>
  <c r="E35" i="43" s="1"/>
  <c r="G71" i="43"/>
  <c r="G34" i="43" s="1"/>
  <c r="I70" i="43"/>
  <c r="I33" i="43" s="1"/>
  <c r="K70" i="43"/>
  <c r="K33" i="43" s="1"/>
  <c r="E23" i="43"/>
  <c r="E62" i="43"/>
  <c r="E25" i="43" s="1"/>
  <c r="G57" i="41"/>
  <c r="M71" i="40"/>
  <c r="M34" i="40" s="1"/>
  <c r="K60" i="40"/>
  <c r="E60" i="39"/>
  <c r="K73" i="52"/>
  <c r="K36" i="52" s="1"/>
  <c r="E60" i="50"/>
  <c r="I61" i="47"/>
  <c r="J58" i="47"/>
  <c r="E57" i="45"/>
  <c r="E60" i="42"/>
  <c r="I60" i="52"/>
  <c r="I62" i="52" s="1"/>
  <c r="K60" i="42"/>
  <c r="K70" i="40"/>
  <c r="K33" i="40" s="1"/>
  <c r="M70" i="40"/>
  <c r="M33" i="40" s="1"/>
  <c r="M57" i="37"/>
  <c r="K72" i="36"/>
  <c r="K35" i="36" s="1"/>
  <c r="J59" i="36"/>
  <c r="J58" i="36" s="1"/>
  <c r="H59" i="36"/>
  <c r="M72" i="35"/>
  <c r="M35" i="35" s="1"/>
  <c r="L59" i="35"/>
  <c r="J59" i="35"/>
  <c r="K73" i="34"/>
  <c r="K36" i="34" s="1"/>
  <c r="M72" i="34"/>
  <c r="M35" i="34" s="1"/>
  <c r="E72" i="34"/>
  <c r="E35" i="34" s="1"/>
  <c r="G71" i="34"/>
  <c r="G34" i="34" s="1"/>
  <c r="I70" i="34"/>
  <c r="I33" i="34" s="1"/>
  <c r="M71" i="34"/>
  <c r="M34" i="34" s="1"/>
  <c r="E71" i="34"/>
  <c r="E34" i="34" s="1"/>
  <c r="G70" i="34"/>
  <c r="G33" i="34" s="1"/>
  <c r="N59" i="34"/>
  <c r="F59" i="34"/>
  <c r="F22" i="34" s="1"/>
  <c r="E57" i="33"/>
  <c r="M71" i="32"/>
  <c r="M34" i="32" s="1"/>
  <c r="G57" i="32"/>
  <c r="E72" i="31"/>
  <c r="E35" i="31" s="1"/>
  <c r="E73" i="30"/>
  <c r="E36" i="30" s="1"/>
  <c r="M57" i="29"/>
  <c r="K72" i="28"/>
  <c r="K35" i="28" s="1"/>
  <c r="G57" i="28"/>
  <c r="K61" i="26"/>
  <c r="K72" i="24"/>
  <c r="K35" i="24" s="1"/>
  <c r="M71" i="24"/>
  <c r="M34" i="24" s="1"/>
  <c r="E71" i="24"/>
  <c r="E34" i="24" s="1"/>
  <c r="G70" i="24"/>
  <c r="G33" i="24" s="1"/>
  <c r="G73" i="24"/>
  <c r="G36" i="24" s="1"/>
  <c r="I72" i="24"/>
  <c r="I35" i="24" s="1"/>
  <c r="K71" i="24"/>
  <c r="K34" i="24" s="1"/>
  <c r="M70" i="24"/>
  <c r="M33" i="24" s="1"/>
  <c r="E70" i="24"/>
  <c r="E33" i="24" s="1"/>
  <c r="M73" i="24"/>
  <c r="M36" i="24" s="1"/>
  <c r="E73" i="24"/>
  <c r="E36" i="24" s="1"/>
  <c r="G72" i="24"/>
  <c r="G35" i="24" s="1"/>
  <c r="I71" i="24"/>
  <c r="I34" i="24" s="1"/>
  <c r="K70" i="24"/>
  <c r="K33" i="24" s="1"/>
  <c r="M72" i="24"/>
  <c r="M35" i="24" s="1"/>
  <c r="E72" i="24"/>
  <c r="E35" i="24" s="1"/>
  <c r="G71" i="24"/>
  <c r="G34" i="24" s="1"/>
  <c r="I70" i="24"/>
  <c r="I33" i="24" s="1"/>
  <c r="E23" i="22"/>
  <c r="E57" i="21"/>
  <c r="G57" i="20"/>
  <c r="E73" i="18"/>
  <c r="E36" i="18" s="1"/>
  <c r="G72" i="18"/>
  <c r="G35" i="18" s="1"/>
  <c r="I71" i="18"/>
  <c r="I34" i="18" s="1"/>
  <c r="K70" i="18"/>
  <c r="K33" i="18" s="1"/>
  <c r="K73" i="18"/>
  <c r="K36" i="18" s="1"/>
  <c r="M72" i="18"/>
  <c r="M35" i="18" s="1"/>
  <c r="E72" i="18"/>
  <c r="E35" i="18" s="1"/>
  <c r="G71" i="18"/>
  <c r="G34" i="18" s="1"/>
  <c r="I70" i="18"/>
  <c r="I33" i="18" s="1"/>
  <c r="I73" i="18"/>
  <c r="I36" i="18" s="1"/>
  <c r="K72" i="18"/>
  <c r="K35" i="18" s="1"/>
  <c r="M71" i="18"/>
  <c r="M34" i="18" s="1"/>
  <c r="E71" i="18"/>
  <c r="E34" i="18" s="1"/>
  <c r="G70" i="18"/>
  <c r="G33" i="18" s="1"/>
  <c r="G73" i="18"/>
  <c r="G36" i="18" s="1"/>
  <c r="I72" i="18"/>
  <c r="I35" i="18" s="1"/>
  <c r="K71" i="18"/>
  <c r="K34" i="18" s="1"/>
  <c r="M70" i="18"/>
  <c r="M33" i="18" s="1"/>
  <c r="E70" i="18"/>
  <c r="E33" i="18" s="1"/>
  <c r="M57" i="17"/>
  <c r="K72" i="16"/>
  <c r="K35" i="16" s="1"/>
  <c r="M57" i="13"/>
  <c r="K61" i="10"/>
  <c r="G60" i="49"/>
  <c r="G62" i="49" s="1"/>
  <c r="M73" i="43"/>
  <c r="M36" i="43" s="1"/>
  <c r="M73" i="40"/>
  <c r="M36" i="40" s="1"/>
  <c r="M60" i="37"/>
  <c r="M62" i="37" s="1"/>
  <c r="E57" i="36"/>
  <c r="E60" i="33"/>
  <c r="E60" i="29"/>
  <c r="G57" i="27"/>
  <c r="E60" i="25"/>
  <c r="I62" i="23"/>
  <c r="M60" i="21"/>
  <c r="E57" i="20"/>
  <c r="E60" i="17"/>
  <c r="M60" i="13"/>
  <c r="M62" i="13" s="1"/>
  <c r="I60" i="11"/>
  <c r="I62" i="11" s="1"/>
  <c r="M60" i="52"/>
  <c r="M62" i="52" s="1"/>
  <c r="H59" i="49"/>
  <c r="H58" i="49" s="1"/>
  <c r="G70" i="40"/>
  <c r="G33" i="40" s="1"/>
  <c r="M60" i="36"/>
  <c r="E57" i="35"/>
  <c r="K60" i="33"/>
  <c r="E60" i="32"/>
  <c r="K60" i="29"/>
  <c r="M57" i="27"/>
  <c r="K57" i="24"/>
  <c r="K62" i="24" s="1"/>
  <c r="G62" i="23"/>
  <c r="M60" i="20"/>
  <c r="M62" i="20" s="1"/>
  <c r="E57" i="19"/>
  <c r="K60" i="17"/>
  <c r="M60" i="16"/>
  <c r="E57" i="15"/>
  <c r="G57" i="14"/>
  <c r="I57" i="13"/>
  <c r="M57" i="11"/>
  <c r="K60" i="46"/>
  <c r="K62" i="46" s="1"/>
  <c r="I73" i="43"/>
  <c r="I36" i="43" s="1"/>
  <c r="K72" i="37"/>
  <c r="K35" i="37" s="1"/>
  <c r="G57" i="37"/>
  <c r="G71" i="36"/>
  <c r="G34" i="36" s="1"/>
  <c r="K60" i="36"/>
  <c r="M73" i="35"/>
  <c r="M36" i="35" s="1"/>
  <c r="K70" i="35"/>
  <c r="K33" i="35" s="1"/>
  <c r="E60" i="35"/>
  <c r="M70" i="34"/>
  <c r="M33" i="34" s="1"/>
  <c r="J59" i="34"/>
  <c r="G57" i="33"/>
  <c r="G71" i="32"/>
  <c r="G34" i="32" s="1"/>
  <c r="K60" i="32"/>
  <c r="M73" i="31"/>
  <c r="M36" i="31" s="1"/>
  <c r="K70" i="31"/>
  <c r="K33" i="31" s="1"/>
  <c r="E60" i="31"/>
  <c r="M70" i="30"/>
  <c r="M33" i="30" s="1"/>
  <c r="K60" i="30"/>
  <c r="K62" i="30" s="1"/>
  <c r="I57" i="30"/>
  <c r="I60" i="30"/>
  <c r="I62" i="30" s="1"/>
  <c r="G57" i="30"/>
  <c r="E72" i="28"/>
  <c r="E35" i="28" s="1"/>
  <c r="K60" i="28"/>
  <c r="K62" i="28" s="1"/>
  <c r="M57" i="26"/>
  <c r="I60" i="25"/>
  <c r="I62" i="25" s="1"/>
  <c r="I57" i="24"/>
  <c r="M73" i="23"/>
  <c r="M36" i="23" s="1"/>
  <c r="E23" i="23"/>
  <c r="E62" i="23"/>
  <c r="E25" i="23" s="1"/>
  <c r="G60" i="22"/>
  <c r="G62" i="22" s="1"/>
  <c r="G57" i="21"/>
  <c r="G62" i="21" s="1"/>
  <c r="K60" i="20"/>
  <c r="M57" i="18"/>
  <c r="M62" i="18" s="1"/>
  <c r="H59" i="17"/>
  <c r="H58" i="17" s="1"/>
  <c r="N59" i="17"/>
  <c r="K73" i="16"/>
  <c r="K36" i="16" s="1"/>
  <c r="M73" i="15"/>
  <c r="M36" i="15" s="1"/>
  <c r="M60" i="15"/>
  <c r="E57" i="14"/>
  <c r="G57" i="13"/>
  <c r="I73" i="12"/>
  <c r="I36" i="12" s="1"/>
  <c r="K72" i="12"/>
  <c r="K35" i="12" s="1"/>
  <c r="M71" i="12"/>
  <c r="M34" i="12" s="1"/>
  <c r="E71" i="12"/>
  <c r="E34" i="12" s="1"/>
  <c r="G70" i="12"/>
  <c r="G33" i="12" s="1"/>
  <c r="I72" i="12"/>
  <c r="I35" i="12" s="1"/>
  <c r="K71" i="12"/>
  <c r="K34" i="12" s="1"/>
  <c r="M70" i="12"/>
  <c r="M33" i="12" s="1"/>
  <c r="E70" i="12"/>
  <c r="E33" i="12" s="1"/>
  <c r="G72" i="12"/>
  <c r="G35" i="12" s="1"/>
  <c r="I71" i="12"/>
  <c r="I34" i="12" s="1"/>
  <c r="K70" i="12"/>
  <c r="K33" i="12" s="1"/>
  <c r="G71" i="12"/>
  <c r="G34" i="12" s="1"/>
  <c r="I70" i="12"/>
  <c r="I33" i="12" s="1"/>
  <c r="L59" i="12"/>
  <c r="L58" i="12" s="1"/>
  <c r="J59" i="12"/>
  <c r="H59" i="12"/>
  <c r="N59" i="12"/>
  <c r="F59" i="12"/>
  <c r="F22" i="12" s="1"/>
  <c r="K57" i="11"/>
  <c r="G62" i="10"/>
  <c r="L59" i="40"/>
  <c r="M73" i="34"/>
  <c r="M36" i="34" s="1"/>
  <c r="I60" i="28"/>
  <c r="E71" i="9"/>
  <c r="E34" i="9" s="1"/>
  <c r="K60" i="9"/>
  <c r="I57" i="9"/>
  <c r="I71" i="7"/>
  <c r="I34" i="7" s="1"/>
  <c r="K61" i="7"/>
  <c r="L58" i="7"/>
  <c r="L59" i="5"/>
  <c r="J59" i="5"/>
  <c r="H59" i="5"/>
  <c r="N59" i="5"/>
  <c r="F59" i="5"/>
  <c r="F22" i="5" s="1"/>
  <c r="E57" i="2"/>
  <c r="L59" i="34"/>
  <c r="I60" i="31"/>
  <c r="I62" i="31" s="1"/>
  <c r="I73" i="28"/>
  <c r="I36" i="28" s="1"/>
  <c r="M60" i="22"/>
  <c r="M57" i="9"/>
  <c r="K73" i="7"/>
  <c r="K36" i="7" s="1"/>
  <c r="I70" i="7"/>
  <c r="I33" i="7" s="1"/>
  <c r="N59" i="7"/>
  <c r="M73" i="6"/>
  <c r="M36" i="6" s="1"/>
  <c r="K70" i="6"/>
  <c r="K33" i="6" s="1"/>
  <c r="E23" i="6"/>
  <c r="E62" i="6"/>
  <c r="E25" i="6" s="1"/>
  <c r="E57" i="5"/>
  <c r="K73" i="3"/>
  <c r="K36" i="3" s="1"/>
  <c r="I70" i="3"/>
  <c r="I33" i="3" s="1"/>
  <c r="N59" i="3"/>
  <c r="M60" i="2"/>
  <c r="K60" i="31"/>
  <c r="I73" i="20"/>
  <c r="I36" i="20" s="1"/>
  <c r="M73" i="18"/>
  <c r="M36" i="18" s="1"/>
  <c r="G73" i="12"/>
  <c r="G36" i="12" s="1"/>
  <c r="M60" i="9"/>
  <c r="M62" i="9" s="1"/>
  <c r="M57" i="8"/>
  <c r="J59" i="7"/>
  <c r="J58" i="7" s="1"/>
  <c r="L59" i="6"/>
  <c r="I57" i="6"/>
  <c r="K57" i="5"/>
  <c r="G60" i="4"/>
  <c r="G62" i="4" s="1"/>
  <c r="G61" i="3"/>
  <c r="N59" i="35"/>
  <c r="I60" i="16"/>
  <c r="I62" i="16" s="1"/>
  <c r="K73" i="12"/>
  <c r="K36" i="12" s="1"/>
  <c r="M60" i="8"/>
  <c r="M62" i="8" s="1"/>
  <c r="E61" i="7"/>
  <c r="E24" i="7" s="1"/>
  <c r="E20" i="7"/>
  <c r="K57" i="4"/>
  <c r="M61" i="3"/>
  <c r="N58" i="3"/>
  <c r="K60" i="8"/>
  <c r="K62" i="8" s="1"/>
  <c r="M62" i="3"/>
  <c r="G60" i="6"/>
  <c r="E62" i="119"/>
  <c r="E25" i="119" s="1"/>
  <c r="E23" i="119"/>
  <c r="J59" i="116"/>
  <c r="N59" i="116"/>
  <c r="H59" i="116"/>
  <c r="F59" i="116"/>
  <c r="F22" i="116" s="1"/>
  <c r="M73" i="120"/>
  <c r="M36" i="120" s="1"/>
  <c r="E73" i="120"/>
  <c r="E36" i="120" s="1"/>
  <c r="G72" i="120"/>
  <c r="G35" i="120" s="1"/>
  <c r="I71" i="120"/>
  <c r="I34" i="120" s="1"/>
  <c r="K70" i="120"/>
  <c r="K33" i="120" s="1"/>
  <c r="G73" i="120"/>
  <c r="G36" i="120" s="1"/>
  <c r="E72" i="120"/>
  <c r="E35" i="120" s="1"/>
  <c r="E71" i="120"/>
  <c r="E34" i="120" s="1"/>
  <c r="E70" i="120"/>
  <c r="E33" i="120" s="1"/>
  <c r="M72" i="120"/>
  <c r="M35" i="120" s="1"/>
  <c r="M71" i="120"/>
  <c r="M34" i="120" s="1"/>
  <c r="M70" i="120"/>
  <c r="M33" i="120" s="1"/>
  <c r="I73" i="120"/>
  <c r="I36" i="120" s="1"/>
  <c r="G71" i="120"/>
  <c r="G34" i="120" s="1"/>
  <c r="K72" i="120"/>
  <c r="K35" i="120" s="1"/>
  <c r="I70" i="120"/>
  <c r="I33" i="120" s="1"/>
  <c r="I72" i="120"/>
  <c r="I35" i="120" s="1"/>
  <c r="G70" i="120"/>
  <c r="G33" i="120" s="1"/>
  <c r="K71" i="120"/>
  <c r="K34" i="120" s="1"/>
  <c r="K73" i="120"/>
  <c r="K36" i="120" s="1"/>
  <c r="G60" i="120"/>
  <c r="G57" i="120"/>
  <c r="J59" i="117"/>
  <c r="E61" i="116"/>
  <c r="E24" i="116" s="1"/>
  <c r="F58" i="116"/>
  <c r="F21" i="116" s="1"/>
  <c r="E20" i="116"/>
  <c r="L59" i="116"/>
  <c r="E20" i="119"/>
  <c r="E61" i="119"/>
  <c r="E24" i="119" s="1"/>
  <c r="M60" i="118"/>
  <c r="M62" i="118" s="1"/>
  <c r="E61" i="118"/>
  <c r="E24" i="118" s="1"/>
  <c r="F58" i="118"/>
  <c r="F21" i="118" s="1"/>
  <c r="E20" i="118"/>
  <c r="I57" i="116"/>
  <c r="I62" i="116" s="1"/>
  <c r="K60" i="116"/>
  <c r="K62" i="116" s="1"/>
  <c r="K73" i="115"/>
  <c r="K36" i="115" s="1"/>
  <c r="M72" i="115"/>
  <c r="M35" i="115" s="1"/>
  <c r="E72" i="115"/>
  <c r="E35" i="115" s="1"/>
  <c r="G71" i="115"/>
  <c r="G34" i="115" s="1"/>
  <c r="I70" i="115"/>
  <c r="I33" i="115" s="1"/>
  <c r="I73" i="115"/>
  <c r="I36" i="115" s="1"/>
  <c r="K72" i="115"/>
  <c r="K35" i="115" s="1"/>
  <c r="M71" i="115"/>
  <c r="M34" i="115" s="1"/>
  <c r="E71" i="115"/>
  <c r="E34" i="115" s="1"/>
  <c r="G70" i="115"/>
  <c r="G33" i="115" s="1"/>
  <c r="G73" i="115"/>
  <c r="G36" i="115" s="1"/>
  <c r="K71" i="115"/>
  <c r="K34" i="115" s="1"/>
  <c r="E70" i="115"/>
  <c r="E33" i="115" s="1"/>
  <c r="E73" i="115"/>
  <c r="E36" i="115" s="1"/>
  <c r="I71" i="115"/>
  <c r="I34" i="115" s="1"/>
  <c r="I72" i="115"/>
  <c r="I35" i="115" s="1"/>
  <c r="M70" i="115"/>
  <c r="M33" i="115" s="1"/>
  <c r="M73" i="115"/>
  <c r="M36" i="115" s="1"/>
  <c r="G72" i="115"/>
  <c r="G35" i="115" s="1"/>
  <c r="K70" i="115"/>
  <c r="K33" i="115" s="1"/>
  <c r="I60" i="114"/>
  <c r="I62" i="114" s="1"/>
  <c r="F58" i="109"/>
  <c r="F21" i="109" s="1"/>
  <c r="E20" i="109"/>
  <c r="H58" i="108"/>
  <c r="K60" i="122"/>
  <c r="K62" i="122" s="1"/>
  <c r="E60" i="122"/>
  <c r="I60" i="122"/>
  <c r="E61" i="112"/>
  <c r="E24" i="112" s="1"/>
  <c r="E20" i="112"/>
  <c r="E57" i="108"/>
  <c r="E60" i="108"/>
  <c r="F59" i="115"/>
  <c r="F22" i="115" s="1"/>
  <c r="E23" i="106"/>
  <c r="I60" i="105"/>
  <c r="G57" i="105"/>
  <c r="K60" i="104"/>
  <c r="I57" i="104"/>
  <c r="M61" i="101"/>
  <c r="G71" i="112"/>
  <c r="G34" i="112" s="1"/>
  <c r="I71" i="112"/>
  <c r="I34" i="112" s="1"/>
  <c r="K71" i="112"/>
  <c r="K34" i="112" s="1"/>
  <c r="E57" i="104"/>
  <c r="I62" i="106"/>
  <c r="G71" i="105"/>
  <c r="G34" i="105" s="1"/>
  <c r="K60" i="105"/>
  <c r="K62" i="105" s="1"/>
  <c r="G73" i="103"/>
  <c r="G36" i="103" s="1"/>
  <c r="E70" i="103"/>
  <c r="E33" i="103" s="1"/>
  <c r="G61" i="102"/>
  <c r="M62" i="106"/>
  <c r="E23" i="103"/>
  <c r="G71" i="98"/>
  <c r="G34" i="98" s="1"/>
  <c r="E23" i="97"/>
  <c r="G57" i="95"/>
  <c r="E61" i="92"/>
  <c r="E24" i="92" s="1"/>
  <c r="E20" i="92"/>
  <c r="F59" i="106"/>
  <c r="F22" i="106" s="1"/>
  <c r="I60" i="104"/>
  <c r="I62" i="104" s="1"/>
  <c r="N59" i="100"/>
  <c r="E57" i="99"/>
  <c r="G73" i="98"/>
  <c r="G36" i="98" s="1"/>
  <c r="I72" i="98"/>
  <c r="I35" i="98" s="1"/>
  <c r="K71" i="98"/>
  <c r="K34" i="98" s="1"/>
  <c r="M70" i="98"/>
  <c r="M33" i="98" s="1"/>
  <c r="E70" i="98"/>
  <c r="E33" i="98" s="1"/>
  <c r="G72" i="98"/>
  <c r="G35" i="98" s="1"/>
  <c r="I71" i="98"/>
  <c r="I34" i="98" s="1"/>
  <c r="M73" i="98"/>
  <c r="M36" i="98" s="1"/>
  <c r="K70" i="98"/>
  <c r="K33" i="98" s="1"/>
  <c r="E73" i="98"/>
  <c r="E36" i="98" s="1"/>
  <c r="E71" i="98"/>
  <c r="E34" i="98" s="1"/>
  <c r="M57" i="95"/>
  <c r="J59" i="94"/>
  <c r="H59" i="94"/>
  <c r="E62" i="88"/>
  <c r="E25" i="88" s="1"/>
  <c r="E23" i="88"/>
  <c r="E71" i="114"/>
  <c r="E34" i="114" s="1"/>
  <c r="G73" i="114"/>
  <c r="G36" i="114" s="1"/>
  <c r="I70" i="114"/>
  <c r="I33" i="114" s="1"/>
  <c r="K73" i="114"/>
  <c r="K36" i="114" s="1"/>
  <c r="E73" i="114"/>
  <c r="E36" i="114" s="1"/>
  <c r="E57" i="111"/>
  <c r="I60" i="111"/>
  <c r="I73" i="109"/>
  <c r="I36" i="109" s="1"/>
  <c r="K72" i="106"/>
  <c r="K35" i="106" s="1"/>
  <c r="E72" i="106"/>
  <c r="E35" i="106" s="1"/>
  <c r="I71" i="106"/>
  <c r="I34" i="106" s="1"/>
  <c r="G57" i="103"/>
  <c r="G70" i="102"/>
  <c r="G33" i="102" s="1"/>
  <c r="I73" i="102"/>
  <c r="I36" i="102" s="1"/>
  <c r="M72" i="102"/>
  <c r="M35" i="102" s="1"/>
  <c r="H59" i="100"/>
  <c r="H58" i="100" s="1"/>
  <c r="E60" i="99"/>
  <c r="L59" i="110"/>
  <c r="E57" i="106"/>
  <c r="K60" i="106"/>
  <c r="K62" i="106" s="1"/>
  <c r="E71" i="105"/>
  <c r="E34" i="105" s="1"/>
  <c r="E73" i="105"/>
  <c r="E36" i="105" s="1"/>
  <c r="K71" i="105"/>
  <c r="K34" i="105" s="1"/>
  <c r="M60" i="97"/>
  <c r="M62" i="97" s="1"/>
  <c r="H58" i="92"/>
  <c r="G61" i="92"/>
  <c r="E73" i="90"/>
  <c r="E36" i="90" s="1"/>
  <c r="I71" i="90"/>
  <c r="I34" i="90" s="1"/>
  <c r="I72" i="90"/>
  <c r="I35" i="90" s="1"/>
  <c r="M70" i="90"/>
  <c r="M33" i="90" s="1"/>
  <c r="M73" i="90"/>
  <c r="M36" i="90" s="1"/>
  <c r="G72" i="90"/>
  <c r="G35" i="90" s="1"/>
  <c r="K70" i="90"/>
  <c r="K33" i="90" s="1"/>
  <c r="G73" i="90"/>
  <c r="G36" i="90" s="1"/>
  <c r="H59" i="89"/>
  <c r="N59" i="89"/>
  <c r="F59" i="89"/>
  <c r="F22" i="89" s="1"/>
  <c r="J59" i="89"/>
  <c r="L59" i="89"/>
  <c r="E61" i="86"/>
  <c r="E24" i="86" s="1"/>
  <c r="F58" i="86"/>
  <c r="F21" i="86" s="1"/>
  <c r="E20" i="86"/>
  <c r="H58" i="85"/>
  <c r="F58" i="82"/>
  <c r="F21" i="82" s="1"/>
  <c r="E20" i="82"/>
  <c r="E61" i="82"/>
  <c r="E24" i="82" s="1"/>
  <c r="G61" i="81"/>
  <c r="H58" i="81"/>
  <c r="H59" i="102"/>
  <c r="H58" i="102" s="1"/>
  <c r="G73" i="97"/>
  <c r="G36" i="97" s="1"/>
  <c r="E70" i="97"/>
  <c r="E33" i="97" s="1"/>
  <c r="N59" i="97"/>
  <c r="N58" i="97" s="1"/>
  <c r="M57" i="85"/>
  <c r="K57" i="82"/>
  <c r="M61" i="81"/>
  <c r="N58" i="81"/>
  <c r="I72" i="110"/>
  <c r="I35" i="110" s="1"/>
  <c r="E71" i="110"/>
  <c r="E34" i="110" s="1"/>
  <c r="I70" i="110"/>
  <c r="I33" i="110" s="1"/>
  <c r="K73" i="110"/>
  <c r="K36" i="110" s="1"/>
  <c r="E73" i="110"/>
  <c r="E36" i="110" s="1"/>
  <c r="N59" i="109"/>
  <c r="F59" i="96"/>
  <c r="F22" i="96" s="1"/>
  <c r="K62" i="96"/>
  <c r="K72" i="90"/>
  <c r="K35" i="90" s="1"/>
  <c r="E72" i="90"/>
  <c r="E35" i="90" s="1"/>
  <c r="G57" i="90"/>
  <c r="G62" i="90" s="1"/>
  <c r="K61" i="81"/>
  <c r="M71" i="105"/>
  <c r="M34" i="105" s="1"/>
  <c r="I72" i="97"/>
  <c r="I35" i="97" s="1"/>
  <c r="K72" i="97"/>
  <c r="K35" i="97" s="1"/>
  <c r="E72" i="97"/>
  <c r="E35" i="97" s="1"/>
  <c r="I71" i="97"/>
  <c r="I34" i="97" s="1"/>
  <c r="E57" i="97"/>
  <c r="E62" i="97" s="1"/>
  <c r="E25" i="97" s="1"/>
  <c r="I60" i="97"/>
  <c r="E71" i="96"/>
  <c r="E34" i="96" s="1"/>
  <c r="M72" i="96"/>
  <c r="M35" i="96" s="1"/>
  <c r="K71" i="96"/>
  <c r="K34" i="96" s="1"/>
  <c r="G60" i="93"/>
  <c r="G70" i="92"/>
  <c r="G33" i="92" s="1"/>
  <c r="E72" i="92"/>
  <c r="E35" i="92" s="1"/>
  <c r="E70" i="92"/>
  <c r="E33" i="92" s="1"/>
  <c r="G73" i="92"/>
  <c r="G36" i="92" s="1"/>
  <c r="J59" i="90"/>
  <c r="K62" i="88"/>
  <c r="M73" i="87"/>
  <c r="M36" i="87" s="1"/>
  <c r="E73" i="87"/>
  <c r="E36" i="87" s="1"/>
  <c r="G72" i="87"/>
  <c r="G35" i="87" s="1"/>
  <c r="I71" i="87"/>
  <c r="I34" i="87" s="1"/>
  <c r="K70" i="87"/>
  <c r="K33" i="87" s="1"/>
  <c r="K73" i="87"/>
  <c r="K36" i="87" s="1"/>
  <c r="M72" i="87"/>
  <c r="M35" i="87" s="1"/>
  <c r="E72" i="87"/>
  <c r="E35" i="87" s="1"/>
  <c r="G71" i="87"/>
  <c r="G34" i="87" s="1"/>
  <c r="I70" i="87"/>
  <c r="I33" i="87" s="1"/>
  <c r="I73" i="87"/>
  <c r="I36" i="87" s="1"/>
  <c r="K72" i="87"/>
  <c r="K35" i="87" s="1"/>
  <c r="M71" i="87"/>
  <c r="M34" i="87" s="1"/>
  <c r="E71" i="87"/>
  <c r="E34" i="87" s="1"/>
  <c r="G70" i="87"/>
  <c r="G33" i="87" s="1"/>
  <c r="M70" i="87"/>
  <c r="M33" i="87" s="1"/>
  <c r="G73" i="87"/>
  <c r="G36" i="87" s="1"/>
  <c r="E70" i="87"/>
  <c r="E33" i="87" s="1"/>
  <c r="I72" i="87"/>
  <c r="I35" i="87" s="1"/>
  <c r="K71" i="87"/>
  <c r="K34" i="87" s="1"/>
  <c r="E23" i="84"/>
  <c r="K71" i="83"/>
  <c r="K34" i="83" s="1"/>
  <c r="G70" i="80"/>
  <c r="G33" i="80" s="1"/>
  <c r="G73" i="78"/>
  <c r="G36" i="78" s="1"/>
  <c r="I72" i="78"/>
  <c r="I35" i="78" s="1"/>
  <c r="K71" i="78"/>
  <c r="K34" i="78" s="1"/>
  <c r="M70" i="78"/>
  <c r="M33" i="78" s="1"/>
  <c r="E70" i="78"/>
  <c r="E33" i="78" s="1"/>
  <c r="E72" i="78"/>
  <c r="E35" i="78" s="1"/>
  <c r="G71" i="78"/>
  <c r="G34" i="78" s="1"/>
  <c r="K73" i="78"/>
  <c r="K36" i="78" s="1"/>
  <c r="I70" i="78"/>
  <c r="I33" i="78" s="1"/>
  <c r="M72" i="78"/>
  <c r="M35" i="78" s="1"/>
  <c r="G70" i="78"/>
  <c r="G33" i="78" s="1"/>
  <c r="I73" i="77"/>
  <c r="I36" i="77" s="1"/>
  <c r="K72" i="77"/>
  <c r="K35" i="77" s="1"/>
  <c r="M71" i="77"/>
  <c r="M34" i="77" s="1"/>
  <c r="E71" i="77"/>
  <c r="E34" i="77" s="1"/>
  <c r="G70" i="77"/>
  <c r="G33" i="77" s="1"/>
  <c r="G72" i="77"/>
  <c r="G35" i="77" s="1"/>
  <c r="I71" i="77"/>
  <c r="I34" i="77" s="1"/>
  <c r="M73" i="77"/>
  <c r="M36" i="77" s="1"/>
  <c r="K70" i="77"/>
  <c r="K33" i="77" s="1"/>
  <c r="E73" i="77"/>
  <c r="E36" i="77" s="1"/>
  <c r="I70" i="77"/>
  <c r="I33" i="77" s="1"/>
  <c r="K61" i="76"/>
  <c r="E70" i="89"/>
  <c r="E33" i="89" s="1"/>
  <c r="M71" i="89"/>
  <c r="M34" i="89" s="1"/>
  <c r="E72" i="89"/>
  <c r="E35" i="89" s="1"/>
  <c r="I71" i="89"/>
  <c r="I34" i="89" s="1"/>
  <c r="N59" i="84"/>
  <c r="G57" i="84"/>
  <c r="G70" i="83"/>
  <c r="G33" i="83" s="1"/>
  <c r="I73" i="83"/>
  <c r="I36" i="83" s="1"/>
  <c r="M72" i="83"/>
  <c r="M35" i="83" s="1"/>
  <c r="G72" i="83"/>
  <c r="G35" i="83" s="1"/>
  <c r="E61" i="83"/>
  <c r="E24" i="83" s="1"/>
  <c r="E20" i="83"/>
  <c r="E70" i="80"/>
  <c r="E33" i="80" s="1"/>
  <c r="G73" i="80"/>
  <c r="G36" i="80" s="1"/>
  <c r="M72" i="80"/>
  <c r="M35" i="80" s="1"/>
  <c r="I62" i="79"/>
  <c r="E60" i="98"/>
  <c r="G57" i="98"/>
  <c r="I62" i="96"/>
  <c r="G70" i="93"/>
  <c r="G33" i="93" s="1"/>
  <c r="K72" i="93"/>
  <c r="K35" i="93" s="1"/>
  <c r="E72" i="93"/>
  <c r="E35" i="93" s="1"/>
  <c r="I71" i="93"/>
  <c r="I34" i="93" s="1"/>
  <c r="G62" i="92"/>
  <c r="G73" i="88"/>
  <c r="G36" i="88" s="1"/>
  <c r="I73" i="88"/>
  <c r="I36" i="88" s="1"/>
  <c r="K73" i="88"/>
  <c r="K36" i="88" s="1"/>
  <c r="E73" i="88"/>
  <c r="E36" i="88" s="1"/>
  <c r="K72" i="82"/>
  <c r="K35" i="82" s="1"/>
  <c r="G72" i="78"/>
  <c r="G35" i="78" s="1"/>
  <c r="K61" i="78"/>
  <c r="L58" i="78"/>
  <c r="K71" i="77"/>
  <c r="K34" i="77" s="1"/>
  <c r="I57" i="102"/>
  <c r="K57" i="94"/>
  <c r="G60" i="94"/>
  <c r="K60" i="94"/>
  <c r="K62" i="94" s="1"/>
  <c r="I60" i="91"/>
  <c r="I62" i="91" s="1"/>
  <c r="G57" i="91"/>
  <c r="G60" i="91"/>
  <c r="G62" i="91" s="1"/>
  <c r="M57" i="91"/>
  <c r="E57" i="91"/>
  <c r="K60" i="91"/>
  <c r="I57" i="91"/>
  <c r="E60" i="91"/>
  <c r="M60" i="91"/>
  <c r="M62" i="91" s="1"/>
  <c r="K57" i="91"/>
  <c r="L59" i="90"/>
  <c r="H59" i="87"/>
  <c r="I61" i="87"/>
  <c r="I57" i="83"/>
  <c r="E72" i="82"/>
  <c r="E35" i="82" s="1"/>
  <c r="I71" i="82"/>
  <c r="I34" i="82" s="1"/>
  <c r="E70" i="82"/>
  <c r="E33" i="82" s="1"/>
  <c r="G73" i="82"/>
  <c r="G36" i="82" s="1"/>
  <c r="J59" i="82"/>
  <c r="I60" i="78"/>
  <c r="I62" i="78" s="1"/>
  <c r="M73" i="76"/>
  <c r="M36" i="76" s="1"/>
  <c r="E73" i="76"/>
  <c r="E36" i="76" s="1"/>
  <c r="G72" i="76"/>
  <c r="G35" i="76" s="1"/>
  <c r="I71" i="76"/>
  <c r="I34" i="76" s="1"/>
  <c r="K70" i="76"/>
  <c r="K33" i="76" s="1"/>
  <c r="K73" i="76"/>
  <c r="K36" i="76" s="1"/>
  <c r="M72" i="76"/>
  <c r="M35" i="76" s="1"/>
  <c r="E72" i="76"/>
  <c r="E35" i="76" s="1"/>
  <c r="G71" i="76"/>
  <c r="G34" i="76" s="1"/>
  <c r="I70" i="76"/>
  <c r="I33" i="76" s="1"/>
  <c r="I73" i="76"/>
  <c r="I36" i="76" s="1"/>
  <c r="K72" i="76"/>
  <c r="K35" i="76" s="1"/>
  <c r="M71" i="76"/>
  <c r="M34" i="76" s="1"/>
  <c r="E71" i="76"/>
  <c r="E34" i="76" s="1"/>
  <c r="G70" i="76"/>
  <c r="G33" i="76" s="1"/>
  <c r="M70" i="76"/>
  <c r="M33" i="76" s="1"/>
  <c r="G73" i="76"/>
  <c r="G36" i="76" s="1"/>
  <c r="E70" i="76"/>
  <c r="E33" i="76" s="1"/>
  <c r="I72" i="76"/>
  <c r="I35" i="76" s="1"/>
  <c r="K71" i="76"/>
  <c r="K34" i="76" s="1"/>
  <c r="G61" i="76"/>
  <c r="I71" i="74"/>
  <c r="I34" i="74" s="1"/>
  <c r="K61" i="74"/>
  <c r="L58" i="74"/>
  <c r="L59" i="72"/>
  <c r="L58" i="72" s="1"/>
  <c r="J59" i="72"/>
  <c r="H59" i="72"/>
  <c r="N59" i="72"/>
  <c r="F59" i="72"/>
  <c r="F22" i="72" s="1"/>
  <c r="I61" i="71"/>
  <c r="J58" i="71"/>
  <c r="E62" i="70"/>
  <c r="E25" i="70" s="1"/>
  <c r="E23" i="70"/>
  <c r="I73" i="68"/>
  <c r="I36" i="68" s="1"/>
  <c r="K72" i="68"/>
  <c r="K35" i="68" s="1"/>
  <c r="M71" i="68"/>
  <c r="M34" i="68" s="1"/>
  <c r="E71" i="68"/>
  <c r="E34" i="68" s="1"/>
  <c r="G70" i="68"/>
  <c r="G33" i="68" s="1"/>
  <c r="G73" i="68"/>
  <c r="G36" i="68" s="1"/>
  <c r="I72" i="68"/>
  <c r="I35" i="68" s="1"/>
  <c r="K71" i="68"/>
  <c r="K34" i="68" s="1"/>
  <c r="M70" i="68"/>
  <c r="M33" i="68" s="1"/>
  <c r="E70" i="68"/>
  <c r="E33" i="68" s="1"/>
  <c r="M73" i="68"/>
  <c r="M36" i="68" s="1"/>
  <c r="E73" i="68"/>
  <c r="E36" i="68" s="1"/>
  <c r="G72" i="68"/>
  <c r="G35" i="68" s="1"/>
  <c r="I71" i="68"/>
  <c r="I34" i="68" s="1"/>
  <c r="K70" i="68"/>
  <c r="K33" i="68" s="1"/>
  <c r="K73" i="68"/>
  <c r="K36" i="68" s="1"/>
  <c r="M72" i="68"/>
  <c r="M35" i="68" s="1"/>
  <c r="E72" i="68"/>
  <c r="E35" i="68" s="1"/>
  <c r="G71" i="68"/>
  <c r="G34" i="68" s="1"/>
  <c r="I70" i="68"/>
  <c r="I33" i="68" s="1"/>
  <c r="L59" i="75"/>
  <c r="E72" i="74"/>
  <c r="E35" i="74" s="1"/>
  <c r="I61" i="74"/>
  <c r="E23" i="73"/>
  <c r="E62" i="73"/>
  <c r="E25" i="73" s="1"/>
  <c r="E61" i="72"/>
  <c r="E24" i="72" s="1"/>
  <c r="F58" i="72"/>
  <c r="F21" i="72" s="1"/>
  <c r="E20" i="72"/>
  <c r="M72" i="70"/>
  <c r="M35" i="70" s="1"/>
  <c r="F59" i="70"/>
  <c r="F22" i="70" s="1"/>
  <c r="K70" i="69"/>
  <c r="K33" i="69" s="1"/>
  <c r="E23" i="69"/>
  <c r="E62" i="69"/>
  <c r="E25" i="69" s="1"/>
  <c r="E61" i="68"/>
  <c r="E24" i="68" s="1"/>
  <c r="E20" i="68"/>
  <c r="M57" i="75"/>
  <c r="J59" i="74"/>
  <c r="J58" i="74" s="1"/>
  <c r="E23" i="72"/>
  <c r="E62" i="72"/>
  <c r="E25" i="72" s="1"/>
  <c r="E57" i="71"/>
  <c r="G73" i="70"/>
  <c r="G36" i="70" s="1"/>
  <c r="I72" i="70"/>
  <c r="I35" i="70" s="1"/>
  <c r="K71" i="70"/>
  <c r="K34" i="70" s="1"/>
  <c r="M70" i="70"/>
  <c r="M33" i="70" s="1"/>
  <c r="E70" i="70"/>
  <c r="E33" i="70" s="1"/>
  <c r="E71" i="70"/>
  <c r="E34" i="70" s="1"/>
  <c r="I62" i="70"/>
  <c r="M72" i="69"/>
  <c r="M35" i="69" s="1"/>
  <c r="I61" i="69"/>
  <c r="J58" i="69"/>
  <c r="N59" i="68"/>
  <c r="N58" i="68" s="1"/>
  <c r="F59" i="68"/>
  <c r="F22" i="68" s="1"/>
  <c r="K61" i="68"/>
  <c r="L58" i="68"/>
  <c r="K62" i="81"/>
  <c r="M61" i="76"/>
  <c r="M60" i="71"/>
  <c r="M62" i="71" s="1"/>
  <c r="G61" i="69"/>
  <c r="H58" i="69"/>
  <c r="M61" i="66"/>
  <c r="E62" i="63"/>
  <c r="E25" i="63" s="1"/>
  <c r="E23" i="63"/>
  <c r="G61" i="61"/>
  <c r="H58" i="61"/>
  <c r="K61" i="59"/>
  <c r="L58" i="59"/>
  <c r="E62" i="55"/>
  <c r="E25" i="55" s="1"/>
  <c r="E23" i="55"/>
  <c r="G61" i="53"/>
  <c r="H58" i="53"/>
  <c r="H59" i="74"/>
  <c r="H58" i="74" s="1"/>
  <c r="G62" i="69"/>
  <c r="M62" i="66"/>
  <c r="N58" i="65"/>
  <c r="K73" i="64"/>
  <c r="K36" i="64" s="1"/>
  <c r="M72" i="64"/>
  <c r="M35" i="64" s="1"/>
  <c r="E72" i="64"/>
  <c r="E35" i="64" s="1"/>
  <c r="G71" i="64"/>
  <c r="G34" i="64" s="1"/>
  <c r="I70" i="64"/>
  <c r="I33" i="64" s="1"/>
  <c r="E71" i="64"/>
  <c r="E34" i="64" s="1"/>
  <c r="G70" i="64"/>
  <c r="G33" i="64" s="1"/>
  <c r="G73" i="64"/>
  <c r="G36" i="64" s="1"/>
  <c r="I72" i="64"/>
  <c r="I35" i="64" s="1"/>
  <c r="K71" i="64"/>
  <c r="K34" i="64" s="1"/>
  <c r="M70" i="64"/>
  <c r="M33" i="64" s="1"/>
  <c r="E70" i="64"/>
  <c r="E33" i="64" s="1"/>
  <c r="M73" i="64"/>
  <c r="M36" i="64" s="1"/>
  <c r="E73" i="64"/>
  <c r="E36" i="64" s="1"/>
  <c r="G72" i="64"/>
  <c r="G35" i="64" s="1"/>
  <c r="I71" i="64"/>
  <c r="I34" i="64" s="1"/>
  <c r="K70" i="64"/>
  <c r="K33" i="64" s="1"/>
  <c r="K62" i="63"/>
  <c r="I61" i="59"/>
  <c r="J58" i="59"/>
  <c r="E23" i="58"/>
  <c r="E62" i="58"/>
  <c r="E25" i="58" s="1"/>
  <c r="M61" i="57"/>
  <c r="N58" i="57"/>
  <c r="G61" i="56"/>
  <c r="H58" i="56"/>
  <c r="H59" i="70"/>
  <c r="M73" i="67"/>
  <c r="M36" i="67" s="1"/>
  <c r="E73" i="67"/>
  <c r="E36" i="67" s="1"/>
  <c r="G72" i="67"/>
  <c r="G35" i="67" s="1"/>
  <c r="I71" i="67"/>
  <c r="I34" i="67" s="1"/>
  <c r="K70" i="67"/>
  <c r="K33" i="67" s="1"/>
  <c r="K73" i="67"/>
  <c r="K36" i="67" s="1"/>
  <c r="M72" i="67"/>
  <c r="M35" i="67" s="1"/>
  <c r="E72" i="67"/>
  <c r="E35" i="67" s="1"/>
  <c r="G71" i="67"/>
  <c r="G34" i="67" s="1"/>
  <c r="I70" i="67"/>
  <c r="I33" i="67" s="1"/>
  <c r="G73" i="67"/>
  <c r="G36" i="67" s="1"/>
  <c r="I72" i="67"/>
  <c r="I35" i="67" s="1"/>
  <c r="K71" i="67"/>
  <c r="K34" i="67" s="1"/>
  <c r="M70" i="67"/>
  <c r="M33" i="67" s="1"/>
  <c r="E70" i="67"/>
  <c r="E33" i="67" s="1"/>
  <c r="G70" i="67"/>
  <c r="G33" i="67" s="1"/>
  <c r="L58" i="65"/>
  <c r="G62" i="64"/>
  <c r="G61" i="63"/>
  <c r="H58" i="63"/>
  <c r="E60" i="61"/>
  <c r="E61" i="61" s="1"/>
  <c r="E24" i="61" s="1"/>
  <c r="G60" i="60"/>
  <c r="G62" i="60" s="1"/>
  <c r="I62" i="59"/>
  <c r="K62" i="58"/>
  <c r="K61" i="57"/>
  <c r="L58" i="57"/>
  <c r="G62" i="56"/>
  <c r="M60" i="53"/>
  <c r="G60" i="67"/>
  <c r="G62" i="67" s="1"/>
  <c r="M62" i="64"/>
  <c r="E61" i="63"/>
  <c r="E24" i="63" s="1"/>
  <c r="F58" i="63"/>
  <c r="F21" i="63" s="1"/>
  <c r="E20" i="63"/>
  <c r="G73" i="62"/>
  <c r="G36" i="62" s="1"/>
  <c r="I72" i="62"/>
  <c r="I35" i="62" s="1"/>
  <c r="K71" i="62"/>
  <c r="K34" i="62" s="1"/>
  <c r="M70" i="62"/>
  <c r="M33" i="62" s="1"/>
  <c r="E70" i="62"/>
  <c r="E33" i="62" s="1"/>
  <c r="G72" i="62"/>
  <c r="G35" i="62" s="1"/>
  <c r="I71" i="62"/>
  <c r="I34" i="62" s="1"/>
  <c r="K70" i="62"/>
  <c r="K33" i="62" s="1"/>
  <c r="K73" i="62"/>
  <c r="K36" i="62" s="1"/>
  <c r="M72" i="62"/>
  <c r="M35" i="62" s="1"/>
  <c r="E72" i="62"/>
  <c r="E35" i="62" s="1"/>
  <c r="G71" i="62"/>
  <c r="G34" i="62" s="1"/>
  <c r="I70" i="62"/>
  <c r="I33" i="62" s="1"/>
  <c r="K72" i="62"/>
  <c r="K35" i="62" s="1"/>
  <c r="M71" i="62"/>
  <c r="M34" i="62" s="1"/>
  <c r="E71" i="62"/>
  <c r="E34" i="62" s="1"/>
  <c r="G70" i="62"/>
  <c r="G33" i="62" s="1"/>
  <c r="K60" i="61"/>
  <c r="M60" i="60"/>
  <c r="G62" i="59"/>
  <c r="K72" i="58"/>
  <c r="K35" i="58" s="1"/>
  <c r="I62" i="58"/>
  <c r="K57" i="56"/>
  <c r="K62" i="56" s="1"/>
  <c r="G60" i="55"/>
  <c r="G62" i="55" s="1"/>
  <c r="J59" i="54"/>
  <c r="H59" i="54"/>
  <c r="H58" i="54" s="1"/>
  <c r="N59" i="54"/>
  <c r="F59" i="54"/>
  <c r="F22" i="54" s="1"/>
  <c r="L59" i="54"/>
  <c r="L58" i="54" s="1"/>
  <c r="K60" i="53"/>
  <c r="K60" i="64"/>
  <c r="M61" i="52"/>
  <c r="I71" i="49"/>
  <c r="I34" i="49" s="1"/>
  <c r="L58" i="49"/>
  <c r="E61" i="44"/>
  <c r="E24" i="44" s="1"/>
  <c r="E20" i="44"/>
  <c r="I71" i="41"/>
  <c r="I34" i="41" s="1"/>
  <c r="K61" i="41"/>
  <c r="K72" i="39"/>
  <c r="K35" i="39" s="1"/>
  <c r="M71" i="39"/>
  <c r="M34" i="39" s="1"/>
  <c r="E71" i="39"/>
  <c r="E34" i="39" s="1"/>
  <c r="G70" i="39"/>
  <c r="G33" i="39" s="1"/>
  <c r="G73" i="39"/>
  <c r="G36" i="39" s="1"/>
  <c r="I72" i="39"/>
  <c r="I35" i="39" s="1"/>
  <c r="K71" i="39"/>
  <c r="K34" i="39" s="1"/>
  <c r="M70" i="39"/>
  <c r="M33" i="39" s="1"/>
  <c r="E70" i="39"/>
  <c r="E33" i="39" s="1"/>
  <c r="M73" i="39"/>
  <c r="M36" i="39" s="1"/>
  <c r="E73" i="39"/>
  <c r="E36" i="39" s="1"/>
  <c r="G72" i="39"/>
  <c r="G35" i="39" s="1"/>
  <c r="I71" i="39"/>
  <c r="I34" i="39" s="1"/>
  <c r="K70" i="39"/>
  <c r="K33" i="39" s="1"/>
  <c r="G71" i="39"/>
  <c r="G34" i="39" s="1"/>
  <c r="K73" i="39"/>
  <c r="K36" i="39" s="1"/>
  <c r="I70" i="39"/>
  <c r="I33" i="39" s="1"/>
  <c r="M72" i="39"/>
  <c r="M35" i="39" s="1"/>
  <c r="E72" i="39"/>
  <c r="E35" i="39" s="1"/>
  <c r="I73" i="64"/>
  <c r="I36" i="64" s="1"/>
  <c r="M73" i="58"/>
  <c r="M36" i="58" s="1"/>
  <c r="K61" i="52"/>
  <c r="N59" i="50"/>
  <c r="F59" i="50"/>
  <c r="F22" i="50" s="1"/>
  <c r="J59" i="50"/>
  <c r="H59" i="50"/>
  <c r="M72" i="49"/>
  <c r="M35" i="49" s="1"/>
  <c r="F59" i="49"/>
  <c r="F22" i="49" s="1"/>
  <c r="I71" i="48"/>
  <c r="I34" i="48" s="1"/>
  <c r="E23" i="48"/>
  <c r="E62" i="48"/>
  <c r="E25" i="48" s="1"/>
  <c r="K73" i="46"/>
  <c r="K36" i="46" s="1"/>
  <c r="M72" i="46"/>
  <c r="M35" i="46" s="1"/>
  <c r="E72" i="46"/>
  <c r="E35" i="46" s="1"/>
  <c r="G71" i="46"/>
  <c r="G34" i="46" s="1"/>
  <c r="I70" i="46"/>
  <c r="I33" i="46" s="1"/>
  <c r="I73" i="46"/>
  <c r="I36" i="46" s="1"/>
  <c r="K72" i="46"/>
  <c r="K35" i="46" s="1"/>
  <c r="M71" i="46"/>
  <c r="M34" i="46" s="1"/>
  <c r="E71" i="46"/>
  <c r="E34" i="46" s="1"/>
  <c r="G70" i="46"/>
  <c r="G33" i="46" s="1"/>
  <c r="G73" i="46"/>
  <c r="G36" i="46" s="1"/>
  <c r="I72" i="46"/>
  <c r="I35" i="46" s="1"/>
  <c r="K71" i="46"/>
  <c r="K34" i="46" s="1"/>
  <c r="M70" i="46"/>
  <c r="M33" i="46" s="1"/>
  <c r="E70" i="46"/>
  <c r="E33" i="46" s="1"/>
  <c r="M73" i="46"/>
  <c r="M36" i="46" s="1"/>
  <c r="E73" i="46"/>
  <c r="E36" i="46" s="1"/>
  <c r="G72" i="46"/>
  <c r="G35" i="46" s="1"/>
  <c r="I71" i="46"/>
  <c r="I34" i="46" s="1"/>
  <c r="K70" i="46"/>
  <c r="K33" i="46" s="1"/>
  <c r="M72" i="45"/>
  <c r="M35" i="45" s="1"/>
  <c r="I71" i="44"/>
  <c r="I34" i="44" s="1"/>
  <c r="E23" i="44"/>
  <c r="E62" i="44"/>
  <c r="E25" i="44" s="1"/>
  <c r="I60" i="42"/>
  <c r="I62" i="42" s="1"/>
  <c r="E72" i="41"/>
  <c r="E35" i="41" s="1"/>
  <c r="I61" i="41"/>
  <c r="E60" i="40"/>
  <c r="M72" i="63"/>
  <c r="M35" i="63" s="1"/>
  <c r="L59" i="52"/>
  <c r="L58" i="52" s="1"/>
  <c r="I61" i="52"/>
  <c r="J58" i="52"/>
  <c r="K73" i="51"/>
  <c r="K36" i="51" s="1"/>
  <c r="M72" i="51"/>
  <c r="M35" i="51" s="1"/>
  <c r="E72" i="51"/>
  <c r="E35" i="51" s="1"/>
  <c r="G71" i="51"/>
  <c r="G34" i="51" s="1"/>
  <c r="I70" i="51"/>
  <c r="I33" i="51" s="1"/>
  <c r="K70" i="51"/>
  <c r="K33" i="51" s="1"/>
  <c r="E23" i="51"/>
  <c r="E62" i="51"/>
  <c r="E25" i="51" s="1"/>
  <c r="E57" i="50"/>
  <c r="G73" i="49"/>
  <c r="G36" i="49" s="1"/>
  <c r="I72" i="49"/>
  <c r="I35" i="49" s="1"/>
  <c r="K71" i="49"/>
  <c r="K34" i="49" s="1"/>
  <c r="M70" i="49"/>
  <c r="M33" i="49" s="1"/>
  <c r="E70" i="49"/>
  <c r="E33" i="49" s="1"/>
  <c r="E71" i="49"/>
  <c r="E34" i="49" s="1"/>
  <c r="I62" i="49"/>
  <c r="M72" i="48"/>
  <c r="M35" i="48" s="1"/>
  <c r="F59" i="48"/>
  <c r="F22" i="48" s="1"/>
  <c r="H59" i="47"/>
  <c r="H58" i="47" s="1"/>
  <c r="K72" i="45"/>
  <c r="K35" i="45" s="1"/>
  <c r="G57" i="45"/>
  <c r="I73" i="44"/>
  <c r="I36" i="44" s="1"/>
  <c r="K72" i="44"/>
  <c r="K35" i="44" s="1"/>
  <c r="M71" i="44"/>
  <c r="M34" i="44" s="1"/>
  <c r="E71" i="44"/>
  <c r="E34" i="44" s="1"/>
  <c r="G70" i="44"/>
  <c r="G33" i="44" s="1"/>
  <c r="G71" i="44"/>
  <c r="G34" i="44" s="1"/>
  <c r="K62" i="44"/>
  <c r="M57" i="42"/>
  <c r="M71" i="41"/>
  <c r="M34" i="41" s="1"/>
  <c r="J59" i="41"/>
  <c r="J58" i="41" s="1"/>
  <c r="K73" i="40"/>
  <c r="K36" i="40" s="1"/>
  <c r="I57" i="40"/>
  <c r="K57" i="39"/>
  <c r="I60" i="61"/>
  <c r="K73" i="55"/>
  <c r="K36" i="55" s="1"/>
  <c r="G57" i="52"/>
  <c r="K57" i="50"/>
  <c r="M57" i="49"/>
  <c r="M60" i="46"/>
  <c r="G57" i="44"/>
  <c r="K57" i="42"/>
  <c r="M57" i="41"/>
  <c r="M73" i="51"/>
  <c r="M36" i="51" s="1"/>
  <c r="J59" i="44"/>
  <c r="G60" i="41"/>
  <c r="G62" i="41" s="1"/>
  <c r="I71" i="40"/>
  <c r="I34" i="40" s="1"/>
  <c r="K71" i="40"/>
  <c r="K34" i="40" s="1"/>
  <c r="F58" i="37"/>
  <c r="F21" i="37" s="1"/>
  <c r="E20" i="37"/>
  <c r="H58" i="36"/>
  <c r="E62" i="34"/>
  <c r="E25" i="34" s="1"/>
  <c r="E23" i="34"/>
  <c r="I61" i="31"/>
  <c r="E61" i="29"/>
  <c r="E24" i="29" s="1"/>
  <c r="F58" i="29"/>
  <c r="F21" i="29" s="1"/>
  <c r="E20" i="29"/>
  <c r="E73" i="26"/>
  <c r="E36" i="26" s="1"/>
  <c r="G72" i="26"/>
  <c r="G35" i="26" s="1"/>
  <c r="I71" i="26"/>
  <c r="I34" i="26" s="1"/>
  <c r="K70" i="26"/>
  <c r="K33" i="26" s="1"/>
  <c r="K73" i="26"/>
  <c r="K36" i="26" s="1"/>
  <c r="M72" i="26"/>
  <c r="M35" i="26" s="1"/>
  <c r="E72" i="26"/>
  <c r="E35" i="26" s="1"/>
  <c r="G71" i="26"/>
  <c r="G34" i="26" s="1"/>
  <c r="I70" i="26"/>
  <c r="I33" i="26" s="1"/>
  <c r="I73" i="26"/>
  <c r="I36" i="26" s="1"/>
  <c r="K72" i="26"/>
  <c r="K35" i="26" s="1"/>
  <c r="M71" i="26"/>
  <c r="M34" i="26" s="1"/>
  <c r="E71" i="26"/>
  <c r="E34" i="26" s="1"/>
  <c r="G70" i="26"/>
  <c r="G33" i="26" s="1"/>
  <c r="G73" i="26"/>
  <c r="G36" i="26" s="1"/>
  <c r="I72" i="26"/>
  <c r="I35" i="26" s="1"/>
  <c r="K71" i="26"/>
  <c r="K34" i="26" s="1"/>
  <c r="M70" i="26"/>
  <c r="M33" i="26" s="1"/>
  <c r="E70" i="26"/>
  <c r="E33" i="26" s="1"/>
  <c r="H58" i="24"/>
  <c r="I61" i="23"/>
  <c r="K61" i="22"/>
  <c r="H59" i="18"/>
  <c r="N59" i="18"/>
  <c r="F59" i="18"/>
  <c r="F22" i="18" s="1"/>
  <c r="L59" i="18"/>
  <c r="J59" i="18"/>
  <c r="E61" i="17"/>
  <c r="E24" i="17" s="1"/>
  <c r="F58" i="17"/>
  <c r="F21" i="17" s="1"/>
  <c r="E20" i="17"/>
  <c r="E72" i="15"/>
  <c r="E35" i="15" s="1"/>
  <c r="G71" i="15"/>
  <c r="G34" i="15" s="1"/>
  <c r="I70" i="15"/>
  <c r="I33" i="15" s="1"/>
  <c r="I73" i="15"/>
  <c r="I36" i="15" s="1"/>
  <c r="K72" i="15"/>
  <c r="K35" i="15" s="1"/>
  <c r="M71" i="15"/>
  <c r="M34" i="15" s="1"/>
  <c r="E71" i="15"/>
  <c r="E34" i="15" s="1"/>
  <c r="G70" i="15"/>
  <c r="G33" i="15" s="1"/>
  <c r="G73" i="15"/>
  <c r="G36" i="15" s="1"/>
  <c r="I72" i="15"/>
  <c r="I35" i="15" s="1"/>
  <c r="K71" i="15"/>
  <c r="K34" i="15" s="1"/>
  <c r="M70" i="15"/>
  <c r="M33" i="15" s="1"/>
  <c r="E70" i="15"/>
  <c r="E33" i="15" s="1"/>
  <c r="G72" i="15"/>
  <c r="G35" i="15" s="1"/>
  <c r="I71" i="15"/>
  <c r="I34" i="15" s="1"/>
  <c r="K70" i="15"/>
  <c r="K33" i="15" s="1"/>
  <c r="E73" i="14"/>
  <c r="E36" i="14" s="1"/>
  <c r="G72" i="14"/>
  <c r="G35" i="14" s="1"/>
  <c r="I71" i="14"/>
  <c r="I34" i="14" s="1"/>
  <c r="K70" i="14"/>
  <c r="K33" i="14" s="1"/>
  <c r="K73" i="14"/>
  <c r="K36" i="14" s="1"/>
  <c r="M72" i="14"/>
  <c r="M35" i="14" s="1"/>
  <c r="E72" i="14"/>
  <c r="E35" i="14" s="1"/>
  <c r="G71" i="14"/>
  <c r="G34" i="14" s="1"/>
  <c r="I70" i="14"/>
  <c r="I33" i="14" s="1"/>
  <c r="I73" i="14"/>
  <c r="I36" i="14" s="1"/>
  <c r="K72" i="14"/>
  <c r="K35" i="14" s="1"/>
  <c r="M71" i="14"/>
  <c r="M34" i="14" s="1"/>
  <c r="E71" i="14"/>
  <c r="E34" i="14" s="1"/>
  <c r="G70" i="14"/>
  <c r="G33" i="14" s="1"/>
  <c r="G73" i="14"/>
  <c r="G36" i="14" s="1"/>
  <c r="I72" i="14"/>
  <c r="I35" i="14" s="1"/>
  <c r="K71" i="14"/>
  <c r="K34" i="14" s="1"/>
  <c r="M70" i="14"/>
  <c r="M33" i="14" s="1"/>
  <c r="E70" i="14"/>
  <c r="E33" i="14" s="1"/>
  <c r="F58" i="13"/>
  <c r="F21" i="13" s="1"/>
  <c r="E20" i="13"/>
  <c r="M72" i="11"/>
  <c r="M35" i="11" s="1"/>
  <c r="E72" i="11"/>
  <c r="E35" i="11" s="1"/>
  <c r="G71" i="11"/>
  <c r="G34" i="11" s="1"/>
  <c r="I70" i="11"/>
  <c r="I33" i="11" s="1"/>
  <c r="I73" i="11"/>
  <c r="I36" i="11" s="1"/>
  <c r="K72" i="11"/>
  <c r="K35" i="11" s="1"/>
  <c r="M71" i="11"/>
  <c r="M34" i="11" s="1"/>
  <c r="E71" i="11"/>
  <c r="E34" i="11" s="1"/>
  <c r="G70" i="11"/>
  <c r="G33" i="11" s="1"/>
  <c r="G73" i="11"/>
  <c r="G36" i="11" s="1"/>
  <c r="I72" i="11"/>
  <c r="I35" i="11" s="1"/>
  <c r="K71" i="11"/>
  <c r="K34" i="11" s="1"/>
  <c r="M70" i="11"/>
  <c r="M33" i="11" s="1"/>
  <c r="E70" i="11"/>
  <c r="E33" i="11" s="1"/>
  <c r="G72" i="11"/>
  <c r="G35" i="11" s="1"/>
  <c r="I71" i="11"/>
  <c r="I34" i="11" s="1"/>
  <c r="K70" i="11"/>
  <c r="K33" i="11" s="1"/>
  <c r="G72" i="10"/>
  <c r="G35" i="10" s="1"/>
  <c r="I71" i="10"/>
  <c r="I34" i="10" s="1"/>
  <c r="K70" i="10"/>
  <c r="K33" i="10" s="1"/>
  <c r="K73" i="10"/>
  <c r="K36" i="10" s="1"/>
  <c r="M72" i="10"/>
  <c r="M35" i="10" s="1"/>
  <c r="E72" i="10"/>
  <c r="E35" i="10" s="1"/>
  <c r="G71" i="10"/>
  <c r="G34" i="10" s="1"/>
  <c r="I70" i="10"/>
  <c r="I33" i="10" s="1"/>
  <c r="I73" i="10"/>
  <c r="I36" i="10" s="1"/>
  <c r="K72" i="10"/>
  <c r="K35" i="10" s="1"/>
  <c r="M71" i="10"/>
  <c r="M34" i="10" s="1"/>
  <c r="E71" i="10"/>
  <c r="E34" i="10" s="1"/>
  <c r="G70" i="10"/>
  <c r="G33" i="10" s="1"/>
  <c r="G73" i="10"/>
  <c r="G36" i="10" s="1"/>
  <c r="I72" i="10"/>
  <c r="I35" i="10" s="1"/>
  <c r="K71" i="10"/>
  <c r="K34" i="10" s="1"/>
  <c r="M70" i="10"/>
  <c r="M33" i="10" s="1"/>
  <c r="E70" i="10"/>
  <c r="E33" i="10" s="1"/>
  <c r="G73" i="48"/>
  <c r="G36" i="48" s="1"/>
  <c r="E60" i="37"/>
  <c r="K57" i="33"/>
  <c r="G60" i="32"/>
  <c r="G62" i="32" s="1"/>
  <c r="L59" i="31"/>
  <c r="J59" i="31"/>
  <c r="J58" i="31" s="1"/>
  <c r="K57" i="29"/>
  <c r="G60" i="28"/>
  <c r="G62" i="28" s="1"/>
  <c r="K57" i="25"/>
  <c r="G60" i="24"/>
  <c r="G62" i="24" s="1"/>
  <c r="G61" i="23"/>
  <c r="K62" i="22"/>
  <c r="E60" i="21"/>
  <c r="I60" i="19"/>
  <c r="I62" i="19" s="1"/>
  <c r="K62" i="18"/>
  <c r="K57" i="17"/>
  <c r="G60" i="16"/>
  <c r="G62" i="16" s="1"/>
  <c r="N59" i="15"/>
  <c r="F59" i="15"/>
  <c r="F22" i="15" s="1"/>
  <c r="L59" i="15"/>
  <c r="J59" i="15"/>
  <c r="H59" i="15"/>
  <c r="H58" i="15" s="1"/>
  <c r="E60" i="13"/>
  <c r="E61" i="13" s="1"/>
  <c r="E24" i="13" s="1"/>
  <c r="G60" i="12"/>
  <c r="G62" i="12" s="1"/>
  <c r="G57" i="11"/>
  <c r="I73" i="51"/>
  <c r="I36" i="51" s="1"/>
  <c r="M60" i="49"/>
  <c r="M62" i="49" s="1"/>
  <c r="K60" i="37"/>
  <c r="E60" i="36"/>
  <c r="K72" i="34"/>
  <c r="K35" i="34" s="1"/>
  <c r="I57" i="33"/>
  <c r="K57" i="32"/>
  <c r="G60" i="31"/>
  <c r="I57" i="29"/>
  <c r="M60" i="28"/>
  <c r="E57" i="27"/>
  <c r="M61" i="23"/>
  <c r="H59" i="22"/>
  <c r="H58" i="22" s="1"/>
  <c r="N59" i="22"/>
  <c r="F59" i="22"/>
  <c r="F22" i="22" s="1"/>
  <c r="L59" i="22"/>
  <c r="L58" i="22" s="1"/>
  <c r="J59" i="22"/>
  <c r="E60" i="20"/>
  <c r="I62" i="18"/>
  <c r="I57" i="17"/>
  <c r="E60" i="16"/>
  <c r="M60" i="12"/>
  <c r="E57" i="11"/>
  <c r="G73" i="51"/>
  <c r="G36" i="51" s="1"/>
  <c r="H59" i="48"/>
  <c r="G60" i="45"/>
  <c r="G62" i="45" s="1"/>
  <c r="K60" i="38"/>
  <c r="K62" i="38" s="1"/>
  <c r="I57" i="38"/>
  <c r="I60" i="38"/>
  <c r="G57" i="38"/>
  <c r="H59" i="37"/>
  <c r="N59" i="37"/>
  <c r="K73" i="36"/>
  <c r="K36" i="36" s="1"/>
  <c r="I70" i="36"/>
  <c r="I33" i="36" s="1"/>
  <c r="N59" i="36"/>
  <c r="E73" i="35"/>
  <c r="E36" i="35" s="1"/>
  <c r="H59" i="35"/>
  <c r="G73" i="34"/>
  <c r="G36" i="34" s="1"/>
  <c r="E70" i="34"/>
  <c r="E33" i="34" s="1"/>
  <c r="M61" i="34"/>
  <c r="N58" i="34"/>
  <c r="G73" i="33"/>
  <c r="G36" i="33" s="1"/>
  <c r="I72" i="33"/>
  <c r="I35" i="33" s="1"/>
  <c r="K71" i="33"/>
  <c r="K34" i="33" s="1"/>
  <c r="M70" i="33"/>
  <c r="M33" i="33" s="1"/>
  <c r="E70" i="33"/>
  <c r="E33" i="33" s="1"/>
  <c r="M73" i="33"/>
  <c r="M36" i="33" s="1"/>
  <c r="E73" i="33"/>
  <c r="E36" i="33" s="1"/>
  <c r="G72" i="33"/>
  <c r="G35" i="33" s="1"/>
  <c r="I71" i="33"/>
  <c r="I34" i="33" s="1"/>
  <c r="K70" i="33"/>
  <c r="K33" i="33" s="1"/>
  <c r="K73" i="33"/>
  <c r="K36" i="33" s="1"/>
  <c r="M72" i="33"/>
  <c r="M35" i="33" s="1"/>
  <c r="E72" i="33"/>
  <c r="E35" i="33" s="1"/>
  <c r="G71" i="33"/>
  <c r="G34" i="33" s="1"/>
  <c r="I70" i="33"/>
  <c r="I33" i="33" s="1"/>
  <c r="I73" i="33"/>
  <c r="I36" i="33" s="1"/>
  <c r="K72" i="33"/>
  <c r="K35" i="33" s="1"/>
  <c r="M71" i="33"/>
  <c r="M34" i="33" s="1"/>
  <c r="E71" i="33"/>
  <c r="E34" i="33" s="1"/>
  <c r="G70" i="33"/>
  <c r="G33" i="33" s="1"/>
  <c r="K73" i="32"/>
  <c r="K36" i="32" s="1"/>
  <c r="N59" i="32"/>
  <c r="H59" i="31"/>
  <c r="G73" i="30"/>
  <c r="G36" i="30" s="1"/>
  <c r="E70" i="30"/>
  <c r="E33" i="30" s="1"/>
  <c r="N58" i="30"/>
  <c r="G57" i="29"/>
  <c r="G62" i="29" s="1"/>
  <c r="G71" i="28"/>
  <c r="G34" i="28" s="1"/>
  <c r="I57" i="28"/>
  <c r="M60" i="27"/>
  <c r="M62" i="27" s="1"/>
  <c r="E57" i="26"/>
  <c r="G73" i="25"/>
  <c r="G36" i="25" s="1"/>
  <c r="I72" i="25"/>
  <c r="I35" i="25" s="1"/>
  <c r="K71" i="25"/>
  <c r="K34" i="25" s="1"/>
  <c r="M70" i="25"/>
  <c r="M33" i="25" s="1"/>
  <c r="E70" i="25"/>
  <c r="E33" i="25" s="1"/>
  <c r="M73" i="25"/>
  <c r="M36" i="25" s="1"/>
  <c r="E73" i="25"/>
  <c r="E36" i="25" s="1"/>
  <c r="G72" i="25"/>
  <c r="G35" i="25" s="1"/>
  <c r="I71" i="25"/>
  <c r="I34" i="25" s="1"/>
  <c r="K70" i="25"/>
  <c r="K33" i="25" s="1"/>
  <c r="K73" i="25"/>
  <c r="K36" i="25" s="1"/>
  <c r="M72" i="25"/>
  <c r="M35" i="25" s="1"/>
  <c r="E72" i="25"/>
  <c r="E35" i="25" s="1"/>
  <c r="G71" i="25"/>
  <c r="G34" i="25" s="1"/>
  <c r="I70" i="25"/>
  <c r="I33" i="25" s="1"/>
  <c r="K72" i="25"/>
  <c r="K35" i="25" s="1"/>
  <c r="M71" i="25"/>
  <c r="M34" i="25" s="1"/>
  <c r="E71" i="25"/>
  <c r="E34" i="25" s="1"/>
  <c r="G70" i="25"/>
  <c r="G33" i="25" s="1"/>
  <c r="G57" i="25"/>
  <c r="K61" i="23"/>
  <c r="M57" i="22"/>
  <c r="I57" i="20"/>
  <c r="M60" i="19"/>
  <c r="E61" i="18"/>
  <c r="E24" i="18" s="1"/>
  <c r="F58" i="18"/>
  <c r="F21" i="18" s="1"/>
  <c r="E20" i="18"/>
  <c r="I60" i="17"/>
  <c r="I62" i="17" s="1"/>
  <c r="M72" i="16"/>
  <c r="M35" i="16" s="1"/>
  <c r="K60" i="16"/>
  <c r="E73" i="15"/>
  <c r="E36" i="15" s="1"/>
  <c r="E60" i="15"/>
  <c r="M72" i="12"/>
  <c r="M35" i="12" s="1"/>
  <c r="K60" i="12"/>
  <c r="K62" i="12" s="1"/>
  <c r="M61" i="10"/>
  <c r="G60" i="37"/>
  <c r="G62" i="37" s="1"/>
  <c r="K60" i="34"/>
  <c r="K62" i="34" s="1"/>
  <c r="M73" i="30"/>
  <c r="M36" i="30" s="1"/>
  <c r="G73" i="9"/>
  <c r="G36" i="9" s="1"/>
  <c r="I72" i="9"/>
  <c r="I35" i="9" s="1"/>
  <c r="K71" i="9"/>
  <c r="K34" i="9" s="1"/>
  <c r="M70" i="9"/>
  <c r="M33" i="9" s="1"/>
  <c r="E70" i="9"/>
  <c r="E33" i="9" s="1"/>
  <c r="G72" i="9"/>
  <c r="G35" i="9" s="1"/>
  <c r="I71" i="9"/>
  <c r="I34" i="9" s="1"/>
  <c r="K70" i="9"/>
  <c r="K33" i="9" s="1"/>
  <c r="K73" i="9"/>
  <c r="K36" i="9" s="1"/>
  <c r="M72" i="9"/>
  <c r="M35" i="9" s="1"/>
  <c r="E72" i="9"/>
  <c r="E35" i="9" s="1"/>
  <c r="G71" i="9"/>
  <c r="G34" i="9" s="1"/>
  <c r="I70" i="9"/>
  <c r="I33" i="9" s="1"/>
  <c r="G70" i="9"/>
  <c r="G33" i="9" s="1"/>
  <c r="I73" i="8"/>
  <c r="I36" i="8" s="1"/>
  <c r="K72" i="8"/>
  <c r="K35" i="8" s="1"/>
  <c r="M71" i="8"/>
  <c r="M34" i="8" s="1"/>
  <c r="E71" i="8"/>
  <c r="E34" i="8" s="1"/>
  <c r="G70" i="8"/>
  <c r="G33" i="8" s="1"/>
  <c r="I72" i="8"/>
  <c r="I35" i="8" s="1"/>
  <c r="K71" i="8"/>
  <c r="K34" i="8" s="1"/>
  <c r="M70" i="8"/>
  <c r="M33" i="8" s="1"/>
  <c r="E70" i="8"/>
  <c r="E33" i="8" s="1"/>
  <c r="M73" i="8"/>
  <c r="M36" i="8" s="1"/>
  <c r="E73" i="8"/>
  <c r="E36" i="8" s="1"/>
  <c r="G72" i="8"/>
  <c r="G35" i="8" s="1"/>
  <c r="I71" i="8"/>
  <c r="I34" i="8" s="1"/>
  <c r="K70" i="8"/>
  <c r="K33" i="8" s="1"/>
  <c r="L59" i="8"/>
  <c r="L58" i="8" s="1"/>
  <c r="J59" i="8"/>
  <c r="J58" i="8" s="1"/>
  <c r="H59" i="8"/>
  <c r="K70" i="7"/>
  <c r="K33" i="7" s="1"/>
  <c r="M61" i="6"/>
  <c r="N58" i="6"/>
  <c r="H58" i="5"/>
  <c r="I61" i="4"/>
  <c r="E62" i="3"/>
  <c r="E25" i="3" s="1"/>
  <c r="E23" i="3"/>
  <c r="I60" i="2"/>
  <c r="G57" i="2"/>
  <c r="G60" i="33"/>
  <c r="G62" i="33" s="1"/>
  <c r="K60" i="27"/>
  <c r="K62" i="27" s="1"/>
  <c r="I60" i="20"/>
  <c r="I62" i="20" s="1"/>
  <c r="M72" i="7"/>
  <c r="M35" i="7" s="1"/>
  <c r="F59" i="7"/>
  <c r="F22" i="7" s="1"/>
  <c r="H59" i="6"/>
  <c r="N59" i="4"/>
  <c r="F59" i="4"/>
  <c r="F22" i="4" s="1"/>
  <c r="L59" i="4"/>
  <c r="J59" i="4"/>
  <c r="J58" i="4" s="1"/>
  <c r="H59" i="4"/>
  <c r="H58" i="4" s="1"/>
  <c r="M72" i="3"/>
  <c r="M35" i="3" s="1"/>
  <c r="E60" i="2"/>
  <c r="I73" i="34"/>
  <c r="I36" i="34" s="1"/>
  <c r="I73" i="25"/>
  <c r="I36" i="25" s="1"/>
  <c r="M73" i="10"/>
  <c r="M36" i="10" s="1"/>
  <c r="E73" i="9"/>
  <c r="E36" i="9" s="1"/>
  <c r="E60" i="9"/>
  <c r="G73" i="8"/>
  <c r="G36" i="8" s="1"/>
  <c r="E57" i="8"/>
  <c r="G73" i="7"/>
  <c r="G36" i="7" s="1"/>
  <c r="I72" i="7"/>
  <c r="I35" i="7" s="1"/>
  <c r="K71" i="7"/>
  <c r="K34" i="7" s="1"/>
  <c r="M70" i="7"/>
  <c r="M33" i="7" s="1"/>
  <c r="E70" i="7"/>
  <c r="E33" i="7" s="1"/>
  <c r="E71" i="7"/>
  <c r="E34" i="7" s="1"/>
  <c r="I73" i="6"/>
  <c r="I36" i="6" s="1"/>
  <c r="K72" i="6"/>
  <c r="K35" i="6" s="1"/>
  <c r="M71" i="6"/>
  <c r="M34" i="6" s="1"/>
  <c r="E71" i="6"/>
  <c r="E34" i="6" s="1"/>
  <c r="G70" i="6"/>
  <c r="G33" i="6" s="1"/>
  <c r="G71" i="6"/>
  <c r="G34" i="6" s="1"/>
  <c r="K62" i="6"/>
  <c r="M57" i="4"/>
  <c r="M71" i="3"/>
  <c r="M34" i="3" s="1"/>
  <c r="J59" i="3"/>
  <c r="I57" i="2"/>
  <c r="L59" i="36"/>
  <c r="E73" i="34"/>
  <c r="E36" i="34" s="1"/>
  <c r="G60" i="25"/>
  <c r="G62" i="25" s="1"/>
  <c r="M72" i="15"/>
  <c r="M35" i="15" s="1"/>
  <c r="I60" i="12"/>
  <c r="E60" i="8"/>
  <c r="G57" i="6"/>
  <c r="E61" i="3"/>
  <c r="E24" i="3" s="1"/>
  <c r="F58" i="3"/>
  <c r="F21" i="3" s="1"/>
  <c r="E20" i="3"/>
  <c r="J59" i="6"/>
  <c r="I73" i="9"/>
  <c r="I36" i="9" s="1"/>
  <c r="H59" i="3"/>
  <c r="H58" i="3" s="1"/>
  <c r="K61" i="119"/>
  <c r="M73" i="119"/>
  <c r="M36" i="119" s="1"/>
  <c r="E73" i="119"/>
  <c r="E36" i="119" s="1"/>
  <c r="G72" i="119"/>
  <c r="G35" i="119" s="1"/>
  <c r="I71" i="119"/>
  <c r="I34" i="119" s="1"/>
  <c r="K70" i="119"/>
  <c r="K33" i="119" s="1"/>
  <c r="K73" i="119"/>
  <c r="K36" i="119" s="1"/>
  <c r="M72" i="119"/>
  <c r="M35" i="119" s="1"/>
  <c r="E72" i="119"/>
  <c r="E35" i="119" s="1"/>
  <c r="G71" i="119"/>
  <c r="G34" i="119" s="1"/>
  <c r="I70" i="119"/>
  <c r="I33" i="119" s="1"/>
  <c r="I72" i="119"/>
  <c r="I35" i="119" s="1"/>
  <c r="M70" i="119"/>
  <c r="M33" i="119" s="1"/>
  <c r="I73" i="119"/>
  <c r="I36" i="119" s="1"/>
  <c r="M71" i="119"/>
  <c r="M34" i="119" s="1"/>
  <c r="G70" i="119"/>
  <c r="G33" i="119" s="1"/>
  <c r="G73" i="119"/>
  <c r="G36" i="119" s="1"/>
  <c r="K71" i="119"/>
  <c r="K34" i="119" s="1"/>
  <c r="E70" i="119"/>
  <c r="E33" i="119" s="1"/>
  <c r="K72" i="119"/>
  <c r="K35" i="119" s="1"/>
  <c r="E71" i="119"/>
  <c r="E34" i="119" s="1"/>
  <c r="E23" i="114"/>
  <c r="H59" i="119"/>
  <c r="H58" i="119" s="1"/>
  <c r="F59" i="119"/>
  <c r="F22" i="119" s="1"/>
  <c r="N59" i="119"/>
  <c r="N58" i="119" s="1"/>
  <c r="L59" i="119"/>
  <c r="L58" i="119" s="1"/>
  <c r="J59" i="119"/>
  <c r="I73" i="117"/>
  <c r="I36" i="117" s="1"/>
  <c r="K72" i="117"/>
  <c r="K35" i="117" s="1"/>
  <c r="M71" i="117"/>
  <c r="M34" i="117" s="1"/>
  <c r="E71" i="117"/>
  <c r="E34" i="117" s="1"/>
  <c r="G70" i="117"/>
  <c r="G33" i="117" s="1"/>
  <c r="G73" i="117"/>
  <c r="G36" i="117" s="1"/>
  <c r="G72" i="117"/>
  <c r="G35" i="117" s="1"/>
  <c r="G71" i="117"/>
  <c r="G34" i="117" s="1"/>
  <c r="E70" i="117"/>
  <c r="E33" i="117" s="1"/>
  <c r="E73" i="117"/>
  <c r="E36" i="117" s="1"/>
  <c r="E72" i="117"/>
  <c r="E35" i="117" s="1"/>
  <c r="M70" i="117"/>
  <c r="M33" i="117" s="1"/>
  <c r="M73" i="117"/>
  <c r="M36" i="117" s="1"/>
  <c r="M72" i="117"/>
  <c r="M35" i="117" s="1"/>
  <c r="K71" i="117"/>
  <c r="K34" i="117" s="1"/>
  <c r="K70" i="117"/>
  <c r="K33" i="117" s="1"/>
  <c r="I72" i="117"/>
  <c r="I35" i="117" s="1"/>
  <c r="I71" i="117"/>
  <c r="I34" i="117" s="1"/>
  <c r="I70" i="117"/>
  <c r="I33" i="117" s="1"/>
  <c r="K73" i="117"/>
  <c r="K36" i="117" s="1"/>
  <c r="K57" i="120"/>
  <c r="I60" i="120"/>
  <c r="I62" i="120" s="1"/>
  <c r="M61" i="116"/>
  <c r="N58" i="116"/>
  <c r="I61" i="119"/>
  <c r="J58" i="119"/>
  <c r="E23" i="118"/>
  <c r="E62" i="118"/>
  <c r="E25" i="118" s="1"/>
  <c r="K60" i="115"/>
  <c r="I57" i="115"/>
  <c r="I60" i="115"/>
  <c r="G57" i="115"/>
  <c r="M60" i="115"/>
  <c r="K57" i="115"/>
  <c r="G60" i="115"/>
  <c r="G62" i="115" s="1"/>
  <c r="E57" i="115"/>
  <c r="E60" i="115"/>
  <c r="M57" i="115"/>
  <c r="E57" i="114"/>
  <c r="E62" i="114" s="1"/>
  <c r="E25" i="114" s="1"/>
  <c r="M57" i="114"/>
  <c r="E23" i="110"/>
  <c r="I60" i="109"/>
  <c r="I62" i="109" s="1"/>
  <c r="G57" i="109"/>
  <c r="K60" i="108"/>
  <c r="I57" i="108"/>
  <c r="M60" i="122"/>
  <c r="M62" i="122" s="1"/>
  <c r="E57" i="122"/>
  <c r="M60" i="109"/>
  <c r="M62" i="109" s="1"/>
  <c r="K61" i="112"/>
  <c r="G60" i="110"/>
  <c r="G62" i="110" s="1"/>
  <c r="E57" i="110"/>
  <c r="J59" i="115"/>
  <c r="N59" i="115"/>
  <c r="L58" i="106"/>
  <c r="K61" i="106"/>
  <c r="G73" i="104"/>
  <c r="G36" i="104" s="1"/>
  <c r="I72" i="104"/>
  <c r="I35" i="104" s="1"/>
  <c r="K71" i="104"/>
  <c r="K34" i="104" s="1"/>
  <c r="M70" i="104"/>
  <c r="M33" i="104" s="1"/>
  <c r="E70" i="104"/>
  <c r="E33" i="104" s="1"/>
  <c r="M72" i="104"/>
  <c r="M35" i="104" s="1"/>
  <c r="E72" i="104"/>
  <c r="E35" i="104" s="1"/>
  <c r="G71" i="104"/>
  <c r="G34" i="104" s="1"/>
  <c r="K73" i="104"/>
  <c r="K36" i="104" s="1"/>
  <c r="I70" i="104"/>
  <c r="I33" i="104" s="1"/>
  <c r="G70" i="104"/>
  <c r="G33" i="104" s="1"/>
  <c r="I73" i="103"/>
  <c r="I36" i="103" s="1"/>
  <c r="K72" i="103"/>
  <c r="K35" i="103" s="1"/>
  <c r="M71" i="103"/>
  <c r="M34" i="103" s="1"/>
  <c r="E71" i="103"/>
  <c r="E34" i="103" s="1"/>
  <c r="G70" i="103"/>
  <c r="G33" i="103" s="1"/>
  <c r="E73" i="103"/>
  <c r="E36" i="103" s="1"/>
  <c r="G72" i="103"/>
  <c r="G35" i="103" s="1"/>
  <c r="I71" i="103"/>
  <c r="I34" i="103" s="1"/>
  <c r="M73" i="103"/>
  <c r="M36" i="103" s="1"/>
  <c r="K70" i="103"/>
  <c r="K33" i="103" s="1"/>
  <c r="F58" i="101"/>
  <c r="F21" i="101" s="1"/>
  <c r="E20" i="101"/>
  <c r="G60" i="100"/>
  <c r="G62" i="100" s="1"/>
  <c r="E57" i="100"/>
  <c r="M57" i="100"/>
  <c r="K60" i="100"/>
  <c r="I57" i="100"/>
  <c r="G72" i="112"/>
  <c r="G35" i="112" s="1"/>
  <c r="I72" i="112"/>
  <c r="I35" i="112" s="1"/>
  <c r="M72" i="112"/>
  <c r="M35" i="112" s="1"/>
  <c r="M60" i="105"/>
  <c r="G60" i="108"/>
  <c r="G62" i="108" s="1"/>
  <c r="I70" i="105"/>
  <c r="I33" i="105" s="1"/>
  <c r="G72" i="104"/>
  <c r="G35" i="104" s="1"/>
  <c r="K57" i="104"/>
  <c r="I72" i="103"/>
  <c r="I35" i="103" s="1"/>
  <c r="K62" i="101"/>
  <c r="E60" i="100"/>
  <c r="K73" i="105"/>
  <c r="K36" i="105" s="1"/>
  <c r="N59" i="101"/>
  <c r="N58" i="101" s="1"/>
  <c r="I70" i="98"/>
  <c r="I33" i="98" s="1"/>
  <c r="K61" i="97"/>
  <c r="E62" i="93"/>
  <c r="E25" i="93" s="1"/>
  <c r="E23" i="93"/>
  <c r="E72" i="103"/>
  <c r="E35" i="103" s="1"/>
  <c r="M70" i="102"/>
  <c r="M33" i="102" s="1"/>
  <c r="G73" i="102"/>
  <c r="G36" i="102" s="1"/>
  <c r="E70" i="102"/>
  <c r="E33" i="102" s="1"/>
  <c r="I73" i="98"/>
  <c r="I36" i="98" s="1"/>
  <c r="K62" i="97"/>
  <c r="E23" i="96"/>
  <c r="E62" i="96"/>
  <c r="E25" i="96" s="1"/>
  <c r="E57" i="95"/>
  <c r="G73" i="94"/>
  <c r="G36" i="94" s="1"/>
  <c r="I72" i="94"/>
  <c r="I35" i="94" s="1"/>
  <c r="K71" i="94"/>
  <c r="K34" i="94" s="1"/>
  <c r="M70" i="94"/>
  <c r="M33" i="94" s="1"/>
  <c r="E70" i="94"/>
  <c r="E33" i="94" s="1"/>
  <c r="E73" i="94"/>
  <c r="E36" i="94" s="1"/>
  <c r="G72" i="94"/>
  <c r="G35" i="94" s="1"/>
  <c r="I71" i="94"/>
  <c r="I34" i="94" s="1"/>
  <c r="M73" i="94"/>
  <c r="M36" i="94" s="1"/>
  <c r="K70" i="94"/>
  <c r="K33" i="94" s="1"/>
  <c r="E71" i="94"/>
  <c r="E34" i="94" s="1"/>
  <c r="N59" i="92"/>
  <c r="N58" i="92" s="1"/>
  <c r="F59" i="92"/>
  <c r="F22" i="92" s="1"/>
  <c r="K61" i="88"/>
  <c r="L58" i="88"/>
  <c r="K72" i="114"/>
  <c r="K35" i="114" s="1"/>
  <c r="G70" i="114"/>
  <c r="G33" i="114" s="1"/>
  <c r="G71" i="114"/>
  <c r="G34" i="114" s="1"/>
  <c r="K70" i="114"/>
  <c r="K33" i="114" s="1"/>
  <c r="M73" i="114"/>
  <c r="M36" i="114" s="1"/>
  <c r="M57" i="111"/>
  <c r="I57" i="111"/>
  <c r="G70" i="106"/>
  <c r="G33" i="106" s="1"/>
  <c r="I73" i="106"/>
  <c r="I36" i="106" s="1"/>
  <c r="M72" i="106"/>
  <c r="M35" i="106" s="1"/>
  <c r="E57" i="103"/>
  <c r="E71" i="102"/>
  <c r="E34" i="102" s="1"/>
  <c r="I70" i="102"/>
  <c r="I33" i="102" s="1"/>
  <c r="K73" i="102"/>
  <c r="K36" i="102" s="1"/>
  <c r="E73" i="102"/>
  <c r="E36" i="102" s="1"/>
  <c r="K57" i="99"/>
  <c r="F59" i="110"/>
  <c r="F22" i="110" s="1"/>
  <c r="K60" i="107"/>
  <c r="I57" i="107"/>
  <c r="I60" i="107"/>
  <c r="I62" i="107" s="1"/>
  <c r="G57" i="107"/>
  <c r="G60" i="107"/>
  <c r="G62" i="107" s="1"/>
  <c r="M57" i="107"/>
  <c r="E57" i="107"/>
  <c r="M60" i="107"/>
  <c r="M62" i="107" s="1"/>
  <c r="K57" i="107"/>
  <c r="E60" i="107"/>
  <c r="G60" i="106"/>
  <c r="G62" i="106" s="1"/>
  <c r="K72" i="105"/>
  <c r="K35" i="105" s="1"/>
  <c r="K70" i="105"/>
  <c r="K33" i="105" s="1"/>
  <c r="M73" i="105"/>
  <c r="M36" i="105" s="1"/>
  <c r="I72" i="105"/>
  <c r="I35" i="105" s="1"/>
  <c r="H59" i="93"/>
  <c r="N59" i="93"/>
  <c r="F59" i="93"/>
  <c r="F22" i="93" s="1"/>
  <c r="J59" i="93"/>
  <c r="L59" i="93"/>
  <c r="K71" i="90"/>
  <c r="K34" i="90" s="1"/>
  <c r="K57" i="90"/>
  <c r="E62" i="87"/>
  <c r="E25" i="87" s="1"/>
  <c r="E23" i="87"/>
  <c r="I60" i="86"/>
  <c r="I62" i="86" s="1"/>
  <c r="G57" i="86"/>
  <c r="K60" i="85"/>
  <c r="I57" i="85"/>
  <c r="E62" i="83"/>
  <c r="E25" i="83" s="1"/>
  <c r="E23" i="83"/>
  <c r="I60" i="82"/>
  <c r="G57" i="82"/>
  <c r="E73" i="80"/>
  <c r="E36" i="80" s="1"/>
  <c r="I71" i="80"/>
  <c r="I34" i="80" s="1"/>
  <c r="M73" i="80"/>
  <c r="M36" i="80" s="1"/>
  <c r="G72" i="80"/>
  <c r="G35" i="80" s="1"/>
  <c r="K70" i="80"/>
  <c r="K33" i="80" s="1"/>
  <c r="L59" i="102"/>
  <c r="K73" i="98"/>
  <c r="K36" i="98" s="1"/>
  <c r="E57" i="90"/>
  <c r="E57" i="85"/>
  <c r="E62" i="85" s="1"/>
  <c r="E25" i="85" s="1"/>
  <c r="E61" i="81"/>
  <c r="E24" i="81" s="1"/>
  <c r="F58" i="81"/>
  <c r="F21" i="81" s="1"/>
  <c r="E20" i="81"/>
  <c r="E70" i="110"/>
  <c r="E33" i="110" s="1"/>
  <c r="M71" i="110"/>
  <c r="M34" i="110" s="1"/>
  <c r="G71" i="110"/>
  <c r="G34" i="110" s="1"/>
  <c r="K70" i="110"/>
  <c r="K33" i="110" s="1"/>
  <c r="M73" i="110"/>
  <c r="M36" i="110" s="1"/>
  <c r="H59" i="109"/>
  <c r="N59" i="96"/>
  <c r="G70" i="90"/>
  <c r="G33" i="90" s="1"/>
  <c r="I73" i="90"/>
  <c r="I36" i="90" s="1"/>
  <c r="M72" i="90"/>
  <c r="M35" i="90" s="1"/>
  <c r="I57" i="82"/>
  <c r="M62" i="81"/>
  <c r="G70" i="97"/>
  <c r="G33" i="97" s="1"/>
  <c r="I73" i="97"/>
  <c r="I36" i="97" s="1"/>
  <c r="M72" i="97"/>
  <c r="M35" i="97" s="1"/>
  <c r="G72" i="97"/>
  <c r="G35" i="97" s="1"/>
  <c r="G60" i="97"/>
  <c r="G62" i="97" s="1"/>
  <c r="K72" i="96"/>
  <c r="K35" i="96" s="1"/>
  <c r="I70" i="96"/>
  <c r="I33" i="96" s="1"/>
  <c r="K73" i="96"/>
  <c r="K36" i="96" s="1"/>
  <c r="G57" i="93"/>
  <c r="M71" i="92"/>
  <c r="M34" i="92" s="1"/>
  <c r="K73" i="92"/>
  <c r="K36" i="92" s="1"/>
  <c r="M70" i="92"/>
  <c r="M33" i="92" s="1"/>
  <c r="M71" i="88"/>
  <c r="M34" i="88" s="1"/>
  <c r="M61" i="88"/>
  <c r="G60" i="86"/>
  <c r="G62" i="86" s="1"/>
  <c r="H59" i="83"/>
  <c r="H58" i="83" s="1"/>
  <c r="N59" i="83"/>
  <c r="N58" i="83" s="1"/>
  <c r="F59" i="83"/>
  <c r="F22" i="83" s="1"/>
  <c r="L59" i="83"/>
  <c r="J59" i="83"/>
  <c r="I61" i="81"/>
  <c r="J58" i="81"/>
  <c r="K60" i="80"/>
  <c r="I57" i="80"/>
  <c r="G60" i="80"/>
  <c r="M57" i="80"/>
  <c r="E57" i="80"/>
  <c r="E60" i="80"/>
  <c r="M60" i="80"/>
  <c r="K57" i="80"/>
  <c r="I60" i="80"/>
  <c r="I62" i="80" s="1"/>
  <c r="G57" i="80"/>
  <c r="K72" i="78"/>
  <c r="K35" i="78" s="1"/>
  <c r="J59" i="78"/>
  <c r="F59" i="78"/>
  <c r="F22" i="78" s="1"/>
  <c r="N59" i="78"/>
  <c r="M72" i="77"/>
  <c r="M35" i="77" s="1"/>
  <c r="L59" i="77"/>
  <c r="H59" i="77"/>
  <c r="K71" i="89"/>
  <c r="K34" i="89" s="1"/>
  <c r="I73" i="89"/>
  <c r="I36" i="89" s="1"/>
  <c r="M72" i="89"/>
  <c r="M35" i="89" s="1"/>
  <c r="E57" i="84"/>
  <c r="E62" i="84" s="1"/>
  <c r="E25" i="84" s="1"/>
  <c r="I60" i="84"/>
  <c r="E71" i="83"/>
  <c r="E34" i="83" s="1"/>
  <c r="I70" i="83"/>
  <c r="I33" i="83" s="1"/>
  <c r="K73" i="83"/>
  <c r="K36" i="83" s="1"/>
  <c r="M70" i="80"/>
  <c r="M33" i="80" s="1"/>
  <c r="I70" i="80"/>
  <c r="I33" i="80" s="1"/>
  <c r="E23" i="79"/>
  <c r="M61" i="78"/>
  <c r="N58" i="78"/>
  <c r="E57" i="98"/>
  <c r="K71" i="93"/>
  <c r="K34" i="93" s="1"/>
  <c r="G73" i="93"/>
  <c r="G36" i="93" s="1"/>
  <c r="I73" i="93"/>
  <c r="I36" i="93" s="1"/>
  <c r="M72" i="93"/>
  <c r="M35" i="93" s="1"/>
  <c r="E70" i="88"/>
  <c r="E33" i="88" s="1"/>
  <c r="G70" i="88"/>
  <c r="G33" i="88" s="1"/>
  <c r="I70" i="88"/>
  <c r="I33" i="88" s="1"/>
  <c r="K70" i="88"/>
  <c r="K33" i="88" s="1"/>
  <c r="M73" i="88"/>
  <c r="M36" i="88" s="1"/>
  <c r="K57" i="84"/>
  <c r="L59" i="82"/>
  <c r="I71" i="78"/>
  <c r="I34" i="78" s="1"/>
  <c r="M62" i="78"/>
  <c r="M70" i="77"/>
  <c r="M33" i="77" s="1"/>
  <c r="E57" i="102"/>
  <c r="K60" i="102"/>
  <c r="K62" i="102" s="1"/>
  <c r="M60" i="94"/>
  <c r="M62" i="94" s="1"/>
  <c r="G57" i="94"/>
  <c r="L59" i="92"/>
  <c r="L58" i="92" s="1"/>
  <c r="F59" i="90"/>
  <c r="F22" i="90" s="1"/>
  <c r="L59" i="87"/>
  <c r="M61" i="87"/>
  <c r="N58" i="87"/>
  <c r="K62" i="87"/>
  <c r="K60" i="83"/>
  <c r="M72" i="82"/>
  <c r="M35" i="82" s="1"/>
  <c r="G72" i="82"/>
  <c r="G35" i="82" s="1"/>
  <c r="H59" i="79"/>
  <c r="L59" i="79"/>
  <c r="L58" i="79" s="1"/>
  <c r="N59" i="79"/>
  <c r="N58" i="79" s="1"/>
  <c r="J59" i="79"/>
  <c r="F59" i="79"/>
  <c r="F22" i="79" s="1"/>
  <c r="G73" i="77"/>
  <c r="G36" i="77" s="1"/>
  <c r="K62" i="76"/>
  <c r="M61" i="73"/>
  <c r="N58" i="73"/>
  <c r="G61" i="72"/>
  <c r="H58" i="72"/>
  <c r="L58" i="70"/>
  <c r="G61" i="68"/>
  <c r="H58" i="68"/>
  <c r="K73" i="77"/>
  <c r="K36" i="77" s="1"/>
  <c r="G57" i="75"/>
  <c r="K62" i="74"/>
  <c r="I61" i="70"/>
  <c r="J58" i="70"/>
  <c r="G62" i="68"/>
  <c r="N59" i="76"/>
  <c r="N58" i="76" s="1"/>
  <c r="E57" i="75"/>
  <c r="G73" i="74"/>
  <c r="G36" i="74" s="1"/>
  <c r="I72" i="74"/>
  <c r="I35" i="74" s="1"/>
  <c r="K71" i="74"/>
  <c r="K34" i="74" s="1"/>
  <c r="M70" i="74"/>
  <c r="M33" i="74" s="1"/>
  <c r="E70" i="74"/>
  <c r="E33" i="74" s="1"/>
  <c r="E71" i="74"/>
  <c r="E34" i="74" s="1"/>
  <c r="G60" i="71"/>
  <c r="G62" i="71" s="1"/>
  <c r="E72" i="69"/>
  <c r="E35" i="69" s="1"/>
  <c r="K62" i="92"/>
  <c r="K72" i="80"/>
  <c r="K35" i="80" s="1"/>
  <c r="L59" i="76"/>
  <c r="L58" i="76" s="1"/>
  <c r="E61" i="74"/>
  <c r="E24" i="74" s="1"/>
  <c r="F58" i="74"/>
  <c r="F21" i="74" s="1"/>
  <c r="E20" i="74"/>
  <c r="E60" i="71"/>
  <c r="I61" i="68"/>
  <c r="I62" i="68"/>
  <c r="E61" i="66"/>
  <c r="E24" i="66" s="1"/>
  <c r="E20" i="66"/>
  <c r="K61" i="63"/>
  <c r="L58" i="63"/>
  <c r="M61" i="58"/>
  <c r="N58" i="58"/>
  <c r="K61" i="55"/>
  <c r="K62" i="68"/>
  <c r="E23" i="66"/>
  <c r="E62" i="66"/>
  <c r="E25" i="66" s="1"/>
  <c r="E61" i="65"/>
  <c r="E24" i="65" s="1"/>
  <c r="F58" i="65"/>
  <c r="F21" i="65" s="1"/>
  <c r="E20" i="65"/>
  <c r="K72" i="64"/>
  <c r="K35" i="64" s="1"/>
  <c r="G61" i="64"/>
  <c r="H58" i="64"/>
  <c r="I61" i="63"/>
  <c r="J58" i="63"/>
  <c r="M57" i="61"/>
  <c r="K73" i="60"/>
  <c r="K36" i="60" s="1"/>
  <c r="M72" i="60"/>
  <c r="M35" i="60" s="1"/>
  <c r="E72" i="60"/>
  <c r="E35" i="60" s="1"/>
  <c r="G71" i="60"/>
  <c r="G34" i="60" s="1"/>
  <c r="I70" i="60"/>
  <c r="I33" i="60" s="1"/>
  <c r="K72" i="60"/>
  <c r="K35" i="60" s="1"/>
  <c r="M71" i="60"/>
  <c r="M34" i="60" s="1"/>
  <c r="E71" i="60"/>
  <c r="E34" i="60" s="1"/>
  <c r="G70" i="60"/>
  <c r="G33" i="60" s="1"/>
  <c r="G73" i="60"/>
  <c r="G36" i="60" s="1"/>
  <c r="I72" i="60"/>
  <c r="I35" i="60" s="1"/>
  <c r="K71" i="60"/>
  <c r="K34" i="60" s="1"/>
  <c r="M70" i="60"/>
  <c r="M33" i="60" s="1"/>
  <c r="E70" i="60"/>
  <c r="E33" i="60" s="1"/>
  <c r="E73" i="60"/>
  <c r="E36" i="60" s="1"/>
  <c r="G72" i="60"/>
  <c r="G35" i="60" s="1"/>
  <c r="I71" i="60"/>
  <c r="I34" i="60" s="1"/>
  <c r="K70" i="60"/>
  <c r="K33" i="60" s="1"/>
  <c r="M73" i="59"/>
  <c r="M36" i="59" s="1"/>
  <c r="E73" i="59"/>
  <c r="E36" i="59" s="1"/>
  <c r="G72" i="59"/>
  <c r="G35" i="59" s="1"/>
  <c r="I71" i="59"/>
  <c r="I34" i="59" s="1"/>
  <c r="K70" i="59"/>
  <c r="K33" i="59" s="1"/>
  <c r="E72" i="59"/>
  <c r="E35" i="59" s="1"/>
  <c r="G71" i="59"/>
  <c r="G34" i="59" s="1"/>
  <c r="I70" i="59"/>
  <c r="I33" i="59" s="1"/>
  <c r="I73" i="59"/>
  <c r="I36" i="59" s="1"/>
  <c r="K72" i="59"/>
  <c r="K35" i="59" s="1"/>
  <c r="M71" i="59"/>
  <c r="M34" i="59" s="1"/>
  <c r="E71" i="59"/>
  <c r="E34" i="59" s="1"/>
  <c r="G70" i="59"/>
  <c r="G33" i="59" s="1"/>
  <c r="K71" i="59"/>
  <c r="K34" i="59" s="1"/>
  <c r="M70" i="59"/>
  <c r="M33" i="59" s="1"/>
  <c r="E70" i="59"/>
  <c r="E33" i="59" s="1"/>
  <c r="K61" i="58"/>
  <c r="L58" i="58"/>
  <c r="E61" i="57"/>
  <c r="E24" i="57" s="1"/>
  <c r="F58" i="57"/>
  <c r="F21" i="57" s="1"/>
  <c r="E20" i="57"/>
  <c r="K73" i="56"/>
  <c r="K36" i="56" s="1"/>
  <c r="M72" i="56"/>
  <c r="M35" i="56" s="1"/>
  <c r="E72" i="56"/>
  <c r="E35" i="56" s="1"/>
  <c r="G71" i="56"/>
  <c r="G34" i="56" s="1"/>
  <c r="I70" i="56"/>
  <c r="I33" i="56" s="1"/>
  <c r="I73" i="56"/>
  <c r="I36" i="56" s="1"/>
  <c r="K72" i="56"/>
  <c r="K35" i="56" s="1"/>
  <c r="M71" i="56"/>
  <c r="M34" i="56" s="1"/>
  <c r="E71" i="56"/>
  <c r="E34" i="56" s="1"/>
  <c r="G70" i="56"/>
  <c r="G33" i="56" s="1"/>
  <c r="G73" i="56"/>
  <c r="G36" i="56" s="1"/>
  <c r="I72" i="56"/>
  <c r="I35" i="56" s="1"/>
  <c r="K71" i="56"/>
  <c r="K34" i="56" s="1"/>
  <c r="M70" i="56"/>
  <c r="M33" i="56" s="1"/>
  <c r="E70" i="56"/>
  <c r="E33" i="56" s="1"/>
  <c r="M73" i="56"/>
  <c r="M36" i="56" s="1"/>
  <c r="E73" i="56"/>
  <c r="E36" i="56" s="1"/>
  <c r="G72" i="56"/>
  <c r="G35" i="56" s="1"/>
  <c r="I71" i="56"/>
  <c r="I34" i="56" s="1"/>
  <c r="K70" i="56"/>
  <c r="K33" i="56" s="1"/>
  <c r="K62" i="55"/>
  <c r="G60" i="70"/>
  <c r="K72" i="67"/>
  <c r="K35" i="67" s="1"/>
  <c r="H59" i="67"/>
  <c r="N59" i="67"/>
  <c r="N58" i="67" s="1"/>
  <c r="F59" i="67"/>
  <c r="F22" i="67" s="1"/>
  <c r="J59" i="67"/>
  <c r="M61" i="64"/>
  <c r="N58" i="64"/>
  <c r="K57" i="61"/>
  <c r="M57" i="60"/>
  <c r="G61" i="59"/>
  <c r="H58" i="59"/>
  <c r="I61" i="58"/>
  <c r="J58" i="58"/>
  <c r="H59" i="55"/>
  <c r="N59" i="55"/>
  <c r="N58" i="55" s="1"/>
  <c r="L59" i="55"/>
  <c r="L58" i="55" s="1"/>
  <c r="J59" i="55"/>
  <c r="E60" i="53"/>
  <c r="G62" i="76"/>
  <c r="I62" i="69"/>
  <c r="J59" i="66"/>
  <c r="H59" i="66"/>
  <c r="N59" i="66"/>
  <c r="N58" i="66" s="1"/>
  <c r="F59" i="66"/>
  <c r="F22" i="66" s="1"/>
  <c r="L59" i="66"/>
  <c r="E23" i="64"/>
  <c r="I73" i="62"/>
  <c r="I36" i="62" s="1"/>
  <c r="G61" i="62"/>
  <c r="H58" i="62"/>
  <c r="I73" i="61"/>
  <c r="I36" i="61" s="1"/>
  <c r="K72" i="61"/>
  <c r="K35" i="61" s="1"/>
  <c r="M71" i="61"/>
  <c r="M34" i="61" s="1"/>
  <c r="E71" i="61"/>
  <c r="E34" i="61" s="1"/>
  <c r="G70" i="61"/>
  <c r="G33" i="61" s="1"/>
  <c r="I72" i="61"/>
  <c r="I35" i="61" s="1"/>
  <c r="K71" i="61"/>
  <c r="K34" i="61" s="1"/>
  <c r="M70" i="61"/>
  <c r="M33" i="61" s="1"/>
  <c r="E70" i="61"/>
  <c r="E33" i="61" s="1"/>
  <c r="M73" i="61"/>
  <c r="M36" i="61" s="1"/>
  <c r="E73" i="61"/>
  <c r="E36" i="61" s="1"/>
  <c r="G72" i="61"/>
  <c r="G35" i="61" s="1"/>
  <c r="I71" i="61"/>
  <c r="I34" i="61" s="1"/>
  <c r="K70" i="61"/>
  <c r="K33" i="61" s="1"/>
  <c r="E72" i="61"/>
  <c r="E35" i="61" s="1"/>
  <c r="G71" i="61"/>
  <c r="G34" i="61" s="1"/>
  <c r="I70" i="61"/>
  <c r="I33" i="61" s="1"/>
  <c r="I57" i="61"/>
  <c r="E60" i="60"/>
  <c r="G73" i="59"/>
  <c r="G36" i="59" s="1"/>
  <c r="M71" i="58"/>
  <c r="M34" i="58" s="1"/>
  <c r="G61" i="58"/>
  <c r="H58" i="58"/>
  <c r="I62" i="54"/>
  <c r="I57" i="53"/>
  <c r="I62" i="53" s="1"/>
  <c r="K73" i="59"/>
  <c r="K36" i="59" s="1"/>
  <c r="E61" i="52"/>
  <c r="E24" i="52" s="1"/>
  <c r="F58" i="52"/>
  <c r="F21" i="52" s="1"/>
  <c r="E20" i="52"/>
  <c r="K70" i="49"/>
  <c r="K33" i="49" s="1"/>
  <c r="M61" i="48"/>
  <c r="N58" i="48"/>
  <c r="I61" i="46"/>
  <c r="J58" i="46"/>
  <c r="E62" i="45"/>
  <c r="E25" i="45" s="1"/>
  <c r="E23" i="45"/>
  <c r="G61" i="43"/>
  <c r="H58" i="43"/>
  <c r="K70" i="41"/>
  <c r="K33" i="41" s="1"/>
  <c r="N58" i="40"/>
  <c r="M61" i="40"/>
  <c r="G61" i="39"/>
  <c r="H58" i="39"/>
  <c r="G62" i="62"/>
  <c r="I60" i="57"/>
  <c r="I62" i="57" s="1"/>
  <c r="M61" i="51"/>
  <c r="E72" i="49"/>
  <c r="E35" i="49" s="1"/>
  <c r="I61" i="49"/>
  <c r="J58" i="49"/>
  <c r="K70" i="48"/>
  <c r="K33" i="48" s="1"/>
  <c r="K61" i="48"/>
  <c r="L58" i="48"/>
  <c r="I62" i="46"/>
  <c r="I61" i="45"/>
  <c r="K70" i="44"/>
  <c r="K33" i="44" s="1"/>
  <c r="K61" i="44"/>
  <c r="L58" i="44"/>
  <c r="G71" i="41"/>
  <c r="G34" i="41" s="1"/>
  <c r="K62" i="41"/>
  <c r="E73" i="40"/>
  <c r="E36" i="40" s="1"/>
  <c r="K57" i="40"/>
  <c r="K60" i="39"/>
  <c r="K62" i="39" s="1"/>
  <c r="I57" i="39"/>
  <c r="M60" i="67"/>
  <c r="M62" i="67" s="1"/>
  <c r="K62" i="52"/>
  <c r="E73" i="51"/>
  <c r="E36" i="51" s="1"/>
  <c r="I73" i="49"/>
  <c r="I36" i="49" s="1"/>
  <c r="G70" i="49"/>
  <c r="G33" i="49" s="1"/>
  <c r="E72" i="48"/>
  <c r="E35" i="48" s="1"/>
  <c r="I61" i="48"/>
  <c r="N59" i="47"/>
  <c r="F59" i="47"/>
  <c r="F22" i="47" s="1"/>
  <c r="K61" i="47"/>
  <c r="M57" i="46"/>
  <c r="M71" i="45"/>
  <c r="M34" i="45" s="1"/>
  <c r="J59" i="45"/>
  <c r="J58" i="45" s="1"/>
  <c r="K73" i="44"/>
  <c r="K36" i="44" s="1"/>
  <c r="I70" i="44"/>
  <c r="I33" i="44" s="1"/>
  <c r="N59" i="43"/>
  <c r="F59" i="43"/>
  <c r="F22" i="43" s="1"/>
  <c r="K61" i="43"/>
  <c r="G73" i="41"/>
  <c r="G36" i="41" s="1"/>
  <c r="I72" i="41"/>
  <c r="I35" i="41" s="1"/>
  <c r="K71" i="41"/>
  <c r="K34" i="41" s="1"/>
  <c r="M70" i="41"/>
  <c r="M33" i="41" s="1"/>
  <c r="E70" i="41"/>
  <c r="E33" i="41" s="1"/>
  <c r="E71" i="41"/>
  <c r="E34" i="41" s="1"/>
  <c r="M72" i="40"/>
  <c r="M35" i="40" s="1"/>
  <c r="K73" i="63"/>
  <c r="K36" i="63" s="1"/>
  <c r="I61" i="51"/>
  <c r="J58" i="51"/>
  <c r="E57" i="49"/>
  <c r="E62" i="49" s="1"/>
  <c r="E25" i="49" s="1"/>
  <c r="E60" i="46"/>
  <c r="I61" i="43"/>
  <c r="J58" i="43"/>
  <c r="E57" i="41"/>
  <c r="E62" i="41" s="1"/>
  <c r="E25" i="41" s="1"/>
  <c r="I62" i="51"/>
  <c r="H59" i="45"/>
  <c r="I70" i="40"/>
  <c r="I33" i="40" s="1"/>
  <c r="G72" i="40"/>
  <c r="G35" i="40" s="1"/>
  <c r="E23" i="38"/>
  <c r="J58" i="35"/>
  <c r="K61" i="34"/>
  <c r="L58" i="34"/>
  <c r="G73" i="32"/>
  <c r="G36" i="32" s="1"/>
  <c r="I72" i="32"/>
  <c r="I35" i="32" s="1"/>
  <c r="K71" i="32"/>
  <c r="K34" i="32" s="1"/>
  <c r="M70" i="32"/>
  <c r="M33" i="32" s="1"/>
  <c r="E70" i="32"/>
  <c r="E33" i="32" s="1"/>
  <c r="M73" i="32"/>
  <c r="M36" i="32" s="1"/>
  <c r="E73" i="32"/>
  <c r="E36" i="32" s="1"/>
  <c r="G72" i="32"/>
  <c r="G35" i="32" s="1"/>
  <c r="I71" i="32"/>
  <c r="I34" i="32" s="1"/>
  <c r="K70" i="32"/>
  <c r="K33" i="32" s="1"/>
  <c r="G70" i="32"/>
  <c r="G33" i="32" s="1"/>
  <c r="I73" i="31"/>
  <c r="I36" i="31" s="1"/>
  <c r="K72" i="31"/>
  <c r="K35" i="31" s="1"/>
  <c r="M71" i="31"/>
  <c r="M34" i="31" s="1"/>
  <c r="E71" i="31"/>
  <c r="E34" i="31" s="1"/>
  <c r="G70" i="31"/>
  <c r="G33" i="31" s="1"/>
  <c r="G73" i="31"/>
  <c r="G36" i="31" s="1"/>
  <c r="I72" i="31"/>
  <c r="I35" i="31" s="1"/>
  <c r="K71" i="31"/>
  <c r="K34" i="31" s="1"/>
  <c r="M70" i="31"/>
  <c r="M33" i="31" s="1"/>
  <c r="E70" i="31"/>
  <c r="E33" i="31" s="1"/>
  <c r="I70" i="31"/>
  <c r="I33" i="31" s="1"/>
  <c r="E62" i="30"/>
  <c r="E25" i="30" s="1"/>
  <c r="E23" i="30"/>
  <c r="M72" i="27"/>
  <c r="M35" i="27" s="1"/>
  <c r="E72" i="27"/>
  <c r="E35" i="27" s="1"/>
  <c r="G71" i="27"/>
  <c r="G34" i="27" s="1"/>
  <c r="I70" i="27"/>
  <c r="I33" i="27" s="1"/>
  <c r="I73" i="27"/>
  <c r="I36" i="27" s="1"/>
  <c r="K72" i="27"/>
  <c r="K35" i="27" s="1"/>
  <c r="M71" i="27"/>
  <c r="M34" i="27" s="1"/>
  <c r="E71" i="27"/>
  <c r="E34" i="27" s="1"/>
  <c r="G70" i="27"/>
  <c r="G33" i="27" s="1"/>
  <c r="G73" i="27"/>
  <c r="G36" i="27" s="1"/>
  <c r="I72" i="27"/>
  <c r="I35" i="27" s="1"/>
  <c r="K71" i="27"/>
  <c r="K34" i="27" s="1"/>
  <c r="M70" i="27"/>
  <c r="M33" i="27" s="1"/>
  <c r="E70" i="27"/>
  <c r="E33" i="27" s="1"/>
  <c r="E73" i="27"/>
  <c r="E36" i="27" s="1"/>
  <c r="G72" i="27"/>
  <c r="G35" i="27" s="1"/>
  <c r="I71" i="27"/>
  <c r="I34" i="27" s="1"/>
  <c r="K70" i="27"/>
  <c r="K33" i="27" s="1"/>
  <c r="H59" i="26"/>
  <c r="N59" i="26"/>
  <c r="F59" i="26"/>
  <c r="F22" i="26" s="1"/>
  <c r="L59" i="26"/>
  <c r="L58" i="26" s="1"/>
  <c r="J59" i="26"/>
  <c r="E61" i="25"/>
  <c r="E24" i="25" s="1"/>
  <c r="E20" i="25"/>
  <c r="K72" i="20"/>
  <c r="K35" i="20" s="1"/>
  <c r="M71" i="20"/>
  <c r="M34" i="20" s="1"/>
  <c r="E71" i="20"/>
  <c r="E34" i="20" s="1"/>
  <c r="G70" i="20"/>
  <c r="G33" i="20" s="1"/>
  <c r="G73" i="20"/>
  <c r="G36" i="20" s="1"/>
  <c r="I72" i="20"/>
  <c r="I35" i="20" s="1"/>
  <c r="K71" i="20"/>
  <c r="K34" i="20" s="1"/>
  <c r="M70" i="20"/>
  <c r="M33" i="20" s="1"/>
  <c r="E70" i="20"/>
  <c r="E33" i="20" s="1"/>
  <c r="M73" i="20"/>
  <c r="M36" i="20" s="1"/>
  <c r="E73" i="20"/>
  <c r="E36" i="20" s="1"/>
  <c r="G72" i="20"/>
  <c r="G35" i="20" s="1"/>
  <c r="I71" i="20"/>
  <c r="I34" i="20" s="1"/>
  <c r="K70" i="20"/>
  <c r="K33" i="20" s="1"/>
  <c r="M72" i="20"/>
  <c r="M35" i="20" s="1"/>
  <c r="E72" i="20"/>
  <c r="E35" i="20" s="1"/>
  <c r="G71" i="20"/>
  <c r="G34" i="20" s="1"/>
  <c r="I70" i="20"/>
  <c r="I33" i="20" s="1"/>
  <c r="I61" i="19"/>
  <c r="J58" i="19"/>
  <c r="E62" i="18"/>
  <c r="E25" i="18" s="1"/>
  <c r="E23" i="18"/>
  <c r="J59" i="16"/>
  <c r="J58" i="16" s="1"/>
  <c r="H59" i="16"/>
  <c r="F59" i="16"/>
  <c r="F22" i="16" s="1"/>
  <c r="E62" i="14"/>
  <c r="E25" i="14" s="1"/>
  <c r="E23" i="14"/>
  <c r="N59" i="11"/>
  <c r="F59" i="11"/>
  <c r="F22" i="11" s="1"/>
  <c r="L59" i="11"/>
  <c r="J59" i="11"/>
  <c r="H59" i="11"/>
  <c r="H59" i="10"/>
  <c r="N59" i="10"/>
  <c r="N58" i="10" s="1"/>
  <c r="F59" i="10"/>
  <c r="F22" i="10" s="1"/>
  <c r="L59" i="10"/>
  <c r="L58" i="10" s="1"/>
  <c r="J59" i="10"/>
  <c r="L59" i="51"/>
  <c r="H59" i="44"/>
  <c r="H59" i="41"/>
  <c r="K57" i="37"/>
  <c r="G60" i="36"/>
  <c r="G62" i="36" s="1"/>
  <c r="G57" i="35"/>
  <c r="M57" i="32"/>
  <c r="G57" i="31"/>
  <c r="M57" i="28"/>
  <c r="N59" i="27"/>
  <c r="F59" i="27"/>
  <c r="F22" i="27" s="1"/>
  <c r="L59" i="27"/>
  <c r="L58" i="27" s="1"/>
  <c r="J59" i="27"/>
  <c r="J58" i="27" s="1"/>
  <c r="H59" i="27"/>
  <c r="K62" i="26"/>
  <c r="M57" i="24"/>
  <c r="I61" i="22"/>
  <c r="J58" i="22"/>
  <c r="K57" i="21"/>
  <c r="G60" i="20"/>
  <c r="G62" i="20" s="1"/>
  <c r="G57" i="19"/>
  <c r="G62" i="19" s="1"/>
  <c r="I61" i="18"/>
  <c r="J58" i="18"/>
  <c r="M57" i="16"/>
  <c r="K62" i="14"/>
  <c r="K57" i="13"/>
  <c r="M57" i="12"/>
  <c r="K62" i="10"/>
  <c r="G60" i="44"/>
  <c r="G62" i="44" s="1"/>
  <c r="M73" i="41"/>
  <c r="M36" i="41" s="1"/>
  <c r="I57" i="37"/>
  <c r="K57" i="36"/>
  <c r="G60" i="35"/>
  <c r="G62" i="35" s="1"/>
  <c r="M57" i="31"/>
  <c r="M62" i="31" s="1"/>
  <c r="M73" i="28"/>
  <c r="M36" i="28" s="1"/>
  <c r="E60" i="28"/>
  <c r="K60" i="25"/>
  <c r="K62" i="25" s="1"/>
  <c r="M60" i="24"/>
  <c r="M62" i="24" s="1"/>
  <c r="I62" i="22"/>
  <c r="K60" i="21"/>
  <c r="K62" i="21" s="1"/>
  <c r="K57" i="20"/>
  <c r="G61" i="18"/>
  <c r="H58" i="18"/>
  <c r="K57" i="16"/>
  <c r="G60" i="15"/>
  <c r="G62" i="15" s="1"/>
  <c r="E60" i="12"/>
  <c r="I62" i="10"/>
  <c r="L59" i="47"/>
  <c r="L58" i="47" s="1"/>
  <c r="G73" i="44"/>
  <c r="G36" i="44" s="1"/>
  <c r="K72" i="40"/>
  <c r="K35" i="40" s="1"/>
  <c r="N58" i="38"/>
  <c r="M72" i="36"/>
  <c r="M35" i="36" s="1"/>
  <c r="F59" i="36"/>
  <c r="F22" i="36" s="1"/>
  <c r="K57" i="35"/>
  <c r="I72" i="34"/>
  <c r="I35" i="34" s="1"/>
  <c r="E61" i="34"/>
  <c r="E24" i="34" s="1"/>
  <c r="F58" i="34"/>
  <c r="F21" i="34" s="1"/>
  <c r="E20" i="34"/>
  <c r="I60" i="33"/>
  <c r="I62" i="33" s="1"/>
  <c r="M72" i="32"/>
  <c r="M35" i="32" s="1"/>
  <c r="F59" i="32"/>
  <c r="F22" i="32" s="1"/>
  <c r="G72" i="31"/>
  <c r="G35" i="31" s="1"/>
  <c r="K57" i="31"/>
  <c r="E61" i="30"/>
  <c r="E24" i="30" s="1"/>
  <c r="F58" i="30"/>
  <c r="F21" i="30" s="1"/>
  <c r="E20" i="30"/>
  <c r="G73" i="29"/>
  <c r="G36" i="29" s="1"/>
  <c r="I72" i="29"/>
  <c r="I35" i="29" s="1"/>
  <c r="K71" i="29"/>
  <c r="K34" i="29" s="1"/>
  <c r="M70" i="29"/>
  <c r="M33" i="29" s="1"/>
  <c r="E70" i="29"/>
  <c r="E33" i="29" s="1"/>
  <c r="M73" i="29"/>
  <c r="M36" i="29" s="1"/>
  <c r="E73" i="29"/>
  <c r="E36" i="29" s="1"/>
  <c r="G72" i="29"/>
  <c r="G35" i="29" s="1"/>
  <c r="I71" i="29"/>
  <c r="I34" i="29" s="1"/>
  <c r="K70" i="29"/>
  <c r="K33" i="29" s="1"/>
  <c r="K73" i="29"/>
  <c r="K36" i="29" s="1"/>
  <c r="M72" i="29"/>
  <c r="M35" i="29" s="1"/>
  <c r="E72" i="29"/>
  <c r="E35" i="29" s="1"/>
  <c r="G71" i="29"/>
  <c r="G34" i="29" s="1"/>
  <c r="I70" i="29"/>
  <c r="I33" i="29" s="1"/>
  <c r="K72" i="29"/>
  <c r="K35" i="29" s="1"/>
  <c r="M71" i="29"/>
  <c r="M34" i="29" s="1"/>
  <c r="E71" i="29"/>
  <c r="E34" i="29" s="1"/>
  <c r="G70" i="29"/>
  <c r="G33" i="29" s="1"/>
  <c r="M73" i="27"/>
  <c r="M36" i="27" s="1"/>
  <c r="E60" i="27"/>
  <c r="K73" i="24"/>
  <c r="K36" i="24" s="1"/>
  <c r="E57" i="22"/>
  <c r="E60" i="19"/>
  <c r="N59" i="16"/>
  <c r="K57" i="15"/>
  <c r="K62" i="15" s="1"/>
  <c r="G60" i="14"/>
  <c r="G62" i="14" s="1"/>
  <c r="I57" i="12"/>
  <c r="M60" i="11"/>
  <c r="M62" i="11" s="1"/>
  <c r="E61" i="10"/>
  <c r="E24" i="10" s="1"/>
  <c r="F58" i="10"/>
  <c r="F21" i="10" s="1"/>
  <c r="E20" i="10"/>
  <c r="M60" i="30"/>
  <c r="M62" i="30" s="1"/>
  <c r="M73" i="26"/>
  <c r="M36" i="26" s="1"/>
  <c r="E61" i="23"/>
  <c r="E24" i="23" s="1"/>
  <c r="J59" i="9"/>
  <c r="H59" i="9"/>
  <c r="N59" i="9"/>
  <c r="F59" i="9"/>
  <c r="F22" i="9" s="1"/>
  <c r="F59" i="8"/>
  <c r="F22" i="8" s="1"/>
  <c r="E73" i="7"/>
  <c r="E36" i="7" s="1"/>
  <c r="E61" i="6"/>
  <c r="E24" i="6" s="1"/>
  <c r="E20" i="6"/>
  <c r="K60" i="5"/>
  <c r="K62" i="5" s="1"/>
  <c r="I57" i="5"/>
  <c r="I62" i="5" s="1"/>
  <c r="K61" i="3"/>
  <c r="I73" i="32"/>
  <c r="I36" i="32" s="1"/>
  <c r="I60" i="24"/>
  <c r="I62" i="24" s="1"/>
  <c r="K60" i="19"/>
  <c r="K62" i="19" s="1"/>
  <c r="I60" i="8"/>
  <c r="I62" i="8" s="1"/>
  <c r="E72" i="7"/>
  <c r="E35" i="7" s="1"/>
  <c r="K61" i="6"/>
  <c r="L58" i="6"/>
  <c r="G60" i="5"/>
  <c r="G62" i="5" s="1"/>
  <c r="M72" i="4"/>
  <c r="M35" i="4" s="1"/>
  <c r="E72" i="4"/>
  <c r="E35" i="4" s="1"/>
  <c r="G71" i="4"/>
  <c r="G34" i="4" s="1"/>
  <c r="I70" i="4"/>
  <c r="I33" i="4" s="1"/>
  <c r="K72" i="4"/>
  <c r="K35" i="4" s="1"/>
  <c r="M71" i="4"/>
  <c r="M34" i="4" s="1"/>
  <c r="E71" i="4"/>
  <c r="E34" i="4" s="1"/>
  <c r="G70" i="4"/>
  <c r="G33" i="4" s="1"/>
  <c r="G73" i="4"/>
  <c r="G36" i="4" s="1"/>
  <c r="I72" i="4"/>
  <c r="I35" i="4" s="1"/>
  <c r="K71" i="4"/>
  <c r="K34" i="4" s="1"/>
  <c r="M70" i="4"/>
  <c r="M33" i="4" s="1"/>
  <c r="E70" i="4"/>
  <c r="E33" i="4" s="1"/>
  <c r="M73" i="4"/>
  <c r="M36" i="4" s="1"/>
  <c r="E73" i="4"/>
  <c r="E36" i="4" s="1"/>
  <c r="G72" i="4"/>
  <c r="G35" i="4" s="1"/>
  <c r="I71" i="4"/>
  <c r="I34" i="4" s="1"/>
  <c r="K70" i="4"/>
  <c r="K33" i="4" s="1"/>
  <c r="E72" i="3"/>
  <c r="E35" i="3" s="1"/>
  <c r="I61" i="3"/>
  <c r="J58" i="3"/>
  <c r="H59" i="34"/>
  <c r="G60" i="17"/>
  <c r="G62" i="17" s="1"/>
  <c r="K57" i="9"/>
  <c r="I73" i="7"/>
  <c r="I36" i="7" s="1"/>
  <c r="G70" i="7"/>
  <c r="G33" i="7" s="1"/>
  <c r="K73" i="6"/>
  <c r="K36" i="6" s="1"/>
  <c r="I70" i="6"/>
  <c r="I33" i="6" s="1"/>
  <c r="M60" i="5"/>
  <c r="E57" i="4"/>
  <c r="E62" i="4" s="1"/>
  <c r="E25" i="4" s="1"/>
  <c r="G73" i="3"/>
  <c r="G36" i="3" s="1"/>
  <c r="I72" i="3"/>
  <c r="I35" i="3" s="1"/>
  <c r="K71" i="3"/>
  <c r="K34" i="3" s="1"/>
  <c r="M70" i="3"/>
  <c r="M33" i="3" s="1"/>
  <c r="E70" i="3"/>
  <c r="E33" i="3" s="1"/>
  <c r="E71" i="3"/>
  <c r="E34" i="3" s="1"/>
  <c r="I62" i="3"/>
  <c r="K60" i="2"/>
  <c r="I60" i="36"/>
  <c r="I62" i="36" s="1"/>
  <c r="I57" i="34"/>
  <c r="I62" i="34" s="1"/>
  <c r="J59" i="17"/>
  <c r="M73" i="14"/>
  <c r="M36" i="14" s="1"/>
  <c r="E73" i="11"/>
  <c r="E36" i="11" s="1"/>
  <c r="G62" i="7"/>
  <c r="M60" i="4"/>
  <c r="M62" i="4" s="1"/>
  <c r="E57" i="9"/>
  <c r="I61" i="7"/>
  <c r="I60" i="9"/>
  <c r="I62" i="9" s="1"/>
  <c r="N59" i="8"/>
  <c r="L59" i="9"/>
  <c r="K60" i="4"/>
  <c r="K62" i="4" s="1"/>
  <c r="E72" i="122"/>
  <c r="E35" i="122" s="1"/>
  <c r="G73" i="122"/>
  <c r="G36" i="122" s="1"/>
  <c r="G71" i="122"/>
  <c r="G34" i="122" s="1"/>
  <c r="E71" i="116"/>
  <c r="E34" i="116" s="1"/>
  <c r="K57" i="114"/>
  <c r="E70" i="122"/>
  <c r="E33" i="122" s="1"/>
  <c r="K60" i="114"/>
  <c r="I70" i="122"/>
  <c r="I33" i="122" s="1"/>
  <c r="K70" i="122"/>
  <c r="K33" i="122" s="1"/>
  <c r="G70" i="122"/>
  <c r="G33" i="122" s="1"/>
  <c r="I73" i="122"/>
  <c r="I36" i="122" s="1"/>
  <c r="M60" i="120"/>
  <c r="M62" i="120" s="1"/>
  <c r="G60" i="116"/>
  <c r="G62" i="116" s="1"/>
  <c r="M60" i="114"/>
  <c r="M62" i="114" s="1"/>
  <c r="K60" i="121"/>
  <c r="I57" i="121"/>
  <c r="E60" i="121"/>
  <c r="M57" i="121"/>
  <c r="M60" i="121"/>
  <c r="M62" i="121" s="1"/>
  <c r="K57" i="121"/>
  <c r="G57" i="121"/>
  <c r="E57" i="121"/>
  <c r="I60" i="121"/>
  <c r="I62" i="121" s="1"/>
  <c r="G60" i="121"/>
  <c r="G62" i="121" s="1"/>
  <c r="K62" i="119"/>
  <c r="K60" i="118"/>
  <c r="K62" i="118" s="1"/>
  <c r="G57" i="118"/>
  <c r="G60" i="118"/>
  <c r="L59" i="114"/>
  <c r="J59" i="112"/>
  <c r="J58" i="112" s="1"/>
  <c r="N59" i="112"/>
  <c r="N58" i="112" s="1"/>
  <c r="F59" i="112"/>
  <c r="F22" i="112" s="1"/>
  <c r="K57" i="110"/>
  <c r="K62" i="110" s="1"/>
  <c r="G73" i="108"/>
  <c r="G36" i="108" s="1"/>
  <c r="I72" i="108"/>
  <c r="I35" i="108" s="1"/>
  <c r="K71" i="108"/>
  <c r="K34" i="108" s="1"/>
  <c r="M70" i="108"/>
  <c r="M33" i="108" s="1"/>
  <c r="E70" i="108"/>
  <c r="E33" i="108" s="1"/>
  <c r="G71" i="108"/>
  <c r="G34" i="108" s="1"/>
  <c r="K73" i="108"/>
  <c r="K36" i="108" s="1"/>
  <c r="I70" i="108"/>
  <c r="I33" i="108" s="1"/>
  <c r="M72" i="108"/>
  <c r="M35" i="108" s="1"/>
  <c r="E72" i="108"/>
  <c r="E35" i="108" s="1"/>
  <c r="G70" i="108"/>
  <c r="G33" i="108" s="1"/>
  <c r="I57" i="122"/>
  <c r="G62" i="112"/>
  <c r="G61" i="112"/>
  <c r="E60" i="109"/>
  <c r="I73" i="116"/>
  <c r="I36" i="116" s="1"/>
  <c r="M62" i="112"/>
  <c r="M70" i="111"/>
  <c r="M33" i="111" s="1"/>
  <c r="I60" i="110"/>
  <c r="I62" i="110" s="1"/>
  <c r="K60" i="109"/>
  <c r="K62" i="109" s="1"/>
  <c r="G72" i="108"/>
  <c r="G35" i="108" s="1"/>
  <c r="K57" i="108"/>
  <c r="K62" i="112"/>
  <c r="G71" i="109"/>
  <c r="G34" i="109" s="1"/>
  <c r="I71" i="109"/>
  <c r="I34" i="109" s="1"/>
  <c r="E70" i="109"/>
  <c r="E33" i="109" s="1"/>
  <c r="G73" i="109"/>
  <c r="G36" i="109" s="1"/>
  <c r="M70" i="106"/>
  <c r="M33" i="106" s="1"/>
  <c r="G73" i="106"/>
  <c r="G36" i="106" s="1"/>
  <c r="E70" i="106"/>
  <c r="E33" i="106" s="1"/>
  <c r="M57" i="105"/>
  <c r="K72" i="104"/>
  <c r="K35" i="104" s="1"/>
  <c r="J59" i="104"/>
  <c r="N59" i="104"/>
  <c r="F59" i="104"/>
  <c r="F22" i="104" s="1"/>
  <c r="M72" i="103"/>
  <c r="M35" i="103" s="1"/>
  <c r="E62" i="102"/>
  <c r="E25" i="102" s="1"/>
  <c r="E23" i="102"/>
  <c r="I60" i="101"/>
  <c r="G57" i="101"/>
  <c r="G62" i="101" s="1"/>
  <c r="E71" i="100"/>
  <c r="E34" i="100" s="1"/>
  <c r="E73" i="99"/>
  <c r="E36" i="99" s="1"/>
  <c r="I71" i="99"/>
  <c r="I34" i="99" s="1"/>
  <c r="M73" i="99"/>
  <c r="M36" i="99" s="1"/>
  <c r="G72" i="99"/>
  <c r="G35" i="99" s="1"/>
  <c r="K70" i="99"/>
  <c r="K33" i="99" s="1"/>
  <c r="G70" i="99"/>
  <c r="G33" i="99" s="1"/>
  <c r="I73" i="99"/>
  <c r="I36" i="99" s="1"/>
  <c r="M71" i="99"/>
  <c r="M34" i="99" s="1"/>
  <c r="G73" i="112"/>
  <c r="G36" i="112" s="1"/>
  <c r="K73" i="112"/>
  <c r="K36" i="112" s="1"/>
  <c r="M73" i="112"/>
  <c r="M36" i="112" s="1"/>
  <c r="K72" i="112"/>
  <c r="K35" i="112" s="1"/>
  <c r="M60" i="110"/>
  <c r="M62" i="110" s="1"/>
  <c r="E60" i="105"/>
  <c r="E60" i="101"/>
  <c r="E61" i="101" s="1"/>
  <c r="E24" i="101" s="1"/>
  <c r="M72" i="105"/>
  <c r="M35" i="105" s="1"/>
  <c r="I57" i="105"/>
  <c r="I71" i="104"/>
  <c r="I34" i="104" s="1"/>
  <c r="M60" i="104"/>
  <c r="M62" i="104" s="1"/>
  <c r="K71" i="103"/>
  <c r="K34" i="103" s="1"/>
  <c r="I57" i="101"/>
  <c r="I71" i="100"/>
  <c r="I34" i="100" s="1"/>
  <c r="K57" i="100"/>
  <c r="J59" i="106"/>
  <c r="G60" i="105"/>
  <c r="G62" i="105" s="1"/>
  <c r="K70" i="101"/>
  <c r="K33" i="101" s="1"/>
  <c r="M73" i="101"/>
  <c r="M36" i="101" s="1"/>
  <c r="I72" i="101"/>
  <c r="I35" i="101" s="1"/>
  <c r="M70" i="99"/>
  <c r="M33" i="99" s="1"/>
  <c r="I70" i="99"/>
  <c r="I33" i="99" s="1"/>
  <c r="K73" i="99"/>
  <c r="K36" i="99" s="1"/>
  <c r="M72" i="98"/>
  <c r="M35" i="98" s="1"/>
  <c r="M61" i="96"/>
  <c r="N58" i="96"/>
  <c r="I70" i="94"/>
  <c r="I33" i="94" s="1"/>
  <c r="K57" i="93"/>
  <c r="K71" i="106"/>
  <c r="K34" i="106" s="1"/>
  <c r="H59" i="106"/>
  <c r="H58" i="106" s="1"/>
  <c r="I57" i="99"/>
  <c r="I62" i="99" s="1"/>
  <c r="K60" i="99"/>
  <c r="K62" i="99" s="1"/>
  <c r="K72" i="98"/>
  <c r="K35" i="98" s="1"/>
  <c r="I57" i="97"/>
  <c r="M71" i="96"/>
  <c r="M34" i="96" s="1"/>
  <c r="K70" i="96"/>
  <c r="K33" i="96" s="1"/>
  <c r="K61" i="96"/>
  <c r="L58" i="96"/>
  <c r="I73" i="94"/>
  <c r="I36" i="94" s="1"/>
  <c r="G70" i="94"/>
  <c r="G33" i="94" s="1"/>
  <c r="K60" i="93"/>
  <c r="K62" i="93" s="1"/>
  <c r="I71" i="92"/>
  <c r="I34" i="92" s="1"/>
  <c r="E23" i="92"/>
  <c r="E62" i="92"/>
  <c r="E25" i="92" s="1"/>
  <c r="M70" i="114"/>
  <c r="M33" i="114" s="1"/>
  <c r="E70" i="114"/>
  <c r="E33" i="114" s="1"/>
  <c r="M71" i="114"/>
  <c r="M34" i="114" s="1"/>
  <c r="E72" i="114"/>
  <c r="E35" i="114" s="1"/>
  <c r="L59" i="112"/>
  <c r="L58" i="112" s="1"/>
  <c r="G60" i="111"/>
  <c r="G62" i="111" s="1"/>
  <c r="E71" i="106"/>
  <c r="E34" i="106" s="1"/>
  <c r="I70" i="106"/>
  <c r="I33" i="106" s="1"/>
  <c r="K73" i="106"/>
  <c r="K36" i="106" s="1"/>
  <c r="E73" i="106"/>
  <c r="E36" i="106" s="1"/>
  <c r="I73" i="104"/>
  <c r="I36" i="104" s="1"/>
  <c r="M57" i="103"/>
  <c r="I57" i="103"/>
  <c r="M71" i="102"/>
  <c r="M34" i="102" s="1"/>
  <c r="G71" i="102"/>
  <c r="G34" i="102" s="1"/>
  <c r="K70" i="102"/>
  <c r="K33" i="102" s="1"/>
  <c r="M73" i="102"/>
  <c r="M36" i="102" s="1"/>
  <c r="I60" i="100"/>
  <c r="I62" i="100" s="1"/>
  <c r="E60" i="95"/>
  <c r="G70" i="105"/>
  <c r="G33" i="105" s="1"/>
  <c r="I71" i="105"/>
  <c r="I34" i="105" s="1"/>
  <c r="E70" i="105"/>
  <c r="E33" i="105" s="1"/>
  <c r="J59" i="97"/>
  <c r="M60" i="93"/>
  <c r="M62" i="93" s="1"/>
  <c r="E70" i="90"/>
  <c r="E33" i="90" s="1"/>
  <c r="M57" i="90"/>
  <c r="M60" i="89"/>
  <c r="E60" i="89"/>
  <c r="K57" i="89"/>
  <c r="K60" i="89"/>
  <c r="K62" i="89" s="1"/>
  <c r="I57" i="89"/>
  <c r="M57" i="89"/>
  <c r="I60" i="89"/>
  <c r="G57" i="89"/>
  <c r="G60" i="89"/>
  <c r="G62" i="89" s="1"/>
  <c r="E57" i="89"/>
  <c r="N59" i="88"/>
  <c r="N58" i="88" s="1"/>
  <c r="J59" i="88"/>
  <c r="J58" i="88" s="1"/>
  <c r="K61" i="87"/>
  <c r="L58" i="87"/>
  <c r="G73" i="85"/>
  <c r="G36" i="85" s="1"/>
  <c r="I72" i="85"/>
  <c r="I35" i="85" s="1"/>
  <c r="K71" i="85"/>
  <c r="K34" i="85" s="1"/>
  <c r="M70" i="85"/>
  <c r="M33" i="85" s="1"/>
  <c r="E70" i="85"/>
  <c r="E33" i="85" s="1"/>
  <c r="M72" i="85"/>
  <c r="M35" i="85" s="1"/>
  <c r="E72" i="85"/>
  <c r="E35" i="85" s="1"/>
  <c r="G71" i="85"/>
  <c r="G34" i="85" s="1"/>
  <c r="K73" i="85"/>
  <c r="K36" i="85" s="1"/>
  <c r="I70" i="85"/>
  <c r="I33" i="85" s="1"/>
  <c r="G70" i="85"/>
  <c r="G33" i="85" s="1"/>
  <c r="I73" i="84"/>
  <c r="I36" i="84" s="1"/>
  <c r="K72" i="84"/>
  <c r="K35" i="84" s="1"/>
  <c r="M71" i="84"/>
  <c r="M34" i="84" s="1"/>
  <c r="E71" i="84"/>
  <c r="E34" i="84" s="1"/>
  <c r="G70" i="84"/>
  <c r="G33" i="84" s="1"/>
  <c r="E73" i="84"/>
  <c r="E36" i="84" s="1"/>
  <c r="G72" i="84"/>
  <c r="G35" i="84" s="1"/>
  <c r="I71" i="84"/>
  <c r="I34" i="84" s="1"/>
  <c r="M73" i="84"/>
  <c r="M36" i="84" s="1"/>
  <c r="K70" i="84"/>
  <c r="K33" i="84" s="1"/>
  <c r="I70" i="84"/>
  <c r="I33" i="84" s="1"/>
  <c r="K57" i="83"/>
  <c r="G73" i="81"/>
  <c r="G36" i="81" s="1"/>
  <c r="I72" i="81"/>
  <c r="I35" i="81" s="1"/>
  <c r="K71" i="81"/>
  <c r="K34" i="81" s="1"/>
  <c r="M70" i="81"/>
  <c r="M33" i="81" s="1"/>
  <c r="E70" i="81"/>
  <c r="E33" i="81" s="1"/>
  <c r="K73" i="81"/>
  <c r="K36" i="81" s="1"/>
  <c r="I70" i="81"/>
  <c r="I33" i="81" s="1"/>
  <c r="M72" i="81"/>
  <c r="M35" i="81" s="1"/>
  <c r="E72" i="81"/>
  <c r="E35" i="81" s="1"/>
  <c r="G71" i="81"/>
  <c r="G34" i="81" s="1"/>
  <c r="G70" i="81"/>
  <c r="G33" i="81" s="1"/>
  <c r="L59" i="80"/>
  <c r="H59" i="80"/>
  <c r="K57" i="98"/>
  <c r="L59" i="97"/>
  <c r="L58" i="97" s="1"/>
  <c r="J59" i="92"/>
  <c r="J58" i="92" s="1"/>
  <c r="M70" i="89"/>
  <c r="M33" i="89" s="1"/>
  <c r="M60" i="86"/>
  <c r="M62" i="86" s="1"/>
  <c r="M60" i="82"/>
  <c r="M62" i="82" s="1"/>
  <c r="M70" i="110"/>
  <c r="M33" i="110" s="1"/>
  <c r="G73" i="110"/>
  <c r="G36" i="110" s="1"/>
  <c r="K72" i="110"/>
  <c r="K35" i="110" s="1"/>
  <c r="E72" i="110"/>
  <c r="E35" i="110" s="1"/>
  <c r="L59" i="109"/>
  <c r="J59" i="96"/>
  <c r="J58" i="96" s="1"/>
  <c r="M70" i="93"/>
  <c r="M33" i="93" s="1"/>
  <c r="E71" i="90"/>
  <c r="E34" i="90" s="1"/>
  <c r="I70" i="90"/>
  <c r="I33" i="90" s="1"/>
  <c r="K73" i="90"/>
  <c r="K36" i="90" s="1"/>
  <c r="I57" i="90"/>
  <c r="K60" i="86"/>
  <c r="K62" i="86" s="1"/>
  <c r="G72" i="85"/>
  <c r="G35" i="85" s="1"/>
  <c r="K57" i="85"/>
  <c r="K71" i="84"/>
  <c r="K34" i="84" s="1"/>
  <c r="I60" i="83"/>
  <c r="I62" i="83" s="1"/>
  <c r="M71" i="82"/>
  <c r="M34" i="82" s="1"/>
  <c r="M73" i="81"/>
  <c r="M36" i="81" s="1"/>
  <c r="K70" i="81"/>
  <c r="K33" i="81" s="1"/>
  <c r="E62" i="81"/>
  <c r="E25" i="81" s="1"/>
  <c r="E23" i="81"/>
  <c r="M70" i="97"/>
  <c r="M33" i="97" s="1"/>
  <c r="E71" i="97"/>
  <c r="E34" i="97" s="1"/>
  <c r="I70" i="97"/>
  <c r="I33" i="97" s="1"/>
  <c r="K73" i="97"/>
  <c r="K36" i="97" s="1"/>
  <c r="E73" i="97"/>
  <c r="E36" i="97" s="1"/>
  <c r="G70" i="96"/>
  <c r="G33" i="96" s="1"/>
  <c r="G71" i="96"/>
  <c r="G34" i="96" s="1"/>
  <c r="E70" i="96"/>
  <c r="E33" i="96" s="1"/>
  <c r="G73" i="96"/>
  <c r="G36" i="96" s="1"/>
  <c r="I73" i="92"/>
  <c r="I36" i="92" s="1"/>
  <c r="E71" i="92"/>
  <c r="E34" i="92" s="1"/>
  <c r="K71" i="92"/>
  <c r="K34" i="92" s="1"/>
  <c r="F58" i="88"/>
  <c r="F21" i="88" s="1"/>
  <c r="E20" i="88"/>
  <c r="E61" i="88"/>
  <c r="E24" i="88" s="1"/>
  <c r="E61" i="87"/>
  <c r="E24" i="87" s="1"/>
  <c r="F58" i="87"/>
  <c r="F21" i="87" s="1"/>
  <c r="E20" i="87"/>
  <c r="G60" i="85"/>
  <c r="G62" i="85" s="1"/>
  <c r="M70" i="83"/>
  <c r="M33" i="83" s="1"/>
  <c r="I72" i="83"/>
  <c r="I35" i="83" s="1"/>
  <c r="I73" i="80"/>
  <c r="I36" i="80" s="1"/>
  <c r="F59" i="80"/>
  <c r="F22" i="80" s="1"/>
  <c r="E57" i="79"/>
  <c r="E62" i="79" s="1"/>
  <c r="E25" i="79" s="1"/>
  <c r="M71" i="78"/>
  <c r="M34" i="78" s="1"/>
  <c r="G57" i="78"/>
  <c r="E72" i="77"/>
  <c r="E35" i="77" s="1"/>
  <c r="F59" i="77"/>
  <c r="F22" i="77" s="1"/>
  <c r="H59" i="96"/>
  <c r="H58" i="96" s="1"/>
  <c r="E71" i="89"/>
  <c r="E34" i="89" s="1"/>
  <c r="G73" i="89"/>
  <c r="G36" i="89" s="1"/>
  <c r="I70" i="89"/>
  <c r="I33" i="89" s="1"/>
  <c r="K73" i="89"/>
  <c r="K36" i="89" s="1"/>
  <c r="E73" i="89"/>
  <c r="E36" i="89" s="1"/>
  <c r="J59" i="87"/>
  <c r="J58" i="87" s="1"/>
  <c r="I60" i="85"/>
  <c r="I62" i="85" s="1"/>
  <c r="M57" i="84"/>
  <c r="I57" i="84"/>
  <c r="M71" i="83"/>
  <c r="M34" i="83" s="1"/>
  <c r="G71" i="83"/>
  <c r="G34" i="83" s="1"/>
  <c r="K70" i="83"/>
  <c r="K33" i="83" s="1"/>
  <c r="M73" i="83"/>
  <c r="M36" i="83" s="1"/>
  <c r="G70" i="82"/>
  <c r="G33" i="82" s="1"/>
  <c r="K71" i="80"/>
  <c r="K34" i="80" s="1"/>
  <c r="G71" i="80"/>
  <c r="G34" i="80" s="1"/>
  <c r="M60" i="79"/>
  <c r="M62" i="79" s="1"/>
  <c r="E57" i="78"/>
  <c r="M57" i="98"/>
  <c r="M62" i="98" s="1"/>
  <c r="I57" i="98"/>
  <c r="E70" i="93"/>
  <c r="E33" i="93" s="1"/>
  <c r="E71" i="93"/>
  <c r="E34" i="93" s="1"/>
  <c r="I70" i="93"/>
  <c r="I33" i="93" s="1"/>
  <c r="K73" i="93"/>
  <c r="K36" i="93" s="1"/>
  <c r="E73" i="93"/>
  <c r="E36" i="93" s="1"/>
  <c r="E71" i="88"/>
  <c r="E34" i="88" s="1"/>
  <c r="G71" i="88"/>
  <c r="G34" i="88" s="1"/>
  <c r="K71" i="88"/>
  <c r="K34" i="88" s="1"/>
  <c r="I71" i="88"/>
  <c r="I34" i="88" s="1"/>
  <c r="I62" i="88"/>
  <c r="I73" i="85"/>
  <c r="I36" i="85" s="1"/>
  <c r="E70" i="83"/>
  <c r="E33" i="83" s="1"/>
  <c r="G62" i="81"/>
  <c r="M73" i="78"/>
  <c r="M36" i="78" s="1"/>
  <c r="K70" i="78"/>
  <c r="K33" i="78" s="1"/>
  <c r="E60" i="78"/>
  <c r="E70" i="77"/>
  <c r="E33" i="77" s="1"/>
  <c r="N59" i="94"/>
  <c r="E57" i="94"/>
  <c r="G61" i="87"/>
  <c r="H58" i="87"/>
  <c r="I70" i="82"/>
  <c r="I33" i="82" s="1"/>
  <c r="K73" i="82"/>
  <c r="K36" i="82" s="1"/>
  <c r="E73" i="82"/>
  <c r="E36" i="82" s="1"/>
  <c r="K71" i="82"/>
  <c r="K34" i="82" s="1"/>
  <c r="L59" i="81"/>
  <c r="L58" i="81" s="1"/>
  <c r="N59" i="77"/>
  <c r="E73" i="74"/>
  <c r="E36" i="74" s="1"/>
  <c r="E61" i="73"/>
  <c r="E24" i="73" s="1"/>
  <c r="F58" i="73"/>
  <c r="F21" i="73" s="1"/>
  <c r="E20" i="73"/>
  <c r="K70" i="70"/>
  <c r="K33" i="70" s="1"/>
  <c r="I72" i="69"/>
  <c r="I35" i="69" s="1"/>
  <c r="M61" i="69"/>
  <c r="G73" i="83"/>
  <c r="G36" i="83" s="1"/>
  <c r="J59" i="75"/>
  <c r="H59" i="75"/>
  <c r="K73" i="74"/>
  <c r="K36" i="74" s="1"/>
  <c r="I70" i="74"/>
  <c r="I33" i="74" s="1"/>
  <c r="N59" i="74"/>
  <c r="N58" i="74" s="1"/>
  <c r="L59" i="73"/>
  <c r="K61" i="73"/>
  <c r="L58" i="73"/>
  <c r="K60" i="72"/>
  <c r="K62" i="72" s="1"/>
  <c r="I57" i="72"/>
  <c r="G71" i="70"/>
  <c r="G34" i="70" s="1"/>
  <c r="K60" i="70"/>
  <c r="K62" i="70" s="1"/>
  <c r="L59" i="69"/>
  <c r="K61" i="69"/>
  <c r="L58" i="69"/>
  <c r="J59" i="68"/>
  <c r="J58" i="68" s="1"/>
  <c r="M73" i="79"/>
  <c r="M36" i="79" s="1"/>
  <c r="E73" i="79"/>
  <c r="E36" i="79" s="1"/>
  <c r="G72" i="79"/>
  <c r="G35" i="79" s="1"/>
  <c r="I71" i="79"/>
  <c r="I34" i="79" s="1"/>
  <c r="K70" i="79"/>
  <c r="K33" i="79" s="1"/>
  <c r="I73" i="79"/>
  <c r="I36" i="79" s="1"/>
  <c r="K72" i="79"/>
  <c r="K35" i="79" s="1"/>
  <c r="M71" i="79"/>
  <c r="M34" i="79" s="1"/>
  <c r="E71" i="79"/>
  <c r="E34" i="79" s="1"/>
  <c r="G70" i="79"/>
  <c r="G33" i="79" s="1"/>
  <c r="M72" i="79"/>
  <c r="M35" i="79" s="1"/>
  <c r="G71" i="79"/>
  <c r="G34" i="79" s="1"/>
  <c r="I72" i="79"/>
  <c r="I35" i="79" s="1"/>
  <c r="M70" i="79"/>
  <c r="M33" i="79" s="1"/>
  <c r="K73" i="79"/>
  <c r="K36" i="79" s="1"/>
  <c r="E72" i="79"/>
  <c r="E35" i="79" s="1"/>
  <c r="I70" i="79"/>
  <c r="I33" i="79" s="1"/>
  <c r="K71" i="79"/>
  <c r="K34" i="79" s="1"/>
  <c r="E70" i="79"/>
  <c r="E33" i="79" s="1"/>
  <c r="G73" i="79"/>
  <c r="G36" i="79" s="1"/>
  <c r="I73" i="74"/>
  <c r="I36" i="74" s="1"/>
  <c r="G70" i="74"/>
  <c r="G33" i="74" s="1"/>
  <c r="I61" i="73"/>
  <c r="J58" i="73"/>
  <c r="K72" i="70"/>
  <c r="K35" i="70" s="1"/>
  <c r="G57" i="70"/>
  <c r="I73" i="69"/>
  <c r="I36" i="69" s="1"/>
  <c r="K72" i="69"/>
  <c r="K35" i="69" s="1"/>
  <c r="M71" i="69"/>
  <c r="M34" i="69" s="1"/>
  <c r="E71" i="69"/>
  <c r="E34" i="69" s="1"/>
  <c r="G70" i="69"/>
  <c r="G33" i="69" s="1"/>
  <c r="G71" i="69"/>
  <c r="G34" i="69" s="1"/>
  <c r="N59" i="69"/>
  <c r="N58" i="69" s="1"/>
  <c r="E23" i="68"/>
  <c r="E62" i="68"/>
  <c r="E25" i="68" s="1"/>
  <c r="I72" i="89"/>
  <c r="I35" i="89" s="1"/>
  <c r="K60" i="79"/>
  <c r="K62" i="79" s="1"/>
  <c r="H59" i="76"/>
  <c r="H58" i="76" s="1"/>
  <c r="I62" i="73"/>
  <c r="I60" i="72"/>
  <c r="I62" i="72" s="1"/>
  <c r="E60" i="67"/>
  <c r="M61" i="62"/>
  <c r="N58" i="62"/>
  <c r="I57" i="60"/>
  <c r="G61" i="57"/>
  <c r="H58" i="57"/>
  <c r="I57" i="56"/>
  <c r="N58" i="54"/>
  <c r="I73" i="72"/>
  <c r="I36" i="72" s="1"/>
  <c r="K60" i="67"/>
  <c r="K62" i="67" s="1"/>
  <c r="K57" i="66"/>
  <c r="M71" i="64"/>
  <c r="M34" i="64" s="1"/>
  <c r="I61" i="64"/>
  <c r="J58" i="64"/>
  <c r="E73" i="62"/>
  <c r="E36" i="62" s="1"/>
  <c r="E23" i="62"/>
  <c r="E62" i="62"/>
  <c r="E25" i="62" s="1"/>
  <c r="I60" i="60"/>
  <c r="M72" i="59"/>
  <c r="M35" i="59" s="1"/>
  <c r="I60" i="56"/>
  <c r="I62" i="56" s="1"/>
  <c r="I57" i="55"/>
  <c r="M60" i="54"/>
  <c r="M62" i="54" s="1"/>
  <c r="M57" i="53"/>
  <c r="M73" i="74"/>
  <c r="M36" i="74" s="1"/>
  <c r="G73" i="69"/>
  <c r="G36" i="69" s="1"/>
  <c r="M71" i="67"/>
  <c r="M34" i="67" s="1"/>
  <c r="I60" i="67"/>
  <c r="I62" i="67" s="1"/>
  <c r="K60" i="66"/>
  <c r="K62" i="66" s="1"/>
  <c r="M60" i="65"/>
  <c r="M62" i="65" s="1"/>
  <c r="E57" i="64"/>
  <c r="I61" i="62"/>
  <c r="J58" i="62"/>
  <c r="E57" i="60"/>
  <c r="M57" i="56"/>
  <c r="I60" i="55"/>
  <c r="I62" i="55" s="1"/>
  <c r="K60" i="54"/>
  <c r="K62" i="54" s="1"/>
  <c r="K57" i="53"/>
  <c r="N59" i="75"/>
  <c r="M73" i="70"/>
  <c r="M36" i="70" s="1"/>
  <c r="G73" i="66"/>
  <c r="G36" i="66" s="1"/>
  <c r="I72" i="66"/>
  <c r="I35" i="66" s="1"/>
  <c r="K71" i="66"/>
  <c r="K34" i="66" s="1"/>
  <c r="M70" i="66"/>
  <c r="M33" i="66" s="1"/>
  <c r="E70" i="66"/>
  <c r="E33" i="66" s="1"/>
  <c r="M73" i="66"/>
  <c r="M36" i="66" s="1"/>
  <c r="E73" i="66"/>
  <c r="E36" i="66" s="1"/>
  <c r="G72" i="66"/>
  <c r="G35" i="66" s="1"/>
  <c r="I71" i="66"/>
  <c r="I34" i="66" s="1"/>
  <c r="K70" i="66"/>
  <c r="K33" i="66" s="1"/>
  <c r="M72" i="66"/>
  <c r="M35" i="66" s="1"/>
  <c r="E72" i="66"/>
  <c r="E35" i="66" s="1"/>
  <c r="G71" i="66"/>
  <c r="G34" i="66" s="1"/>
  <c r="I70" i="66"/>
  <c r="I33" i="66" s="1"/>
  <c r="K72" i="66"/>
  <c r="K35" i="66" s="1"/>
  <c r="M71" i="66"/>
  <c r="M34" i="66" s="1"/>
  <c r="E71" i="66"/>
  <c r="E34" i="66" s="1"/>
  <c r="G70" i="66"/>
  <c r="G33" i="66" s="1"/>
  <c r="K60" i="65"/>
  <c r="K62" i="65" s="1"/>
  <c r="K57" i="64"/>
  <c r="K73" i="61"/>
  <c r="K36" i="61" s="1"/>
  <c r="M73" i="60"/>
  <c r="M36" i="60" s="1"/>
  <c r="I72" i="59"/>
  <c r="I35" i="59" s="1"/>
  <c r="G73" i="58"/>
  <c r="G36" i="58" s="1"/>
  <c r="I72" i="58"/>
  <c r="I35" i="58" s="1"/>
  <c r="K71" i="58"/>
  <c r="K34" i="58" s="1"/>
  <c r="M70" i="58"/>
  <c r="M33" i="58" s="1"/>
  <c r="E70" i="58"/>
  <c r="E33" i="58" s="1"/>
  <c r="E73" i="58"/>
  <c r="E36" i="58" s="1"/>
  <c r="G72" i="58"/>
  <c r="G35" i="58" s="1"/>
  <c r="I71" i="58"/>
  <c r="I34" i="58" s="1"/>
  <c r="K70" i="58"/>
  <c r="K33" i="58" s="1"/>
  <c r="M72" i="58"/>
  <c r="M35" i="58" s="1"/>
  <c r="E72" i="58"/>
  <c r="E35" i="58" s="1"/>
  <c r="G71" i="58"/>
  <c r="G34" i="58" s="1"/>
  <c r="I70" i="58"/>
  <c r="I33" i="58" s="1"/>
  <c r="E71" i="58"/>
  <c r="E34" i="58" s="1"/>
  <c r="G70" i="58"/>
  <c r="G33" i="58" s="1"/>
  <c r="M60" i="56"/>
  <c r="M62" i="56" s="1"/>
  <c r="G73" i="54"/>
  <c r="G36" i="54" s="1"/>
  <c r="I72" i="54"/>
  <c r="I35" i="54" s="1"/>
  <c r="K71" i="54"/>
  <c r="K34" i="54" s="1"/>
  <c r="M70" i="54"/>
  <c r="M33" i="54" s="1"/>
  <c r="E70" i="54"/>
  <c r="E33" i="54" s="1"/>
  <c r="M73" i="54"/>
  <c r="M36" i="54" s="1"/>
  <c r="E73" i="54"/>
  <c r="E36" i="54" s="1"/>
  <c r="G72" i="54"/>
  <c r="G35" i="54" s="1"/>
  <c r="I71" i="54"/>
  <c r="I34" i="54" s="1"/>
  <c r="K70" i="54"/>
  <c r="K33" i="54" s="1"/>
  <c r="K73" i="54"/>
  <c r="K36" i="54" s="1"/>
  <c r="M72" i="54"/>
  <c r="M35" i="54" s="1"/>
  <c r="E72" i="54"/>
  <c r="E35" i="54" s="1"/>
  <c r="G71" i="54"/>
  <c r="G34" i="54" s="1"/>
  <c r="I70" i="54"/>
  <c r="I33" i="54" s="1"/>
  <c r="K72" i="54"/>
  <c r="K35" i="54" s="1"/>
  <c r="M71" i="54"/>
  <c r="M34" i="54" s="1"/>
  <c r="E71" i="54"/>
  <c r="E34" i="54" s="1"/>
  <c r="G70" i="54"/>
  <c r="G33" i="54" s="1"/>
  <c r="I73" i="53"/>
  <c r="I36" i="53" s="1"/>
  <c r="K72" i="53"/>
  <c r="K35" i="53" s="1"/>
  <c r="M71" i="53"/>
  <c r="M34" i="53" s="1"/>
  <c r="E71" i="53"/>
  <c r="E34" i="53" s="1"/>
  <c r="G70" i="53"/>
  <c r="G33" i="53" s="1"/>
  <c r="G73" i="53"/>
  <c r="G36" i="53" s="1"/>
  <c r="I72" i="53"/>
  <c r="I35" i="53" s="1"/>
  <c r="K71" i="53"/>
  <c r="K34" i="53" s="1"/>
  <c r="M70" i="53"/>
  <c r="M33" i="53" s="1"/>
  <c r="E70" i="53"/>
  <c r="E33" i="53" s="1"/>
  <c r="M73" i="53"/>
  <c r="M36" i="53" s="1"/>
  <c r="E73" i="53"/>
  <c r="E36" i="53" s="1"/>
  <c r="G72" i="53"/>
  <c r="G35" i="53" s="1"/>
  <c r="I71" i="53"/>
  <c r="I34" i="53" s="1"/>
  <c r="K70" i="53"/>
  <c r="K33" i="53" s="1"/>
  <c r="M72" i="53"/>
  <c r="M35" i="53" s="1"/>
  <c r="E72" i="53"/>
  <c r="E35" i="53" s="1"/>
  <c r="G71" i="53"/>
  <c r="G34" i="53" s="1"/>
  <c r="I70" i="53"/>
  <c r="I33" i="53" s="1"/>
  <c r="M73" i="52"/>
  <c r="M36" i="52" s="1"/>
  <c r="G62" i="58"/>
  <c r="G61" i="51"/>
  <c r="H58" i="51"/>
  <c r="K71" i="48"/>
  <c r="K34" i="48" s="1"/>
  <c r="E61" i="48"/>
  <c r="E24" i="48" s="1"/>
  <c r="F58" i="48"/>
  <c r="F21" i="48" s="1"/>
  <c r="E20" i="48"/>
  <c r="K61" i="45"/>
  <c r="L58" i="45"/>
  <c r="E70" i="44"/>
  <c r="E33" i="44" s="1"/>
  <c r="F58" i="40"/>
  <c r="F21" i="40" s="1"/>
  <c r="E61" i="40"/>
  <c r="E24" i="40" s="1"/>
  <c r="E20" i="40"/>
  <c r="I73" i="60"/>
  <c r="I36" i="60" s="1"/>
  <c r="K71" i="51"/>
  <c r="K34" i="51" s="1"/>
  <c r="E61" i="51"/>
  <c r="E24" i="51" s="1"/>
  <c r="E20" i="51"/>
  <c r="E71" i="50"/>
  <c r="E34" i="50" s="1"/>
  <c r="G57" i="50"/>
  <c r="G71" i="49"/>
  <c r="G34" i="49" s="1"/>
  <c r="K60" i="49"/>
  <c r="K62" i="49" s="1"/>
  <c r="M61" i="47"/>
  <c r="N58" i="47"/>
  <c r="K62" i="45"/>
  <c r="M61" i="43"/>
  <c r="N58" i="43"/>
  <c r="K73" i="41"/>
  <c r="K36" i="41" s="1"/>
  <c r="M57" i="39"/>
  <c r="N59" i="52"/>
  <c r="N58" i="52" s="1"/>
  <c r="G72" i="51"/>
  <c r="G35" i="51" s="1"/>
  <c r="N59" i="51"/>
  <c r="N58" i="51" s="1"/>
  <c r="F59" i="51"/>
  <c r="F22" i="51" s="1"/>
  <c r="K61" i="51"/>
  <c r="L58" i="51"/>
  <c r="K72" i="49"/>
  <c r="K35" i="49" s="1"/>
  <c r="I73" i="48"/>
  <c r="I36" i="48" s="1"/>
  <c r="K72" i="48"/>
  <c r="K35" i="48" s="1"/>
  <c r="M71" i="48"/>
  <c r="M34" i="48" s="1"/>
  <c r="E71" i="48"/>
  <c r="E34" i="48" s="1"/>
  <c r="G70" i="48"/>
  <c r="G33" i="48" s="1"/>
  <c r="G71" i="48"/>
  <c r="G34" i="48" s="1"/>
  <c r="K62" i="48"/>
  <c r="M62" i="47"/>
  <c r="E57" i="46"/>
  <c r="G73" i="45"/>
  <c r="G36" i="45" s="1"/>
  <c r="I72" i="45"/>
  <c r="I35" i="45" s="1"/>
  <c r="K71" i="45"/>
  <c r="K34" i="45" s="1"/>
  <c r="M70" i="45"/>
  <c r="M33" i="45" s="1"/>
  <c r="E70" i="45"/>
  <c r="E33" i="45" s="1"/>
  <c r="E71" i="45"/>
  <c r="E34" i="45" s="1"/>
  <c r="M72" i="44"/>
  <c r="M35" i="44" s="1"/>
  <c r="F59" i="44"/>
  <c r="F22" i="44" s="1"/>
  <c r="I71" i="43"/>
  <c r="I34" i="43" s="1"/>
  <c r="M62" i="43"/>
  <c r="G60" i="42"/>
  <c r="G62" i="42" s="1"/>
  <c r="I73" i="41"/>
  <c r="I36" i="41" s="1"/>
  <c r="G70" i="41"/>
  <c r="G33" i="41" s="1"/>
  <c r="L59" i="41"/>
  <c r="L58" i="41" s="1"/>
  <c r="E72" i="40"/>
  <c r="E35" i="40" s="1"/>
  <c r="M60" i="39"/>
  <c r="M62" i="39" s="1"/>
  <c r="M73" i="62"/>
  <c r="M36" i="62" s="1"/>
  <c r="M60" i="50"/>
  <c r="M62" i="50" s="1"/>
  <c r="G61" i="48"/>
  <c r="H58" i="48"/>
  <c r="M57" i="45"/>
  <c r="H59" i="52"/>
  <c r="I73" i="50"/>
  <c r="I36" i="50" s="1"/>
  <c r="G62" i="43"/>
  <c r="G71" i="40"/>
  <c r="G34" i="40" s="1"/>
  <c r="E70" i="40"/>
  <c r="E33" i="40" s="1"/>
  <c r="G73" i="40"/>
  <c r="G36" i="40" s="1"/>
  <c r="K61" i="38"/>
  <c r="L58" i="38"/>
  <c r="G73" i="36"/>
  <c r="G36" i="36" s="1"/>
  <c r="I72" i="36"/>
  <c r="I35" i="36" s="1"/>
  <c r="K71" i="36"/>
  <c r="K34" i="36" s="1"/>
  <c r="M70" i="36"/>
  <c r="M33" i="36" s="1"/>
  <c r="E70" i="36"/>
  <c r="E33" i="36" s="1"/>
  <c r="M73" i="36"/>
  <c r="M36" i="36" s="1"/>
  <c r="E73" i="36"/>
  <c r="E36" i="36" s="1"/>
  <c r="G72" i="36"/>
  <c r="G35" i="36" s="1"/>
  <c r="I71" i="36"/>
  <c r="I34" i="36" s="1"/>
  <c r="K70" i="36"/>
  <c r="K33" i="36" s="1"/>
  <c r="G70" i="36"/>
  <c r="G33" i="36" s="1"/>
  <c r="I73" i="35"/>
  <c r="I36" i="35" s="1"/>
  <c r="K72" i="35"/>
  <c r="K35" i="35" s="1"/>
  <c r="M71" i="35"/>
  <c r="M34" i="35" s="1"/>
  <c r="E71" i="35"/>
  <c r="E34" i="35" s="1"/>
  <c r="G70" i="35"/>
  <c r="G33" i="35" s="1"/>
  <c r="G73" i="35"/>
  <c r="G36" i="35" s="1"/>
  <c r="I72" i="35"/>
  <c r="I35" i="35" s="1"/>
  <c r="K71" i="35"/>
  <c r="K34" i="35" s="1"/>
  <c r="M70" i="35"/>
  <c r="M33" i="35" s="1"/>
  <c r="E70" i="35"/>
  <c r="E33" i="35" s="1"/>
  <c r="I70" i="35"/>
  <c r="I33" i="35" s="1"/>
  <c r="K70" i="34"/>
  <c r="K33" i="34" s="1"/>
  <c r="M57" i="33"/>
  <c r="K72" i="32"/>
  <c r="K35" i="32" s="1"/>
  <c r="J59" i="32"/>
  <c r="H59" i="32"/>
  <c r="M72" i="31"/>
  <c r="M35" i="31" s="1"/>
  <c r="K70" i="30"/>
  <c r="K33" i="30" s="1"/>
  <c r="K73" i="30"/>
  <c r="K36" i="30" s="1"/>
  <c r="M72" i="30"/>
  <c r="M35" i="30" s="1"/>
  <c r="E72" i="30"/>
  <c r="E35" i="30" s="1"/>
  <c r="G71" i="30"/>
  <c r="G34" i="30" s="1"/>
  <c r="I70" i="30"/>
  <c r="I33" i="30" s="1"/>
  <c r="I73" i="30"/>
  <c r="I36" i="30" s="1"/>
  <c r="K72" i="30"/>
  <c r="K35" i="30" s="1"/>
  <c r="M71" i="30"/>
  <c r="M34" i="30" s="1"/>
  <c r="E71" i="30"/>
  <c r="E34" i="30" s="1"/>
  <c r="G70" i="30"/>
  <c r="G33" i="30" s="1"/>
  <c r="K61" i="30"/>
  <c r="L58" i="30"/>
  <c r="G70" i="28"/>
  <c r="G33" i="28" s="1"/>
  <c r="G73" i="28"/>
  <c r="G36" i="28" s="1"/>
  <c r="I72" i="28"/>
  <c r="I35" i="28" s="1"/>
  <c r="K71" i="28"/>
  <c r="K34" i="28" s="1"/>
  <c r="M70" i="28"/>
  <c r="M33" i="28" s="1"/>
  <c r="E70" i="28"/>
  <c r="E33" i="28" s="1"/>
  <c r="E73" i="28"/>
  <c r="E36" i="28" s="1"/>
  <c r="G72" i="28"/>
  <c r="G35" i="28" s="1"/>
  <c r="I71" i="28"/>
  <c r="I34" i="28" s="1"/>
  <c r="K70" i="28"/>
  <c r="K33" i="28" s="1"/>
  <c r="I70" i="28"/>
  <c r="I33" i="28" s="1"/>
  <c r="L59" i="28"/>
  <c r="L58" i="28" s="1"/>
  <c r="J59" i="28"/>
  <c r="H59" i="28"/>
  <c r="N59" i="28"/>
  <c r="F59" i="28"/>
  <c r="F22" i="28" s="1"/>
  <c r="E62" i="26"/>
  <c r="E25" i="26" s="1"/>
  <c r="E23" i="26"/>
  <c r="M72" i="23"/>
  <c r="M35" i="23" s="1"/>
  <c r="E72" i="23"/>
  <c r="E35" i="23" s="1"/>
  <c r="G71" i="23"/>
  <c r="G34" i="23" s="1"/>
  <c r="I70" i="23"/>
  <c r="I33" i="23" s="1"/>
  <c r="I73" i="23"/>
  <c r="I36" i="23" s="1"/>
  <c r="K72" i="23"/>
  <c r="K35" i="23" s="1"/>
  <c r="M71" i="23"/>
  <c r="M34" i="23" s="1"/>
  <c r="E71" i="23"/>
  <c r="E34" i="23" s="1"/>
  <c r="G70" i="23"/>
  <c r="G33" i="23" s="1"/>
  <c r="G73" i="23"/>
  <c r="G36" i="23" s="1"/>
  <c r="I72" i="23"/>
  <c r="I35" i="23" s="1"/>
  <c r="K71" i="23"/>
  <c r="K34" i="23" s="1"/>
  <c r="M70" i="23"/>
  <c r="M33" i="23" s="1"/>
  <c r="E70" i="23"/>
  <c r="E33" i="23" s="1"/>
  <c r="E73" i="23"/>
  <c r="E36" i="23" s="1"/>
  <c r="G72" i="23"/>
  <c r="G35" i="23" s="1"/>
  <c r="I71" i="23"/>
  <c r="I34" i="23" s="1"/>
  <c r="K70" i="23"/>
  <c r="K33" i="23" s="1"/>
  <c r="M57" i="21"/>
  <c r="L59" i="20"/>
  <c r="J59" i="20"/>
  <c r="H59" i="20"/>
  <c r="N59" i="20"/>
  <c r="N58" i="20" s="1"/>
  <c r="F59" i="20"/>
  <c r="F22" i="20" s="1"/>
  <c r="K61" i="18"/>
  <c r="L58" i="18"/>
  <c r="E71" i="16"/>
  <c r="E34" i="16" s="1"/>
  <c r="G70" i="16"/>
  <c r="G33" i="16" s="1"/>
  <c r="G73" i="16"/>
  <c r="G36" i="16" s="1"/>
  <c r="I72" i="16"/>
  <c r="I35" i="16" s="1"/>
  <c r="K71" i="16"/>
  <c r="K34" i="16" s="1"/>
  <c r="M70" i="16"/>
  <c r="M33" i="16" s="1"/>
  <c r="E70" i="16"/>
  <c r="E33" i="16" s="1"/>
  <c r="M73" i="16"/>
  <c r="M36" i="16" s="1"/>
  <c r="E73" i="16"/>
  <c r="E36" i="16" s="1"/>
  <c r="G72" i="16"/>
  <c r="G35" i="16" s="1"/>
  <c r="I71" i="16"/>
  <c r="I34" i="16" s="1"/>
  <c r="K70" i="16"/>
  <c r="K33" i="16" s="1"/>
  <c r="G71" i="16"/>
  <c r="G34" i="16" s="1"/>
  <c r="I70" i="16"/>
  <c r="I33" i="16" s="1"/>
  <c r="G61" i="16"/>
  <c r="H58" i="16"/>
  <c r="I61" i="15"/>
  <c r="J58" i="15"/>
  <c r="K61" i="14"/>
  <c r="L58" i="14"/>
  <c r="G61" i="12"/>
  <c r="H58" i="12"/>
  <c r="I61" i="11"/>
  <c r="J58" i="11"/>
  <c r="E62" i="10"/>
  <c r="E25" i="10" s="1"/>
  <c r="E23" i="10"/>
  <c r="G62" i="47"/>
  <c r="I60" i="44"/>
  <c r="I62" i="44" s="1"/>
  <c r="M57" i="36"/>
  <c r="E57" i="32"/>
  <c r="M60" i="29"/>
  <c r="M62" i="29" s="1"/>
  <c r="E57" i="28"/>
  <c r="I60" i="27"/>
  <c r="I62" i="27" s="1"/>
  <c r="M60" i="25"/>
  <c r="M62" i="25" s="1"/>
  <c r="E57" i="24"/>
  <c r="N59" i="23"/>
  <c r="N58" i="23" s="1"/>
  <c r="F59" i="23"/>
  <c r="L59" i="23"/>
  <c r="L58" i="23" s="1"/>
  <c r="J59" i="23"/>
  <c r="J58" i="23" s="1"/>
  <c r="H59" i="23"/>
  <c r="H58" i="23" s="1"/>
  <c r="M60" i="17"/>
  <c r="M62" i="17" s="1"/>
  <c r="E57" i="16"/>
  <c r="I61" i="14"/>
  <c r="J58" i="14"/>
  <c r="E57" i="12"/>
  <c r="I61" i="10"/>
  <c r="J58" i="10"/>
  <c r="G62" i="51"/>
  <c r="J59" i="48"/>
  <c r="J58" i="48" s="1"/>
  <c r="L59" i="43"/>
  <c r="L58" i="43" s="1"/>
  <c r="I73" i="40"/>
  <c r="I36" i="40" s="1"/>
  <c r="M57" i="35"/>
  <c r="G61" i="34"/>
  <c r="H58" i="34"/>
  <c r="M60" i="32"/>
  <c r="M62" i="32" s="1"/>
  <c r="E57" i="31"/>
  <c r="G60" i="27"/>
  <c r="G62" i="27" s="1"/>
  <c r="G57" i="26"/>
  <c r="G62" i="26" s="1"/>
  <c r="E60" i="24"/>
  <c r="E73" i="22"/>
  <c r="E36" i="22" s="1"/>
  <c r="G72" i="22"/>
  <c r="G35" i="22" s="1"/>
  <c r="I71" i="22"/>
  <c r="I34" i="22" s="1"/>
  <c r="K70" i="22"/>
  <c r="K33" i="22" s="1"/>
  <c r="K73" i="22"/>
  <c r="K36" i="22" s="1"/>
  <c r="M72" i="22"/>
  <c r="M35" i="22" s="1"/>
  <c r="E72" i="22"/>
  <c r="E35" i="22" s="1"/>
  <c r="G71" i="22"/>
  <c r="G34" i="22" s="1"/>
  <c r="I70" i="22"/>
  <c r="I33" i="22" s="1"/>
  <c r="I73" i="22"/>
  <c r="I36" i="22" s="1"/>
  <c r="K72" i="22"/>
  <c r="K35" i="22" s="1"/>
  <c r="M71" i="22"/>
  <c r="M34" i="22" s="1"/>
  <c r="E71" i="22"/>
  <c r="E34" i="22" s="1"/>
  <c r="G70" i="22"/>
  <c r="G33" i="22" s="1"/>
  <c r="G73" i="22"/>
  <c r="G36" i="22" s="1"/>
  <c r="I72" i="22"/>
  <c r="I35" i="22" s="1"/>
  <c r="K71" i="22"/>
  <c r="K34" i="22" s="1"/>
  <c r="M70" i="22"/>
  <c r="M33" i="22" s="1"/>
  <c r="E70" i="22"/>
  <c r="E33" i="22" s="1"/>
  <c r="I57" i="21"/>
  <c r="M57" i="19"/>
  <c r="M57" i="15"/>
  <c r="K60" i="13"/>
  <c r="K62" i="13" s="1"/>
  <c r="G60" i="11"/>
  <c r="G62" i="11" s="1"/>
  <c r="G61" i="10"/>
  <c r="H58" i="10"/>
  <c r="L59" i="50"/>
  <c r="I62" i="47"/>
  <c r="G60" i="40"/>
  <c r="G62" i="40" s="1"/>
  <c r="E57" i="38"/>
  <c r="G73" i="37"/>
  <c r="G36" i="37" s="1"/>
  <c r="I72" i="37"/>
  <c r="I35" i="37" s="1"/>
  <c r="K71" i="37"/>
  <c r="K34" i="37" s="1"/>
  <c r="M70" i="37"/>
  <c r="M33" i="37" s="1"/>
  <c r="E70" i="37"/>
  <c r="E33" i="37" s="1"/>
  <c r="M73" i="37"/>
  <c r="M36" i="37" s="1"/>
  <c r="E73" i="37"/>
  <c r="E36" i="37" s="1"/>
  <c r="G72" i="37"/>
  <c r="G35" i="37" s="1"/>
  <c r="I71" i="37"/>
  <c r="I34" i="37" s="1"/>
  <c r="K70" i="37"/>
  <c r="K33" i="37" s="1"/>
  <c r="K73" i="37"/>
  <c r="K36" i="37" s="1"/>
  <c r="M72" i="37"/>
  <c r="M35" i="37" s="1"/>
  <c r="E72" i="37"/>
  <c r="E35" i="37" s="1"/>
  <c r="G71" i="37"/>
  <c r="G34" i="37" s="1"/>
  <c r="I70" i="37"/>
  <c r="I33" i="37" s="1"/>
  <c r="M71" i="37"/>
  <c r="M34" i="37" s="1"/>
  <c r="E71" i="37"/>
  <c r="E34" i="37" s="1"/>
  <c r="G70" i="37"/>
  <c r="G33" i="37" s="1"/>
  <c r="L59" i="37"/>
  <c r="E72" i="36"/>
  <c r="E35" i="36" s="1"/>
  <c r="I71" i="35"/>
  <c r="I34" i="35" s="1"/>
  <c r="M60" i="35"/>
  <c r="M62" i="35" s="1"/>
  <c r="K71" i="34"/>
  <c r="K34" i="34" s="1"/>
  <c r="G62" i="34"/>
  <c r="E72" i="32"/>
  <c r="E35" i="32" s="1"/>
  <c r="I57" i="32"/>
  <c r="I62" i="32" s="1"/>
  <c r="I71" i="31"/>
  <c r="I34" i="31" s="1"/>
  <c r="K71" i="30"/>
  <c r="K34" i="30" s="1"/>
  <c r="G62" i="30"/>
  <c r="I60" i="29"/>
  <c r="I62" i="29" s="1"/>
  <c r="M72" i="28"/>
  <c r="M35" i="28" s="1"/>
  <c r="I57" i="26"/>
  <c r="J59" i="25"/>
  <c r="J58" i="25" s="1"/>
  <c r="H59" i="25"/>
  <c r="N59" i="25"/>
  <c r="N58" i="25" s="1"/>
  <c r="F59" i="25"/>
  <c r="F22" i="25" s="1"/>
  <c r="L59" i="25"/>
  <c r="M62" i="23"/>
  <c r="I60" i="21"/>
  <c r="I62" i="21" s="1"/>
  <c r="G62" i="18"/>
  <c r="G73" i="17"/>
  <c r="G36" i="17" s="1"/>
  <c r="I72" i="17"/>
  <c r="I35" i="17" s="1"/>
  <c r="K71" i="17"/>
  <c r="K34" i="17" s="1"/>
  <c r="M70" i="17"/>
  <c r="M33" i="17" s="1"/>
  <c r="E70" i="17"/>
  <c r="E33" i="17" s="1"/>
  <c r="M73" i="17"/>
  <c r="M36" i="17" s="1"/>
  <c r="E73" i="17"/>
  <c r="E36" i="17" s="1"/>
  <c r="G72" i="17"/>
  <c r="G35" i="17" s="1"/>
  <c r="I71" i="17"/>
  <c r="I34" i="17" s="1"/>
  <c r="K70" i="17"/>
  <c r="K33" i="17" s="1"/>
  <c r="K73" i="17"/>
  <c r="K36" i="17" s="1"/>
  <c r="M72" i="17"/>
  <c r="M35" i="17" s="1"/>
  <c r="E72" i="17"/>
  <c r="E35" i="17" s="1"/>
  <c r="G71" i="17"/>
  <c r="G34" i="17" s="1"/>
  <c r="I70" i="17"/>
  <c r="I33" i="17" s="1"/>
  <c r="I73" i="17"/>
  <c r="I36" i="17" s="1"/>
  <c r="K72" i="17"/>
  <c r="K35" i="17" s="1"/>
  <c r="M71" i="17"/>
  <c r="M34" i="17" s="1"/>
  <c r="E71" i="17"/>
  <c r="E34" i="17" s="1"/>
  <c r="G70" i="17"/>
  <c r="G33" i="17" s="1"/>
  <c r="M57" i="14"/>
  <c r="I60" i="13"/>
  <c r="I62" i="13" s="1"/>
  <c r="M73" i="11"/>
  <c r="M36" i="11" s="1"/>
  <c r="E60" i="11"/>
  <c r="E71" i="40"/>
  <c r="E34" i="40" s="1"/>
  <c r="I60" i="35"/>
  <c r="I62" i="35" s="1"/>
  <c r="I73" i="29"/>
  <c r="I36" i="29" s="1"/>
  <c r="I73" i="24"/>
  <c r="I36" i="24" s="1"/>
  <c r="M73" i="22"/>
  <c r="M36" i="22" s="1"/>
  <c r="I73" i="16"/>
  <c r="I36" i="16" s="1"/>
  <c r="K73" i="11"/>
  <c r="K36" i="11" s="1"/>
  <c r="M71" i="9"/>
  <c r="M34" i="9" s="1"/>
  <c r="H58" i="9"/>
  <c r="E72" i="8"/>
  <c r="E35" i="8" s="1"/>
  <c r="E62" i="7"/>
  <c r="E25" i="7" s="1"/>
  <c r="E23" i="7"/>
  <c r="K72" i="5"/>
  <c r="K35" i="5" s="1"/>
  <c r="M71" i="5"/>
  <c r="M34" i="5" s="1"/>
  <c r="E71" i="5"/>
  <c r="E34" i="5" s="1"/>
  <c r="G70" i="5"/>
  <c r="G33" i="5" s="1"/>
  <c r="G73" i="5"/>
  <c r="G36" i="5" s="1"/>
  <c r="I72" i="5"/>
  <c r="I35" i="5" s="1"/>
  <c r="K71" i="5"/>
  <c r="K34" i="5" s="1"/>
  <c r="M70" i="5"/>
  <c r="M33" i="5" s="1"/>
  <c r="E70" i="5"/>
  <c r="E33" i="5" s="1"/>
  <c r="M73" i="5"/>
  <c r="M36" i="5" s="1"/>
  <c r="E73" i="5"/>
  <c r="E36" i="5" s="1"/>
  <c r="G72" i="5"/>
  <c r="G35" i="5" s="1"/>
  <c r="I71" i="5"/>
  <c r="I34" i="5" s="1"/>
  <c r="K70" i="5"/>
  <c r="K33" i="5" s="1"/>
  <c r="K73" i="5"/>
  <c r="K36" i="5" s="1"/>
  <c r="M72" i="5"/>
  <c r="M35" i="5" s="1"/>
  <c r="E72" i="5"/>
  <c r="E35" i="5" s="1"/>
  <c r="G71" i="5"/>
  <c r="G34" i="5" s="1"/>
  <c r="I70" i="5"/>
  <c r="I33" i="5" s="1"/>
  <c r="M57" i="2"/>
  <c r="K73" i="31"/>
  <c r="K36" i="31" s="1"/>
  <c r="K62" i="23"/>
  <c r="G60" i="9"/>
  <c r="G62" i="9" s="1"/>
  <c r="G57" i="8"/>
  <c r="K62" i="7"/>
  <c r="M62" i="6"/>
  <c r="M57" i="5"/>
  <c r="I73" i="4"/>
  <c r="I36" i="4" s="1"/>
  <c r="K62" i="3"/>
  <c r="K57" i="2"/>
  <c r="K72" i="7"/>
  <c r="K35" i="7" s="1"/>
  <c r="G61" i="7"/>
  <c r="M72" i="6"/>
  <c r="M35" i="6" s="1"/>
  <c r="F59" i="6"/>
  <c r="F22" i="6" s="1"/>
  <c r="E60" i="5"/>
  <c r="I73" i="3"/>
  <c r="I36" i="3" s="1"/>
  <c r="G70" i="3"/>
  <c r="G33" i="3" s="1"/>
  <c r="L59" i="3"/>
  <c r="L58" i="3" s="1"/>
  <c r="M60" i="38"/>
  <c r="M62" i="38" s="1"/>
  <c r="K73" i="35"/>
  <c r="K36" i="35" s="1"/>
  <c r="I71" i="30"/>
  <c r="I34" i="30" s="1"/>
  <c r="L59" i="16"/>
  <c r="M61" i="7"/>
  <c r="N58" i="7"/>
  <c r="K73" i="8"/>
  <c r="K36" i="8" s="1"/>
  <c r="G73" i="6"/>
  <c r="G36" i="6" s="1"/>
  <c r="H59" i="7"/>
  <c r="H58" i="7" s="1"/>
  <c r="M73" i="3"/>
  <c r="M36" i="3" s="1"/>
  <c r="M73" i="7"/>
  <c r="M36" i="7" s="1"/>
  <c r="I70" i="8"/>
  <c r="I33" i="8" s="1"/>
  <c r="G62" i="3"/>
  <c r="G53" i="1"/>
  <c r="G45" i="1"/>
  <c r="G48" i="1"/>
  <c r="G3" i="1"/>
  <c r="G5" i="1"/>
  <c r="G7" i="1"/>
  <c r="G9" i="1"/>
  <c r="G11" i="1"/>
  <c r="G13" i="1"/>
  <c r="G15" i="1"/>
  <c r="G17" i="1"/>
  <c r="G19" i="1"/>
  <c r="G21" i="1"/>
  <c r="G23" i="1"/>
  <c r="G25" i="1"/>
  <c r="G27" i="1"/>
  <c r="G29" i="1"/>
  <c r="G31" i="1"/>
  <c r="G33" i="1"/>
  <c r="G35" i="1"/>
  <c r="G37" i="1"/>
  <c r="G39" i="1"/>
  <c r="G41" i="1"/>
  <c r="G43" i="1"/>
  <c r="G46" i="1"/>
  <c r="G51" i="1"/>
  <c r="G54" i="1"/>
  <c r="G57" i="1"/>
  <c r="G61" i="1"/>
  <c r="G65" i="1"/>
  <c r="G69" i="1"/>
  <c r="G73" i="1"/>
  <c r="G77" i="1"/>
  <c r="G81" i="1"/>
  <c r="G85" i="1"/>
  <c r="G89" i="1"/>
  <c r="G93" i="1"/>
  <c r="G97" i="1"/>
  <c r="G101" i="1"/>
  <c r="G105" i="1"/>
  <c r="G109" i="1"/>
  <c r="G113" i="1"/>
  <c r="G117" i="1"/>
  <c r="G121" i="1"/>
  <c r="G44" i="1"/>
  <c r="G49" i="1"/>
  <c r="G52" i="1"/>
  <c r="G2" i="1"/>
  <c r="G4" i="1"/>
  <c r="G6" i="1"/>
  <c r="G8" i="1"/>
  <c r="G10" i="1"/>
  <c r="G12" i="1"/>
  <c r="G14" i="1"/>
  <c r="G16" i="1"/>
  <c r="G18" i="1"/>
  <c r="G20" i="1"/>
  <c r="G22" i="1"/>
  <c r="G24" i="1"/>
  <c r="G26" i="1"/>
  <c r="G28" i="1"/>
  <c r="G30" i="1"/>
  <c r="G32" i="1"/>
  <c r="G34" i="1"/>
  <c r="G36" i="1"/>
  <c r="G38" i="1"/>
  <c r="G40" i="1"/>
  <c r="G42" i="1"/>
  <c r="G47" i="1"/>
  <c r="G50" i="1"/>
  <c r="G55" i="1"/>
  <c r="G59" i="1"/>
  <c r="G63" i="1"/>
  <c r="G67" i="1"/>
  <c r="G71" i="1"/>
  <c r="G75" i="1"/>
  <c r="G79" i="1"/>
  <c r="G83" i="1"/>
  <c r="G87" i="1"/>
  <c r="G91" i="1"/>
  <c r="G95" i="1"/>
  <c r="G99" i="1"/>
  <c r="G103" i="1"/>
  <c r="G107" i="1"/>
  <c r="G111" i="1"/>
  <c r="G115" i="1"/>
  <c r="G119" i="1"/>
  <c r="G56" i="1"/>
  <c r="G58" i="1"/>
  <c r="G60" i="1"/>
  <c r="G62" i="1"/>
  <c r="G64" i="1"/>
  <c r="G66" i="1"/>
  <c r="G68" i="1"/>
  <c r="G70" i="1"/>
  <c r="G72" i="1"/>
  <c r="G74" i="1"/>
  <c r="G76" i="1"/>
  <c r="G78" i="1"/>
  <c r="G80" i="1"/>
  <c r="G82" i="1"/>
  <c r="G84" i="1"/>
  <c r="G86" i="1"/>
  <c r="G88" i="1"/>
  <c r="G90" i="1"/>
  <c r="G92" i="1"/>
  <c r="G94" i="1"/>
  <c r="G96" i="1"/>
  <c r="G98" i="1"/>
  <c r="G100" i="1"/>
  <c r="G102" i="1"/>
  <c r="G104" i="1"/>
  <c r="G106" i="1"/>
  <c r="G108" i="1"/>
  <c r="G110" i="1"/>
  <c r="G112" i="1"/>
  <c r="G114" i="1"/>
  <c r="G116" i="1"/>
  <c r="G118" i="1"/>
  <c r="G120" i="1"/>
  <c r="G122" i="1"/>
  <c r="M61" i="5" l="1"/>
  <c r="N58" i="5"/>
  <c r="E23" i="11"/>
  <c r="E62" i="11"/>
  <c r="E25" i="11" s="1"/>
  <c r="I61" i="26"/>
  <c r="J58" i="26"/>
  <c r="E61" i="38"/>
  <c r="E24" i="38" s="1"/>
  <c r="F58" i="38"/>
  <c r="F21" i="38" s="1"/>
  <c r="E20" i="38"/>
  <c r="M61" i="15"/>
  <c r="N58" i="15"/>
  <c r="E61" i="12"/>
  <c r="E24" i="12" s="1"/>
  <c r="F58" i="12"/>
  <c r="F21" i="12" s="1"/>
  <c r="E20" i="12"/>
  <c r="F22" i="23"/>
  <c r="F58" i="23"/>
  <c r="F21" i="23" s="1"/>
  <c r="M61" i="36"/>
  <c r="N58" i="36"/>
  <c r="M61" i="21"/>
  <c r="N58" i="21"/>
  <c r="G61" i="50"/>
  <c r="H58" i="50"/>
  <c r="K61" i="53"/>
  <c r="L58" i="53"/>
  <c r="E61" i="60"/>
  <c r="E24" i="60" s="1"/>
  <c r="F58" i="60"/>
  <c r="F21" i="60" s="1"/>
  <c r="E20" i="60"/>
  <c r="I61" i="55"/>
  <c r="J58" i="55"/>
  <c r="G61" i="70"/>
  <c r="H58" i="70"/>
  <c r="I61" i="72"/>
  <c r="J58" i="72"/>
  <c r="E61" i="78"/>
  <c r="E24" i="78" s="1"/>
  <c r="F58" i="78"/>
  <c r="F21" i="78" s="1"/>
  <c r="E20" i="78"/>
  <c r="G61" i="89"/>
  <c r="H58" i="89"/>
  <c r="M61" i="90"/>
  <c r="N58" i="90"/>
  <c r="I61" i="97"/>
  <c r="J58" i="97"/>
  <c r="E23" i="105"/>
  <c r="E62" i="105"/>
  <c r="E25" i="105" s="1"/>
  <c r="I62" i="101"/>
  <c r="M61" i="105"/>
  <c r="N58" i="105"/>
  <c r="E23" i="109"/>
  <c r="E62" i="109"/>
  <c r="E25" i="109" s="1"/>
  <c r="G62" i="118"/>
  <c r="L58" i="121"/>
  <c r="K61" i="121"/>
  <c r="I61" i="121"/>
  <c r="J58" i="121"/>
  <c r="M62" i="5"/>
  <c r="E23" i="27"/>
  <c r="E62" i="27"/>
  <c r="E25" i="27" s="1"/>
  <c r="K61" i="31"/>
  <c r="L58" i="31"/>
  <c r="K61" i="16"/>
  <c r="L58" i="16"/>
  <c r="I62" i="26"/>
  <c r="K61" i="13"/>
  <c r="L58" i="13"/>
  <c r="G61" i="35"/>
  <c r="H58" i="35"/>
  <c r="F58" i="25"/>
  <c r="F21" i="25" s="1"/>
  <c r="I61" i="35"/>
  <c r="E23" i="53"/>
  <c r="E62" i="53"/>
  <c r="E25" i="53" s="1"/>
  <c r="G61" i="75"/>
  <c r="H58" i="75"/>
  <c r="K61" i="84"/>
  <c r="L58" i="84"/>
  <c r="M61" i="79"/>
  <c r="K61" i="80"/>
  <c r="L58" i="80"/>
  <c r="M61" i="80"/>
  <c r="N58" i="80"/>
  <c r="I61" i="82"/>
  <c r="J58" i="82"/>
  <c r="I62" i="82"/>
  <c r="K62" i="85"/>
  <c r="E61" i="107"/>
  <c r="E24" i="107" s="1"/>
  <c r="F58" i="107"/>
  <c r="F21" i="107" s="1"/>
  <c r="E20" i="107"/>
  <c r="K61" i="99"/>
  <c r="L58" i="99"/>
  <c r="M62" i="105"/>
  <c r="I61" i="100"/>
  <c r="J58" i="100"/>
  <c r="I61" i="108"/>
  <c r="J58" i="108"/>
  <c r="M61" i="115"/>
  <c r="N58" i="115"/>
  <c r="K61" i="115"/>
  <c r="L58" i="115"/>
  <c r="I61" i="115"/>
  <c r="J58" i="115"/>
  <c r="I61" i="2"/>
  <c r="J58" i="2"/>
  <c r="E23" i="2"/>
  <c r="E62" i="2"/>
  <c r="E25" i="2" s="1"/>
  <c r="G61" i="5"/>
  <c r="K62" i="16"/>
  <c r="M61" i="22"/>
  <c r="N58" i="22"/>
  <c r="I61" i="38"/>
  <c r="J58" i="38"/>
  <c r="I61" i="17"/>
  <c r="J58" i="17"/>
  <c r="I61" i="29"/>
  <c r="J58" i="29"/>
  <c r="K61" i="29"/>
  <c r="L58" i="29"/>
  <c r="K61" i="33"/>
  <c r="L58" i="33"/>
  <c r="M61" i="41"/>
  <c r="N58" i="41"/>
  <c r="M61" i="49"/>
  <c r="N58" i="49"/>
  <c r="I62" i="61"/>
  <c r="F58" i="44"/>
  <c r="F21" i="44" s="1"/>
  <c r="K62" i="53"/>
  <c r="K62" i="61"/>
  <c r="K61" i="91"/>
  <c r="L58" i="91"/>
  <c r="K62" i="91"/>
  <c r="G61" i="91"/>
  <c r="H58" i="91"/>
  <c r="K61" i="94"/>
  <c r="L58" i="94"/>
  <c r="F58" i="83"/>
  <c r="F21" i="83" s="1"/>
  <c r="K61" i="82"/>
  <c r="L58" i="82"/>
  <c r="G61" i="85"/>
  <c r="G61" i="103"/>
  <c r="H58" i="103"/>
  <c r="M61" i="95"/>
  <c r="N58" i="95"/>
  <c r="E61" i="99"/>
  <c r="E24" i="99" s="1"/>
  <c r="F58" i="99"/>
  <c r="F21" i="99" s="1"/>
  <c r="E20" i="99"/>
  <c r="I62" i="105"/>
  <c r="E23" i="108"/>
  <c r="E62" i="108"/>
  <c r="E25" i="108" s="1"/>
  <c r="F58" i="7"/>
  <c r="F21" i="7" s="1"/>
  <c r="M62" i="22"/>
  <c r="E20" i="2"/>
  <c r="E61" i="2"/>
  <c r="E24" i="2" s="1"/>
  <c r="F58" i="2"/>
  <c r="F21" i="2" s="1"/>
  <c r="I62" i="28"/>
  <c r="K61" i="11"/>
  <c r="L58" i="11"/>
  <c r="G61" i="13"/>
  <c r="H58" i="13"/>
  <c r="K62" i="20"/>
  <c r="M61" i="26"/>
  <c r="N58" i="26"/>
  <c r="E23" i="31"/>
  <c r="E62" i="31"/>
  <c r="E25" i="31" s="1"/>
  <c r="E23" i="35"/>
  <c r="E62" i="35"/>
  <c r="E25" i="35" s="1"/>
  <c r="E61" i="15"/>
  <c r="E24" i="15" s="1"/>
  <c r="F58" i="15"/>
  <c r="F21" i="15" s="1"/>
  <c r="E20" i="15"/>
  <c r="K62" i="29"/>
  <c r="M62" i="36"/>
  <c r="M62" i="21"/>
  <c r="E23" i="29"/>
  <c r="E62" i="29"/>
  <c r="E25" i="29" s="1"/>
  <c r="E61" i="21"/>
  <c r="E24" i="21" s="1"/>
  <c r="F58" i="21"/>
  <c r="F21" i="21" s="1"/>
  <c r="E20" i="21"/>
  <c r="I61" i="27"/>
  <c r="E61" i="33"/>
  <c r="E24" i="33" s="1"/>
  <c r="F58" i="33"/>
  <c r="F21" i="33" s="1"/>
  <c r="E20" i="33"/>
  <c r="K62" i="42"/>
  <c r="E23" i="39"/>
  <c r="E62" i="39"/>
  <c r="E25" i="39" s="1"/>
  <c r="I61" i="44"/>
  <c r="J58" i="44"/>
  <c r="I61" i="50"/>
  <c r="J58" i="50"/>
  <c r="M62" i="61"/>
  <c r="G61" i="67"/>
  <c r="H58" i="67"/>
  <c r="E23" i="54"/>
  <c r="E62" i="54"/>
  <c r="E25" i="54" s="1"/>
  <c r="G61" i="60"/>
  <c r="H58" i="60"/>
  <c r="I61" i="67"/>
  <c r="J58" i="67"/>
  <c r="F58" i="54"/>
  <c r="F21" i="54" s="1"/>
  <c r="E61" i="70"/>
  <c r="E24" i="70" s="1"/>
  <c r="F58" i="70"/>
  <c r="F21" i="70" s="1"/>
  <c r="E20" i="70"/>
  <c r="K61" i="75"/>
  <c r="L58" i="75"/>
  <c r="E61" i="77"/>
  <c r="E24" i="77" s="1"/>
  <c r="F58" i="77"/>
  <c r="F21" i="77" s="1"/>
  <c r="E20" i="77"/>
  <c r="E23" i="94"/>
  <c r="E62" i="94"/>
  <c r="E25" i="94" s="1"/>
  <c r="G62" i="98"/>
  <c r="I61" i="78"/>
  <c r="J58" i="78"/>
  <c r="G62" i="79"/>
  <c r="E23" i="90"/>
  <c r="E62" i="90"/>
  <c r="E25" i="90" s="1"/>
  <c r="E23" i="82"/>
  <c r="E62" i="82"/>
  <c r="E25" i="82" s="1"/>
  <c r="M61" i="82"/>
  <c r="N58" i="82"/>
  <c r="M61" i="110"/>
  <c r="N58" i="110"/>
  <c r="K62" i="95"/>
  <c r="M61" i="99"/>
  <c r="N58" i="99"/>
  <c r="G61" i="99"/>
  <c r="H58" i="99"/>
  <c r="E23" i="113"/>
  <c r="E62" i="113"/>
  <c r="E25" i="113" s="1"/>
  <c r="M61" i="113"/>
  <c r="N58" i="113"/>
  <c r="K62" i="113"/>
  <c r="L58" i="102"/>
  <c r="K61" i="102"/>
  <c r="E61" i="105"/>
  <c r="E24" i="105" s="1"/>
  <c r="E20" i="105"/>
  <c r="F58" i="105"/>
  <c r="F21" i="105" s="1"/>
  <c r="I61" i="110"/>
  <c r="J58" i="110"/>
  <c r="K61" i="122"/>
  <c r="L58" i="122"/>
  <c r="K61" i="116"/>
  <c r="L58" i="116"/>
  <c r="E23" i="116"/>
  <c r="E62" i="116"/>
  <c r="E25" i="116" s="1"/>
  <c r="E61" i="120"/>
  <c r="E24" i="120" s="1"/>
  <c r="F58" i="120"/>
  <c r="F21" i="120" s="1"/>
  <c r="E20" i="120"/>
  <c r="M61" i="117"/>
  <c r="N58" i="117"/>
  <c r="J58" i="117"/>
  <c r="I61" i="117"/>
  <c r="G61" i="117"/>
  <c r="H58" i="117"/>
  <c r="K61" i="12"/>
  <c r="M61" i="20"/>
  <c r="M62" i="41"/>
  <c r="K61" i="71"/>
  <c r="I62" i="108"/>
  <c r="M62" i="26"/>
  <c r="K61" i="28"/>
  <c r="M61" i="55"/>
  <c r="K61" i="19"/>
  <c r="M61" i="59"/>
  <c r="G62" i="99"/>
  <c r="I61" i="120"/>
  <c r="I61" i="36"/>
  <c r="K61" i="2"/>
  <c r="L58" i="2"/>
  <c r="M61" i="19"/>
  <c r="N58" i="19"/>
  <c r="E61" i="31"/>
  <c r="E24" i="31" s="1"/>
  <c r="F58" i="31"/>
  <c r="F21" i="31" s="1"/>
  <c r="E20" i="31"/>
  <c r="M61" i="35"/>
  <c r="N58" i="35"/>
  <c r="E61" i="28"/>
  <c r="E24" i="28" s="1"/>
  <c r="F58" i="28"/>
  <c r="F21" i="28" s="1"/>
  <c r="E20" i="28"/>
  <c r="E62" i="67"/>
  <c r="E25" i="67" s="1"/>
  <c r="E23" i="67"/>
  <c r="J58" i="84"/>
  <c r="I61" i="84"/>
  <c r="G61" i="78"/>
  <c r="H58" i="78"/>
  <c r="I61" i="90"/>
  <c r="J58" i="90"/>
  <c r="K61" i="98"/>
  <c r="L58" i="98"/>
  <c r="I62" i="89"/>
  <c r="K61" i="89"/>
  <c r="L58" i="89"/>
  <c r="J58" i="103"/>
  <c r="I61" i="103"/>
  <c r="I61" i="101"/>
  <c r="J58" i="101"/>
  <c r="I61" i="105"/>
  <c r="J58" i="105"/>
  <c r="K61" i="108"/>
  <c r="L58" i="108"/>
  <c r="G61" i="118"/>
  <c r="H58" i="118"/>
  <c r="K62" i="121"/>
  <c r="K62" i="114"/>
  <c r="I61" i="34"/>
  <c r="J58" i="34"/>
  <c r="K61" i="9"/>
  <c r="L58" i="9"/>
  <c r="I61" i="12"/>
  <c r="J58" i="12"/>
  <c r="E23" i="19"/>
  <c r="E62" i="19"/>
  <c r="E25" i="19" s="1"/>
  <c r="K61" i="35"/>
  <c r="L58" i="35"/>
  <c r="M61" i="38"/>
  <c r="E23" i="28"/>
  <c r="E62" i="28"/>
  <c r="E25" i="28" s="1"/>
  <c r="G61" i="19"/>
  <c r="H58" i="19"/>
  <c r="M61" i="28"/>
  <c r="N58" i="28"/>
  <c r="K61" i="40"/>
  <c r="L58" i="40"/>
  <c r="E23" i="60"/>
  <c r="E62" i="60"/>
  <c r="E25" i="60" s="1"/>
  <c r="M61" i="60"/>
  <c r="N58" i="60"/>
  <c r="K61" i="70"/>
  <c r="E61" i="102"/>
  <c r="E24" i="102" s="1"/>
  <c r="F58" i="102"/>
  <c r="F21" i="102" s="1"/>
  <c r="E20" i="102"/>
  <c r="K61" i="79"/>
  <c r="M62" i="80"/>
  <c r="G62" i="80"/>
  <c r="G61" i="86"/>
  <c r="H58" i="86"/>
  <c r="K61" i="90"/>
  <c r="L58" i="90"/>
  <c r="E23" i="107"/>
  <c r="E62" i="107"/>
  <c r="E25" i="107" s="1"/>
  <c r="M61" i="107"/>
  <c r="N58" i="107"/>
  <c r="I61" i="107"/>
  <c r="J58" i="107"/>
  <c r="E61" i="103"/>
  <c r="E24" i="103" s="1"/>
  <c r="F58" i="103"/>
  <c r="F21" i="103" s="1"/>
  <c r="E20" i="103"/>
  <c r="J58" i="111"/>
  <c r="I61" i="111"/>
  <c r="K62" i="100"/>
  <c r="E61" i="110"/>
  <c r="E24" i="110" s="1"/>
  <c r="F58" i="110"/>
  <c r="F21" i="110" s="1"/>
  <c r="E20" i="110"/>
  <c r="K62" i="108"/>
  <c r="E62" i="110"/>
  <c r="E25" i="110" s="1"/>
  <c r="E23" i="115"/>
  <c r="E62" i="115"/>
  <c r="E25" i="115" s="1"/>
  <c r="M62" i="115"/>
  <c r="K62" i="115"/>
  <c r="K61" i="120"/>
  <c r="L58" i="120"/>
  <c r="G61" i="6"/>
  <c r="H58" i="6"/>
  <c r="E61" i="8"/>
  <c r="E24" i="8" s="1"/>
  <c r="F58" i="8"/>
  <c r="F21" i="8" s="1"/>
  <c r="E20" i="8"/>
  <c r="G61" i="2"/>
  <c r="H58" i="2"/>
  <c r="I61" i="28"/>
  <c r="J58" i="28"/>
  <c r="M61" i="30"/>
  <c r="E61" i="11"/>
  <c r="E24" i="11" s="1"/>
  <c r="F58" i="11"/>
  <c r="F21" i="11" s="1"/>
  <c r="E20" i="11"/>
  <c r="G62" i="31"/>
  <c r="E23" i="36"/>
  <c r="E62" i="36"/>
  <c r="E25" i="36" s="1"/>
  <c r="G61" i="11"/>
  <c r="H58" i="11"/>
  <c r="E23" i="21"/>
  <c r="E62" i="21"/>
  <c r="E25" i="21" s="1"/>
  <c r="E23" i="37"/>
  <c r="E62" i="37"/>
  <c r="E25" i="37" s="1"/>
  <c r="G61" i="24"/>
  <c r="K61" i="42"/>
  <c r="L58" i="42"/>
  <c r="K61" i="50"/>
  <c r="L58" i="50"/>
  <c r="K61" i="39"/>
  <c r="L58" i="39"/>
  <c r="E61" i="71"/>
  <c r="E24" i="71" s="1"/>
  <c r="F58" i="71"/>
  <c r="F21" i="71" s="1"/>
  <c r="E20" i="71"/>
  <c r="M61" i="75"/>
  <c r="N58" i="75"/>
  <c r="E61" i="91"/>
  <c r="E24" i="91" s="1"/>
  <c r="F58" i="91"/>
  <c r="F21" i="91" s="1"/>
  <c r="E20" i="91"/>
  <c r="I61" i="102"/>
  <c r="J58" i="102"/>
  <c r="G61" i="98"/>
  <c r="H58" i="98"/>
  <c r="M61" i="85"/>
  <c r="N58" i="85"/>
  <c r="M62" i="90"/>
  <c r="E61" i="106"/>
  <c r="E24" i="106" s="1"/>
  <c r="F58" i="106"/>
  <c r="F21" i="106" s="1"/>
  <c r="E20" i="106"/>
  <c r="I62" i="111"/>
  <c r="F58" i="92"/>
  <c r="F21" i="92" s="1"/>
  <c r="E61" i="104"/>
  <c r="E24" i="104" s="1"/>
  <c r="F58" i="104"/>
  <c r="F21" i="104" s="1"/>
  <c r="E20" i="104"/>
  <c r="I61" i="104"/>
  <c r="J58" i="104"/>
  <c r="E61" i="108"/>
  <c r="E24" i="108" s="1"/>
  <c r="F58" i="108"/>
  <c r="F21" i="108" s="1"/>
  <c r="E20" i="108"/>
  <c r="I62" i="122"/>
  <c r="G61" i="108"/>
  <c r="G61" i="120"/>
  <c r="H58" i="120"/>
  <c r="G62" i="6"/>
  <c r="K61" i="5"/>
  <c r="L58" i="5"/>
  <c r="M61" i="8"/>
  <c r="N58" i="8"/>
  <c r="I61" i="9"/>
  <c r="J58" i="9"/>
  <c r="E61" i="14"/>
  <c r="E24" i="14" s="1"/>
  <c r="F58" i="14"/>
  <c r="F21" i="14" s="1"/>
  <c r="E20" i="14"/>
  <c r="G61" i="21"/>
  <c r="H58" i="21"/>
  <c r="I61" i="30"/>
  <c r="J58" i="30"/>
  <c r="G61" i="33"/>
  <c r="H58" i="33"/>
  <c r="G61" i="37"/>
  <c r="H58" i="37"/>
  <c r="M61" i="11"/>
  <c r="N58" i="11"/>
  <c r="M62" i="16"/>
  <c r="E23" i="32"/>
  <c r="E62" i="32"/>
  <c r="E25" i="32" s="1"/>
  <c r="E23" i="33"/>
  <c r="E62" i="33"/>
  <c r="E25" i="33" s="1"/>
  <c r="M61" i="13"/>
  <c r="N58" i="13"/>
  <c r="G61" i="28"/>
  <c r="H58" i="28"/>
  <c r="M61" i="37"/>
  <c r="N58" i="37"/>
  <c r="K62" i="40"/>
  <c r="M61" i="50"/>
  <c r="N58" i="50"/>
  <c r="E61" i="39"/>
  <c r="E24" i="39" s="1"/>
  <c r="F58" i="39"/>
  <c r="F21" i="39" s="1"/>
  <c r="E20" i="39"/>
  <c r="F58" i="47"/>
  <c r="F21" i="47" s="1"/>
  <c r="G61" i="40"/>
  <c r="H58" i="40"/>
  <c r="F22" i="58"/>
  <c r="F58" i="58"/>
  <c r="F21" i="58" s="1"/>
  <c r="M61" i="63"/>
  <c r="N58" i="63"/>
  <c r="E61" i="54"/>
  <c r="E24" i="54" s="1"/>
  <c r="F58" i="62"/>
  <c r="F21" i="62" s="1"/>
  <c r="G62" i="78"/>
  <c r="E23" i="77"/>
  <c r="E62" i="77"/>
  <c r="E25" i="77" s="1"/>
  <c r="M61" i="77"/>
  <c r="N58" i="77"/>
  <c r="J58" i="77"/>
  <c r="I61" i="77"/>
  <c r="M61" i="102"/>
  <c r="N58" i="102"/>
  <c r="G62" i="82"/>
  <c r="K62" i="84"/>
  <c r="M62" i="85"/>
  <c r="E23" i="86"/>
  <c r="E62" i="86"/>
  <c r="E25" i="86" s="1"/>
  <c r="K61" i="95"/>
  <c r="L58" i="95"/>
  <c r="G61" i="111"/>
  <c r="H58" i="111"/>
  <c r="I61" i="93"/>
  <c r="J58" i="93"/>
  <c r="G62" i="95"/>
  <c r="F58" i="96"/>
  <c r="F21" i="96" s="1"/>
  <c r="I62" i="102"/>
  <c r="K61" i="101"/>
  <c r="L58" i="101"/>
  <c r="I61" i="109"/>
  <c r="J58" i="109"/>
  <c r="G61" i="110"/>
  <c r="H58" i="110"/>
  <c r="M61" i="109"/>
  <c r="N58" i="109"/>
  <c r="E62" i="117"/>
  <c r="E25" i="117" s="1"/>
  <c r="E23" i="117"/>
  <c r="I62" i="117"/>
  <c r="G62" i="2"/>
  <c r="K61" i="27"/>
  <c r="G61" i="46"/>
  <c r="I62" i="90"/>
  <c r="E62" i="120"/>
  <c r="E25" i="120" s="1"/>
  <c r="M61" i="118"/>
  <c r="M61" i="97"/>
  <c r="G61" i="49"/>
  <c r="K61" i="86"/>
  <c r="K61" i="105"/>
  <c r="I61" i="8"/>
  <c r="M61" i="67"/>
  <c r="M61" i="83"/>
  <c r="G61" i="22"/>
  <c r="G62" i="50"/>
  <c r="I61" i="32"/>
  <c r="J58" i="32"/>
  <c r="I61" i="21"/>
  <c r="J58" i="21"/>
  <c r="E23" i="24"/>
  <c r="E62" i="24"/>
  <c r="E25" i="24" s="1"/>
  <c r="E61" i="24"/>
  <c r="E24" i="24" s="1"/>
  <c r="F58" i="24"/>
  <c r="F21" i="24" s="1"/>
  <c r="E20" i="24"/>
  <c r="M61" i="33"/>
  <c r="N58" i="33"/>
  <c r="M61" i="45"/>
  <c r="N58" i="45"/>
  <c r="K61" i="64"/>
  <c r="L58" i="64"/>
  <c r="M61" i="53"/>
  <c r="N58" i="53"/>
  <c r="K61" i="66"/>
  <c r="L58" i="66"/>
  <c r="M61" i="54"/>
  <c r="I61" i="60"/>
  <c r="J58" i="60"/>
  <c r="E23" i="78"/>
  <c r="E62" i="78"/>
  <c r="E25" i="78" s="1"/>
  <c r="I61" i="98"/>
  <c r="J58" i="98"/>
  <c r="M61" i="84"/>
  <c r="N58" i="84"/>
  <c r="K61" i="85"/>
  <c r="L58" i="85"/>
  <c r="E61" i="89"/>
  <c r="E24" i="89" s="1"/>
  <c r="F58" i="89"/>
  <c r="F21" i="89" s="1"/>
  <c r="E20" i="89"/>
  <c r="M61" i="89"/>
  <c r="N58" i="89"/>
  <c r="E62" i="89"/>
  <c r="E25" i="89" s="1"/>
  <c r="E23" i="89"/>
  <c r="M61" i="103"/>
  <c r="N58" i="103"/>
  <c r="K61" i="93"/>
  <c r="L58" i="93"/>
  <c r="E61" i="121"/>
  <c r="E24" i="121" s="1"/>
  <c r="E20" i="121"/>
  <c r="F58" i="121"/>
  <c r="F21" i="121" s="1"/>
  <c r="N58" i="121"/>
  <c r="M61" i="121"/>
  <c r="F58" i="6"/>
  <c r="F21" i="6" s="1"/>
  <c r="E61" i="22"/>
  <c r="E24" i="22" s="1"/>
  <c r="F58" i="22"/>
  <c r="F21" i="22" s="1"/>
  <c r="E20" i="22"/>
  <c r="E23" i="12"/>
  <c r="E62" i="12"/>
  <c r="E25" i="12" s="1"/>
  <c r="K61" i="36"/>
  <c r="L58" i="36"/>
  <c r="M61" i="16"/>
  <c r="N58" i="16"/>
  <c r="M61" i="24"/>
  <c r="N58" i="24"/>
  <c r="G61" i="31"/>
  <c r="H58" i="31"/>
  <c r="K61" i="37"/>
  <c r="L58" i="37"/>
  <c r="E62" i="38"/>
  <c r="E25" i="38" s="1"/>
  <c r="E23" i="46"/>
  <c r="E62" i="46"/>
  <c r="E25" i="46" s="1"/>
  <c r="M61" i="46"/>
  <c r="N58" i="46"/>
  <c r="I61" i="61"/>
  <c r="J58" i="61"/>
  <c r="K61" i="61"/>
  <c r="L58" i="61"/>
  <c r="G62" i="70"/>
  <c r="F58" i="66"/>
  <c r="F21" i="66" s="1"/>
  <c r="E61" i="75"/>
  <c r="E24" i="75" s="1"/>
  <c r="F58" i="75"/>
  <c r="F21" i="75" s="1"/>
  <c r="E20" i="75"/>
  <c r="G61" i="94"/>
  <c r="H58" i="94"/>
  <c r="E61" i="98"/>
  <c r="E24" i="98" s="1"/>
  <c r="F58" i="98"/>
  <c r="F21" i="98" s="1"/>
  <c r="E20" i="98"/>
  <c r="I62" i="84"/>
  <c r="G61" i="80"/>
  <c r="H58" i="80"/>
  <c r="E23" i="80"/>
  <c r="E62" i="80"/>
  <c r="E25" i="80" s="1"/>
  <c r="J58" i="80"/>
  <c r="I61" i="80"/>
  <c r="G61" i="93"/>
  <c r="H58" i="93"/>
  <c r="E61" i="85"/>
  <c r="E24" i="85" s="1"/>
  <c r="F58" i="85"/>
  <c r="F21" i="85" s="1"/>
  <c r="E20" i="85"/>
  <c r="K61" i="107"/>
  <c r="L58" i="107"/>
  <c r="K62" i="107"/>
  <c r="M61" i="111"/>
  <c r="N58" i="111"/>
  <c r="K61" i="104"/>
  <c r="L58" i="104"/>
  <c r="G61" i="106"/>
  <c r="M61" i="100"/>
  <c r="N58" i="100"/>
  <c r="E61" i="122"/>
  <c r="E24" i="122" s="1"/>
  <c r="F58" i="122"/>
  <c r="F21" i="122" s="1"/>
  <c r="E20" i="122"/>
  <c r="G61" i="109"/>
  <c r="H58" i="109"/>
  <c r="M61" i="114"/>
  <c r="N58" i="114"/>
  <c r="E61" i="115"/>
  <c r="E24" i="115" s="1"/>
  <c r="F58" i="115"/>
  <c r="F21" i="115" s="1"/>
  <c r="E20" i="115"/>
  <c r="G61" i="115"/>
  <c r="H58" i="115"/>
  <c r="E23" i="8"/>
  <c r="E62" i="8"/>
  <c r="E25" i="8" s="1"/>
  <c r="I62" i="2"/>
  <c r="E23" i="15"/>
  <c r="E62" i="15"/>
  <c r="E25" i="15" s="1"/>
  <c r="M62" i="19"/>
  <c r="G61" i="38"/>
  <c r="H58" i="38"/>
  <c r="M62" i="12"/>
  <c r="E23" i="20"/>
  <c r="E62" i="20"/>
  <c r="E25" i="20" s="1"/>
  <c r="E61" i="27"/>
  <c r="E24" i="27" s="1"/>
  <c r="F58" i="27"/>
  <c r="F21" i="27" s="1"/>
  <c r="E20" i="27"/>
  <c r="K61" i="32"/>
  <c r="L58" i="32"/>
  <c r="K62" i="37"/>
  <c r="K61" i="17"/>
  <c r="L58" i="17"/>
  <c r="K61" i="25"/>
  <c r="L58" i="25"/>
  <c r="E61" i="37"/>
  <c r="E24" i="37" s="1"/>
  <c r="G61" i="44"/>
  <c r="H58" i="44"/>
  <c r="G61" i="52"/>
  <c r="H58" i="52"/>
  <c r="I61" i="40"/>
  <c r="J58" i="40"/>
  <c r="M61" i="42"/>
  <c r="N58" i="42"/>
  <c r="G61" i="45"/>
  <c r="H58" i="45"/>
  <c r="E61" i="50"/>
  <c r="E24" i="50" s="1"/>
  <c r="F58" i="50"/>
  <c r="F21" i="50" s="1"/>
  <c r="E20" i="50"/>
  <c r="E23" i="61"/>
  <c r="E62" i="61"/>
  <c r="E25" i="61" s="1"/>
  <c r="K61" i="54"/>
  <c r="M61" i="65"/>
  <c r="E23" i="91"/>
  <c r="E62" i="91"/>
  <c r="E25" i="91" s="1"/>
  <c r="M61" i="91"/>
  <c r="N58" i="91"/>
  <c r="E23" i="98"/>
  <c r="E62" i="98"/>
  <c r="E25" i="98" s="1"/>
  <c r="G61" i="84"/>
  <c r="H58" i="84"/>
  <c r="G62" i="93"/>
  <c r="I62" i="97"/>
  <c r="E61" i="111"/>
  <c r="E24" i="111" s="1"/>
  <c r="F58" i="111"/>
  <c r="F21" i="111" s="1"/>
  <c r="E20" i="111"/>
  <c r="G61" i="100"/>
  <c r="K62" i="104"/>
  <c r="E62" i="106"/>
  <c r="E25" i="106" s="1"/>
  <c r="E23" i="122"/>
  <c r="E62" i="122"/>
  <c r="E25" i="122" s="1"/>
  <c r="E61" i="109"/>
  <c r="E24" i="109" s="1"/>
  <c r="F58" i="119"/>
  <c r="F21" i="119" s="1"/>
  <c r="G62" i="120"/>
  <c r="K61" i="4"/>
  <c r="L58" i="4"/>
  <c r="I61" i="6"/>
  <c r="J58" i="6"/>
  <c r="K62" i="31"/>
  <c r="K62" i="9"/>
  <c r="M62" i="15"/>
  <c r="I61" i="24"/>
  <c r="J58" i="24"/>
  <c r="I61" i="13"/>
  <c r="J58" i="13"/>
  <c r="K62" i="17"/>
  <c r="K61" i="24"/>
  <c r="L58" i="24"/>
  <c r="K62" i="33"/>
  <c r="E23" i="17"/>
  <c r="E62" i="17"/>
  <c r="E25" i="17" s="1"/>
  <c r="E23" i="25"/>
  <c r="E62" i="25"/>
  <c r="E25" i="25" s="1"/>
  <c r="E61" i="36"/>
  <c r="E24" i="36" s="1"/>
  <c r="F58" i="36"/>
  <c r="F21" i="36" s="1"/>
  <c r="E20" i="36"/>
  <c r="E62" i="22"/>
  <c r="E25" i="22" s="1"/>
  <c r="G61" i="32"/>
  <c r="H58" i="32"/>
  <c r="E23" i="42"/>
  <c r="E62" i="42"/>
  <c r="E25" i="42" s="1"/>
  <c r="E23" i="50"/>
  <c r="E62" i="50"/>
  <c r="E25" i="50" s="1"/>
  <c r="F58" i="43"/>
  <c r="F21" i="43" s="1"/>
  <c r="I62" i="40"/>
  <c r="I61" i="42"/>
  <c r="J58" i="42"/>
  <c r="E23" i="56"/>
  <c r="E62" i="56"/>
  <c r="E25" i="56" s="1"/>
  <c r="I61" i="65"/>
  <c r="J58" i="65"/>
  <c r="I61" i="54"/>
  <c r="J58" i="54"/>
  <c r="E61" i="56"/>
  <c r="E24" i="56" s="1"/>
  <c r="F58" i="56"/>
  <c r="F21" i="56" s="1"/>
  <c r="E20" i="56"/>
  <c r="E23" i="65"/>
  <c r="E62" i="65"/>
  <c r="E25" i="65" s="1"/>
  <c r="M62" i="84"/>
  <c r="M61" i="72"/>
  <c r="N58" i="72"/>
  <c r="I61" i="75"/>
  <c r="J58" i="75"/>
  <c r="K61" i="77"/>
  <c r="L58" i="77"/>
  <c r="K62" i="77"/>
  <c r="J58" i="94"/>
  <c r="I61" i="94"/>
  <c r="G61" i="79"/>
  <c r="H58" i="79"/>
  <c r="G62" i="84"/>
  <c r="M61" i="93"/>
  <c r="N58" i="93"/>
  <c r="I61" i="86"/>
  <c r="J58" i="86"/>
  <c r="M61" i="86"/>
  <c r="N58" i="86"/>
  <c r="I61" i="106"/>
  <c r="J58" i="106"/>
  <c r="E23" i="111"/>
  <c r="E62" i="111"/>
  <c r="E25" i="111" s="1"/>
  <c r="K61" i="103"/>
  <c r="L58" i="103"/>
  <c r="G61" i="113"/>
  <c r="H58" i="113"/>
  <c r="I62" i="113"/>
  <c r="M61" i="104"/>
  <c r="N58" i="104"/>
  <c r="G61" i="104"/>
  <c r="H58" i="104"/>
  <c r="M61" i="108"/>
  <c r="N58" i="108"/>
  <c r="H58" i="122"/>
  <c r="G61" i="122"/>
  <c r="K61" i="118"/>
  <c r="L58" i="118"/>
  <c r="K62" i="120"/>
  <c r="E61" i="117"/>
  <c r="E24" i="117" s="1"/>
  <c r="F58" i="117"/>
  <c r="F21" i="117" s="1"/>
  <c r="E20" i="117"/>
  <c r="L58" i="117"/>
  <c r="K61" i="117"/>
  <c r="J58" i="118"/>
  <c r="I61" i="118"/>
  <c r="K62" i="11"/>
  <c r="G61" i="17"/>
  <c r="K61" i="46"/>
  <c r="I62" i="50"/>
  <c r="M61" i="70"/>
  <c r="M61" i="74"/>
  <c r="I62" i="103"/>
  <c r="M62" i="33"/>
  <c r="G62" i="52"/>
  <c r="E61" i="42"/>
  <c r="E24" i="42" s="1"/>
  <c r="K61" i="60"/>
  <c r="G61" i="71"/>
  <c r="I62" i="93"/>
  <c r="G62" i="109"/>
  <c r="K61" i="8"/>
  <c r="G61" i="15"/>
  <c r="M62" i="42"/>
  <c r="F58" i="67"/>
  <c r="F21" i="67" s="1"/>
  <c r="I62" i="98"/>
  <c r="M62" i="75"/>
  <c r="G61" i="4"/>
  <c r="I61" i="25"/>
  <c r="I61" i="57"/>
  <c r="E23" i="5"/>
  <c r="E62" i="5"/>
  <c r="E25" i="5" s="1"/>
  <c r="G61" i="8"/>
  <c r="H58" i="8"/>
  <c r="M61" i="2"/>
  <c r="N58" i="2"/>
  <c r="G61" i="9"/>
  <c r="M61" i="14"/>
  <c r="N58" i="14"/>
  <c r="G61" i="26"/>
  <c r="H58" i="26"/>
  <c r="E61" i="16"/>
  <c r="E24" i="16" s="1"/>
  <c r="F58" i="16"/>
  <c r="F21" i="16" s="1"/>
  <c r="E20" i="16"/>
  <c r="E61" i="32"/>
  <c r="E24" i="32" s="1"/>
  <c r="F58" i="32"/>
  <c r="F21" i="32" s="1"/>
  <c r="E20" i="32"/>
  <c r="E61" i="46"/>
  <c r="E24" i="46" s="1"/>
  <c r="F58" i="46"/>
  <c r="F21" i="46" s="1"/>
  <c r="E20" i="46"/>
  <c r="M61" i="39"/>
  <c r="N58" i="39"/>
  <c r="F58" i="51"/>
  <c r="F21" i="51" s="1"/>
  <c r="M61" i="56"/>
  <c r="N58" i="56"/>
  <c r="E61" i="64"/>
  <c r="E24" i="64" s="1"/>
  <c r="F58" i="64"/>
  <c r="F21" i="64" s="1"/>
  <c r="E20" i="64"/>
  <c r="I62" i="60"/>
  <c r="I61" i="56"/>
  <c r="J58" i="56"/>
  <c r="E61" i="94"/>
  <c r="E24" i="94" s="1"/>
  <c r="F58" i="94"/>
  <c r="F21" i="94" s="1"/>
  <c r="E20" i="94"/>
  <c r="M61" i="98"/>
  <c r="N58" i="98"/>
  <c r="E61" i="79"/>
  <c r="E24" i="79" s="1"/>
  <c r="F58" i="79"/>
  <c r="F21" i="79" s="1"/>
  <c r="E20" i="79"/>
  <c r="K61" i="83"/>
  <c r="L58" i="83"/>
  <c r="I61" i="89"/>
  <c r="J58" i="89"/>
  <c r="M62" i="89"/>
  <c r="E23" i="95"/>
  <c r="E62" i="95"/>
  <c r="E25" i="95" s="1"/>
  <c r="I61" i="99"/>
  <c r="J58" i="99"/>
  <c r="K61" i="100"/>
  <c r="L58" i="100"/>
  <c r="E23" i="101"/>
  <c r="E62" i="101"/>
  <c r="E25" i="101" s="1"/>
  <c r="G61" i="101"/>
  <c r="H58" i="101"/>
  <c r="I61" i="122"/>
  <c r="J58" i="122"/>
  <c r="L58" i="110"/>
  <c r="K61" i="110"/>
  <c r="G61" i="121"/>
  <c r="H58" i="121"/>
  <c r="E62" i="121"/>
  <c r="E25" i="121" s="1"/>
  <c r="E23" i="121"/>
  <c r="K61" i="114"/>
  <c r="L58" i="114"/>
  <c r="E61" i="9"/>
  <c r="E24" i="9" s="1"/>
  <c r="F58" i="9"/>
  <c r="F21" i="9" s="1"/>
  <c r="E20" i="9"/>
  <c r="K62" i="2"/>
  <c r="E61" i="4"/>
  <c r="E24" i="4" s="1"/>
  <c r="F58" i="4"/>
  <c r="F21" i="4" s="1"/>
  <c r="E20" i="4"/>
  <c r="I61" i="5"/>
  <c r="J58" i="5"/>
  <c r="K61" i="15"/>
  <c r="L58" i="15"/>
  <c r="K61" i="20"/>
  <c r="L58" i="20"/>
  <c r="M61" i="31"/>
  <c r="N58" i="31"/>
  <c r="I61" i="37"/>
  <c r="J58" i="37"/>
  <c r="M61" i="12"/>
  <c r="N58" i="12"/>
  <c r="K61" i="21"/>
  <c r="L58" i="21"/>
  <c r="M61" i="32"/>
  <c r="N58" i="32"/>
  <c r="E61" i="41"/>
  <c r="E24" i="41" s="1"/>
  <c r="F58" i="41"/>
  <c r="F21" i="41" s="1"/>
  <c r="E20" i="41"/>
  <c r="E61" i="49"/>
  <c r="E24" i="49" s="1"/>
  <c r="F58" i="49"/>
  <c r="F21" i="49" s="1"/>
  <c r="E20" i="49"/>
  <c r="I61" i="39"/>
  <c r="J58" i="39"/>
  <c r="I61" i="53"/>
  <c r="J58" i="53"/>
  <c r="E62" i="64"/>
  <c r="E25" i="64" s="1"/>
  <c r="M61" i="61"/>
  <c r="N58" i="61"/>
  <c r="E23" i="71"/>
  <c r="E62" i="71"/>
  <c r="E25" i="71" s="1"/>
  <c r="K62" i="83"/>
  <c r="E61" i="84"/>
  <c r="E24" i="84" s="1"/>
  <c r="F58" i="84"/>
  <c r="F21" i="84" s="1"/>
  <c r="E20" i="84"/>
  <c r="F58" i="80"/>
  <c r="F21" i="80" s="1"/>
  <c r="E20" i="80"/>
  <c r="E61" i="80"/>
  <c r="E24" i="80" s="1"/>
  <c r="K62" i="80"/>
  <c r="E61" i="90"/>
  <c r="E24" i="90" s="1"/>
  <c r="F58" i="90"/>
  <c r="F21" i="90" s="1"/>
  <c r="E20" i="90"/>
  <c r="G61" i="82"/>
  <c r="H58" i="82"/>
  <c r="I61" i="85"/>
  <c r="J58" i="85"/>
  <c r="G61" i="107"/>
  <c r="H58" i="107"/>
  <c r="E61" i="95"/>
  <c r="E24" i="95" s="1"/>
  <c r="F58" i="95"/>
  <c r="F21" i="95" s="1"/>
  <c r="E20" i="95"/>
  <c r="E62" i="100"/>
  <c r="E25" i="100" s="1"/>
  <c r="E23" i="100"/>
  <c r="E61" i="100"/>
  <c r="E24" i="100" s="1"/>
  <c r="F58" i="100"/>
  <c r="F21" i="100" s="1"/>
  <c r="E20" i="100"/>
  <c r="E20" i="114"/>
  <c r="E61" i="114"/>
  <c r="E24" i="114" s="1"/>
  <c r="F58" i="114"/>
  <c r="F21" i="114" s="1"/>
  <c r="I62" i="115"/>
  <c r="I62" i="12"/>
  <c r="M61" i="4"/>
  <c r="N58" i="4"/>
  <c r="E23" i="9"/>
  <c r="E62" i="9"/>
  <c r="E25" i="9" s="1"/>
  <c r="I61" i="20"/>
  <c r="J58" i="20"/>
  <c r="G61" i="25"/>
  <c r="H58" i="25"/>
  <c r="E61" i="26"/>
  <c r="E24" i="26" s="1"/>
  <c r="F58" i="26"/>
  <c r="F21" i="26" s="1"/>
  <c r="E20" i="26"/>
  <c r="G61" i="29"/>
  <c r="H58" i="29"/>
  <c r="I62" i="38"/>
  <c r="E23" i="16"/>
  <c r="E62" i="16"/>
  <c r="E25" i="16" s="1"/>
  <c r="M62" i="28"/>
  <c r="I61" i="33"/>
  <c r="J58" i="33"/>
  <c r="E23" i="13"/>
  <c r="E62" i="13"/>
  <c r="E25" i="13" s="1"/>
  <c r="M61" i="25"/>
  <c r="G61" i="36"/>
  <c r="M62" i="46"/>
  <c r="E23" i="40"/>
  <c r="E62" i="40"/>
  <c r="E25" i="40" s="1"/>
  <c r="K61" i="49"/>
  <c r="K62" i="64"/>
  <c r="K61" i="56"/>
  <c r="L58" i="56"/>
  <c r="M62" i="60"/>
  <c r="M62" i="53"/>
  <c r="K61" i="65"/>
  <c r="F58" i="68"/>
  <c r="F21" i="68" s="1"/>
  <c r="I61" i="83"/>
  <c r="J58" i="83"/>
  <c r="I61" i="91"/>
  <c r="J58" i="91"/>
  <c r="G62" i="94"/>
  <c r="E61" i="97"/>
  <c r="E24" i="97" s="1"/>
  <c r="F58" i="97"/>
  <c r="F21" i="97" s="1"/>
  <c r="E20" i="97"/>
  <c r="G61" i="90"/>
  <c r="H58" i="90"/>
  <c r="E23" i="99"/>
  <c r="E62" i="99"/>
  <c r="E25" i="99" s="1"/>
  <c r="G61" i="95"/>
  <c r="H58" i="95"/>
  <c r="E62" i="103"/>
  <c r="E25" i="103" s="1"/>
  <c r="G61" i="105"/>
  <c r="H58" i="105"/>
  <c r="F58" i="112"/>
  <c r="F21" i="112" s="1"/>
  <c r="J58" i="116"/>
  <c r="I61" i="116"/>
  <c r="M62" i="2"/>
  <c r="E61" i="5"/>
  <c r="E24" i="5" s="1"/>
  <c r="F58" i="5"/>
  <c r="F21" i="5" s="1"/>
  <c r="E20" i="5"/>
  <c r="M61" i="9"/>
  <c r="N58" i="9"/>
  <c r="M61" i="18"/>
  <c r="N58" i="18"/>
  <c r="G61" i="30"/>
  <c r="H58" i="30"/>
  <c r="K62" i="32"/>
  <c r="K62" i="36"/>
  <c r="G61" i="14"/>
  <c r="H58" i="14"/>
  <c r="E61" i="19"/>
  <c r="E24" i="19" s="1"/>
  <c r="F58" i="19"/>
  <c r="F21" i="19" s="1"/>
  <c r="E20" i="19"/>
  <c r="M61" i="27"/>
  <c r="N58" i="27"/>
  <c r="E61" i="35"/>
  <c r="E24" i="35" s="1"/>
  <c r="F58" i="35"/>
  <c r="F21" i="35" s="1"/>
  <c r="E20" i="35"/>
  <c r="E61" i="20"/>
  <c r="E24" i="20" s="1"/>
  <c r="F58" i="20"/>
  <c r="F21" i="20" s="1"/>
  <c r="E20" i="20"/>
  <c r="G61" i="27"/>
  <c r="H58" i="27"/>
  <c r="M61" i="17"/>
  <c r="N58" i="17"/>
  <c r="G61" i="20"/>
  <c r="H58" i="20"/>
  <c r="M61" i="29"/>
  <c r="N58" i="29"/>
  <c r="E61" i="45"/>
  <c r="E24" i="45" s="1"/>
  <c r="F58" i="45"/>
  <c r="F21" i="45" s="1"/>
  <c r="E20" i="45"/>
  <c r="G61" i="41"/>
  <c r="H58" i="41"/>
  <c r="G61" i="66"/>
  <c r="H58" i="66"/>
  <c r="G61" i="55"/>
  <c r="H58" i="55"/>
  <c r="E23" i="57"/>
  <c r="E62" i="57"/>
  <c r="E25" i="57" s="1"/>
  <c r="I61" i="66"/>
  <c r="J58" i="66"/>
  <c r="E61" i="53"/>
  <c r="E24" i="53" s="1"/>
  <c r="F58" i="53"/>
  <c r="F21" i="53" s="1"/>
  <c r="E20" i="53"/>
  <c r="K61" i="67"/>
  <c r="L58" i="67"/>
  <c r="M61" i="71"/>
  <c r="N58" i="71"/>
  <c r="G61" i="77"/>
  <c r="H58" i="77"/>
  <c r="M61" i="94"/>
  <c r="N58" i="94"/>
  <c r="K62" i="98"/>
  <c r="I61" i="79"/>
  <c r="J58" i="79"/>
  <c r="E20" i="93"/>
  <c r="E61" i="93"/>
  <c r="E24" i="93" s="1"/>
  <c r="F58" i="93"/>
  <c r="F21" i="93" s="1"/>
  <c r="G61" i="97"/>
  <c r="H58" i="97"/>
  <c r="K62" i="90"/>
  <c r="G62" i="103"/>
  <c r="I61" i="95"/>
  <c r="J58" i="95"/>
  <c r="M62" i="103"/>
  <c r="M62" i="111"/>
  <c r="E23" i="104"/>
  <c r="E62" i="104"/>
  <c r="E25" i="104" s="1"/>
  <c r="K61" i="113"/>
  <c r="L58" i="113"/>
  <c r="E61" i="113"/>
  <c r="E24" i="113" s="1"/>
  <c r="F58" i="113"/>
  <c r="F21" i="113" s="1"/>
  <c r="E20" i="113"/>
  <c r="I61" i="113"/>
  <c r="J58" i="113"/>
  <c r="K61" i="109"/>
  <c r="L58" i="109"/>
  <c r="M61" i="122"/>
  <c r="N58" i="122"/>
  <c r="G61" i="114"/>
  <c r="H58" i="114"/>
  <c r="H58" i="116"/>
  <c r="G61" i="116"/>
  <c r="M61" i="120"/>
  <c r="N58" i="120"/>
  <c r="I61" i="114"/>
  <c r="J58" i="114"/>
  <c r="M62" i="117"/>
  <c r="M62" i="14"/>
  <c r="K62" i="35"/>
  <c r="K62" i="50"/>
  <c r="M62" i="63"/>
  <c r="I62" i="94"/>
  <c r="G62" i="104"/>
  <c r="G61" i="74"/>
  <c r="M62" i="102"/>
  <c r="I62" i="6"/>
  <c r="I62" i="37"/>
  <c r="I62" i="39"/>
  <c r="E62" i="75"/>
  <c r="E25" i="75" s="1"/>
  <c r="M62" i="72"/>
  <c r="M62" i="100"/>
  <c r="G62" i="122"/>
  <c r="G62" i="8"/>
  <c r="G62" i="13"/>
  <c r="M62" i="45"/>
  <c r="E61" i="67"/>
  <c r="E24" i="67" s="1"/>
  <c r="K61" i="72"/>
  <c r="K62" i="82"/>
  <c r="M62" i="95"/>
  <c r="G62" i="114"/>
  <c r="G61" i="42"/>
  <c r="G62" i="38"/>
  <c r="I61" i="16"/>
  <c r="G61" i="54"/>
  <c r="G62" i="75"/>
</calcChain>
</file>

<file path=xl/sharedStrings.xml><?xml version="1.0" encoding="utf-8"?>
<sst xmlns="http://schemas.openxmlformats.org/spreadsheetml/2006/main" count="28862" uniqueCount="1062">
  <si>
    <t>基本政策</t>
    <rPh sb="0" eb="2">
      <t>キホン</t>
    </rPh>
    <rPh sb="2" eb="4">
      <t>セイサク</t>
    </rPh>
    <phoneticPr fontId="3"/>
  </si>
  <si>
    <t>施策領域</t>
    <rPh sb="0" eb="1">
      <t>セ</t>
    </rPh>
    <rPh sb="1" eb="2">
      <t>サク</t>
    </rPh>
    <rPh sb="2" eb="4">
      <t>リョウイキ</t>
    </rPh>
    <phoneticPr fontId="3"/>
  </si>
  <si>
    <t>施策</t>
    <rPh sb="0" eb="2">
      <t>シサク</t>
    </rPh>
    <phoneticPr fontId="3"/>
  </si>
  <si>
    <t>シート名</t>
    <rPh sb="3" eb="4">
      <t>メイ</t>
    </rPh>
    <phoneticPr fontId="3"/>
  </si>
  <si>
    <t>事業名</t>
    <rPh sb="0" eb="2">
      <t>ジギョウ</t>
    </rPh>
    <rPh sb="2" eb="3">
      <t>メイ</t>
    </rPh>
    <phoneticPr fontId="4"/>
  </si>
  <si>
    <t>基本政策２【教育文化】</t>
  </si>
  <si>
    <t>就学前教育</t>
  </si>
  <si>
    <t>施策１　就学前教育の充実</t>
  </si>
  <si>
    <t>事務事業評価シート(207)</t>
    <phoneticPr fontId="3"/>
  </si>
  <si>
    <t>学校教育</t>
  </si>
  <si>
    <t>施策１　教育内容の充実</t>
  </si>
  <si>
    <t>事務事業評価シート(208)</t>
    <phoneticPr fontId="3"/>
  </si>
  <si>
    <t>事務事業評価シート(209)</t>
    <phoneticPr fontId="3"/>
  </si>
  <si>
    <t>事務事業評価シート(210)</t>
    <phoneticPr fontId="3"/>
  </si>
  <si>
    <t>事務事業評価シート(211)</t>
    <phoneticPr fontId="3"/>
  </si>
  <si>
    <t>事務事業評価シート(212)</t>
    <phoneticPr fontId="3"/>
  </si>
  <si>
    <t>事務事業評価シート(213)</t>
    <phoneticPr fontId="3"/>
  </si>
  <si>
    <t>事務事業評価シート(214)</t>
    <phoneticPr fontId="3"/>
  </si>
  <si>
    <t>事務事業評価シート(215)</t>
    <phoneticPr fontId="3"/>
  </si>
  <si>
    <t>事務事業評価シート(216)</t>
    <phoneticPr fontId="3"/>
  </si>
  <si>
    <t>事務事業評価シート(217)</t>
    <phoneticPr fontId="3"/>
  </si>
  <si>
    <t>事務事業評価シート(218)</t>
    <phoneticPr fontId="3"/>
  </si>
  <si>
    <t>事務事業評価シート(219)</t>
    <phoneticPr fontId="3"/>
  </si>
  <si>
    <t>事務事業評価シート(220)</t>
    <phoneticPr fontId="3"/>
  </si>
  <si>
    <t>事務事業評価シート(221)</t>
    <phoneticPr fontId="3"/>
  </si>
  <si>
    <t>事務事業評価シート(222)</t>
    <phoneticPr fontId="3"/>
  </si>
  <si>
    <t>事務事業評価シート(223)</t>
    <phoneticPr fontId="3"/>
  </si>
  <si>
    <t>事務事業評価シート(224)</t>
    <phoneticPr fontId="3"/>
  </si>
  <si>
    <t>事務事業評価シート(225)</t>
    <phoneticPr fontId="3"/>
  </si>
  <si>
    <t>事務事業評価シート(226)</t>
    <phoneticPr fontId="3"/>
  </si>
  <si>
    <t>事務事業評価シート(227)</t>
    <phoneticPr fontId="3"/>
  </si>
  <si>
    <t>事務事業評価シート(228)</t>
    <phoneticPr fontId="3"/>
  </si>
  <si>
    <t>事務事業評価シート(229)</t>
    <phoneticPr fontId="3"/>
  </si>
  <si>
    <t>事務事業評価シート(230)</t>
    <phoneticPr fontId="3"/>
  </si>
  <si>
    <t>事務事業評価シート(231)</t>
    <phoneticPr fontId="3"/>
  </si>
  <si>
    <t>事務事業評価シート(232)</t>
    <phoneticPr fontId="3"/>
  </si>
  <si>
    <t>施策２　教育活動の質の向上</t>
  </si>
  <si>
    <t>事務事業評価シート(233)</t>
    <phoneticPr fontId="3"/>
  </si>
  <si>
    <t>事務事業評価シート(234)</t>
    <phoneticPr fontId="3"/>
  </si>
  <si>
    <t>事務事業評価シート(235)</t>
    <phoneticPr fontId="3"/>
  </si>
  <si>
    <t>事務事業評価シート(236)</t>
    <phoneticPr fontId="3"/>
  </si>
  <si>
    <t>事務事業評価シート(237)</t>
    <phoneticPr fontId="3"/>
  </si>
  <si>
    <t>事務事業評価シート(238)</t>
    <phoneticPr fontId="3"/>
  </si>
  <si>
    <t>事務事業評価シート(239)</t>
    <phoneticPr fontId="3"/>
  </si>
  <si>
    <t>事務事業評価シート(240)</t>
    <phoneticPr fontId="3"/>
  </si>
  <si>
    <t>事務事業評価シート(241)</t>
    <phoneticPr fontId="3"/>
  </si>
  <si>
    <t>事務事業評価シート(242)</t>
    <phoneticPr fontId="3"/>
  </si>
  <si>
    <t>事務事業評価シート(243)</t>
    <phoneticPr fontId="3"/>
  </si>
  <si>
    <t>事務事業評価シート(244)</t>
    <phoneticPr fontId="3"/>
  </si>
  <si>
    <t>事務事業評価シート(245)</t>
    <phoneticPr fontId="3"/>
  </si>
  <si>
    <t>事務事業評価シート(246)</t>
    <phoneticPr fontId="3"/>
  </si>
  <si>
    <t>事務事業評価シート(247)</t>
    <phoneticPr fontId="3"/>
  </si>
  <si>
    <t>事務事業評価シート(248)</t>
    <phoneticPr fontId="3"/>
  </si>
  <si>
    <t>事務事業評価シート(249)</t>
    <phoneticPr fontId="3"/>
  </si>
  <si>
    <t>施策３　教育環境の整備・充実</t>
  </si>
  <si>
    <t>事務事業評価シート(250)</t>
    <phoneticPr fontId="3"/>
  </si>
  <si>
    <t>事務事業評価シート(251)</t>
    <phoneticPr fontId="3"/>
  </si>
  <si>
    <t>事務事業評価シート(252)</t>
    <phoneticPr fontId="3"/>
  </si>
  <si>
    <t>事務事業評価シート(253)</t>
    <phoneticPr fontId="3"/>
  </si>
  <si>
    <t>事務事業評価シート(254)</t>
    <phoneticPr fontId="3"/>
  </si>
  <si>
    <t>事務事業評価シート(255)</t>
    <phoneticPr fontId="3"/>
  </si>
  <si>
    <t>事務事業評価シート(256)</t>
    <phoneticPr fontId="3"/>
  </si>
  <si>
    <t>事務事業評価シート(257)</t>
    <phoneticPr fontId="3"/>
  </si>
  <si>
    <t>事務事業評価シート(258)</t>
    <phoneticPr fontId="3"/>
  </si>
  <si>
    <t>事務事業評価シート(259)</t>
    <phoneticPr fontId="3"/>
  </si>
  <si>
    <t>事務事業評価シート(260)</t>
    <phoneticPr fontId="3"/>
  </si>
  <si>
    <t>事務事業評価シート(261)</t>
    <phoneticPr fontId="3"/>
  </si>
  <si>
    <t>事務事業評価シート(262)</t>
    <phoneticPr fontId="3"/>
  </si>
  <si>
    <t>事務事業評価シート(263)</t>
    <phoneticPr fontId="3"/>
  </si>
  <si>
    <t>事務事業評価シート(264)</t>
    <phoneticPr fontId="3"/>
  </si>
  <si>
    <t>事務事業評価シート(265)</t>
    <phoneticPr fontId="3"/>
  </si>
  <si>
    <t>事務事業評価シート(266)</t>
    <phoneticPr fontId="3"/>
  </si>
  <si>
    <t>事務事業評価シート(267)</t>
    <phoneticPr fontId="3"/>
  </si>
  <si>
    <t>事務事業評価シート(268)</t>
    <phoneticPr fontId="3"/>
  </si>
  <si>
    <t>事務事業評価シート(269)</t>
    <phoneticPr fontId="3"/>
  </si>
  <si>
    <t>事務事業評価シート(270)</t>
    <phoneticPr fontId="3"/>
  </si>
  <si>
    <t>事務事業評価シート(271)</t>
    <phoneticPr fontId="3"/>
  </si>
  <si>
    <t>事務事業評価シート(272)</t>
    <phoneticPr fontId="3"/>
  </si>
  <si>
    <t>事務事業評価シート(273)</t>
    <phoneticPr fontId="3"/>
  </si>
  <si>
    <t>事務事業評価シート(274)</t>
    <phoneticPr fontId="3"/>
  </si>
  <si>
    <t>事務事業評価シート(275)</t>
    <phoneticPr fontId="3"/>
  </si>
  <si>
    <t>事務事業評価シート(276)</t>
    <phoneticPr fontId="3"/>
  </si>
  <si>
    <t>事務事業評価シート(277)</t>
    <phoneticPr fontId="3"/>
  </si>
  <si>
    <t>事務事業評価シート(278)</t>
    <phoneticPr fontId="3"/>
  </si>
  <si>
    <t>事務事業評価シート(279)</t>
    <phoneticPr fontId="3"/>
  </si>
  <si>
    <t>事務事業評価シート(280)</t>
    <phoneticPr fontId="3"/>
  </si>
  <si>
    <t>事務事業評価シート(281)</t>
    <phoneticPr fontId="3"/>
  </si>
  <si>
    <t>事務事業評価シート(282)</t>
    <phoneticPr fontId="3"/>
  </si>
  <si>
    <t>青少年健全育成</t>
  </si>
  <si>
    <t>施策１　青少年の健全育成の推進</t>
  </si>
  <si>
    <t>事務事業評価シート(283)</t>
    <phoneticPr fontId="3"/>
  </si>
  <si>
    <t>事務事業評価シート(284)</t>
    <phoneticPr fontId="3"/>
  </si>
  <si>
    <t>事務事業評価シート(285)</t>
    <phoneticPr fontId="3"/>
  </si>
  <si>
    <t>事務事業評価シート(286)</t>
    <phoneticPr fontId="3"/>
  </si>
  <si>
    <t>事務事業評価シート(287)</t>
    <phoneticPr fontId="3"/>
  </si>
  <si>
    <t>生涯学習</t>
  </si>
  <si>
    <t>施策１　生涯学習の推進</t>
  </si>
  <si>
    <t>事務事業評価シート(288)</t>
    <phoneticPr fontId="3"/>
  </si>
  <si>
    <t>事務事業評価シート(289)</t>
    <phoneticPr fontId="3"/>
  </si>
  <si>
    <t>事務事業評価シート(290)</t>
    <phoneticPr fontId="3"/>
  </si>
  <si>
    <t>事務事業評価シート(291)</t>
    <phoneticPr fontId="3"/>
  </si>
  <si>
    <t>事務事業評価シート(292)</t>
    <phoneticPr fontId="3"/>
  </si>
  <si>
    <t>基本政策２【教育文化】</t>
    <phoneticPr fontId="3"/>
  </si>
  <si>
    <t>施策２　生涯学習の推進</t>
  </si>
  <si>
    <t>事務事業評価シート(293)</t>
    <phoneticPr fontId="3"/>
  </si>
  <si>
    <t>事務事業評価シート(294)</t>
    <phoneticPr fontId="3"/>
  </si>
  <si>
    <t>事務事業評価シート(295)</t>
    <phoneticPr fontId="3"/>
  </si>
  <si>
    <t>事務事業評価シート(296)</t>
    <phoneticPr fontId="3"/>
  </si>
  <si>
    <t>事務事業評価シート(297)</t>
    <phoneticPr fontId="3"/>
  </si>
  <si>
    <t>事務事業評価シート(298)</t>
    <phoneticPr fontId="3"/>
  </si>
  <si>
    <t>事務事業評価シート(299)</t>
    <phoneticPr fontId="3"/>
  </si>
  <si>
    <t>事務事業評価シート(300)</t>
    <phoneticPr fontId="3"/>
  </si>
  <si>
    <t>事務事業評価シート(301)</t>
    <phoneticPr fontId="3"/>
  </si>
  <si>
    <t>事務事業評価シート(302)</t>
    <phoneticPr fontId="3"/>
  </si>
  <si>
    <t>事務事業評価シート(303)</t>
    <phoneticPr fontId="3"/>
  </si>
  <si>
    <t>事務事業評価シート(304)</t>
    <phoneticPr fontId="3"/>
  </si>
  <si>
    <t>事務事業評価シート(305)</t>
    <phoneticPr fontId="3"/>
  </si>
  <si>
    <t>事務事業評価シート(306)</t>
    <phoneticPr fontId="3"/>
  </si>
  <si>
    <t>事務事業評価シート(307)</t>
    <phoneticPr fontId="3"/>
  </si>
  <si>
    <t>事務事業評価シート(308)</t>
    <phoneticPr fontId="3"/>
  </si>
  <si>
    <t>事務事業評価シート(309)</t>
    <phoneticPr fontId="3"/>
  </si>
  <si>
    <t>文化芸術</t>
  </si>
  <si>
    <t>施策２　文化財の保存・活用</t>
  </si>
  <si>
    <t>事務事業評価シート(310)</t>
    <phoneticPr fontId="3"/>
  </si>
  <si>
    <t>事務事業評価シート(311)</t>
    <phoneticPr fontId="3"/>
  </si>
  <si>
    <t>事務事業評価シート(312)</t>
    <phoneticPr fontId="3"/>
  </si>
  <si>
    <t>事務事業評価シート(313)</t>
    <phoneticPr fontId="3"/>
  </si>
  <si>
    <t>事務事業評価シート(314)</t>
    <phoneticPr fontId="3"/>
  </si>
  <si>
    <t>事務事業評価シート(315)</t>
    <phoneticPr fontId="3"/>
  </si>
  <si>
    <t>スポーツ・レクリエーション</t>
  </si>
  <si>
    <t>施策１　スポーツ・レクリエーションの振興</t>
  </si>
  <si>
    <t>事務事業評価シート(316)</t>
    <phoneticPr fontId="3"/>
  </si>
  <si>
    <t>事務事業評価シート(317)</t>
    <phoneticPr fontId="3"/>
  </si>
  <si>
    <t>事務事業評価シート(318)</t>
    <phoneticPr fontId="3"/>
  </si>
  <si>
    <t>事務事業評価シート(319)</t>
    <phoneticPr fontId="3"/>
  </si>
  <si>
    <t>事務事業評価シート(320)</t>
    <phoneticPr fontId="3"/>
  </si>
  <si>
    <t>施策２　スポーツ・レクリエーションの振興</t>
  </si>
  <si>
    <t>事務事業評価シート(321)</t>
    <phoneticPr fontId="3"/>
  </si>
  <si>
    <t>事務事業評価シート(322)</t>
    <phoneticPr fontId="3"/>
  </si>
  <si>
    <t>事務事業評価シート(323)</t>
    <phoneticPr fontId="3"/>
  </si>
  <si>
    <t>事務事業評価シート(324)</t>
    <phoneticPr fontId="3"/>
  </si>
  <si>
    <t>事務事業評価シート(325)</t>
    <phoneticPr fontId="3"/>
  </si>
  <si>
    <t>事務事業評価シート(326)</t>
    <phoneticPr fontId="3"/>
  </si>
  <si>
    <t>事務事業評価シート(327)</t>
    <phoneticPr fontId="3"/>
  </si>
  <si>
    <t>１　事業基礎情報（Ｐｌａｎ）</t>
  </si>
  <si>
    <t>３　事業評価（Ｃｈｅｃｋ）</t>
  </si>
  <si>
    <t>基本政策</t>
  </si>
  <si>
    <t>事業の実施状況</t>
  </si>
  <si>
    <t>Ａ：計画以上に実施
Ｂ：計画どおりに実施
Ｃ：計画どおりに実施できず</t>
  </si>
  <si>
    <t>施策領域</t>
  </si>
  <si>
    <t>施策項目</t>
  </si>
  <si>
    <t>事業の必要性
【市民ニーズ】</t>
  </si>
  <si>
    <t>Ａ：高まっている
Ｂ：変わらない
Ｃ：薄れている</t>
  </si>
  <si>
    <t>事業</t>
  </si>
  <si>
    <t>所属</t>
  </si>
  <si>
    <t>事業の効率性
【見直す余地】</t>
  </si>
  <si>
    <t>Ａ：余地はない
Ｂ：余地はある</t>
  </si>
  <si>
    <t>事業概要</t>
  </si>
  <si>
    <t>施策への貢献度</t>
  </si>
  <si>
    <t>Ａ：貢献している
Ｂ：やや貢献している
Ｃ：貢献の度合いが低い</t>
  </si>
  <si>
    <t>事業の成果・分析</t>
  </si>
  <si>
    <t>実施形態</t>
  </si>
  <si>
    <t>実施根拠</t>
  </si>
  <si>
    <t>根拠法令等</t>
  </si>
  <si>
    <t>２　事業実績（Ｄｏ）</t>
  </si>
  <si>
    <t>４　事業の今後の方向性・取組方針（Ａｃｔｉｏｎ）</t>
  </si>
  <si>
    <t>年度</t>
  </si>
  <si>
    <t>令和５年度</t>
  </si>
  <si>
    <t>令和６年度</t>
  </si>
  <si>
    <t>令和７年度</t>
  </si>
  <si>
    <t>令和８年度</t>
  </si>
  <si>
    <t>令和９年度</t>
  </si>
  <si>
    <t>今後の方向性</t>
  </si>
  <si>
    <t>Ⅰ：事業規模拡大
Ⅱ：改善しながら継続
Ⅲ：現状のまま継続
Ⅳ：事業規模縮小
Ⅴ：事業廃止
Ⅵ：事業終了</t>
  </si>
  <si>
    <t>予算
・
決算</t>
  </si>
  <si>
    <t>予算現額（円）</t>
  </si>
  <si>
    <t>財源内訳</t>
  </si>
  <si>
    <t>一般財源</t>
  </si>
  <si>
    <t>特定財源</t>
  </si>
  <si>
    <t>支出済額（円）</t>
  </si>
  <si>
    <t>不用額等（円）</t>
  </si>
  <si>
    <t>執行率（％）</t>
  </si>
  <si>
    <t>実施内容</t>
  </si>
  <si>
    <t>今後の取組方針</t>
  </si>
  <si>
    <t>指標名</t>
  </si>
  <si>
    <t>単位</t>
  </si>
  <si>
    <t>活動
指標
・
成果
指標</t>
  </si>
  <si>
    <t>基本政策２　生きる力と生きがいを育むまち【教育文化】</t>
  </si>
  <si>
    <t>幼保小連携推進</t>
  </si>
  <si>
    <t>教育支援課</t>
  </si>
  <si>
    <t>子どもたちの健やかな成長を目指して、幼稚園、保育園、小学校及び教育委員会が協力し、相互交流を通して理解を深め、幼児教育と児童教育の緊密な連携を図り、就学前教育の充実を図る。</t>
  </si>
  <si>
    <t>■</t>
  </si>
  <si>
    <t>□</t>
  </si>
  <si>
    <t>教育基本法第１１条</t>
  </si>
  <si>
    <t/>
  </si>
  <si>
    <t>「幼児期から児童期における連続した指導・支援のあり方」を研修テーマとし、下記重点目標を基に、幼稚園・保育園から小学校への円滑な接続を目指して情報交換と共通認識を確認した。
重点目標①「交流活動の見直しと更なる改善」（体験やふれあい、交流回数等の検討）
　　　　②「互いの教育活動への理解を深めあう」（相互訪問、職員交流）
　　　　③「指導要録等の活用、引継ぎの充実」（小学校への引継ぎの仕方）
　　　　④「保護者への啓発」（リーフレットの活用等）</t>
  </si>
  <si>
    <t>新座市幼保小連携推進協議会役員会</t>
  </si>
  <si>
    <t>回</t>
  </si>
  <si>
    <t>新座市幼保小連携推進協議会全体会</t>
  </si>
  <si>
    <t>５歳児保護者向けリーフレット</t>
  </si>
  <si>
    <t>部</t>
  </si>
  <si>
    <t>Ａ：計画以上に実施</t>
  </si>
  <si>
    <t>Ａ：高まっている</t>
  </si>
  <si>
    <t>Ｂ：余地はある</t>
  </si>
  <si>
    <t>Ａ：貢献している</t>
  </si>
  <si>
    <t>①交流活動の見直しと更なる改善（コロナ禍においてもできる体験やふれあい、交流回数）について、園児を楽しませてあげたいと、準備の段階から意欲的に活動することができ、協調性が高まる、思いやりをもつなどの情緒面の成長が見られた。
②互いの教育活動への理解を深めあう（相互訪問、職員交流）について、学年だより、園だよりを共有することで、定期的にコミュニケーションをとることができ、園と学校の垣根がなくなってきた。特別な配慮を必要とする子どもに対する支援のニーズが高まっており、幼保小の情報交換の必要性も合わせて高まっている。
連携推進事業によって幼稚園・保育園の教育を生かした指導を実践することができているが、教職員の負担にならぬよう、オンライン会議等、効率の良い交流方法を検討する。</t>
  </si>
  <si>
    <t>Ⅲ：現状のまま継続</t>
  </si>
  <si>
    <t>非常に効果の高い事業ではあるが、幼稚園・保育園、小学校の教諭は日常的に多忙を極めている現実もある。推進協議会や日々の連携事業については、教育現場の負担とならぬよう、教育支援課が情報の取りまとめを行うなど協力しながら、質を落とさず、負担を減らす形で今後も事業を継続していく。</t>
  </si>
  <si>
    <t>総合教育会議</t>
  </si>
  <si>
    <t>政策課</t>
  </si>
  <si>
    <t>市長及び教育委員会により構成する新座市総合教育会議において、教育条件の整備等重点的に講ずべき施策や緊急の場合に講ずべき措置について協議・調整を行う。</t>
  </si>
  <si>
    <t>地方教育行政の組織及び運営に関する法律</t>
  </si>
  <si>
    <t>総合教育会議を開催し、新座市教育大綱に基づき、毎年度策定する教育行政推進施策に関する協議・検討を行った。
　新座市総合教育会議の構成員　６人（市長、教育長、教育委員会委員）
　＜令和５年１２月２１日開催＞
　審議内容　令和６年度新座市教育行政推進施策（案）について
　　　　　　教育委員会事務局からの報告</t>
  </si>
  <si>
    <t>総合教育会議開催回数</t>
  </si>
  <si>
    <t>Ｂ：計画どおりに実施</t>
  </si>
  <si>
    <t>総合教育会議は、市長と教育委員会という対等な執行機関同士の協議・調整の場として位置付けられており、近年、教育のＤＸや校舎の長寿命化改修工事など教育行政における課題が山積する中で、市長と教育長及び教育委員の間で意見交換を行い、教育行政の一層の充実のため、相互理解を深めた。
会議開催に当たっては、教育委員会会議の開催日に合わせて開催するなど、効率的な会議運営を行い、コスト発生の抑制に努めているものの、審議内容についてはより一層の充実に向けて検討していく必要がある。</t>
  </si>
  <si>
    <t>Ⅱ：改善しながら継続</t>
  </si>
  <si>
    <t>会議の審議内容の充実を検討しながら、今後も定期的に総合教育会議を開催し、市長と教育委員会がより一層の連携・協力を図り、地域の課題やあるべき姿を共有して、より一層民意を反映した教育行政の推進を図っていく。</t>
  </si>
  <si>
    <t>教育委員会運営</t>
  </si>
  <si>
    <t>教育総務課</t>
  </si>
  <si>
    <t>教育行政における重要事項や基本方針を決定するため、教育委員会定例会を開催する。
また、市民の意見や要望等の把握を目的として、二つの中学校区ごとに教育懇談会を開催するとともに、様々な教育課題に関して先進自治体を視察し、教育行政に反映させる。</t>
  </si>
  <si>
    <t>教育委員会会議を開催し、重要事項や基本方針を審議するとともに、教育行政に関する情報共有を図った。
また、教育懇談会を３回開催するとともに、教育行政視察では、兵庫県姫路市の小中一貫教育について視察した。
教育委員会構成員：教育長及び教育委員４名</t>
  </si>
  <si>
    <t>教育懇談会開催回数</t>
  </si>
  <si>
    <t>Ｂ：変わらない</t>
  </si>
  <si>
    <t>Ａ：余地はない</t>
  </si>
  <si>
    <t>教育委員会会議にて決定した重要事項や基本方針に基づき、教育委員会事務局の事業を推進することができた。
教育懇談会は、当初の計画どおり３回開催することができ、保護者や地域の方々から様々な意見や要望を聴取する貴重な機会となった。
教育行政視察では、本市の課題となっている小中一貫教育について現地視察ができ、今後の検討に当たって大変参考になるものであった。</t>
  </si>
  <si>
    <t>今後も教育委員による合議によって、様々な意見や立場を集約した中立的な意思決定を図っていく。また、市民の意見や要望等の把握や先進市の調査・研究は、継続的に行う必要があるため、教育懇談会の開催及び教育行政視察を引き続き実施していく。</t>
  </si>
  <si>
    <t>児童派遣費助成</t>
  </si>
  <si>
    <t>学務課</t>
  </si>
  <si>
    <t>クラブ活動などで大会等に出場する児童の派遣に要する費用について、助成を行う。</t>
  </si>
  <si>
    <t>新座市立小・中学校児童生徒派遣費助成金交付要領</t>
  </si>
  <si>
    <t>新開小学校マーチングバンドに助成を行った。
１、マーチングバンド埼玉県大会　令和５年９月２４日
２、マーチングバンド関東大会　令和５年１１月１１日　</t>
  </si>
  <si>
    <t>大会出場件数</t>
  </si>
  <si>
    <t>大会出場に際して、児童の移動費のみだけではなく、楽器や運動用具等の運搬費用もかかるため、それらの費用を助成することにより負担の軽減となった。
しかしながら、楽器等の運搬にかかる費用は上昇しており、学校はコスト意識を持っているもののコストを下げる余地はあまり大きくない。</t>
  </si>
  <si>
    <t>今後も児童のクラブ活動での大会出場の派遣費用について、適切に助成を行っていく。</t>
  </si>
  <si>
    <t>林間学校助成（小学校）</t>
  </si>
  <si>
    <t>林間学校事業において、保護者が負担する費用の軽減を図るため、参加児童１人当たり2,000円の助成を行う。</t>
  </si>
  <si>
    <t>林間学校等助成金交付要領</t>
  </si>
  <si>
    <t>林間学校事業において、保護者が負担する費用の軽減を図るため、参加児童１人当たり2,000円の助成を行った。
小学校（17校）合計1,423人</t>
  </si>
  <si>
    <t>助成人数</t>
  </si>
  <si>
    <t>人</t>
  </si>
  <si>
    <t>保護者が負担する費用の軽減を図ることにより、林間学校事業の充実をはかることが出来た。
物価等が上昇していくなかで、各家庭への費用負担軽減は欠かせないものと思われる。</t>
  </si>
  <si>
    <t>保護者が負担する費用の軽減のため、今後も助成を行っていく。</t>
  </si>
  <si>
    <t>特別支援教育就学奨励（小学校）</t>
  </si>
  <si>
    <t>障がいのある学齢児童の就学の事情を考慮し、学齢児童の保護者等の経済的負担の軽減を図るため、就学に伴う費用の一部を援助する。</t>
  </si>
  <si>
    <t>要保護児童生徒援助費補助金及び特別支援教育就学奨励費補助金交付要綱</t>
  </si>
  <si>
    <t>障がいのある学齢児童の就学の事情を考慮し、学齢児童の保護者等の経済的負担の軽減を図るため、就学に伴う費用の一部を援助した。
・支給人数：９８人
・援助内容：学用品・通学用品購入費、校外活動費（宿泊を伴わないもの）、校外活動費（宿泊を伴うもの・林間学校含む。）、新入学児童生徒学用品・通学用品購入費、修学旅行費、通学費、学校給食費</t>
  </si>
  <si>
    <t>支給人数</t>
  </si>
  <si>
    <t>支給金額</t>
  </si>
  <si>
    <t>円</t>
  </si>
  <si>
    <t>障がいのある学齢児童の就学の事情を考慮し、学齢児童の保護者等の経済的負担の軽減を図るため、就学に伴う費用の一部を援助した。
特別支援学級に在籍する児童生徒数は年々増えており、それに伴い就学奨励費の支給人数も年々増えている。援助の必要性が高まっているため、今後も事業の継続が必要である。</t>
  </si>
  <si>
    <t>今後も障がいのある学齢児童の就学の事情を考慮し、学齢児童の保護者等の経済的負担の軽減を図るため、学用品・通学用品購入費、修学旅行費、学校給食費等の援助を行っていく。</t>
  </si>
  <si>
    <t>生徒派遣費助成</t>
  </si>
  <si>
    <t>部活動などで大会等に出場する生徒の派遣費用について、助成を行う。</t>
  </si>
  <si>
    <t>部活動などで大会等に出場する生徒の派遣費用について、助成を行った。
新座中　12件
第二中　38件
第三中　35件
第四中　23件
第五中　14件
第六中　15件　合計137件</t>
  </si>
  <si>
    <t>出場件数</t>
  </si>
  <si>
    <t>部活動などで大会等に出場する生徒の派遣費用について助成を行うことで、保護者の経費負担が図られている。
しかしながら、移動費等の費用は物価高騰に伴い上昇する見込みであり、各学校はコスト意識をもっているもののコストを下げる余地はあまり大きくない。</t>
  </si>
  <si>
    <t>部活動などで大会等に出場する生徒の派遣費用について助成を行うことで、保護者の経費負担を図っていく。</t>
  </si>
  <si>
    <t>林間学校助成（中学校）</t>
  </si>
  <si>
    <t>林間学校事業において、保護者が負担する費用の軽減を図るため、参加生徒１人当たり４，５００円の助成を行う。</t>
  </si>
  <si>
    <t>林間学校事業において、保護者が負担する費用の軽減を図るため、参加生徒１人当たり４，５００円の助成を行った。</t>
  </si>
  <si>
    <t>特別支援教育就学奨励（中学校）</t>
  </si>
  <si>
    <t>障がいのある学齢生徒の就学の事情を考慮し、学齢生徒の保護者等の経済的負担の軽減を図るため、就学に伴う費用の一部を援助する。</t>
  </si>
  <si>
    <t>障がいのある学齢生徒の就学の事情を考慮し、学齢生徒の保護者等の経済的負担の軽減を図るため、就学に伴う費用の一部を援助した。
・支給人数：５６人
・援助内容：学用品・通学用品購入費、校外活動費（宿泊を伴わないもの）、校外活動費（宿泊を伴うもの・林間学校含む。）、新入学児童生徒学用品・通学用品購入費、体育実技用具費、修学旅行費、通学費、職場実習交通費、学校給食費</t>
  </si>
  <si>
    <t>障がいのある学齢生徒の就学の事情を考慮し、学齢生徒の保護者等の経済的負担の軽減を図るため、就学に伴う費用の一部を援助した。
特別支援学級に在籍する児童生徒数は年々増えており、それに伴い就学奨励費の支給人数も年々増えている。援助の必要性が高まっているため、今後も事業の継続が必要である。</t>
  </si>
  <si>
    <t>今後も障がいのある学齢生徒の就学の事情を考慮し、学齢生徒の保護者等の経済的負担の軽減を図るため、学用品・通学用品購入費、修学旅行費、学校給食費等の援助を行っていく。</t>
  </si>
  <si>
    <t>学校健康管理</t>
  </si>
  <si>
    <t>児童・生徒及び教職員の健康の保持増進を図るため、定期健康診断を行うとともに、翌年度の小学校入学予定者を対象に就学時健康診断を行う。
また、教職員のメンタルヘルス不調の未然防止を図るため、労働安全衛生法第６６条の１０の規定に基づき、教職員の心理的な負担の程度を把握するための検査（ストレスチェック）を実施する。</t>
  </si>
  <si>
    <t>学校保健安全法、労働安全衛生法</t>
  </si>
  <si>
    <t>学校保健安全法に基づき、児童・生徒の定期健康診断の実施および翌年度小学校入学予定者に対する就学時健康診断を行った。
また、労働安全衛生法に基づき、教職員を対象としたストレスチェックを行った。</t>
  </si>
  <si>
    <t>実施者数</t>
  </si>
  <si>
    <t>％</t>
  </si>
  <si>
    <t>学校保健安全法に基づき、児童・生徒の健康の保持増進と、翌年度入学予定者の就学時健康診断を行うことにより、学校生活を充実させるとともに児童・生徒の健康上必要な勧告、助言を保護者に行うことにより児童・生徒の健康管理に努めた。
また、労働安全衛生法に基づき、教職員の健康増進と、心理的負担を把握するためのストレスチェックを実施し、メンタルヘルス不調を未然防止を図った。</t>
  </si>
  <si>
    <t>児童・生徒および教職員の心身の健康保持増進と、心身の不調を未然に防止するために学校健康管理を毎年継続して実施していく。</t>
  </si>
  <si>
    <t>学校環境衛生検査</t>
  </si>
  <si>
    <t>学校保健安全法第６条に基づき、学校環境衛生の維持・管理を図るため、室内空気、飲料水及びプール水の衛生検査を行う。</t>
  </si>
  <si>
    <t>学校保健安全法</t>
  </si>
  <si>
    <t>学校保健安全法第６条に基づき、室内空気、飲料水及びプール水の衛生検査を行った。
　室内空気検査　１校（栗原小学校）
　飲料水水質検査　２３校（全小・中学校）
　プール水水質検査　２０校（大和田小、西堀小、片山小、第四小、東北小、野寺小、池　　　　　　　　　　　　　　田小、新堀小、東野小、石神小、新開小、栗原小、陣屋小　　　　　　　　　　　　　　、新座小、新座中、第二中、第三中、第四中、第五中、第　　　　　　　　　　　　　　六中）</t>
  </si>
  <si>
    <t>検査回数</t>
  </si>
  <si>
    <t>学校環境衛生の維持・管理を図った。
栗原小学校（音楽室）の室内空気検査は、次年度検査免除基準を下回った。
毎年、学校環境衛生の維持・管理のため検査を実施していく必要がある。</t>
  </si>
  <si>
    <t>検査の実施を継続し、学校環境衛生の維持・管理を図っていく。
プール水水質検査については、水泳授業を民間委託する学校が増えていることから委託校の減少により検査委託料の減額が予想される。</t>
  </si>
  <si>
    <t>国際理解教育推進</t>
  </si>
  <si>
    <t>英語のネイティブスピーカー（母語としている人又はそれと同等の英語を話す人）を中学校に派遣することにより、生徒に直接生きた英語や異文化に触れさせ、体験を通して英語教育及び国際理解教育を推進する。
１　英語指導助手　６人
２　英語指導講師　１人（第二中学校　週２日配置）</t>
  </si>
  <si>
    <t>教育基本法、学校教育法、外国語指導助手制度(JET）</t>
  </si>
  <si>
    <t>埼玉県では、「語学指導等におけるネイティブスピーカー活用事業」に係る外国語指導助手を派遣することとしている。実施内容は
（1） 業務就業先の担当教員の指導のもと、ティーム・ティーチングの実施
（2）業務就業先における外国語教材の作成、提供
（3）英語スピーチコンテスト、ディベート大会等に係る指導・審査
（4）業務就業先における外国語教育に関する教員研修に係る業務
（5）本県教育委員会が実施する外国語教育に関する研修や会議に係る業務　等</t>
  </si>
  <si>
    <t>低学年・特支EET指導時数(1クラス毎）</t>
  </si>
  <si>
    <t>時間／年</t>
  </si>
  <si>
    <t>中学年・高学年EET指導時数(1クラス毎）</t>
  </si>
  <si>
    <t>回／週</t>
  </si>
  <si>
    <t>英語専科指導時間数</t>
  </si>
  <si>
    <t>時間／週</t>
  </si>
  <si>
    <t>英語スピーチコンテスト、ディベート大会</t>
  </si>
  <si>
    <t>グローバル化に対応する児童の育成には、外国語活動をとおして国際理解や国際的感覚を養うことは必須であり、成果としては、
①ネイティブの発音や表現を学ぶ機会提供。②国際理解教育の推進と国際理解教育への貢献。③コミュニケーション能力の向上。④思考力・判断力・表現力の育成。
英語指導講師や英語指導助手を通して、様々な国の習慣や文化を学ぶことは、グローバルな社会に生きる人材の育成として必要不可欠である。しかし、児童生徒にコミュニケーション能力や、国際感覚をより一層養うのためには、授業改善や外国語指導助手との連携、活用方法の工夫が必要であり検討が必要。</t>
  </si>
  <si>
    <t>〇非常に効果の高い事業である。
・今後は、ICTを活用してよりグローバルな授業展開も考えていく。
・外国語指導助手は、海外の方がほとんどであるため、様々な考え方、言葉の問題による　授業内容の計画、相談、打合せが困難な場合もある。各学校の担任と充実した打ち合わ　せが行われ、授業内容の改善につながるようにする。
教育支援課が情報の取りまとめや、提案、研修会の実施等をして事業を継続していく。</t>
  </si>
  <si>
    <t>小学校英語教育推進</t>
  </si>
  <si>
    <t>児童の英語による実践的なコミュニケーション能力育成を目的として、小学校で英語学習を行う。
小学校英語講師　１３人（令和４年度１１人）</t>
  </si>
  <si>
    <t>教育基本法　学校教育法</t>
  </si>
  <si>
    <t>①基本的な英語の音声、語彙、文法等の習得。実際の会話を通じて英語力を育てる。
②授業改善。ゲームや歌、ロールプレイなどを取り入れ、楽しみながら英語を学ぶ環境づくり。
③外国語演劇やスピーチコンテスト等、外国語活動の充実。
④コミュニケーション能力の育成、多文化理解。グローバルな人材育成。多様性の理解。
⑤担任外国語の授業をサポート。</t>
  </si>
  <si>
    <t>EET授業時数（１クラスごと）</t>
  </si>
  <si>
    <t>EET配置（学校ごと）</t>
  </si>
  <si>
    <t>日／週</t>
  </si>
  <si>
    <t>１，２年、特支に入る時間数（クラスごと）</t>
  </si>
  <si>
    <t>Ｂ：やや貢献している</t>
  </si>
  <si>
    <t>グローバル化に対応する児童の育成には、外国語活動をとおして国際理解や国際的感覚を養うことは必須である。外国語を学ぶことで、日本語との違いや良さに気付く。言語理解につながる。
①ネイティブの発音や表現を学ぶ機会提供。②国際理解教育の推進と国際理解教育への貢献。③コミュニケーション能力の向上。④思考力・判断力・表現力の育成。
英語指導講師や英語指導助手を通して、様々な国の習慣や文化を低学年から学ぶことは、グローバルな社会に生きる人材の育成として必要不可欠である。しかし、児童生徒にコミュニケーション能力や、国際感覚をより一層養うのためには、授業改善や外国語指導助手との連携、活用方法の工夫が必要であり検討が必要。</t>
  </si>
  <si>
    <t>〇非常に効果の高い事業である。
・今後は、ICTを活用してよりグローバルな授業展開も考えていく。
・EETと担任が明確な目標をもち、育成したい児童の姿を実現するために、充実した打ち合わせが行われ、授業内容の改善につながるようにする。
そのために、教育支援課が情報の取りまとめや、提案、研修会の実施等をして事業を継続していく。</t>
  </si>
  <si>
    <t>小学校体育連盟補助</t>
  </si>
  <si>
    <t>小学校体育の振興、体力の向上及びスポーツ精神の育成を目的として、小学校体育連盟に対し、助成を行う。</t>
  </si>
  <si>
    <t>新座市補助金等の交付に関する規則、団体等に交付する補助金等交付要綱</t>
  </si>
  <si>
    <t>小学校体育の振興、体力向上及びスポーツ精神向上を目的として、小学校体育連盟に助成した。
　小学校体育連盟の令和５年度の主な事業     
　１　理事会
　２　授業研究   
　３　新座市体育実技伝達講習会及び研究会</t>
  </si>
  <si>
    <t>理事会</t>
  </si>
  <si>
    <t>授業研究</t>
  </si>
  <si>
    <t>体育実技講習会及び研究会</t>
  </si>
  <si>
    <t>小学校の体育振興、体力向上及びスポーツ精神向上するため、授業研修会の実施により、理論の深まりと指導法の工夫及び改善を図ることができた。
体育実技講習会及び研究会の実施により、体育授業の改善につながるアイデアを多く共有することができた。
今年度は、負担金の支出がなく、小学校の体育の授業で使用する物品等を購入することができたが、事業の効率性を上げるため、補助金の計画的な支出をするよう改善を図っていく必要がある。</t>
  </si>
  <si>
    <t>小学校の体育振興、体力向上及びスポーツ精神向上するため、補助金の活用について、計画的に支出をするよう改善を図っていく。</t>
  </si>
  <si>
    <t>中学校体育連盟補助</t>
  </si>
  <si>
    <t>中学校体育の振興、体力の向上及びスポーツ精神の育成を目的として、中学校体育連盟に対し、助成を行う。</t>
  </si>
  <si>
    <t>中学校体育の振興、体力向上及びスポーツ精神向上を目的として、中学校体育連盟に助成した。
　１　朝霞地区大会  
　２　埼玉県陸上競技大会     
　３　強化練習（通年）                                       
　４　授業研究</t>
  </si>
  <si>
    <t>朝霞地区大会</t>
  </si>
  <si>
    <t>埼玉県陸上競技大会</t>
  </si>
  <si>
    <t>授業研究会</t>
  </si>
  <si>
    <t>授業研究部で、指導方法の研究に取り組み、市内全中学校で指導法の改善を図った。
各競技種目専門部で、教科・普及に取り組み成果を上げた。
学校体育協会加盟負担金の支出がなく、行事・授業を充実させられるよう、バトン及びスタート合図器を購入した。
今年度は、負担金の支出がなく、中学校の体育の授業等で使用する物品等を購入することができたが、事業の効率性を上げるため、補助金の計画的な支出をするよう改善を図っていく必要がある。</t>
  </si>
  <si>
    <t>中学校体育の振興、体力向上及びスポーツ精神向上を目的として、補助金の活用について、計画的に支出するよう改善を図っていく。</t>
  </si>
  <si>
    <t>音楽会</t>
  </si>
  <si>
    <t>音楽会への参加を通して、児童生徒の表現力を高めるとともに、豊かな情操を培う。
１　市内音楽会
　⑴参加者　各小学校１クラス、各中学校３クラス　⑵予定会場　新座市民会館
２　南部地区音楽会
　⑴参加者　小学校２校各１クラス、中学校1校１クラス　⑵予定会場　戸田市文化会館</t>
  </si>
  <si>
    <t>新座市立小、中学校管理規則第5条、6条</t>
  </si>
  <si>
    <t>・市内小・中学校音楽会は、送迎バスを２２台手配し、出場する児童生徒及び教職員約８５０名を搬送する。また、楽器運搬費を計上している。しかし、インフルエンザ及び新型コロナウイルス感染拡大防止のため、考え中止とした。
・南部地区小・中学校音楽会は、送迎バス２台を手配し、約１３０名の児童生徒及び教職員を搬送する。また、楽器運搬費を計上している。</t>
  </si>
  <si>
    <t>南部地区小・中学校音楽会</t>
  </si>
  <si>
    <t>Ｃ：計画どおりに実施できず</t>
  </si>
  <si>
    <t>インフルエンザ及び新型コロナウイルス感染拡大のため、市内小・中学校音楽会は中止とした。今後の開催にあたり校長会を通じて検討していく。
南部地区小・中学校音楽会は音楽の表現及び鑑賞の活動を通して、音楽を愛好する心情と音楽に対する豊かな感性を育てるとともに、音楽活動の基礎的な能力を伸ばし、情操豊かな児童生徒の育成に資する機会となり、日頃の音楽科の授業における学習成果の発表の場とし、教師の指導力の向上を図る場となった。</t>
  </si>
  <si>
    <t>学習指導要領で音楽科の大きなねらいの柱として、表現力の育成を上げている。本事業は表現活動発表の機会として、大変意義あるものと考えているため、校長会を通じて検討していく。</t>
  </si>
  <si>
    <t>国語科教育推進</t>
  </si>
  <si>
    <t>児童生徒の豊かな心を育成するため、新座市読書感想文コンクールを実施し、さらに書写指導充実のため書き初め実技研修会を実施する。</t>
  </si>
  <si>
    <t>なし</t>
  </si>
  <si>
    <t>・全国および県が主催する展覧会やコンクールへ出品する作品を、市独自の審査会で選定する。
・市の代表作品となった児童生徒を、市独自の賞状を授与して表彰する。</t>
  </si>
  <si>
    <t>審査会実施回数</t>
  </si>
  <si>
    <t>審査会参加数</t>
  </si>
  <si>
    <t>例年行われている県の読書感想文コンクール及び硬筆展・書きぞめ展覧会において、新座市の児童生徒の作品が優秀な成績を収めている。また、新座市ホームページに書写作品を掲載することで、新座支部審査会の結果新座市の代表作品として中央審査会に出品された市内小学校、中学校、高等学校児童生徒の作品を、広く鑑賞してもらうことができた。書きぞめ実技研修会を全体ではなく、各小各校が必要に応じて実施することで、事業費の低減が望める。</t>
  </si>
  <si>
    <t>Ⅳ：事業規模縮小</t>
  </si>
  <si>
    <t>児童生徒の豊かな心を育成するためには、発達段階にあった適切な読書体験は必要であると考える。学校図書館教育主任が読書感想文審査の経験を通して、どのような読書活動を見通しをもって行うかを研修を行う。
書写指導の充実については、各学校の専科指導が広まりを見せているため、今後実技研修についての必要性が薄まることも考えられる。県の展覧会への参加は継続しつつ、作品の審査を通して指導生徒の資質能力育成に必要な研修を行う。</t>
  </si>
  <si>
    <t>科学教育振興展覧会</t>
  </si>
  <si>
    <t>科学教育の充実に資するため、児童生徒の作品を科学教育振興展覧会朝霞支部展、科学教育振興展覧会北足立地区展及び埼玉県科学教育振興展覧会に出展する。</t>
  </si>
  <si>
    <t>朝霞班の市立各小中学校より各校２点まで出展された作品の審査</t>
  </si>
  <si>
    <t>朝霞支部科学教育振興展覧会に係る審査会</t>
  </si>
  <si>
    <t>朝霞班内各小・中学校児童生徒が、自然に親しみ、科学的に解決するといった探求する機会を通して科学的研究物をまとめることにより、児童生徒の資質の向上を図り、科学教育の振興に資することができた。</t>
  </si>
  <si>
    <t>朝霞班内各小・中学校児童生徒が、自然に親しみ、科学的に解決するといった探求する機会を通して科学的研究物をまとめることにより、児童生徒の資質の向上を図り、科学教育の振興に資するようにする。</t>
  </si>
  <si>
    <t>図工美術展</t>
  </si>
  <si>
    <t>図画工作科・美術科教育の充実に資するため、児童生徒の作品を埼玉県小・中学校児童生徒美術展に出展する。</t>
  </si>
  <si>
    <t>児童生徒の作品を埼玉県小・中学校児童生徒美術展に出展した。</t>
  </si>
  <si>
    <t>出展回数</t>
  </si>
  <si>
    <t>県内小・中学校等児童生徒の図画工作・美術作品を展示し、公開することにより、図
画工作・美術教育が充実した。</t>
  </si>
  <si>
    <t>県内小・中学校等児童生徒の図画工作・美術作品を展示し、公開することにより、図
画工作・美術教育が充実させる。</t>
  </si>
  <si>
    <t>キャリア教育体験</t>
  </si>
  <si>
    <t>豊かな感性や社会性、自立心を養い、豊かに生きる力を身に付け、社会の変化に流されることなく様々な課題にたくましく対応し、社会人・職業人として自立していくことができるよう、地域の中のいろいろな事業所において職場活動を体験させる。</t>
  </si>
  <si>
    <t>新座市職場体験学習推進委員会開催要綱</t>
  </si>
  <si>
    <t>令和５年度は新型コロナウイルス感染症拡大防止の観点から中止とした。</t>
  </si>
  <si>
    <t>参加人数</t>
  </si>
  <si>
    <t>中学生を社会体験活動（職場体験）に参加させることによって集団の中での自分の役割を自覚するとともに、働くことの意義や社会に参加する喜びを育むことができる。また、汎用的な能力について自覚する契機ともなる。学校・家庭・地域が連携して取り組むことで、それぞれの役割が明確になり、地域の子どもを育成する意識や協力体制を確立し、キャリア教育を推進することになる。
ただ、令和２年度から令和５年度まで新型コロナウイルス感染症拡大防止のため、しばらく実施できていない状況である。その中で、職場体験学習に代わる新たなキャリア教育体験が各校で実践されており、市としてキャリア教育について方向性を示しつつも、各校・地域の実態に応じた体験活動を市としてどのように支援していくかが課題である。</t>
  </si>
  <si>
    <t>国や県が体験活動を推進しているため、キャリア教育に関わる体験活動は必須であると考える。しかし、教員の働き方改革も叫ばれているとおりである。よって、新たな形態で実施するキャリア教育体験を実施すべく、民間企業との連携を視野に入れていく。</t>
  </si>
  <si>
    <t>理科教育支援事業</t>
  </si>
  <si>
    <t>理科におけるプログラミング体験を支援する。</t>
  </si>
  <si>
    <t>市内全小学校に希望する期間（1か月間）プログラミング教材のレンタルを行った。</t>
  </si>
  <si>
    <t>レンタル回数</t>
  </si>
  <si>
    <t>児童が実際にプログラミング教材を使用することでプログラミングの仕組みを知ることができる。トライ＆エラーを繰り返すことでプログラミング的思考力の育成にも役立っている。</t>
  </si>
  <si>
    <t>プログラミングの基本から応用まで学習できるよう、より一層の活用が図られるように周知していく。</t>
  </si>
  <si>
    <t>学校水泳指導委託</t>
  </si>
  <si>
    <t>令和４年度の実績に基づき、市内一部の学校における水泳指導について、民間のスイミングスクールに委託する。</t>
  </si>
  <si>
    <t>学校の水泳指導について、専門的な質の高い水泳指導、安全を確保した運営体制による指導を行うため、民間のスイミングスクールに委託した。
　【実施校】
１　栄小学校
２　八石小学校
３　野火止小学校</t>
  </si>
  <si>
    <t>栄小学校水泳指導</t>
  </si>
  <si>
    <t>八石小学校水泳指導</t>
  </si>
  <si>
    <t>野火止小学校水泳指導</t>
  </si>
  <si>
    <t>天候や気温に左右されることなく、計画通り水泳指導の計画を実施し、民間のインストラクターの専門的な水泳指導を加えることで、より高い安全性の確保と児童の泳力向上を図ることができた。
また、技術的な指導をインストラクターが行うことにより、担任等が児童の安全面の指導や評価に専念することができた。
なお、水泳指導実施校が増えてきたことにより、受注業者より、児童が移動するためのバスの確保や指導する人員不足が課題として見えてきた。
　</t>
  </si>
  <si>
    <t>水泳指導を業務委託する学校数を令和６年度に２校、令和７年度に２校、令和８年度に２校増やして、令和８年度までに合計９校まで増やす方針であるが、水泳指導実施校が増えてきたことにより、受注業者より、児童が移動するためのバスの確保や指導する人員不足が課題として見えてきた。
そのため、水泳指導を委託する業者を増やすことや中学校のプール施設を整備し、近隣小学校と合同で使用するなど、様々な取組方法を検討していく。</t>
  </si>
  <si>
    <t>授業時数の弾力化に係るモデル校事業</t>
  </si>
  <si>
    <t>「授業時数の弾力化に係るモデル校事業」のモデル校として、新座市立第二中学校が指定されたことから、新座市が埼玉県から委託を受けて事業を実施する。
期間：令和４～５年度
　委託費：１００千円／年（予定）
　補助率：１００／１００</t>
  </si>
  <si>
    <t>学校教育法施行規則第55条の2</t>
  </si>
  <si>
    <t>新座市教育委員会の委嘱研究発表と兼ねて研究発表会を実施した。
＜令和６年１月３１日（水）実施＞</t>
  </si>
  <si>
    <t>研究発表会開催回数</t>
  </si>
  <si>
    <t>授業時数の弾力化に係るモデル校事業の委嘱により、授業時数を弾力的に取扱い、課題の解決のプロセスにおいて考察して考えを深めるために必要な資料を自ら収集する「探究的な学習」をする能力を育成する学習を重点的に展開することができた。生徒が学習の過程で「他者の話を聞き、そのことで自分の考えを再構築する」ことの価値を認識することができた。</t>
  </si>
  <si>
    <t>Ⅵ：事業終了</t>
  </si>
  <si>
    <t>教育相談</t>
  </si>
  <si>
    <t>教育相談センター</t>
  </si>
  <si>
    <t>教育相談室では、電話相談、面接相談のほか、登校できない子どもたちのための適応指導教室「ふれあいルーム」を設置し、支援に当たる。
また、中学校にさわやか相談員を配置し、学校を拠点として同様に取り組む。
さらに、特別な配慮を要する児童生徒の登校支援のためにピアサポーターを配置する。
不登校児童・生徒のための支援策として、適応指導教室「とことこぷらすのへや」を設置する。</t>
  </si>
  <si>
    <t>学校教育法施行規則、児童福祉法</t>
  </si>
  <si>
    <t>相談員による登校支援、相談業務、SSWによる家庭訪問、登校支援、教育相談等を行い、児童生徒及び保護者の教育相談の充実を進める。</t>
  </si>
  <si>
    <t>教育相談回数</t>
  </si>
  <si>
    <t>不登校、友人関係、性格・行動、学習・進路等、相談内容が多岐にわたる中、児童生徒及び保護者と丁寧に関わり支援を進めることができた。
支援にあたっては、子ども支援課、児相、警察等とも連携を取り、進めることができた。</t>
  </si>
  <si>
    <t>Ⅰ：事業規模拡大</t>
  </si>
  <si>
    <t>教育相談は、ここ数年間で加速度的に増加しており、それに伴い、市民の関心やニーズも高まっていると推察できる。
今後も市長部局と連携・協力を図り、支援の充実を進めていく。
また、年々高まっている市民の関心やニーズに適切に応えられるよう、適切な人員配置についても調整を進めていく。</t>
  </si>
  <si>
    <t>特別支援教育整備</t>
  </si>
  <si>
    <t>介助員や支援員の配置を行い、特別支援学級や通常学級に在籍する特別な配慮を必要とする児童生徒について一層の教育的支援を図る。</t>
  </si>
  <si>
    <t>特別支援教育支援員設置要綱　介助員設置要綱</t>
  </si>
  <si>
    <t>・特別支援教育支援員を全小・中学校に配置し、個別の教育的ニーズに対応している。
・障がいの重い児童生徒には介助員を配置し、学習や生活の介助にあたっている。</t>
  </si>
  <si>
    <t>令和４年度就学相談件数</t>
    <phoneticPr fontId="23"/>
  </si>
  <si>
    <t>件</t>
  </si>
  <si>
    <t>令和５年度特別支援学級在籍児童生徒数</t>
    <phoneticPr fontId="23"/>
  </si>
  <si>
    <t>令和4年12月に文科省より、通常の学級にいる配慮が必要な児童生徒の割合が８．８％いるという数値が発表された。支援学級だけでなく、通常の学級においても個別の教育的ニーズを必要としている児童生徒が増えており本市においても同じである。
本市の特別支援教育支援員・介助員のニーズは大変高いものであり、各学校において児童生徒の特性に応じた支援、登校支援、各教科の学習参加における支援、校外学習における安全確保の支援、とその活躍も様々である。各学校より、増員の要請もあり、本事業の評価は大変高いものとなっている。</t>
  </si>
  <si>
    <t>特別支援教育支援員については、計画的に増員し、小学校においては各学校3名配置を目指していく。
中学校における支援は、学習支援のニーズが高まってくる学年であることから、教員免許を持っている支援員の増員を目指していく。
介助員については、障がいの重い児童生徒や医療ケアが必要な児童生徒の公立学校への入学編入が増加する見込みであることから、計画的に応募を行い、適切な配置を行えるようにしたい。</t>
  </si>
  <si>
    <t>日本語指導員派遣</t>
  </si>
  <si>
    <t>小・中学校に編入したばかりの外国籍児童生徒等のために、日本語指導員及び外国籍児童生徒サポーターが日本語の指導を行ったり、生活面での支援を行ったりして学校への適応促進を図る。</t>
  </si>
  <si>
    <t>日本語指導員要綱　　外国籍児童生徒サポーター要綱</t>
  </si>
  <si>
    <t>・日本語指導が必要な児童が多い新座小学校と第四小学校に日本語指導教諭（県費職員）が配置されており、日本語指導員は日本語指導教諭と共に支援・指導を行っている。
・日本語習得のレベルに合わせた教材準備と学習の提供、在籍学級における入り込みの支援を行っている。
・外国籍児童生徒サポーターは、日本に来て間もない児童生徒に対し、日本の学校生活に慣れるまでの短期的な支援を行っている。支援内容は学習補助、日本語指導（特別の教育課程外）である。</t>
  </si>
  <si>
    <t>令和５年度日本語指導対象児童生徒数</t>
  </si>
  <si>
    <t>日本語指導が必要な児童生徒の人数が年々増加傾向であり、支援のニーズが高まっている。
中でも、日本に来て間もない児童生徒の支援を行うことは容易ではなく、日本語の指導のみならず、日本の学校における生活様式に順応するための支援が求められる。日本語指導員と外国籍児童生徒サポーターの学習補助、生活補助の支援が、日本の学校生活に適応するために大変有効であった。学校でも広く認知され、要請も増えている状況である。</t>
  </si>
  <si>
    <t>令和６年度、野火止小学校に日本語指導教室が設置され、日本語指導教諭も配置されたが、日本語指導員の配置がまだ行われていない。令和７年度に向け、日本語指導員を１名配置する予定である。
また、今後、日本語指導が必要な児童生徒の数が増加の見込みであることから、日本語指導教室が増設されたり、支援が必要な児童生徒が多く在籍している学校には日本語指導員を計画的に増員していく。
日本への編入児童生徒の増加が見込まれる場合は外国籍児童生徒サポーターの派遣回数を増やし、適切に支援にあたれるようにする。</t>
  </si>
  <si>
    <t>中学校部活動推進</t>
  </si>
  <si>
    <t>令和５年度から始まる部活動改革推進期間における地域移行の検討を円滑に進める目的で、協力者と会議を複数回開催する。
生徒の心身の健やかな発達を促し、豊かな人間形成のため部活動の充実を図る。部活動の顧問が専門的な技術指導をすることのできない運動部及び文化部の部活動において、ボランティア指導員を配置する。</t>
  </si>
  <si>
    <t>埼玉県の学校部活動の在り方に関する方針</t>
  </si>
  <si>
    <t>部活動ボランティアについて部活動顧問が専門的な技術指導をすることのできない運動部及び文化部の部活動において、放課後や休日の活動の際、ボランティア指導員の指導を受けるものである。１回２時間を目安とし、年３０回以上の指導を受ける。令和５年度は２１名（運動部活動１９名、文化部活動２名）の指導員が活動した。
部活動地域移行に係る検討会議の実施はなし。</t>
  </si>
  <si>
    <t>部活動ボランティア指導員配置数</t>
  </si>
  <si>
    <t>部活動ボランティアの活用は、大会等で結果として実績を残している。専門性の指導の重要性を感じる。熱心で献身的な指導者が多く、生徒の活動に大いに貢献している。一方で、部活動地域移行に係る会議については、国や県の状況や市内中学校部活動の課題等を把握するだけにとどまり思うような進捗がなかった。また、部活動の地域移行については、教員の働き方改革の視点や中学生にスポーツを幅広く自由に親し機会を増やし、地域の力を活用していく必要がある。</t>
  </si>
  <si>
    <t>部活動検討委員会を実施し、課題の精査及び部活動地域移行の方向性を具体的に検討し令和８年度実施に向けて体制を整えていく。</t>
  </si>
  <si>
    <t>小学校運営</t>
  </si>
  <si>
    <t>小学校の運営に必要な消耗品費、印刷製本費、修繕料などの共通経費を各校に配分する。</t>
  </si>
  <si>
    <t>小学校運営に必要な共通経費を各校に対して児童数及び学級数に応じて予算を配分し、各校の状況に応じて予算執行した。
当該事業において実施した主な内容は以下のとおり。
・消毒液や校名入り封筒等の消耗品の整備
・校舎施設や教材備品などの修繕
・ピアノ調律
・調理実習用包丁研磨　等</t>
  </si>
  <si>
    <t>学校配当予算執行率</t>
  </si>
  <si>
    <t>各校の規模や児童数等の実上に合わせて予算配分をし、過不足なく小学校運営を行い教育活動の質の向上に寄与することができたと考える。</t>
  </si>
  <si>
    <t>各校からの要望を把握しつつ重要性及び緊急性を熟慮のうえ、過不足の無い小学校運営を継続して行い、教育活動の質の向上を図る。</t>
  </si>
  <si>
    <t>中学校運営</t>
  </si>
  <si>
    <t>中学校の運営に必要な消耗品費、印刷製本費、修繕料などの共通経費を各校に配分する。</t>
  </si>
  <si>
    <t>中学校運営に必要な共通経費を各校に対して生徒数及び学級数に応じて予算を配分し、各校の状況に応じて予算執行した。
当該事業において実施した主な内容は以下のとおり。
・消毒液や校名入り封筒等の消耗品の整備
・校舎施設や教材備品などの修繕
・ピアノ調律
・調理実習用包丁研磨　等</t>
  </si>
  <si>
    <t>各校の規模や生徒数等の実上に合わせて予算配分をし、過不足なく中学校運営を行い教育活動の質の向上に寄与することができたと考える。</t>
  </si>
  <si>
    <t>各校からの要望を把握しつつ重要性及び緊急性を熟慮のうえ、過不足の無い中学校運営を継続して行い、教育活動の質の向上を図る。</t>
  </si>
  <si>
    <t>小中学校用務委託</t>
  </si>
  <si>
    <t>小・中学校に学校用務員を配置する。
１　小学校　１７校
２　中学校　　６校</t>
  </si>
  <si>
    <t>小学校17校及び中学校6校、合計23校に用務員を配置し、主に以下の業務を行った。
１、学校管理関係　
２、湯茶関係
３、清掃関係
４、環境整備関係
５、暖房機関係</t>
  </si>
  <si>
    <t>配置校数</t>
  </si>
  <si>
    <t>校</t>
  </si>
  <si>
    <t>業務は下記のようなものを行い、学校運営において欠かせないものとなっている。
１、学校管理関係　
２、湯茶関係
３、清掃関係
４、環境整備関係
５、暖房機関係</t>
  </si>
  <si>
    <t>各学校で従事する業務を精査しながら、より良い学校運営が行われるように図っていく。</t>
  </si>
  <si>
    <t>学校教育管理運営支援</t>
  </si>
  <si>
    <t>学校教育及び学校管理運営を支援するため、必要に応じて会計年度任用職員（図書整理員／栄養士（委託校）／教職員（病休代員等）／スクール・サポート・スタッフ）を学校に配置する。</t>
  </si>
  <si>
    <t>市町村立小中学校外部人材配置事業費補助金交付要綱（スクール・サポート・スタッフ）</t>
  </si>
  <si>
    <t>学校教育及び学校管理運営を支援するため、必要に応じて会計年度任用職員（図書整理員／栄養士（委託校）／教職員（病休代員等）／スクール・サポート・スタッフ）を学校に配置した。
・図書整理員23人、栄養士9人、教職員19人、スクール・サポート・スタッフ23人</t>
  </si>
  <si>
    <t>配置人数</t>
  </si>
  <si>
    <t>必要に応じて会計年度任用職員（図書整理員／栄養士（委託校）／教職員（病休代員等）／スクール・サポート・スタッフ）を学校に配置したことにより、学校教育及び学校管理運営を支援するたことが出来た。</t>
  </si>
  <si>
    <t>学校教育及び学校管理運営を支援するため、必要に応じて会計年度任用職員（図書整理員／栄養士（委託校）／教職員（病休代員等）／スクール・サポート・スタッフ）を学校に配置していく。</t>
  </si>
  <si>
    <t>小学校第一学年副担任</t>
  </si>
  <si>
    <t>小学校１年生にきめ細かい教育を実施するため、市立小学校１年生の学級を担任する教員を補助する副担任を配置する。
教員（副担任）　１４人</t>
  </si>
  <si>
    <t>小学校１年生にきめ細かい教育を実施するため、市立小学校１年生の学級を担任する教員を補助する副担任を配置した。
教員（副担任）　１４人
目安として、１学級30人以上で2学級以上に1人配置。3学級で最低1人、5学級で最低２人配置。
なお、必要に応じて配置できる。</t>
  </si>
  <si>
    <t>1年生で身につけさせたい基本的な生活習慣や学習習慣・学習内容マスターチェックによる結果
　令和5年7月時点　15項目平均81.3％
　令和6年2月時点　25項目平均89.0％
（基礎的15項目比較　14項目定着率アップ）
学級担任以外に副担任を配置したことにより、児童一人一人に対するきめ細やかな指導ができ、教育効果を高めることができた。</t>
  </si>
  <si>
    <t>市立小学校１年生の学級を担任する副担任を配置していき、これからもきめ細かい教育を実施していくことをはかっていく。</t>
  </si>
  <si>
    <t>学校管理運営費助成（小学校）</t>
  </si>
  <si>
    <t>教育活動に係る施設・設備・備品等の借用に関する謝礼金等や、児童の不慮の事故に伴う弔慰金及び見舞金について、助成を行う。</t>
  </si>
  <si>
    <t>新座市立小・中学校管理運営費助成に関する要綱</t>
  </si>
  <si>
    <t>教育活動に係る施設・設備・備品等の借用に関する謝礼金等や、児童の不慮の事故に伴う弔慰金及び見舞金について、助成を行った。
１、学校管理運営費助成金　10,000円×17校
２、香典料　5,000円×４件</t>
  </si>
  <si>
    <t>学校管理運営費助成金合計額</t>
  </si>
  <si>
    <t>学校と地域、関係団体との連携強化のための助成を図ることができた。
教育活動に係る施設・設備・備品（大型農耕機等）の借用に関する謝礼金等や地域の諸行事（夏祭り等）の祝い金等・児童や保護者の不慮の事故に伴う弔慰金及び見舞金について、助成を行うことが出来た。</t>
  </si>
  <si>
    <t>教育活動に係る施設・設備・備品等の借用に関する謝礼金等や、児童の不慮の事故に伴う弔慰金及び見舞金について、助成を行っていく。</t>
  </si>
  <si>
    <t>教育活動及び学校運営支援（小学校）</t>
  </si>
  <si>
    <t>小学校の教育活動及び学校運営を支援する。</t>
  </si>
  <si>
    <t>小学校の教育活動及び学校運営を支援する。
主な実施内容は以下のとおりである。
１、入学記念品の贈呈
２、卒業記念品の贈呈
３、校外授業における引率教職員の入場料
４、けがをした児童を病院へ搬送するためのタクシー代</t>
  </si>
  <si>
    <t>入学記念品購入代金</t>
  </si>
  <si>
    <t>卒業記念品購入代金</t>
  </si>
  <si>
    <t>小学校の教育活動及び学校運営を様々な形で支援することが出来た。
・入学記念品　デスクトレー　949,608円
　　　　　　　名札　　　　　103,593円
・卒業記念品　卒業証書用筒　349,378円
・怪我をした児童を病院へ搬送するためのタクシー代　77,350円</t>
  </si>
  <si>
    <t>今後も、支援するものについて精査しながら、小学校の教育活動及び学校運営を支援する。</t>
  </si>
  <si>
    <t>学校管理運営費助成（中学校）</t>
  </si>
  <si>
    <t>教育活動に係る施設・設備・備品等の借用に関する謝礼金等や、生徒の不慮の事故に伴う弔慰金及び見舞金について、助成を行う。</t>
  </si>
  <si>
    <t>教育活動に係る施設・設備・備品等の借用に関する謝礼金等や、生徒の不慮の事故に伴う弔慰金及び見舞金について、助成を行った。
１、学校管理運営費助成金　10,000円×6校
２、香典料　5,000円×7件</t>
  </si>
  <si>
    <t>教育活動に係る施設・設備・備品等の借用に関する謝礼金等や、生徒の不慮の事故に伴う弔慰金及び見舞金について、助成を行っていく。</t>
  </si>
  <si>
    <t>教育活動及び学校運営支援（中学校）</t>
  </si>
  <si>
    <t>中学校の教育活動及び学校運営を支援する。</t>
  </si>
  <si>
    <t>中学校の教育活動及び学校運営を支援する。
主な実施内容は以下のとおりである。
１、卒業記念品の贈呈
２、校外授業における引率教職員の入場料
３、怪我をした児童を病院へ搬送するためのタクシー代</t>
  </si>
  <si>
    <t>卒業記念品購入金額</t>
  </si>
  <si>
    <t>中学校の教育活動及び学校運営を様々な形で支援することが出来た。
・卒業記念品　卒業証書用筒　316,430円
・怪我をした生徒を病院へ搬送するためのタクシー代　88,210円</t>
  </si>
  <si>
    <t>今後も支援するものについて精査しながら、中学校の教育活動及び学校運営を支援する。</t>
  </si>
  <si>
    <t>学校応援団推進</t>
  </si>
  <si>
    <t>地域の教育力向上を図るため、地域住民が学校支援ボランティアとして学校の教育活動に参画する。
また、全ての小・中学校に配置された学校応援コーディネーターが学校の求めに応じてボランティア活動を調整して有効に機能させるなど、地域ぐるみで学校教育を支援する体制「学校応援団」の確立を推進する。</t>
  </si>
  <si>
    <t>埼玉県学校応援団推進事業実施要領、新座市学校応援団推進事業実施要項</t>
  </si>
  <si>
    <t>家庭を含む地域全体で学校教育を支援する体制づくりを推進することにより、教員の子どもと向き合う時間の増加、住民等の学習成果の活用機会の拡充及び家庭・地域の教育力の活性化を図る。具体的には、「学習への支援」「安心・安全への支援」「環境整備への支援」等の活動にあたる。</t>
  </si>
  <si>
    <t>新座市学校応援団実行委員会</t>
  </si>
  <si>
    <t>消耗品費配当</t>
  </si>
  <si>
    <t>(1) 学校応援団の組織：新型コロナウィルス５類移行を受け、コロナ禍以前の経験を基にした継続的な活動等、学校応援コーディネーターを中心とした活動が活発になり、協力者の人数も増加している。 
(2) 安全面、学習のサポート：校内の環境整備、登下校時の安全サポート、学習支援により、安全安心な教育活動への手助けとなっている。働き方改革の推進するためにも、多面的な視点で子供を見守るためにも、学校応援団の活動は非常に重要である。
(3) 広報活動の推進 ：学校応援団の活動状況を市及び各小中学校ホームページにて紹介することで、地域から学校に対する関心や理解を深めることに高い効果を得ている。さらなる周知や協力者を募るためにも、周知方法について検討していく。</t>
  </si>
  <si>
    <t>地域と共により質の高い教育を目指すために、学校運営協議会と学校応援団の一体的な取組を企画・実施する。それに伴い、協力者が固定化・高齢化している応援団もあるため、後継者の育成や幅広い募集のあり方を考え、持続可能な組織づくりに努めていく。</t>
  </si>
  <si>
    <t>２１世紀教育研究</t>
  </si>
  <si>
    <t>市内の学校教育の一層の充実・発展のため市立小・中学校全校に３年間の研究を委嘱する。
また、各種調査問題の傾向から、国が求めている授業のあり方や、調査結果から分かる児童生徒の学習上の課題を明確にし、学力向上につながる研修会を実施する。</t>
  </si>
  <si>
    <t>新座市立小・中学校研究委嘱に関する要綱　等</t>
  </si>
  <si>
    <t>令和５年度から西堀小、第四小、栄小、新座小、第三中、第四中、第五中が研究を開始した。また、令和５年度に大和田小、東北小、野火止小、野寺小、新開小、陣屋小、第二中、第六小が研究発表を行った。また、個人研究として新堀小の工藤俊輔教諭が、グループ研究として野寺小の小津裕介教諭等が研究に取り組み、成果を発表した。</t>
  </si>
  <si>
    <t>教職員研究委嘱人数（個人）</t>
  </si>
  <si>
    <t>教職員研究委嘱人数（グループ）</t>
  </si>
  <si>
    <t>グループ</t>
  </si>
  <si>
    <t>ＩＣＴの活用や主体的・対話的で深い学びの授業実践に必要な物品の購入について、研究費（補助金）を有効活用することができた。研究紀要等の印刷製本費が電子化により不要になることが予想されるため、事業費の低減が望める。
校内での研究の方向性を検討する時間を確保するため、３年目の研究委嘱発表を終えた学校は１年間研究の方向性を探る期間にする、もしくは秋以降の研究主題決定を認める等の検討も必要である。
教職員への研究委嘱については、今年度も応募が予定定数に満たなかった。個人・グループにおける実践を市内各校に広めるためにも重要な事業であり、教職員への周知を徹底していく必要がある。</t>
  </si>
  <si>
    <t>今後は学校研究だけではなく、個人・グループによる研究をより一層推進し、児童生徒の確かな学力の育成を目指す。また、学校研究として取り上げる主題の領域についても現代的な教育課題を認めていく。</t>
  </si>
  <si>
    <t>教育副読本整備</t>
  </si>
  <si>
    <t>児童生徒の郷土への理解と愛情育成、体力向上、進路、キャリア意識向上を目的として、副読本を各学校に配布する。</t>
  </si>
  <si>
    <t>児童生徒の郷土への理解と愛情育成、体力向上、進路、キャリア意識向上を目的として、副読本を各学校に配布した。</t>
  </si>
  <si>
    <t>中学校体育実技　中学校１年生各１冊</t>
  </si>
  <si>
    <t>冊</t>
  </si>
  <si>
    <t>埼玉県中学生活と進路　中学校各学年に４０冊</t>
  </si>
  <si>
    <t>中学校社会科地域教材資料集　中１各１冊</t>
  </si>
  <si>
    <t>小学校社会科副読本　小３・４各１冊</t>
  </si>
  <si>
    <t>目的としている児童生徒の郷土への理解と愛情育成、体力向上、進路、キャリア意識向上を達成するために活用することができた。特に、中学校社会科地域教材資料集及び小学校社会科副読本は、地域学習に無くてはならないものであり、活用されている。</t>
  </si>
  <si>
    <t>学習指導要領改訂や教科書改訂に合わせて内容を改訂するとともに、毎年度内容を見直して改善を図る。</t>
  </si>
  <si>
    <t>学校訪問指導員配置</t>
  </si>
  <si>
    <t>小・中学校の教育充実のため、指導者を外部から招致する。</t>
  </si>
  <si>
    <t>学校訪問の指導者として主に、音楽分野、美術分野、技術・家庭科分で専門性の高い外部指導者を招致することで、分科会等の指導をとおして教職員の授業力向上及び児童生徒の学力向上に資することができた。</t>
  </si>
  <si>
    <t>学校訪問指導員　招致数</t>
  </si>
  <si>
    <t>名</t>
  </si>
  <si>
    <t>外部指導者による高い専門性に基づいた指導により、丁寧かつ具体的な教科指導法を学び、児童生徒への学習指導に生かすことができた。とくに、現在指導を依頼している教科は実技教科でより専門性の高い分野となるため、指導者活用による効果は高い。</t>
  </si>
  <si>
    <t>学校訪問を通して、教職員の資質向上を図るために継続した外部指導者の活用の推進を図っていく。</t>
  </si>
  <si>
    <t>研修用図書（学校配当）</t>
  </si>
  <si>
    <t>学校課題解決及び教育の充実を図るため、必要な教職員用の図書及び資料を購入する。</t>
  </si>
  <si>
    <t>研修や研究に使う教職員等の図書や資料を購入した。</t>
  </si>
  <si>
    <t>市内小中学校数</t>
  </si>
  <si>
    <t>教員が学校で使用する共通のアイテム（教員用教科書や指導書等）については、教育支援課で一括購入したが、本事業では、学校毎に設定した研修や研究に必要な図書及び資料を購入した。</t>
  </si>
  <si>
    <t>教員の教育スキルを高め、授業へ還元することを目的とした研修や研究は、新座市の教育レベルを引き上げるために必要不可欠であることから、この研修や研究で必要となる図書及び資料の購入を、今後も引き続き行う。</t>
  </si>
  <si>
    <t>夏季教職員全体研修会</t>
  </si>
  <si>
    <t>市立の小・中学校の全教職員が一堂に集まる研修会を開催し、資質向上を図るとともに、今日的な教育課題の理解を深め、今後の教育活動の一層の充実を図る。</t>
  </si>
  <si>
    <t>教育基本法第九条</t>
  </si>
  <si>
    <t>市内小・中学校全教職員を対象に研修会を開催し、教員の資質向上を図るとともに、今日的な教育課題について理解を深め、今後の教育活動の一層の充実を図った。令和５年度は
学校法人軽井沢風越学園校長　岩瀬直樹氏を講師にお迎えし、子どもも大人も学び続ける学校を目指した学校の在り方についてご講演していただいた。
＜令和５年８月２１日（月）実施＞</t>
  </si>
  <si>
    <t>教職員アンケート「研修の満足度」</t>
  </si>
  <si>
    <t>市立小・中学校教職員参加数</t>
  </si>
  <si>
    <t>どんな子どもにも幸せな子ども時代を過ごしてほしい。あそびが学びへとつながっていく、人間の自然な育ちを大切にした学校をつくりたい」という軽井沢風越学園の教育方針・教育実践についてご講演いただき、子供の力と公教育の可能性について深く考え直すことができた。参加した教職員に事後にとったアンケートでは、「研修の内容は今後の教育実践に役立つものであったか」の質問に対し肯定的な回答が９７．３％を示し、満足度についても９８．２％と高い数値を示していることから、市立小・中学校教職員にとって有意義な研修会であったことがわかる。
例年、教育委員会が講師の選出を行っているが、教職員にアンケートを実施する等、ニーズに合わせた研修会の開催についても検討する必要がある。</t>
  </si>
  <si>
    <t>令和６年度については文化庁次長合田哲雄氏をお招きしてご講演をいただく予定である。
市立小・中学校の全職員が一堂に会し、今後の教育について共通のビジョンを持つための本研修会は非常に重要であると考えられるため、今後も現状のまま継続していく。</t>
  </si>
  <si>
    <t>学校獣医師</t>
  </si>
  <si>
    <t>児童が小動物と直接ふれあい、親しみを深め、生命の尊さを体感することができるよう、飼育方法・施設管理・環境整備等について、専門家から指導助言を得るため、学校獣医師を委嘱する。
学校獣医師指導校３校（第四小、栄小、陣屋小）</t>
  </si>
  <si>
    <t>新座市学校獣医師制度実施要綱</t>
  </si>
  <si>
    <t>令和５年度は２校（栄小と第四小）が学校獣医師制度を利用した。２校の取り組み状況から、病気についての講話や飼育に当たっての諸注意等の指導を受け、正しい知識に基づいた飼育ができた。小動物等の飼育を通して動物と触れ合い、生命の大切さを実感させることができた。</t>
  </si>
  <si>
    <t>学校獣医師指導校数</t>
  </si>
  <si>
    <t>学校獣医師制度を利用した学校の取り組み状況から、病気についての講話や飼育に当たっての諸注意等の指導を受け、正しい知識に基づいた飼育ができた。
小動物等の飼育を通して動物と触れ合い、生命の大切さを実感させることができた。</t>
  </si>
  <si>
    <t>小動物と適切にふれあう機会を提供することで、生命の尊さを体感することができるようにする制度である。学校が獣医師を必要としない動物を飼育している場合もあり、制度を利用する学校が減少しているため、事業規模を見直していく必要がある。</t>
  </si>
  <si>
    <t>教育ネットワーク整備</t>
  </si>
  <si>
    <t>ＧＩＧＡスクール構想による整備等を受けて教育ＤＸを着実に推進するため、国の指針に沿った新たな教育ネットワークを構築・運用する。教職員の働き方改革に繋げるとともに、蓄積した個々の教育データの有機的な利活用を図る。</t>
  </si>
  <si>
    <t>教育ネットワークの更改に合せて、文部科学省が示す方針に逸早く対応し、教育先進市として他自治体の模範となるべくアクセス制御型のネットワーク（ゼロトラストネットワーク）を構築した。</t>
  </si>
  <si>
    <t>教育ネットワーク運用保守定例会</t>
  </si>
  <si>
    <t>教育ネットワークの更改により「双方向の保護者連絡システムの導入」「印刷環境の統一化」「使用端末の高性能化」等により校務における教職員の業務負担軽減を図った。
加えて、双方向の保護者連絡システムの活用により児童生徒の欠席連絡を各保護者のスマホからアプリ経由で連絡できるようになり、保護者視点での負担軽減もできていることから教育環境の整備・充実は図れていると考える。
また、文部科学省が示す教育ネットワークの方針に逸早く対応したことにより、複数自治体からの視察要望や、本市教育ネットワーク関係各社からのインタビュー・講演等の依頼が多くあり随時対応を行っていることから、一定のシティプロモーション効果を発揮できていると考える。</t>
  </si>
  <si>
    <t>まずは新たに構築したネットワーク・システムをフル活用し、追加費用をかけずに既存契約の範囲内で何ができるのか、どこまでできるのかを模索していく。
併せて、複合機の設置台数・印刷上限枚数や端末の性能等、次期更改に向けた要望調査を随時行っていく。</t>
  </si>
  <si>
    <t>社会保障・税番号（マイナンバー）制度</t>
  </si>
  <si>
    <t>行政手続における特定の個人を識別するための番号の利用等に関する法律（マイナンバー法）の施行に伴い、国等との安全な情報連携を実現するため、中間サーバを利用する。</t>
  </si>
  <si>
    <t>中間サーバー・プラットフォームの運用保守経費に係る負担金を支払った。</t>
  </si>
  <si>
    <t>負担金支払回数</t>
  </si>
  <si>
    <t>国及び県からの指示に応じて情報システム課と併せて負担金の支出を行った。</t>
  </si>
  <si>
    <t>継続して国及び県からの指示に応じて情報システム課と併せて負担金の支出を行う。</t>
  </si>
  <si>
    <t>小学校施設管理</t>
  </si>
  <si>
    <t>小学校施設に係る維持管理を行う。</t>
  </si>
  <si>
    <t>"学校施設運営にかかる設備や清掃等の保守維持管理を行った。
例　水質検査、自家用電気工作物保守点検、東野小学校側溝清掃(R5)、校舎空調機借上料(R5~)等"</t>
  </si>
  <si>
    <t>業務委託件数(保守点検関係)</t>
  </si>
  <si>
    <t>学校敷地内の設備における保守点検・維持管理業務委託において様々な是正事項が挙げられた。</t>
  </si>
  <si>
    <t>学校敷地内の設備における保守点検・維持管理業務委託において、挙げられた様々な是正事項に対して段階的に修繕を行う。</t>
  </si>
  <si>
    <t>小学校施設修繕</t>
  </si>
  <si>
    <t>小学校施設の老朽化等に対応する修繕を行う。</t>
  </si>
  <si>
    <t>・陣屋小学校保健室天井換気扇修繕
・八石小学校体育館アルミ引戸鍵修繕
・片山小学校職員女子トイレ手洗い自動水栓修繕　　他142件</t>
  </si>
  <si>
    <t>施設修繕件数</t>
  </si>
  <si>
    <t>小学校施設の、突発的に発生する修繕や、経年劣化から起こる施設の修繕を行っているが、例年件数が多く今年度についても、年度末は予算が不足し流用等で対応をおこなった。また、優先順位を定めながら対応しているため可能な限り対応を行ったが、全ての対応が難しい状況であった。</t>
  </si>
  <si>
    <t>件数の多い修繕に可能な限り対応できるよう事前に要望を取りまとめるなどし、対応していくとともに、適正な予算管理を行い、可能な限り対応できるよう行っていく。</t>
  </si>
  <si>
    <t>小学校施設整備</t>
  </si>
  <si>
    <t>小学校施設の維持補修及び改良改修を行う。</t>
  </si>
  <si>
    <t>■維持補修諸工事
・東野小学校校庭内法面補修工事　他11件
■改良改修諸工事
・第四小学校門扉設置工事　他40件
■設計監理委託・改良改修工事（資産形成）
・第四、池田小学校校舎長寿命化改修工事基本設計業務委託　他3件
・西堀小学校ほか４校屋外トイレ改築工事　他2件</t>
  </si>
  <si>
    <t>維持補修諸工事件数</t>
  </si>
  <si>
    <t>改良改修諸工事件数</t>
  </si>
  <si>
    <t>小学校施設の、突発的に発生する諸工事や、経年劣化から起こる施設の諸工事を行っているが、例年件数が多く今年度についても、年度末は予算が不足し流用等で対応をおこなった。また、優先順位を定めながら対応しているため可能な限り対応を行ったが、全ての対応が難しい状況であった。
設計監理業務及び改良改修工事については、予算のとおり実施できた。</t>
  </si>
  <si>
    <t>件数の多い諸工事に可能な限り対応できるよう事前に要望を取りまとめるなどし、対応していくとともに、適正な予算管理を行い、可能な限り対応できるよう行っていく。
設計監理業務及び改良改修工事については、新座市学校施設長寿命化計画等に基づき、計画的に進めていく。</t>
  </si>
  <si>
    <t>小学校用地借上</t>
  </si>
  <si>
    <t>学校運営に必要な学校用地の一部を借り上げる。
１　地権者　７人
２　借　地　９，４６７．９３㎡</t>
  </si>
  <si>
    <t>土地賃貸借契約に基づき、小学校用地として借り上げている土地の賃貸借料、固定資産税及び都市計画税を年間３回に分けて支払いを行った。</t>
  </si>
  <si>
    <t>用地借上料支払回数</t>
  </si>
  <si>
    <t>当初の予定どおり遅延なく小学校用地借上に係る賃借料の支払いを行った。</t>
  </si>
  <si>
    <t>継続して計画どおりに小学校用地借上に係る賃借料の支払いを行う。</t>
  </si>
  <si>
    <t>小学校備品整備</t>
  </si>
  <si>
    <t>小学校の施設備品、教材備品等の充実を図るとともに、現有備品の老朽化、破損等に伴う買換え等、備品の整備を行う。</t>
  </si>
  <si>
    <t>学校からの整備要望に応じて、学校配当の範囲では購入や修繕が難しいものを教育総務課で取りまとめのうえ整備を行った。また、理科備品については理科教育振興費国庫補助金を活用して教育環境の充実を図った。
当該事業において実施した主な内容は以下のとおり。
・生徒用机、椅子の整備
・グランドピアノ等の高額な備品の修繕
・オージオメーター等の高額な備品の購入</t>
  </si>
  <si>
    <t>理科教育振興費国庫補助金活用率</t>
  </si>
  <si>
    <t>各小学校の直近数年間の備品整備状況を勘案し、偏りなく教育業務備品の整備を進めることができた。また、国の理科教育振興費国庫補助金を最大限活用して理科備品を整備することができ、教育環境の充足を図ることができたと考える。
グランドピアノ等の高額な備品修繕についても、備品の老朽化具合を調査のうえ緊急性の高いものから計画的に修繕対応をすることができた。</t>
  </si>
  <si>
    <t>一部の学校のみが充実して学校間における偏りが生じないよう、学校からの整備要望を整理しつつ、高額な教育業務備品の購入については必要性を、高額な備品修繕については緊急性をそれぞれ勘案しながら引き続き計画的に対応を進めていく。</t>
  </si>
  <si>
    <t>小学校図書整備</t>
  </si>
  <si>
    <t>小学校の図書の整備・充実を図る。
また、蔵書データの保存や貸出業務、調べ学習等における図書の検索等を行うために、蔵書管理用コンピュータの維持管理を行う。
蔵書冊数　１８５，０００冊（令和５年３月末見込み）</t>
  </si>
  <si>
    <t>各小学校の学級数や蔵書数に応じて予算配分を行い、図書室における図書の充実を図った。</t>
  </si>
  <si>
    <t>年度末蔵書冊数</t>
  </si>
  <si>
    <t>文部科学省が示す学校図書館図書の標準冊数を充足できるよう計画的に図書購入の予算配分及び購入・廃棄を実施することができた。</t>
  </si>
  <si>
    <t>文部科学省が示す学校図書館図書の標準冊数を継続して充足できるよう、図書の購入及び廃棄を計画していく。
また、古くなって図書室での貸出が難しくなってしまった図書については、すぐに廃棄せず学級文庫として各学級に配架する等、可能な限り活用できるよう努める。</t>
  </si>
  <si>
    <t>小学校樹木管理</t>
  </si>
  <si>
    <t>小学校樹木の維持管理に係る剪定・清掃を行う。</t>
  </si>
  <si>
    <t>小学校敷地内の樹木の剪定、害虫駆除等に係る維持管理及び学校による剪定、草刈りの際に発生した枝草等の清掃及び処分を行った。</t>
  </si>
  <si>
    <t>草刈及び樹木剪定等業務委託</t>
  </si>
  <si>
    <t>樹木清掃業務委託</t>
  </si>
  <si>
    <t>今年度は、各小学校からの剪定要望に対応することができた。
しかしながら、各小学校敷地内の樹木が全体的に大きくなっていることや老朽化が進んでいることから突発的な剪定とは別に計画的に剪定を行っていく必要がある。</t>
  </si>
  <si>
    <t>各小学校敷地内の樹木が全体的に大きくなっていることや樹木の老朽化が進んでいることからも、今後は突発的な剪定に加えて計画的剪定を順次行っていく予定である。</t>
  </si>
  <si>
    <t>小学校コンピュータ教育推進</t>
  </si>
  <si>
    <t>情報化社会に対応した学習環境を整備するため、ＧＩＧＡスクール構想に基づき、可動式コンピュータ等を活用して、ＩＣＴ教育水準の維持向上を図る。</t>
  </si>
  <si>
    <t>ＧＩＧＡスクール構想に基づき整備した稼働式コンピュータについて、小学校における積極的な利活用に伴い端末の故障率が増加していることから、修理に係る修繕費用の負担軽減を目的に財産補償保険に加入した。
また、故障から端末引上げ・代替機の配布、事故報告書等の書類作成を含めた修理依頼及び保険申請までの業務を一元化し、それぞれのフェーズにおける待ち時間を極力減らせるよう、稼働式コンピュータの保守業務委託を締結して教職員の業務負担軽減を図った。</t>
  </si>
  <si>
    <t>年間端末故障率</t>
  </si>
  <si>
    <t>新座市は県内でもトップクラスにＧＩＧＡスクール構想で整備した端末の故障率が多く、端末修理の頻度が高すぎることによる予備機の払底が発生している。
また、予備機が払底するという背景から、多少の故障・破損では修理依頼をせず、学期末や年度末まで溜め込んで一括して修理依頼をかけるといった学校も存在している。一括で修理依頼をかけることによりメーカー側も一時的に修理対応の需要が高まり、想定以上に修繕完了までの時間を要しているといった悪循環が生じている。</t>
  </si>
  <si>
    <t>端末が故障した際には溜め込まずに随時修理依頼をかけるといった運用改善のほか、端末故障自体を低減できるよう、端末の適切な取り扱いに関する教育を行うなど、学びを止めないための運用について検討を進めていく。</t>
  </si>
  <si>
    <t>中学校施設管理</t>
  </si>
  <si>
    <t>中学校施設に係る維持管理を行う。</t>
  </si>
  <si>
    <t>学校施設運営にかかる設備や清掃等の保守維持管理を行うもの。
例　水質検査、自家用電気工作物保守点検、第四中学校側溝清掃(R5)、校舎空調機借上料(R5~)等</t>
  </si>
  <si>
    <t>中学校施設修繕</t>
  </si>
  <si>
    <t>中学校施設の老朽化等に対応する修繕を行う。</t>
  </si>
  <si>
    <t>・第四中学校屋外運動場スピーカー等修繕
・第三中学校昇降口柱基礎修繕
・第五中学校家庭科室流し場漏水修繕　他71件</t>
  </si>
  <si>
    <t>中学校施設の、突発的に発生する修繕や、経年劣化から起こる施設の修繕を行っているが、例年件数が多く今年度についても、年度末は予算が不足し流用等で対応をおこなった。また、優先順位を定めながら対応しているため可能な限り対応を行ったが、全ての対応が難しい状況であった。</t>
  </si>
  <si>
    <t>中学校施設整備</t>
  </si>
  <si>
    <t>中学校施設の維持補修及び改良改修を行う。</t>
  </si>
  <si>
    <t>■維持補修諸工事
・第六中学校消火管漏水補修工事　他5件
■改良改修諸工事
・第五中学校通級指導教室間仕切り設置工事　他11件
■設計監理業務・改良改修工事（資産形成）
・第四中学校屋外トイレ改築工事設計業務委託　他2件
・各中学校屋内運動場・武道場空調設備設置工事　他4件</t>
  </si>
  <si>
    <t>中学校施設の、突発的に発生する諸工事や、経年劣化から起こる施設の諸工事を行っているが、例年件数が多く今年度についても、年度末は予算が不足し流用等で対応をおこなった。また、優先順位を定めながら対応しているため可能な限り対応を行ったが、全ての対応が難しい状況であった。
設計監理業務及び改良改修工事については、予算のとおり実施できた。</t>
  </si>
  <si>
    <t>中学校用地借上</t>
  </si>
  <si>
    <t>学校運営に必要な学校用地の一部を借り上げる。
１　地権者　６人
２　借　地　２３，６４５．７８㎡</t>
  </si>
  <si>
    <t>土地賃貸借契約に基づき、中学校用地として借り上げている土地の賃貸借料、固定資産税及び都市計画税を年間３回に分けて支払いを行った。</t>
  </si>
  <si>
    <t>当初の予定どおり遅延なく中学校用地借上に係る賃借料の支払いを行った。</t>
  </si>
  <si>
    <t>継続して計画どおりに中学校用地借上に係る賃借料の支払いを行う。</t>
  </si>
  <si>
    <t>中学校備品整備</t>
  </si>
  <si>
    <t>中学校の施設備品、教材備品等の充実を図るとともに、現有備品の老朽化、破損等に伴う買換え等、備品の整備を行う。</t>
  </si>
  <si>
    <t>学校からの整備要望に応じて、学校配当の範囲では購入や修繕が難しいものを教育総務課で取りまとめのうえ整備を行った。また、理科備品については理科教育振興費国庫補助金を活用して教育環境の充実を図った。
当該事業において実施した主な内容は以下のとおり。
・生徒用机、椅子の整備
・グランドピアノ等の高額な備品の修繕
・バスクラリネット等の高額な備品の購入</t>
  </si>
  <si>
    <t>各中学校の直近数年間の備品整備状況を勘案し、偏りなく教育業務備品の整備を進めることができた。また、国の理科教育振興費国庫補助金を最大限活用して理科備品を整備することができ、教育環境の充足を図ることができたと考える。
グランドピアノ等の高額な備品修繕についても、備品の老朽化具合を調査のうえ緊急性の高いものから計画的に修繕対応をすることができた。</t>
  </si>
  <si>
    <t>中学校図書整備</t>
  </si>
  <si>
    <t>中学校の図書の整備・充実を図る。
また、蔵書データの保存や貸出業務、調べ学習等における図書の検索等を行
うために、蔵書管理用コンピュータの維持管理を行う。
蔵書冊数　９６，０００冊（令和５年３月末見込み）</t>
  </si>
  <si>
    <t>各中学校の学級数や蔵書数に応じて予算配分を行い、図書室における図書の充実を図った。</t>
  </si>
  <si>
    <t>中学校樹木管理</t>
  </si>
  <si>
    <t>中学校樹木の維持管理に係る剪定・清掃を行う。</t>
  </si>
  <si>
    <t>中学校敷地内の樹木の剪定、害虫駆除等に係る維持管理及び学校による剪定、草刈りの際に発生した枝草等の清掃及び処分を行った。</t>
  </si>
  <si>
    <t>今年度は、各中学校からの剪定要望に対応することができた。
しかしながら、各中学校敷地内の樹木が全体的に大きくなっていることや老朽化が進んでいることから突発的な剪定とは別に計画的に剪定を行っていく必要がある。</t>
  </si>
  <si>
    <t>各中学校敷地内の樹木が全体的に大きくなっていることや樹木の老朽化が進んでいることからも、今後は突発的な剪定に加えて計画的剪定を順次行っていく予定である。</t>
  </si>
  <si>
    <t>中学校コンピュータ教育推進</t>
  </si>
  <si>
    <t>情報化社会に対応した学習環境を整備するため、ＧＩＧＡスクール構想に基づき、可動式コンピュータ等を活用して、ＩＣＴ教育水準の維持向上を図る。また、ＧＩＧＡスクール構想で導入した可動式コンピュータと連携して学校教育の幅を拡げるため、中学校の各教室に電子黒板を導入する。</t>
  </si>
  <si>
    <t>ＧＩＧＡスクール構想に基づき整備した稼働式コンピュータについて、中学校における積極的な利活用に伴い端末の故障率が増加していることから、修理に係る修繕費用の負担軽減を目的に財産補償保険に加入した。
また、故障から端末引上げ・代替機の配布、事故報告書等の書類作成を含めた修理依頼及び保険申請までの業務を一元化し、それぞれのフェーズにおける待ち時間を極力減らせるよう、稼働式コンピュータの保守業務委託を締結して教職員の業務負担軽減を図った。</t>
  </si>
  <si>
    <t>第二中学校校舎長寿命化改修</t>
  </si>
  <si>
    <t>第二中学校校舎長寿命化改修工事及びその工事監理業務委託を実施する。</t>
  </si>
  <si>
    <t>第二中学校校舎長寿命化改修工事は令和５年度から令和７年度の３か年を予定しており、令和５年度は1期目の工事を実施した。</t>
  </si>
  <si>
    <t>昭和46年10月に建築し52年が経過した第二中学校校舎の長寿命化改修工事（1期）を実施した。
学校の夏休み期間に内部改修を集中的に実施し学校運営に支障がないよう改修したが、１か月程度の
期間しかなく工程管理等が非常に困難であった。</t>
  </si>
  <si>
    <t>工事期間の分散化、工事内容の簡易化および工区分けの見直し等を図り、夏休み期間中の集中工事を容易に行なえるよう進めていく。</t>
  </si>
  <si>
    <t>給食室施設管理</t>
  </si>
  <si>
    <t>学校給食の安全性と衛生及び安定した供給確保のため、給食室及び関連設備の各種点検などの施設の管理を行う。</t>
  </si>
  <si>
    <t>学校施設運営にかかる設備や清掃等の保守維持管理を行った。
例　グリストラップ清掃、小荷物専用昇降機保守点検、給食室空調機借上料(R5~)等</t>
  </si>
  <si>
    <t>給食室の設備における保守点検・維持管理業務委託において様々な是正事項が挙げられた。</t>
  </si>
  <si>
    <t>給食室施設修繕</t>
  </si>
  <si>
    <t>小・中学校給食施設の老朽化等に対応する修繕を行う。</t>
  </si>
  <si>
    <t>・第四小学校給食室調理釜横水栓修繕
・第五中学校給食配膳室壁修繕
・片山小学校給食控室空調機修繕　　他108件</t>
  </si>
  <si>
    <t>小・中学校施設の、突発的に発生する修繕や、経年劣化から起こる施設の修繕を行っており、優先順位を定めながら対応しているため可能な限り対応を行ったが、全ての対応が難しい状況であった。</t>
  </si>
  <si>
    <t>給食室施設整備</t>
  </si>
  <si>
    <t>学校給食の安全性と衛生及び安定した供給確保のため、小・中学校給食施設の維持補修又は改良改修などの施設整備を行う。</t>
  </si>
  <si>
    <t>■維持補修諸工事
・第三中学校小荷物専用昇降機制御盤等補修工事　他2件
■改良改修諸工事
・大和田小学校配膳室扉改修工事　他5件</t>
  </si>
  <si>
    <t>小・中学校施設の、突発的に発生する諸工事や、経年劣化から起こる施設の諸工事を行っており、年度末は予算が不足し流用等で対応をおこなった。また、優先順位を定めながら対応しているため可能な限り対応を行ったが、全ての対応が難しい状況であった。</t>
  </si>
  <si>
    <t>高額となる諸工事に可能な限り対応できるよう事前に要望を取りまとめるなどし、対応していくとともに、適正な予算管理を行い、可能な限り対応できるよう行っていく。
設計監理業務及び改良改修工事については、新座市学校施設長寿命化計画等に基づき、計画的に進めていく。</t>
  </si>
  <si>
    <t>入学準備金・奨学金貸付</t>
  </si>
  <si>
    <t>進学又は在学において、能力があるにもかかわらず経済的理由により修学困難な者のために、入学準備金又は奨学金の貸付けを無利子で行う。</t>
  </si>
  <si>
    <t>新座市入学準備金・奨学金貸付条例及び新座市入学準備金・奨学金貸付条例施行規則</t>
  </si>
  <si>
    <t>経済的理由により就学困難な方へ教育資金を貸し付けし、教育の機会均等に資することを目的として、事業を実施している。
入学準備金について年３回、奨学金について年２回申請受付を行った。</t>
  </si>
  <si>
    <t>入学準備金</t>
  </si>
  <si>
    <t>奨学金</t>
  </si>
  <si>
    <t>Ｃ：薄れている</t>
  </si>
  <si>
    <t>新座市入学準備金・奨学金貸付制度は、経済的理由により就学困難な方へ教育資金を貸し付けし、教育の機会均等に資することを目的として事業を実施していたが、高校の授業料無償化をはじめとする近年の国や県の制度拡充を受け、平成２１年度の貸付者数（３９名）をピークに減少し続けている。これらの諸事情を踏まえ、令和６年度をもって事業廃止予定である。令和５年度については入学準備金は５名、奨学金は１名の新規貸付を行った。また、奨学金については在学中の６名について継続貸付を行った。
【入学準備金】私立大学２名　公立大学１名　私立専修１名　公立高校１名
【奨学金新規】私立大学１名
【奨学金継続】私立大学６名</t>
  </si>
  <si>
    <t>Ⅴ：事業廃止</t>
  </si>
  <si>
    <t>近年の国や県の制度拡充を受け、利用者が減少していることなどから、令和６年度第１回奨学金貸付申請の受付をもって終了することとなった。
新たな制度として、新座市入学準備金・奨学金利子補給制度を令和６年度から実施予定である。</t>
  </si>
  <si>
    <t>コミュニティ・スクール推進</t>
  </si>
  <si>
    <t>地域ぐるみで、児童生徒の健全育成を目指し、既存の学校評議員、ＰＴＡ、学校応援ボランティア団体等の再編成と活性化を進め、学校を総合的に支援する学校運営協議会の充実に取り組む。
市内全小・中学校２３校において活動を推進する。</t>
  </si>
  <si>
    <t>地方教育行政の組織及び運営に関する法律第47条の５</t>
  </si>
  <si>
    <t>地域ぐるみで児童・生徒の健全育成のために、学校を総合的に支援する学校運営協議会を市内全小・中学校23校に設置及び活動の推進。
・令和5年度　23校　構成委員：保護者・地域関係者179名　小・中学校長23名</t>
  </si>
  <si>
    <t>構成人数</t>
  </si>
  <si>
    <t>全小・中学校２３校にて年間４～６回の学校運営協議会を実施した。
児童生徒の様子を参観し、現状の成果と課題を共通理解し、課題の解決策及び今後必要な支援策を協議し、学校の教育活動の推進に寄与している。
学校の自己評価及び児童生徒アンケート、保護者アンケートをもとに、学校関係者評価について各学校で作成し、次年度以降の教育活動の改善にむけて学校と共有が図られた。</t>
  </si>
  <si>
    <t>コミュニティ・スクールの全校配置は、県内でも早い段階から実現し、県内・全国的に大きく広がりを見せている。
今後は、現在の活動を随時見直し、さらに高い保護者・地域連携を推進する組織として、活動の充実を図る。中学校区単位での拡大学校運営協議会の実施についても検討し、一つの学校の取組みではなく、中学校区の地域を単位として協働活動を実施していく。</t>
  </si>
  <si>
    <t>要保護及び準要保護児童生徒就学援助（小学校）</t>
  </si>
  <si>
    <t>経済的理由により教育の機会が失われないように、学齢児童の保護者等に対し、就学に伴う費用を援助する。</t>
  </si>
  <si>
    <t>新座市就学援助事務取扱要綱</t>
  </si>
  <si>
    <t>経済的理由により教育の機会が失われないように、学齢児童の保護者等に対し、就学に伴う費用を援助した。
・認定数：887人（要保護10人、準要保護877人）
・援助内容：学用品費、通学用品費、校外活動費、新入学児童学用品費、修学旅行費、林間学校費、医療費、通学費、学校給食費及びオンライン学習費</t>
  </si>
  <si>
    <t>認定率</t>
  </si>
  <si>
    <t>認定人数（準要保護）</t>
  </si>
  <si>
    <t>経済的理由によって就学困難と認められる児童の保護者に対し、必要な援助を行った。
昨年度と比較し、認定者数は減少したが、認定率は依然として10％超となっており、今後も事業の継続が必要である。</t>
  </si>
  <si>
    <t>今後も経済的な理由により教育の機会が失われないように、就学困難と認められる学齢児童の保護者に対し、学用品費、修学旅行費、学校給食費等の援助を行っていく。</t>
  </si>
  <si>
    <t>要保護及び準要保護児童生徒就学援助（中学校）</t>
  </si>
  <si>
    <t>経済的理由により教育の機会が失われないように、学齢生徒の保護者等に対し、就学に伴う費用を援助する。</t>
  </si>
  <si>
    <t>経済的理由により教育の機会が失われないように、学齢生徒の保護者等に対し、就学に伴う費用を援助した。
・認定数：515人（要保護19人、準要保護496人）
・援助内容：学用品費、通学用品費、校外活動費、新入学児童学用品費、修学旅行費、林間学校費、医療費、通学費、学校給食費及びオンライン学習費</t>
  </si>
  <si>
    <t>経済的理由によって就学困難と認められる生徒の保護者に対し、必要な援助を行った。
認定者数は微減傾向にあるが、認定率は依然として11％超となっており、今後も事業の継続が必要である。</t>
  </si>
  <si>
    <t>今後も経済的な理由により教育の機会が失われないように、就学困難と認められる学齢生徒の保護者に対し、学用品費、修学旅行費、学校給食費等の援助を行っていく。</t>
  </si>
  <si>
    <t>学校給食管理</t>
  </si>
  <si>
    <t>学校給食の安全性と衛生及び安定した供給の確保のため、定期的な各種衛生検査を行う。
また、公立小・中学校の保護者の負担軽減として、給食費改定分の支援を実施する。</t>
  </si>
  <si>
    <t>学校給食法</t>
  </si>
  <si>
    <t>・会計年度調理員報酬及び費用弁償等支払い、調理員・栄養士・学務課職員検便検査、学校給食管理システム使用、学校給食費支援、給食室調理機器修繕（毎月）
・学校給食保存食用食材費負担（６月）
・会計年度調理員健康診断委託、調理員夏季研修会、調理員用作業衣購入（８月）
・食品大腸菌群定性検査業務委託、学校給食用食材細菌検査等業務委託（７、９月）
・野寺小給食室改修工事に伴う仕出し弁当提供（９月～１２月）
・学校給食施設ねずみ・害虫防除業務委託（５、７、９、１１、１、３月）</t>
  </si>
  <si>
    <t>各種衛生検査実施回数</t>
  </si>
  <si>
    <t>学校給食費支援金額</t>
  </si>
  <si>
    <t>給食室の清潔さや調理員及び栄養士の健康は、学校給食を口にする児童生徒に直接影響が出るため、常に高水準の衛生環境が求められるが、それを維持することができた。
今後もシティプロモーション方針として「首都近郊で戸建て住宅を取得しようとしている３０歳代の子育て世代」を呼び込むのであれば、支援金等だけではなく、日々児童生徒が口にする学校給食を作る給食室の表面化しづらい問題解決に向けて、より一層の充実に向けて検討していく必要がある。</t>
  </si>
  <si>
    <t>適切に衛生検査等を実施しつつ、随時調理機器の不具合に合わせて迅速に修繕を行い、より一層円滑な給食室の運用を図っていく。
特に、故障した給食室調理機器備品等を修繕により長期使用しているものが多いため、耐用年数を考慮して修繕と購入の費用対効果を財政課に随時情報共有し、設備の更新時期を逃さないようにする。</t>
  </si>
  <si>
    <t>学校給食運営</t>
  </si>
  <si>
    <t>学校給食業務の運営を行う。</t>
  </si>
  <si>
    <t>・学校給食調理関連消耗品（箸、食器、揚げザル、洗剤、ペーパータオル等）購入（毎月）
・施設（給食室）用燃料購入（毎月）
・上下水道、電気使用（毎月）
・一般廃棄物収集運搬処理委託（毎月）
・天井換気扇等清掃業務委託（４、８、３月）</t>
  </si>
  <si>
    <t>学校給食調理関連消耗品購入額</t>
  </si>
  <si>
    <t>天井換気扇等清掃業務委託実施回数</t>
  </si>
  <si>
    <t>給食室内で使用する調理器具類は、老朽化したものを使用し続けると錆や部品等が食物に混入することもあるため、定期的な入れ替えが求められるが、それを実施することができた。また、当該器具類を洗浄するための洗剤も必要数の購入や、換気扇清掃により衛生環境も整えることができた。
しかしながら、調理器具類や洗剤の単価が上昇しているため、予算の執行に苦慮もした。
今後もシティプロモーション方針として「首都近郊で戸建て住宅を取得しようとしている３０歳代の子育て世代」を呼び込むのであれば、日々児童生徒が口にする学校給食を作る給食室の表面化しづらい問題解決に向けて、より一層の充実に向けて検討していく必要がある。</t>
  </si>
  <si>
    <t>適切に調理器具類の入替を実施しつつ、換気扇の清掃を行い、より一層円滑な給食室の運用を図っていく。
また、予算に合わせてより良い調理器具類を導入する。
特に、給食室調理器具の劣化による異物混入等を回避するため、現状を財政課に随時情報共有し、器具の拡充を図る。</t>
  </si>
  <si>
    <t>学校給食調理委託</t>
  </si>
  <si>
    <t>学校給食調理業務の民間委託を順次推進する。
委託実施校
小学校　１５校（大和田小、西堀小、片山小、第四小、八石小、東北小、野火止小、
　　　　　　　　池田小、新堀小、栄小、石神小、新開小、栗原小、陣屋小、新座小）
中学校　　６校（全校）</t>
  </si>
  <si>
    <t>学校給食調理業務の民間委託に関する基本的事項、新座市学校給食調理業務委託業者選考</t>
  </si>
  <si>
    <t>市内小・中学校２３校のうち、２１校の学校給食調理業務委託を継続契約。
委託実施校
小学校　１５校（大和田小、西堀小、片山小、第四小、八石小、東北小、野火止小、
　　　　　　　　池田小、新堀小、栄小、石神小、新開小、栗原小、陣屋小、新座小）
中学校　　６校（全校）</t>
  </si>
  <si>
    <t>委託実施校</t>
  </si>
  <si>
    <t>市内小・中学校２３校のうち、２１校の学校給食調理業務委託を継続契約し、安心安全な給食を提供した。
直営校２校（野寺小、東野小）について、市調理員の高齢化と人材不足を考慮し民間委託の時期を早め、全校民間委託し安定した給食提供をしてく必要がある。</t>
  </si>
  <si>
    <t>直営校２校（野寺小、東野小）の民間委託に関して、市調理員の高齢化と人材不足の影響により安定な給食提供に支障が出ているため、早期民間委託の必要がある。
そのため、関係課とも協議・調整をし給食室改修工事の早期完成を図る。</t>
  </si>
  <si>
    <t>学校給食備品整備</t>
  </si>
  <si>
    <t>給食調理の衛生管理上、必要となる調理備品の新規購入及び買換えを行う。</t>
  </si>
  <si>
    <t>・給食調理機器備品購入（５、９、１、２月）※野寺小学校給食室改修工事に伴う備品入替も含む</t>
  </si>
  <si>
    <t>給食調理機器備品購入額</t>
  </si>
  <si>
    <t>給食室内で使用する給食調理機器備品は、老朽化したものを使用し続けると錆や部品等が食物に混入することもあるため、定期的な入れ替えが求められるが、一部については実施することができた。
しかしながら、給食調理機器備品の単価が上昇しており、予算の執行に苦慮もした。また、購入後２０年以上経過している備品も多く、故障による事故等の発生の懸念がある。
今後もシティプロモーション方針として「首都近郊で戸建て住宅を取得しようとしている３０歳代の子育て世代」を呼び込むのであれば、日々児童生徒が口にする学校給食を作る給食室の表面化しづらい問題解決に向けて、より一層の充実に向けて検討していく必要がある。</t>
  </si>
  <si>
    <t>適切に給食調理機器備品の入替を実施、より一層円滑な給食室の運用を図っていく。
また、予算に合わせてより良い給食調理機器備品を導入する。
特に、給食室調理機器備品の老朽化、設置スペースの狭隘化による異物混入や献立の格差解消に対応するため、"適切に給食調理機器備品の入替を実施、より一層円滑な給食室の運用を図っていく。
また、予算に合わせてより良い給食調理機器備品を導入する。
特に、給食室調理機器備品の老朽化、設置スペースの狭隘化による異物混入や献立の格差解消に対応するため、現状を財政課及び教育総務課に随時情報共有し、設備の拡充を図る。</t>
  </si>
  <si>
    <t>学校ふるさと支援</t>
  </si>
  <si>
    <t>小・中学校の立地条件をいかした自然体験を通して、児童・生徒に自然保護に向かう心と情操を育むとともに、学校緑化を推進し、緑にあふれるふるさと新座を愛する市民を育成する「学校ふるさと構想」に基づき、学校教育林及び学校教育農園を設置する。</t>
  </si>
  <si>
    <t>教育基本法　学習指導要領</t>
  </si>
  <si>
    <t>令和２年度より、学校教育農園を全小・中学校で実施。うち１２校では地域の方に協力をいただき、校外に教育農園を設置し、作物を育て、収穫する体験から子供たちの豊かな心を育成している。また、令和５年度は計１３名の農業支援員の方々にも協力をいただき、専門的な知識の伝授とともに、安全安心に体験活動を行うことができている。
また学校教育林についても活用している小学校があり、生活科や理科等の授業で学びを深めている。</t>
  </si>
  <si>
    <t>学校教育農園設置校数</t>
  </si>
  <si>
    <t>農業支援員</t>
  </si>
  <si>
    <t>①自然に触れる機会が減少している昨今において、学校農園は子供たちが土や植物に触れ、自然と触れ合う貴重な機会を提供することができている。
②具体的に作物を育て、収穫する経験を通して、食の大切さ、自然との循環、または食材の生産から消費までの過程を理解する機会になっている。
③科学的な観察や実験の一環として、作物の成長プロセスを観察したり、気候や季節の変化との関連性を学ぶことができている。
上記のように、高い教育効果がある取組ではあるが、農地や支援員の有無等、各校で差がある実態もあるので、今以上に広く協力者を募る必要がある。</t>
  </si>
  <si>
    <t>子供たちは、変化を全身で感じ、自然のすばらしさに畏敬の念をはらい、自然を大切にしようとする豊かな心を育んでいる。生命尊重や自然環境の大切さを学び、豊かな情操を培っていけるように、更なる指導の工夫・改善が必要である。
 学校教育林については、用地の確保が難しくなっていることから、今後の維持、継続について確認しながら進める必要がある。</t>
  </si>
  <si>
    <t>小中学校コンピュータ業務補助員配置</t>
  </si>
  <si>
    <t>各小・中学校にコンピュータ業務補助員を配置し、学校事務、学習指導補助等コンピュータ活用の効果的な推進を図る。
コンピュータ業務補助員　６人</t>
  </si>
  <si>
    <t>・ICT機器を活用した授業の促進。
・教職員たちの業務効率化の手助け。
・児童生徒のICT機器のサポート。
・メンテナンスのサポート
・教職員へのICT活用の研修　等</t>
  </si>
  <si>
    <t>PC補助員配置数</t>
  </si>
  <si>
    <t>（校／１人につき</t>
  </si>
  <si>
    <t>業務時間</t>
  </si>
  <si>
    <t>時間／１日</t>
  </si>
  <si>
    <t>PC補助員情報研修会</t>
  </si>
  <si>
    <t>回／年</t>
  </si>
  <si>
    <t>文部科学省や各教育委員会では、今急ピッチにICTを活用した教育の情報化を進めている。その中でICT補助員は不可欠。
成果
・ICT機器を活用した授業の促進。・教職員たちの業務効率化の手助け。・児童生徒のICT機器のサポート。・メンテナンスのサポート・教職員へのICT活用の研修　等の成果があり、急ピッチに進むICT化に対応する大きな手助けとなっている。この業務を教職員がすべて行うとすると、授業に支障をきたす。よってPC補助員は今後も必要不可欠とされる。</t>
  </si>
  <si>
    <t>今後は、さらなるICTの活用方法をPC補助員の技術や、アイデアも活かしながら進めていく。校務支援システムなど、校務に係る事務システムが新しくなり、正しく安全に使用し、効率的に作業をする際の手順をまとめるなど、学校業務に特化したマニュアルの作成を行う。
PC補助員も様々な作業をスムーズに行えるように、個人情報に配慮しながら作業範囲を広げられるようにする。</t>
  </si>
  <si>
    <t>交通安全活動</t>
  </si>
  <si>
    <t>主に小学生の登下校時の交通安全を図り、安全通行並びに交通道徳の高揚及び交通秩序の確保に努めるため、交通指導員を配置する。
また、交通指導員の欠員箇所や、交通施設が設置されるまでの間、交通秩序の確保が特に必要な箇所に交通マナー案内員等を配置する。
交通安全子供自転車埼玉県大会へ参加する。</t>
  </si>
  <si>
    <t>新座市交通指導員の勤務条件等に関する規則</t>
  </si>
  <si>
    <t>通学路の交通安全及び指導を行うため、交通指導員を配置した。
なお、交通指導員の欠員箇所においては、公益社団法人新座市シルバー人材センター等に委託し、交通マナー案内員等を配置した。
⑴　勤務場所　市内通学路の交差点等５８か所
⑵　勤務時間　午前１時間、午後２時間を標準として、１日３時間
⑶　配置箇所　交通指導員２９か所、交通マナー案内員２６か所、代替員３か所
　自転車大会に池田小学校が出場した。</t>
  </si>
  <si>
    <t>交通指導員配置箇所</t>
  </si>
  <si>
    <t>か所</t>
  </si>
  <si>
    <t>交通マナー案内員配置箇所</t>
  </si>
  <si>
    <t>交通指導員代替員配置箇所</t>
  </si>
  <si>
    <t>令和４年度に交通指導員が３名退職し、その箇所に、交通マナー案内員及び代替員を配置することができた。
交通指導員は、新入学児童交通安全教室、自転車免許試験等の学校行事に可能な方は、参加してもらった。
交通マナー案内員の勤務態度等に関する要望等が多くあった。
自転車大会に池田小学校が出場したが、事務移管したことや新型コロナウイルス感染症拡大に伴い、大会中止していたことから、事務の進め方を把握できず、苦労した。
　</t>
  </si>
  <si>
    <t>交通指導員の新規採用は廃止したことから、交通指導員が退職した場合、交通マナー案内員及び代替員を配置するよう事務を進めていくが、人材不足で配置できない事案が発生したことがあることから、代替案も検討していく。
交通マナー案内員の勤務態度等に関する要望等が多くあったことから、シルバー人材センターと会員への指導について、協力していく必要がある。
交通指導員の時給は固定給にしているが、他の会計年度任用職員との時給額と比較し、時給を上げることも検討していく必要がある。
配置箇所については、配置基準等を定めていくこと、配置箇所を変更や削減していくことを検討していく。
令和７年度以降の自転車大会への出場について、検討していく必要がある。</t>
  </si>
  <si>
    <t>青少年問題協議会</t>
  </si>
  <si>
    <t>生涯学習スポーツ課</t>
  </si>
  <si>
    <t>地方青少年問題協議会法及び新座市青少年問題協議会条例に基づき、青少年の指導、育成、保護及び矯正に関する総合的施策の樹立について、調査、審議を行う。</t>
  </si>
  <si>
    <t>地方青少年問題協議会法、新座市青少年問題協議会条例</t>
  </si>
  <si>
    <t>地方青少年問題協議会法及び新座市青少年問題協議会条例に基づき、青少年の指導、育成、保護及び矯正に関する総合的施策の推進について調査・検討を行った。
１　委員数　１８人
２　開催回数　１回</t>
  </si>
  <si>
    <t>協議会開催回数</t>
  </si>
  <si>
    <t>青少年の指導、育成、保護及び矯正に関する総合的施策の推進について調査・検討を行い、新座警察署やPTA保護者会をはじめとする関係機関と意見交換することにより、今後の対策の一助となるよう意識共有を図った。また、会議資料及び議事録を関係機関に送付した。</t>
  </si>
  <si>
    <t>引き続き、青少年問題の現状を情報共有し、青少年の指導、育成、保護及び矯正に関する総合的施策の推進について調査・検討する場として継続していく。</t>
  </si>
  <si>
    <t>青少年教育振興基金</t>
  </si>
  <si>
    <t>青少年教育振興事業（芸術文化、スポーツ、国内外派遣研修等参加、地域交流、環境美化及び奉仕活動）の推進に貢献する個人・団体に対し、助成を行う。　
また、寄附金などを青少年教育振興基金に積み立てる。</t>
  </si>
  <si>
    <t>新座市青少年教育振興基金条例</t>
  </si>
  <si>
    <t>青少年教育振興事業の推進に貢献する個人・団体に対し、助成を行った。
助成件数：１１１件
助成額：３，４６４，３１１円
寄付金等を青少年教育振興基金に積み立てた。
積立額：４，７１０，７４８円（寄付７１件分＋令和４年度繰越分）</t>
  </si>
  <si>
    <t>青少年教育振興事業助成件数</t>
  </si>
  <si>
    <t>令和４年度の青少年教育振興事業助成件数（８９件）と比較すると、令和５年度は申請数が増加しており、青少年の健全育成の推進ができている。</t>
  </si>
  <si>
    <t>青少年教育振興事業の推進に貢献する個人・団体に対する助成を継続して実施する。</t>
  </si>
  <si>
    <t>新座っ子ぱわーあっぷくらぶ</t>
  </si>
  <si>
    <t>市立小学校等を会場として、スポーツ推進委員、青少年育成推進員会などの団体及び様々なスキルを持つ地域のボランティアが指導者となって、学習・文化・スポーツ・自然体験のジャンルで様々なクラブを開設し、子どもたちの週末活動の一層の充実と安全・安心な居場所の確保を図るとともに地域の教育力の活性化を図る。</t>
  </si>
  <si>
    <t>埼玉県放課後子供教室推進事業等実施要綱</t>
  </si>
  <si>
    <t>市立小学校等を会場として、スポーツ推進委員、青少年育成推進員会などの団体及び様々なスキルを持つ地域のボランティアを指導者として、学習・文化・スポーツ・自然体験のジャンルで様々なクラブを開設し、子どもたちの週末活動の一層の充実と安全・安心な居場所の確保を図るとともに地域の教育力の活性化を図った。
クラブ開設数：２７クラブ
クラブ参加者数：５０８人</t>
  </si>
  <si>
    <t>クラブ開設数</t>
  </si>
  <si>
    <t>クラブ</t>
  </si>
  <si>
    <t>クラブ参加者数</t>
  </si>
  <si>
    <t>クラブの指導者は地域のボランティアによるものであるため、指導者の体調等を考慮する必要があり、クラブ数が減少してしまった。現時点で２７クラブの開設に留まっているため、更なるクラブの開設を推進していく必要がある。</t>
  </si>
  <si>
    <t>クラブの開設数を増やすため、引き続き本事業の周知を図り、指導者の確保に努めていく。</t>
  </si>
  <si>
    <t>子どもの放課後居場所づくり</t>
  </si>
  <si>
    <t>放課後等に学校施設を活用して、子どもたちの安全・安心な活動拠点（居場所）を設置し、地域の方々の参画を得て、勉強、スポーツ、文化活動、地域との交流活動等を実施することにより、子どもたちが心豊かで健やかに育まれる環境づくりを推進する。</t>
  </si>
  <si>
    <t>埼玉県放課後子供教室推進事業等実施要綱　他</t>
  </si>
  <si>
    <t>放課後等に学校施設を活用して、子どもたちの安全・安心な活動拠点（居場所）を設置し、地域の方々の参画を得て、勉強、スポーツ、文化活動、地域との交流活動等を実施することにより、子どもたちが心豊かで健やかに育まれる環境づくりを推進した。
実施日：毎週月曜日～金曜日の放課後～午後５時（冬季のみ午後４時３０分）
　　　　長期休業日（春・夏・冬・学年末）は、午前８時４５分～午後４時３０分
実施場所：各小学校のココフレンドルーム、校庭、体育館、図書室等
登録児童数：３，４０１人</t>
  </si>
  <si>
    <t>登録率</t>
  </si>
  <si>
    <t>放課後等に子どもたちが安全・安心に集える居場所を提供した。
県内他市と比較し充実した事業内容であるため、登録児童数も多く、子育て世代にとって満足度の高い事業となっている。
放課後児童保育室の指定管理者による一体的な運営を想定しており、直営校については委託化の検討を進める。</t>
  </si>
  <si>
    <t>引き続き、放課後等に子どもたちが安全・安心に集える居場所を提供する。</t>
  </si>
  <si>
    <t>青少年育成団体補助</t>
  </si>
  <si>
    <t>青少年の健全な成長に必要な資質の習得の機会を図っている団体に対し、補助を行う。</t>
  </si>
  <si>
    <t>団体等に交付する補助金等交付要綱</t>
  </si>
  <si>
    <t>青少年の健全な成長に必要な資質の習得の機会を図っている団体に対し、補助を行った。
団体数：７団体
補助額：７８１，２３０円</t>
  </si>
  <si>
    <t>補助団体数</t>
  </si>
  <si>
    <t>団体</t>
  </si>
  <si>
    <t>補助額</t>
  </si>
  <si>
    <t>青少年の健全な成長に必要な資質の習得の機会を図っている団体に対して補助を行い、各団体の活動費として活用していただくことができた。</t>
  </si>
  <si>
    <t>引き続き各団体に対して補助を行うことで、青少年の健全な成長に必要な資質の習得の機会を図っていただく。</t>
  </si>
  <si>
    <t>社会教育委員会議</t>
  </si>
  <si>
    <t>社会教育法及び新座市社会教育委員設置条例に基づき、社会教育委員を設置し、社会教育に関する諸計画の立案などのほか、教育委員会の諮問に対する答申を行う。</t>
  </si>
  <si>
    <t>社会教育法、新座市社会教育委員設置条例、新座市社会教育委員の会議に関する規則</t>
  </si>
  <si>
    <t>社会教育の推進及び充実を図るため、会議を行った。
・社会教育委員　１０人
・南部地区社会教育関係委員・職員研修会（令和６年１月２３日開催・埼玉県主催）
　内容：社会教育の活性化と役割について
・新座市社会教育委員会議（令和６年３月１日開催）
　内容：令和６年度生涯学習事業概要について、令和６年度社会教育団体補助金について　等</t>
  </si>
  <si>
    <t>新座市社会教育委員会議開催回数</t>
  </si>
  <si>
    <t>社会教育委員会議では、次年度の関連事業や社会教育関係団体の補助金について説明し、広く御意見を頂いた。
また、埼玉県南部教育事務所が主催する南部地区社会教育関係委員・職員研修会に社会教育委員及び生涯学習スポーツ課担当職員が参加した。社会教育の活性化と役割について、他市の実践発表を基に意見交換・情報共有を行い、知見を深めた。</t>
  </si>
  <si>
    <t>今後も引き続き社会教育委員会議を開催し、社会教育に関して御意見・御提言を頂く。
また、研修会へ参加し、他自治体における社会教育活動の実践や研究成果を基に、時代の変化に対応する今後の社会教育の在り方や役割等について研鑽を積む。</t>
  </si>
  <si>
    <t>社会教育団体補助</t>
  </si>
  <si>
    <t>自主的・主体的な事業活動及び健全かつ適切な事業展開を図る社会教育関係団体に対し、補助を行う。</t>
  </si>
  <si>
    <t>社会教育関係団体が設置目的に基づく事業活動を自主的かつ主体的にできるよう、また、健全かつ適切に事業展開が図れるよう補助を行った。
　補助団体数　３団体
　・新座市文化協会
　・新座市ＰＴＡ・保護者会連合会
　・新座市婦人会連合会</t>
  </si>
  <si>
    <t>補助件数</t>
  </si>
  <si>
    <t>社会教育に携わる各団体に対し、補助金の交付及び活動支援を行った。各団体が自主的かつ主体的に事業活動を行うことができるよう、今後も継続して補助が必要と考える。
それぞれ、市民文化の向上（新座市文化協会）・児童や生徒の福祉の増進と学校教育の振興（新座市ＰＴＡ・保護者会連合会）・婦人の地位向上（新座市婦人会連合会）を目的とし活動する団体に対し補助を行うことで、誰もが生きがいを持って暮らすことができるまちづくりに寄与している。</t>
  </si>
  <si>
    <t>今後も各社会教育関係団体と連携・協力を図りながら、各団体が事業活動を自主的かつ主体的に行うことができるよう、継続して補助を行っていく。</t>
  </si>
  <si>
    <t>二十歳の集い</t>
  </si>
  <si>
    <t>２０歳を迎える方を対象に、式典を開催する。
式典やアトラクションの企画・運営は、式典対象の代表者で組織された実行委員会が行う。</t>
  </si>
  <si>
    <t>新座市二十歳の集い実行委員会設置要綱、団体等に交付する補助金等交付要綱</t>
  </si>
  <si>
    <t>平成１５年４月２日から平成１６年４月１日までに生まれた方を対象に、対象の代表者で組織された二十歳の集い（旧成人式）実行委員会の企画・運営による式典を２部制で実施し、式典後には恩師ビデオレターを上映した。恩師ビデオレターについては、同実行委員会にて恩師との連絡調整や撮影を行った。
・開催日　令和６年１月８日（成人の日）
・実行委員会　実行委員１８人</t>
  </si>
  <si>
    <t>該当者人数</t>
  </si>
  <si>
    <t>参加者人数</t>
  </si>
  <si>
    <t>出席率</t>
  </si>
  <si>
    <t>二十歳の集い実行委員会開催回数</t>
  </si>
  <si>
    <t>会議・本番いずれも、計画どおりに事業を実施できた。
対象者にとって人生に一度の晴れ舞台であり、級友や恩師と久しぶりに再開できる良い機会となっていることから、必要性の高い事業であると考える。
また、運営に携わった実行委員からは「貴重な経験になった。」「一つの事業を行うために様々な準備が必要だと学べた。」「楽しく参加できた。」といった声があり、若者の生涯学習の場の一つとして意義あるものになっていると感じる。</t>
  </si>
  <si>
    <t>今後も、実行委員及び関係各所と連携を図りながら、実行委員会の企画・運営による式典を継続して実施していく。計５回の実行委員会では、二十歳の誓い・司会・受付等の役割分担や恩師ビデオレターの撮影についての説明、式典のリハーサル等を行っており、実行委員の主体的な運営を促すためにも、現状のまま継続していく方針である。</t>
  </si>
  <si>
    <t>大学公開講座等</t>
  </si>
  <si>
    <t>市内にある跡見学園女子大学、十文字学園女子大学及び立教大学の協力を得て、各大学の有する人材・施設を活用するとともに、個々の大学の特性をいかし、専門的で質の高い講座を開設することにより、市民の生涯学習機会の拡充を図る。</t>
  </si>
  <si>
    <t>市内にある跡見学園女子大学、十文字学園女子大学及び立教大学の協力を得て、各大学の有する人材・施設を活用するとともに、個々の大学の特性をいかし、専門的で質の高い講座を開設した。実施にあたっては、各大学と委託契約を締結し、大学と新座市教育委員会が協議して企画運営を行った。
　開催期間　令和５年９月～１２月</t>
  </si>
  <si>
    <t>講座回数</t>
  </si>
  <si>
    <t>各大学と委託契約を締結することで、市がバックアップを行いながら、個々の大学の特性をいかした専門的で質の高い講座を展開でき、市民の学習機会の充実に寄与している。受講者数からも当事業のニーズの高さがうかがえ、市民の生きがいの創出につながっていると考える。</t>
  </si>
  <si>
    <t>今後も、市内に三つの大学があるという本市の特色をいかし、各大学と連携しながら、継続して事業を実施していく方針である。</t>
  </si>
  <si>
    <t>子ども大学にいざ実行委員会補助</t>
  </si>
  <si>
    <t>市内大学、団体等と連携して、子どもの知的好奇心を満足させる学びの機会を提供する「子ども大学にいざ」の企画・運営主体である子ども大学にいざ実行委員会に対し、補助を行う。</t>
  </si>
  <si>
    <t>子ども大学にいざ実行委員会設置要綱</t>
  </si>
  <si>
    <t>子ども大学にいざ実行委員会を年３回開催し、８月に実施する事業に向けて協議・検討を行った。
　構成員：１５人（十文字学園女子大学、雑木の会、新座市教育委員会）
　実施日：令和５年８月２４日（木）、２６日（土）
　参加者：市内小学４～６年生　定員４０名
　　　　　２４日３６人、２６日３５人</t>
  </si>
  <si>
    <t>子ども大学にいざ参加者数（延べ人数）</t>
  </si>
  <si>
    <t>会議・本番については、計画どおりに事業を実施できた。参加者や保護者からのアンケートには、普段の学校とは異なる学びに対する意欲が感じられ、その必要性を感じられる。異なる学校、学年の友達と普段とは異なる課題に取り組むことで、生きる力と生きがいを育むことに貢献できていると感じる。</t>
  </si>
  <si>
    <t>会議については、第１回（５月）でその年の子ども大学にいざの講義について方針を固め、第２回（７月）で応募状況等の報告、第３回（１月）で反省を行っている。委員との連携も図れているため継続する方針である。</t>
  </si>
  <si>
    <t>新座快適みらい都市市民まつり</t>
  </si>
  <si>
    <t>市民のふれあいの場とふるさとづくりを促進し、地域コミュニティとふるさと意識の高揚を図るため、市民参加によって開催される新座快適みらい都市市民まつり文化祭実行委員会に対し、事業費の補助を行う。</t>
  </si>
  <si>
    <t>新座快適みらい都市市民まつり文化祭実行委員会要綱</t>
  </si>
  <si>
    <t>新座快適みらい都市市民まつり文化祭実行委員会を年３回開催し、新座快適みらい都市市民まつり文化祭実行委員会要項に基づき、その年度に開催する文化祭に関する協議・検討を行った。
　実行委員：24名
　文化祭開催期間：令和5年10月17日（火）～11月19日（日）
　参加者：985名
　来場者：1,599名</t>
  </si>
  <si>
    <t>参加者数</t>
  </si>
  <si>
    <t>来場者数</t>
  </si>
  <si>
    <t>会議・本番について、すべて計画どおりに実施できた。日頃から文化芸術活動に取組む皆さんの成果を発表する場であると同時に、来場者の皆さんに文化のすばらしさを感じ、楽しんでいただく場でもあり、参加者、来場者双方から事業継続を望む声が寄せられている。参加者、来場者双方の生きる力や生きがいの創出につながっていると考える。</t>
  </si>
  <si>
    <t>会議では、第１回（前年度２月）で実施する文化祭の方針を決め、第２回で予算等調整、その後分野ごとの小委員会を開催し、第３回（１月）で反省を行っている。委員との連携も取れており、事業を滞りなく実施できたため、継続の方針である。</t>
  </si>
  <si>
    <t>ギャラリー運営管理</t>
  </si>
  <si>
    <t>市民ギャラリーに係る運営管理を行う。</t>
  </si>
  <si>
    <t>新座市民ギャラリー設置要綱</t>
  </si>
  <si>
    <t>ギャラリーの維持管理を適切に実施し、快適かつ安全に利用できるように努めた。
また、ギャラリーの展示会の予定について、チラシを作成して公民館等に設置するとともに、市ホームページで周知した。</t>
  </si>
  <si>
    <t>ギャラリー利用件数</t>
  </si>
  <si>
    <t>市民に文化・芸術作品の展示及び鑑賞の場を設け、もって市民の芸術、文化の振興及び向上に寄与するという市民ギャラリーの設置目的に沿って施設の貸出しを行った。
また、必要な物品を整備するなど、利用者のニーズに対応した。</t>
  </si>
  <si>
    <t>今後も引き続き、市民の芸術、文化の振興及び向上に資する施設となるよう適切な維持管理に努める。</t>
  </si>
  <si>
    <t>にいざプラスカレッジ</t>
  </si>
  <si>
    <t>「にいざプラスカレッジ」を実施する。
開催予定コース・会場
（１）にいざまなびコース　跡見学園女子大学
（２）にいざデザインコース　十文字学園女子大学
（３）にいざサポートコース＜健康づくり＞　立教大学</t>
  </si>
  <si>
    <t>「自分を高め、地域を高める」学習の場をさらに推進するため、自分自身も地域もプラスとなるような学び舎となることを目指し、にいざプラスカレッジを開学した。
開学にあたっては、市長・教育長・市内３大学の関係者等で構成するにいざプラスカレッジ運営委員会を設置し、協議を行った。各大学の協力を得て、講師や教室等を提供して頂きながら実施した。
・開催期間　令和５年９月～１２月
・運営委員数　７人</t>
  </si>
  <si>
    <t>修了者数</t>
  </si>
  <si>
    <t>修了者率</t>
  </si>
  <si>
    <t>受講満足度</t>
  </si>
  <si>
    <t>運営委員会開催回数</t>
  </si>
  <si>
    <t>各大学の教授がコーディネーターとなってカリキュラムの作成を行うことで、専門性の高い講義を市民に提供でき、アンケートでも満足度の高い結果となっている。講義内容以外にも、大学キャンパスに通う機会や他の受講生と交流する機会として、今後の開催を楽しみにする声も多く、必要性の高い事業であると考える。市民の生涯学習の場として、生きる力と生きがいの創出に寄与している。
講義当日は、市職員及び運営補助員（過去の受講生）による運営体制を取っており、市民による主体的な運営をより一層推進する方策については検討の余地がある。</t>
  </si>
  <si>
    <t>今後も定期的に運営委員会を開催し、市民の学習ニーズの把握に努めながら取り組んでいく。また、引き続き各大学、コーディネーター及び運営補助員等と連携を図り、より良い運営方法を検討しながら、継続して事業を実施していく方針である。</t>
  </si>
  <si>
    <t>市民会館運営管理</t>
  </si>
  <si>
    <t>市民会館に係る運営管理を行う。
株式会社ケイミックスパブリックビジネスを指定管理者とする（令和元年度～令和５年度）。</t>
  </si>
  <si>
    <t>新座市民会館条例、新座市民会館規則</t>
  </si>
  <si>
    <t>指定管理者である株式会社ケイミックスパブリックビジネスが、市民会館の運営、維持管理、主催事業の開催等を行った。
また、現行の指定管理者の指定期間が令和５年度で終了するため、次期の指定管理者の選定を行った。</t>
  </si>
  <si>
    <t>ホール及び会議室（和室を含む。）利用回数</t>
  </si>
  <si>
    <t>ホール利用率</t>
  </si>
  <si>
    <t>指定管理者により、施設の適切な維持管理が行われた。
また、指定管理者が民間のノウハウを生かして様々な自主事業を行い、市民が優れた文化に触れる機会を提供した。</t>
  </si>
  <si>
    <t>今後も引き続き、会館の設置目的である市民の文化的向上と福祉の増進に向け、指定管理者と連携し、魅力ある施設運営を行う。</t>
  </si>
  <si>
    <t>ふるさと新座館ホール運営管理</t>
  </si>
  <si>
    <t>ふるさと新座館ホールに係る運営管理を行う。
株式会社セイウンを指定管理者とする（令和４年度～令和８年度）。</t>
  </si>
  <si>
    <t>指定管理者である株式会社セイウンが、事業計画書に基づき、ふるさと新座館ホールの運営、維持管理、自主事業等を行った。</t>
  </si>
  <si>
    <t>ホール利用件数</t>
  </si>
  <si>
    <t>指定管理者により、施設の適切な管理運営が行われた。
また、ホールの貸出業務に加え、市民の教育・文化活動の拠点として特色ある自主講演等も行った。</t>
  </si>
  <si>
    <t>公民館運営審議会</t>
  </si>
  <si>
    <t>中央公民館</t>
  </si>
  <si>
    <t>社会教育法第２９条及び新座市立公民館条例第１９条の規定に基づき、公民館運営審議会を設置し、公民館における各種事業の企画実施等について調査審議を行う。</t>
  </si>
  <si>
    <t>社会教育法第２９条及び新座市立公民館条例第１９条</t>
  </si>
  <si>
    <t>社会教育法第２９条及び新座市立公民館条例第１９条の規定に基づき、公民館運営審議会を設置し、公民館における各種事業の企画実施等について調査審議を行った。</t>
  </si>
  <si>
    <t>公民館運営審議会数</t>
  </si>
  <si>
    <t>計画どおりに公民館運営審議会を開催し、評価や意見を頂くとともに、取り組むべき課題等について相互理解を深めた。</t>
  </si>
  <si>
    <t>公民館運営審議会を定期的に開催する中で、事業内容について審議いただき、意見や提案を頂きながら、公民館事業の更なる充実を図っていく。</t>
  </si>
  <si>
    <t>公民館施設管理</t>
  </si>
  <si>
    <t>公民館及びコミュニティセンターに係る運営管理を行う。
１　公民館（５館）
　　中央公民館、栄公民館、栗原公民館、畑中公民館、大和田公民館
２　コミュニティセンター（２館）
　　東北コミュニティセンター、西堀・新堀コミュニティセンター</t>
  </si>
  <si>
    <t>社会教育法第5条第1項第3号</t>
  </si>
  <si>
    <t>公民館及びコミュニティセンターに係る運営管理を行った。
１　公民館（5館）
　　中央公民館、栄公民館、栗原公民館、畑中公民館、大和田公民館
２　コミュニティセンター（2館）
　　東北コミュニティセンター、西堀・新堀コミュニティセンター</t>
  </si>
  <si>
    <t>施設等修繕箇所数</t>
  </si>
  <si>
    <t>公民館（5館）及びコミュニティセンター（2館）に係る運営及び維持管理を行った。</t>
  </si>
  <si>
    <t>引き続き、公民館（5館）及びコミュニティセンター（2館）に係る運営及び維持管理を行う。</t>
  </si>
  <si>
    <t>公民館講座</t>
  </si>
  <si>
    <t>市民の多様な学習ニーズに対応するため、学習機会を提供し、各種講座を行う。　
実施予定講座
家庭教育・国際理解と交流・子どもたちの体験的学習・環境・芸術・文化・高齢社会・グループ・サークルとの連携・市民参画・観光・ＩＴ・人権に関する講座など</t>
  </si>
  <si>
    <t>社会教育法第22条第1項関係</t>
  </si>
  <si>
    <t>市民の多様な学習ニーズに対応するため、学習機会を提供し、各種講座を行った。
【実施講座】
　家庭教育・国際理解と交流・子どもたちの体験的学習・環境・文化芸術・高齢社会・グループ・サークルとの連携・市民参画・観光・ＩＴ・人権に関する講座など</t>
  </si>
  <si>
    <t>講座数</t>
  </si>
  <si>
    <t>講座</t>
  </si>
  <si>
    <t>市民の多様な学習ニーズに対応するため、各種講座を開催することで、学習機会を提供することができた。
　</t>
  </si>
  <si>
    <t>引き続き、市民の多様な学習ニーズに対応するため、各種講座を開催し、市民に学習機会を提供していく。</t>
  </si>
  <si>
    <t>社会教育指導員</t>
  </si>
  <si>
    <t>公民館・コミュニティセンターにおける講座の企画・運営、利用者の学習指導、サークルの育成等を行う社会教育指導員を配置し、市民の社会教育奨励を図る。
社会教育指導員　７人</t>
  </si>
  <si>
    <t>公民館・コミュニティセンターにおける講座の企画・運営、利用者の学習指導、サークルの育成等を行う社会教育指導員を配置し、市民の社会教育奨励を図った。
社会教育指導員　７人</t>
  </si>
  <si>
    <t>社会教育指導員数</t>
  </si>
  <si>
    <t>公民館・コミュニティセンターにおける講座の企画・運営を行うことで、社会教育の奨励を図った。また、サークルの育成支援を行った。</t>
  </si>
  <si>
    <t>引き続き、公民館・コミュニティセンターにおける講座の企画・運営等を行い、市民へ社会教育の場を提供していくとともに、サークルの育成等にも努めていきたい。</t>
  </si>
  <si>
    <t>ふるさと新座館施設管理</t>
  </si>
  <si>
    <t>ふるさと新座館に係る運営管理を行う。
株式会社セイウンを指定管理者とする（令和４年度～令和８年度）。</t>
  </si>
  <si>
    <t>地方自治法第244条の2第3項</t>
  </si>
  <si>
    <t>ふるさと新座館に係る運営及び施設管理を行った。</t>
  </si>
  <si>
    <t>ふるさと新座館に係る運営管理を行った。令和４年度から、株式会社セイウンを指定管理者として、ふるさと新座館に係る運営管理を行っている。</t>
  </si>
  <si>
    <t>引き続き、ふるさと新座館に係る運営及び施設維持管理を行う。</t>
  </si>
  <si>
    <t>公民館施設整備</t>
  </si>
  <si>
    <t>公民館及びコミュニティセンター施設の機能維持・向上のための施設整備を行う。</t>
  </si>
  <si>
    <t>公民館及びコミュニティセンター施設の機能維持・向上のための施設整備を行うとともに、新座市立栄公民館長寿命化改修工事の基本設計を行った。</t>
  </si>
  <si>
    <t>工事件数</t>
  </si>
  <si>
    <t>委託件数</t>
  </si>
  <si>
    <t>公民館及びコミュニティセンター施設の機能維持・向上のための施設整備を行った。</t>
  </si>
  <si>
    <t>引き続き、公民館及びコミュニティセンター施設の機能維持・向上のための施設整備を行う。</t>
  </si>
  <si>
    <t>図書館協議会</t>
  </si>
  <si>
    <t>中央図書館</t>
  </si>
  <si>
    <t>図書館法第１４条及び新座市立図書館条例第１３条の規定に基づき、図書館協議会を設置する。協議会は図書館の運営に関し、館長の諮問に応じるとともに、図書館の行う図書館奉仕につき、館長に対して意見を述べる。</t>
  </si>
  <si>
    <t>図書館法、新座市立図書館条例</t>
  </si>
  <si>
    <t>図書館協議会を開催し、図書館の行う図書館奉仕に関する意見交換を行った。
　新座市立図書館協議会の構成員　１０人
　（学識経験者３人、学校教育関係者３人、社会教育関係者２人、家庭教育関係者２人）
　＜令和５年７月２５日開催＞
　審議内容　令和４年度事業報告、令和５年度図書館予算、事業計画について等
　＜令和６年２月１４日開催＞
　審議内容　令和５年度事業中間報告について等</t>
  </si>
  <si>
    <t>図書館協議会開催回数</t>
  </si>
  <si>
    <t>計画どおりに図書館協議会を開催し、図書館からの報告について評価や意見をいただくとともに、今後取り組むべき課題の充実のための相互理解を深めた。</t>
  </si>
  <si>
    <t>今後も定期的に図書館協議会を開催し、図書館と図書館協議会との意見交換を活発にすることで、図書館事業のあるべき姿を共有し、より一層の図書館事業の充実を図っていく。</t>
  </si>
  <si>
    <t>図書館資料整備</t>
  </si>
  <si>
    <t>市民の学習活動、調査研究その他の多種多様な要望に応じるため、蔵書の充実を図る。</t>
  </si>
  <si>
    <t>新座市立図書館条例</t>
  </si>
  <si>
    <t>図書等図書館資料を購入し、資料の充実を図った。</t>
  </si>
  <si>
    <t>新聞・雑誌購入タイトル数</t>
  </si>
  <si>
    <t>タイトル</t>
  </si>
  <si>
    <t>図書・視聴覚資料購入タイトル数</t>
  </si>
  <si>
    <t>点</t>
  </si>
  <si>
    <t>電子図書館資料購入点数</t>
  </si>
  <si>
    <t>市民の多様な要望に応えるため、図書や新聞、雑誌等の資料を購入し、蔵書の充実を図った。有料データベースも導入し、市民の学習活動及び調査研究を推進する環境を整備した。
電子図書館のコンテンツの充実を図り、ＤＸ推進及び非来館型サービスを推進した。</t>
  </si>
  <si>
    <t>地域の知の拠点として、市民の学習活動及び調査研究その他多種多様な要望に応じるために、蔵書の充実は必要不可欠である。生涯にわたる学びを支援するため、多様な年代に対応した資料を揃え、提供していく。
また、地域の情報拠点としての機能として、デジタル化に対応したサービスの充実も図っていく。</t>
  </si>
  <si>
    <t>図書館施設管理</t>
  </si>
  <si>
    <t>中央図書館の運営管理を行う。また、業務用端末機器については、福祉の里図書館、分館５館、東北コミュニティセンターサービススポット及び栗原５丁目図書サービススポット（ビブリア）分を含めて維持管理を行う。
福祉の里図書館及び中央図書館分館５館については、株式会社図書館流通センターを指定管理者とする（令和４年度～令和８年度）。</t>
  </si>
  <si>
    <t>地域の学習の拠点として、市内図書館網を整備し、利用の促進に努めた。
福祉の里図書館及び新座市立図書館分館において指定管理者制度を導入し、図書館運営の効率化及び利用の促進に努めた。
市の南部及び北部にサービススポットを設置し、利用者の利便性の向上を図った。</t>
  </si>
  <si>
    <t>中央図書館貸出冊数</t>
  </si>
  <si>
    <t>福祉の里図書館及び分館５館貸出冊数</t>
  </si>
  <si>
    <t>東北コミセンサービススポット貸出冊数</t>
  </si>
  <si>
    <t>栗原５丁目サービススポット貸出冊数</t>
  </si>
  <si>
    <t>令和４年度と比較し、全体的な貸出数は減少しているが、新型コロナウイルス感染症拡大前よりも貸出数は多い水準で推移している。電子化、情報化が進み変化の大きい環境下にあり、図書館への住民要望も高度化・多様化しており、新たな課題への対応が求められている。</t>
  </si>
  <si>
    <t>地域の学びを支援する場として、多様な利用者の要望等に応えることのできる資料及び人員体制を充実させ、非来館型サービスも含め利用の促進を図っていく必要がある。地域の課題解決へ向けた対応が必要である。</t>
  </si>
  <si>
    <t>図書館講座、講習等</t>
  </si>
  <si>
    <t>図書館利用の推進及び市民文化振興の一助として、講座、講習会等を開催する。また、地域の子育て支援策として、親子に本の楽しさを伝えるブックスタート事業（はじめてブックの配布）を行う。</t>
  </si>
  <si>
    <t>「ブックスタート事業（はじめてブック）」については中止
５月〈子ども読書フェスティバルお楽しみ会〉参加人数：９２人
８月〈夏のワークショップ〉参加人数：１８人、〈夏の科学遊び講座〉参加人数：１９人
１０月〈秋の読書週間フェスティバル　絵本講座〉参加人数：５５人
１１月〈点訳講習会〉参加人数：６人
１２月〈冬のおたのしみ会〉参加人数：８３名
６月～３月〈朗読講習会〉（全４回）参加人数：２２人</t>
  </si>
  <si>
    <t>講座延べ回数</t>
  </si>
  <si>
    <t>講座延べ参加者数</t>
  </si>
  <si>
    <t>新型コロナウイルス感染拡大防止のための規制が緩和され、オンライン開催から会場での開催となった。子どもの読書推進のための講座については、市民向けの講座から順次再開し、市民の関心も高く多くの参加があった。絵本講座においては、手話通訳付き講座として初めて実施し、手話による絵本読みや点字図書の展示等を行い、多様な読書について周知する機会となった。
読書のバリアフリー化に欠かすことのできない障がい者サービスへの協力を得ている朗読・点訳ボランティアの技術向上のための講習も必要な事業である。</t>
  </si>
  <si>
    <t>子どもの読書活動推進のため協働している図書館ボランティアについては、高齢化や新型コロナウイルス感染拡大期間中の活動の停止による協力者の減少があり、図書館活動を再開するにあたり新規参加者の養成が急務である。子どもの読書活動を推進するために必要な知識や技術を習得するためのボランティア養成講座を実施する。
市民を対象とした講座については、引き続き継続して実施する。
子育て支援のためのブックスタート事業（はじめてブック）については、乳幼児健診の場以外の実施方法について検討し、子どもの読書推進の必要性をＰＲしていく。</t>
  </si>
  <si>
    <t>視聴覚ライブラリー運営</t>
  </si>
  <si>
    <t>視聴覚資料・機材を用いた学校教育や生涯学習活動を行う学校及び団体を援助するため、プロジェクター、スクリーン等の資料・機材の貸出しを行う。</t>
  </si>
  <si>
    <t>新座市立視聴覚ライブラリー条例</t>
  </si>
  <si>
    <t>プロジェクター、スクリーン、ワイヤレスアンプ等の視聴覚機材の貸出を実施した。</t>
  </si>
  <si>
    <t>視聴覚機材貸出回数</t>
  </si>
  <si>
    <t>市民ニーズに応える機材を整備し、視聴覚機材を用いた生涯学習活動を促進した。</t>
  </si>
  <si>
    <t>学校教育及び市民の生涯学習活動を支援するため、視聴覚機材の整備に努める。</t>
  </si>
  <si>
    <t>図書館施設整備</t>
  </si>
  <si>
    <t>中央図書館の利便性向上を図るため、公衆無線ＬＡＮを設置する。</t>
  </si>
  <si>
    <t>情報化に対応するため、中央図書館に公衆無線ＬＡＮを設置した。</t>
  </si>
  <si>
    <t>設置工事費一式</t>
  </si>
  <si>
    <t>公衆無線ＬＡＮを設置することで、利用者の利便性の向上を図ることができた。</t>
  </si>
  <si>
    <t>情報化に対応した環境を整備する。</t>
  </si>
  <si>
    <t>文化財保護審議委員会</t>
  </si>
  <si>
    <t>歴史民俗資料館</t>
  </si>
  <si>
    <t>文化財保護法及び新座市文化財保護条例に基づき、文化財保護審議委員会を設置し、教育委員会の諮問に応じて各種文化財に関する事項を調査、審議する。</t>
  </si>
  <si>
    <t>文化財保護法及び新座市文化財保護条例に基づき、文化財保護審議委員会を設置し、教育委員会の諮問に応じて各種文化財に関する事項を調査、審議した。</t>
  </si>
  <si>
    <t>新座市文化財保護審議委員会開催回数</t>
  </si>
  <si>
    <t>年３回の会議の中で、文化財の新規指定に向け、市指定候補の文化財について意見交換等を行った。また、市内の既指定文化財の保存・活用や現状変更等許可申請について、専門家からの指導、助言を受けた。
指定文化財は指定日から長い時間が経過しているものも多く、時代や環境の変化に合わせた保存・活用を検討していく必要があることから、今後は会議において専門家の指導等が増えていくと予想される。</t>
  </si>
  <si>
    <t>引き続き定期的に会議を開催し、市内の文化財保護、新たな文化財の市指定化に努める。</t>
  </si>
  <si>
    <t>文化財調査</t>
  </si>
  <si>
    <t>各種文化財の基礎的な調査及び資料の整理並びに文化財の保護を図るため、発掘調査等を行う。</t>
  </si>
  <si>
    <t>文化財保護法や新座市文化財保護条例などの法律・条例</t>
  </si>
  <si>
    <t>国庫・県費補助金を受けながら、市内遺跡確認調査を実施した。
大和田カミ遺跡等、過去に発掘調査を実施した遺跡の出土品等について、整理作業を進めた。</t>
  </si>
  <si>
    <t>確認調査</t>
  </si>
  <si>
    <t>市内遺跡確認調査の件数は、当初の想定よりも多いものであった。コロナ禍以降、開発行為等が復調しており、今後も調査件数は同程度かそれ以上で推移すると考えられる。
埋蔵文化財を保護するためには、まず確認調査が必要となるので、国庫・県費補助金を得ながら着実に実施していく必要がある。
大和田カミ遺跡については、第１３・１４・１５地点の遺物整理作業を進め、報告書刊行に向けて事業を推進した。</t>
  </si>
  <si>
    <t>市内での開発行為等が多ければ、それに応じて確認調査の件数も増える。国庫・県費補助金の増額要望も検討しながら、事業を継続していく。
大和田カミ遺跡については、令和７年度に第１１～１５地点の報告書編集、令和８年度に同書印刷製本と大和田カミ遺跡群全体の総括報告書の編集、令和９年度に総括報告書の印刷製本をして、事業完了となる予定である。</t>
  </si>
  <si>
    <t>文化財補助</t>
  </si>
  <si>
    <t>文化財所有団体の保護活動に対し、補助を行う。
１　市指定文化財：武州里神楽／大和田囃子／大和田氷川神社はだか神輿／中野の獅子舞
２　県指定文化財：平林寺建造物群（惣門・三門・仏殿・中門）防災設備保守点検
３　国指定文化財：平林寺境内林再生事業（令和６年度～）</t>
  </si>
  <si>
    <t>新座市文化財保存事業費補助金交付要綱　等</t>
  </si>
  <si>
    <t>市指定無形文化財では市指定の４団体中、交付申請のあった武州里神楽・大和田囃子・大和田はだか神輿の３団体に補助金を交付した。
平林寺の防災設備保守点検では、平成３・４年度に設置した防災設備及び自動火災報知の保守点検を実施し、総事業費の1/4を市補助金で交付した。
　・総事業費　296,670円　　　　1/4市補助金　74,000円</t>
  </si>
  <si>
    <t>市指定無形文化財補助金交付団体</t>
  </si>
  <si>
    <t>市指定無形文化財では、各団体に対し補助金を交付することで団体の活動に必要な道具の購入、修理等の事業を補助している。また、市補助金以外にも、伝統芸能サポートといった助成金事業や、記録動画作成事業といった情報を、積極的に団体に紹介している。
平林寺防災設備保守点検事業では、新座市文化財保存事業費補助金交付要綱に基づき、総事業費の1/4を市補助金で交付し、7月と12月に年2回の保守点検を実施している。
市指定無形文化財の披露の様子を撮影し、歴史民俗資料館で上映した。</t>
  </si>
  <si>
    <t>補助金交付に関する手続きを継続して行う。
県や様々な助成団体の情報について、積極的に情報提供を行い、各団体の活動支援を行っていく。
市指定無形文化財の記録撮影を継続し、様々な場面・媒体での公開・普及によって後継者育成の一助とする。</t>
  </si>
  <si>
    <t>文化財保存活用</t>
  </si>
  <si>
    <t>各種文化財の保存及び活用を図るため、野火止用水平林寺堀の管理や文化財説明板の設置を行う。</t>
  </si>
  <si>
    <t>文化財保護法</t>
  </si>
  <si>
    <t>既存の文化財説明板の撤去・設置（野火止公園内）と板面交換（武州里神楽）を実施した。
県指定史跡である野火止用水平林寺堀の清掃を実施した。</t>
  </si>
  <si>
    <t>文化財説明板の設置等</t>
  </si>
  <si>
    <t>野火止用水平林寺堀の清掃等</t>
  </si>
  <si>
    <t>板面等の劣化が激しく、野火止用水を訪れる見学者に不便をきたしていた野火止公園内の説明板について、内容の見直しを図るとともに基礎部分からの交換を実施した。県指定史跡野火止用水の説明板であったため、事業費の1/2について県費補助金の交付を受けた。
武州里神楽の説明板について、板面が劣化していたため、内容を見直しつつ板面を交換した。
野火止用水平林寺堀について、溜池の清掃、浚渫を行い、維持管理を行った。</t>
  </si>
  <si>
    <t>設置から長期間が経過した説明板が多いことから、老朽化等により交換を要する文化財説明板がまだ多く存在している。板面の内容や設置場所、インターネットとの連携等、総合的な検討を踏まえた上で、劣化の激しいものから優先的に交換を進めていく。
県指定史跡である野火止用水の保存・活用を継続していく。</t>
  </si>
  <si>
    <t>睡足軒の森運営管理</t>
  </si>
  <si>
    <t>国指定天然記念物平林寺境内林の一部であり、平林寺から貸与された睡足軒の森を青少年の体験学習の場や市民等による文化的な活動場所として活用するための運営管理を行う。</t>
  </si>
  <si>
    <t>市民団体・サークルの活動・コミュニケーションの場として、睡足軒・紅葉亭の施設の貸出しを行った。
コロナ禍以降休止していた市主催事業として「市民呈茶」を実施した。</t>
  </si>
  <si>
    <t>市民呈茶</t>
  </si>
  <si>
    <t>睡足軒・紅葉亭の施設利用</t>
  </si>
  <si>
    <t>市民呈茶は年３回を予定していたが、令和５年度は２回の実施であった。
施設の貸出しは、コロナ禍で利用者数が少なくなっていたが、徐々に利用数が増加している。</t>
  </si>
  <si>
    <t>今後も市民呈茶については協力者と調整をしながら、実施していく。
より多くの市民に睡足軒の森を利活用してもらうために、施設利用に関する周知を拡大し、市主催事業を行っていく。</t>
  </si>
  <si>
    <t>歴史民俗資料館運営管理</t>
  </si>
  <si>
    <t>歴史民俗資料館複合施設に係る運営管理を行う。</t>
  </si>
  <si>
    <t>博物館法、新座市立歴史民俗資料館条例等</t>
  </si>
  <si>
    <t>保健センターとの複合施設として新たに開館し、平林寺等所蔵資料の特別展示及び全６回の企画展示、全８回の講演会・イベント等を実施した。
講演会・イベント等の参加者数は計１４５名であった。
また、市内小学校（６校５９７名）、市内外行政機関等（７団体１４１名）
からの依頼による館内見学案内を実施した。
収蔵品の整理、新規受入れについては、７件の寄贈申出があり、これを受領した。</t>
  </si>
  <si>
    <t>年間来館者数</t>
  </si>
  <si>
    <t>旧歴史民俗資料館の来館者数に比して、来館者数が大幅に上昇した。
移転開館に伴う施設の目新しさに加え、デジタルサイネージなどの新設備や定期的な展示替え、企画展示や特別展示、イベント等を実施したことが来館者数増に直結したと考えられる。
新施設での展示に供するため、市民から新たな寄贈・寄託資料の申込みが寄せられた。</t>
  </si>
  <si>
    <t>旧歴史民俗資料館と異なり、保健センターとの複合施設であるための制約（全館燻蒸ができない、イベントや団体見学の日程調整・会場の確保の自由度が低い）はあるものの、メリットとして親子連れなどの新規の来館者が増加した。
今後、定期的な展示替えやデジタルサイネージのコンテンツ追加、イベント等を継続して実施し、リピーターのみならず新規来館者の確保に一層努めていく。また、メディアやＳＮＳ等を活用し、積極的に情報発信を行う。
収蔵庫については、開館時点ですでに飽和状態に近く、貴重な新資料の受入れが難しい状態が続いている。館外に新たな収蔵スペースの確保を検討する必要がある。</t>
  </si>
  <si>
    <t>スポーツ推進</t>
  </si>
  <si>
    <t>スポーツ推進委員を委嘱し、市民のスポーツ・レクリエーションの普及を図るとともに、スポーツ分野での活躍者を市民に周知するなど、スポーツ推進を図る。</t>
  </si>
  <si>
    <t>スポーツ基本法、新座市スポーツ推進委員に関する規則</t>
  </si>
  <si>
    <t>市民のスポーツ・レクリエーションの普及を図るため、スポーツ推進委員交流会及び定例会を実施した（スポーツ推進委員２９名）。
・スポーツ推進委員定例会（内容：夏期巡回ラジオ体操、市民体育祭、南部支部南地区スポーツ推進委員交流会）
・埼玉県スポーツ推進委員理事会及び研修会
・スポーツ推進委員講習会
　※令和５年度については南部支部南地区スポーツ推進委員交流会を実施</t>
  </si>
  <si>
    <t>スポーツ推進委員定例会</t>
  </si>
  <si>
    <t>埼玉県スポーツ推進委員理事会及び研修会</t>
  </si>
  <si>
    <t>スポーツ推進委員講習会</t>
  </si>
  <si>
    <t>・スポーツ推進委員定例会では、市の関連事業（夏期巡回ラジオ体操や市民体育祭）の概要について説明し、運営方法について多くの御意見をいただいた。
・埼玉県スポーツ推進委員連絡協議会が主催する研修会及び理事会にスポーツ推進委員が出席し、他市との意見交換及び情報共有を行った。
・南部支部南地区スポーツ推進委員交流会（例年はスポーツ推進委員講習会を実施）では、他市のスポーツ推進委員連絡協議会を招待し、ニュースポーツの普及及び他市との情報共有を行った。</t>
  </si>
  <si>
    <t>今後も引き続きスポーツ推進委員定例会及び講習会を実施し、スポーツ・レクリエーション活動の普及に努めていく。
また、埼玉県スポーツ推進委員連絡協議会が主催する研修会及び理事会に出席し、他市との連携を強化していく。</t>
  </si>
  <si>
    <t>スポーツ教室</t>
  </si>
  <si>
    <t>市内大学との連携によるスポーツ教室の開催により、市民の運動・スポーツの機会の創出及び健康維持・増進並びに市内スポーツの振興を図る。</t>
  </si>
  <si>
    <t>市内大学と連携し、スポーツ教室を開催することにより、市民の運動・スポーツの機会の創出及び市内スポーツの振興を図った。また、スポーツ教室申込申請事務及び市HPでの周知を行った。
・立教スポーツ教室を実施（乗馬教室、野球、サッカー、テニス）</t>
  </si>
  <si>
    <t>立教スポーツ教室</t>
  </si>
  <si>
    <t>種目</t>
  </si>
  <si>
    <t>立教スポーツ教室の開催にあたり、立教大学担当者と密な連携を取りながら事業の準備及び運営を行うことができたが、事業の周知や選定の検討には課題が残った。</t>
  </si>
  <si>
    <t>参加人数については、定員割れしている種目があるため事業周知を強化するとともにニーズのある種目選定を検討する。</t>
  </si>
  <si>
    <t>学校開放</t>
  </si>
  <si>
    <t>市内小学校の校庭を開放し、市民の運動・スポーツの機会の創出及び健康維持・増進並びに市内スポーツの振興を図る。</t>
  </si>
  <si>
    <t>新座市立学校施設の開放に関する規則</t>
  </si>
  <si>
    <t>毎月第三土曜日の午前９時から正午までの時間帯において市内全小学校校庭を開放し、一般利用者の遊び場を提供した。
また、市HP及び広報を用いて事業の周知を行った。</t>
  </si>
  <si>
    <t>実施場所</t>
  </si>
  <si>
    <t>利用者数</t>
  </si>
  <si>
    <t>市内小学校校庭を開放し、子どもたちが屋外で自由に遊ぶことのできる場所を提供し、市民のニーズに対応した。
参加人数については向上の余地があるため、事業周知の強化を図る。</t>
  </si>
  <si>
    <t>本事業を市民に浸透させるため、引き続き事業を実施する。</t>
  </si>
  <si>
    <t>市民総合体育大会</t>
  </si>
  <si>
    <t>広く市民の間にスポーツを普及させるとともにスポーツ精神を高揚し、市民の健康増進を図るため、毎年、市内の各運動施設で市民総合体育大会を開催するもので、公益財団法人新座市スポーツ協会加盟団体により２１競技２２種目を実施する。</t>
  </si>
  <si>
    <t>受注者である（公財）新座市スポーツ協会が事業の運営・管理を行った。
２１競技２２種目の競技を実施した。</t>
  </si>
  <si>
    <t>参加団体</t>
  </si>
  <si>
    <t>受注者による適切な事業の運営・管理が行われた。</t>
  </si>
  <si>
    <t>今後も引き続き、市民に対してスポーツを普及させるとともに健康増進を図るため、受注者と連携して事業の実施を行う。</t>
  </si>
  <si>
    <t>スポーツ協会補助</t>
  </si>
  <si>
    <t>スポーツ・レクリエーション関係２４団体で構成される公益財団法人新座市スポーツ協会に対し、普及啓発に関する事業費及び人件費について補助を行う。</t>
  </si>
  <si>
    <t>団体等に交付する補助金等交付要綱、新座市補助金等の交付に関する規則</t>
  </si>
  <si>
    <t>スポーツ・レクリエーション関係２４団体で構成される公益財団法人スポーツ協会に対し、普及啓発に関する事業費及び人件費について補助を行った。
補助団体数：１団体
補助額：２３，１１１，０００円</t>
  </si>
  <si>
    <t>市民のスポーツ・レクリエーション振興を目的とした公益財団法人新座市スポーツ協会に対して補助を行い、団体の活動費として活用していただくことができた。</t>
  </si>
  <si>
    <t>時勢とともに地域のスポーツ活動は変化しており、部活動地域移行等の新たな課題も生じている。
公益法人である新座市スポーツ協会が本市のスポーツ・レクリエーション振興の核となり地域課題の解決に貢献できるよう支援していく。</t>
  </si>
  <si>
    <t>市民のふれあいの場とふるさとづくりを促進し、地域コミュニティとふるさと意識の高揚を図るため、市民参加によって開催される新座快適みらい都市市民まつり市民体育祭実行委員会に対し、事業費の補助を行う。
なお、令和６年度は実施会場の陸上競技場が改修工事のため中止予定としている。</t>
  </si>
  <si>
    <t>市民体育祭実行委員会要綱</t>
  </si>
  <si>
    <t>（公財）新座市スポーツ協会、町内会連合会、スポーツ推進委員及び教育委員会事務局の中から選出された委員で実行委員会を構成し、市民体育祭の企画・運営を行った。</t>
  </si>
  <si>
    <t>参加町内会数</t>
  </si>
  <si>
    <t>町内会</t>
  </si>
  <si>
    <t>市民のふれあいの場とふるさとづくりを促進するとともに、町内会同士の情報共有や結びつきを深め、町内会活動の更なる活性化をすることができた。
参加町内会数についても昨年度と比較して増加している。</t>
  </si>
  <si>
    <t>現状では市民体育祭実行委員会の事務を生涯学習スポーツ課が担当しているが、実行委員会で中心的な役割を担う（公財）新座市スポーツ協会へ事務を移管することについて検討の余地がある。</t>
  </si>
  <si>
    <t>市民総合体育館運営管理</t>
  </si>
  <si>
    <t>市民総合体育館に係る運営管理を行う。
公益財団法人新座市スポーツ協会を指定管理者とする（令和４年度～令和６年度）。</t>
  </si>
  <si>
    <t>新座市スポーツ施設条例、新座市スポーツ施設規則</t>
  </si>
  <si>
    <t>指定管理者である公益財団法人新座市スポーツ協会が、スポーツ施設の運営、維持管理、主催事業の開催等を行った。
また、指定管理者による管理運営の他、軽微な修繕等について市が直接実施した。</t>
  </si>
  <si>
    <t>利用件数（総合体育館全施設）</t>
  </si>
  <si>
    <t>指定管理料</t>
  </si>
  <si>
    <t>小規模な施設修繕や物品修繕の対応は、市が対応するよりも施設の維持管理を専門としている指定管理者が対応した方が、より迅速で効率的な対応が見込まれる。指定管理者で対応することについて、検討の余地がある。
また、運動施設使用料還付金事務についても、利用料金制の採用による指定管理者の事務とすることで、より効率的な対応が見込まれる。</t>
  </si>
  <si>
    <t>指定管理者による対応が可能なものはできる限り指定管理者で対応できるよう、引き続き指定管理者と連携しながら、市民のスポーツ・レクリエーションの振興を図り、魅力ある施設の運営、適切な維持管理を行っていく。</t>
  </si>
  <si>
    <t>福祉の里体育館運営管理</t>
  </si>
  <si>
    <t>福祉の里体育館に係る運営管理を行う。</t>
  </si>
  <si>
    <t>新座市スポーツ施設条例、新座市福祉の里体育館規則</t>
  </si>
  <si>
    <t>福祉の里体育館の案内受付、使用料徴収、施設維持管理業務等は公益財団法人新座市シルバー人材センターに委託した。</t>
  </si>
  <si>
    <t>利用件数</t>
  </si>
  <si>
    <t>委託業者により、適切に業務が行われ、市民のスポーツ・レクリエーション振興が図られた。</t>
  </si>
  <si>
    <t>今後も市民のスポーツ・レクリエーション振興のため、委託業者と連携して施設運営を行う。</t>
  </si>
  <si>
    <t>体育館施設整備</t>
  </si>
  <si>
    <t>体育館利用者及び入場者の安全管理や利用促進を図るため、施設の改修工事等を行う。</t>
  </si>
  <si>
    <t>体育館利用者の安全管理や利用促進を図るため、施設の改修工事及び設備備品の購入等を行った。
主な実施事業
・市民総合体育館空調設備設置工事及び非構造部材耐震化工事
・市民総合体育館浄化槽補修工事
・市民総合体育館コインロッカー購入</t>
  </si>
  <si>
    <t>工事金額</t>
  </si>
  <si>
    <t>市内スポーツ施設は老朽化が進行しており、施設利用者の安全性や利便性の向上等を考慮すると改修工事や備品の更新などの対応が必要な施設及び設備が複数あるため、事業の必要性は高まっている。</t>
  </si>
  <si>
    <t>指定管理者と連携しながら、対応すべき施設や設備の優先順位を検討し、引き続き施設の改修や備品の更新を進めていく。</t>
  </si>
  <si>
    <t>体育施設運営管理</t>
  </si>
  <si>
    <t>体育施設に係る運営管理を行う。
公益財団法人新座市スポーツ協会を指定管理者とする（令和４年度～令和６年度）。</t>
  </si>
  <si>
    <t>公益財団法人新座市スポーツ協会を指定管理者として、屋外スポーツ施設の管理運営を行った。
なお、スポーツ施設の土地賃貸借業務や学校施設夜間照明の電気料支払事務等は市が直接実施した。</t>
  </si>
  <si>
    <t>体育施設等指定管理料</t>
  </si>
  <si>
    <t>体育施設整備</t>
  </si>
  <si>
    <t>体育施設利用者及び入場者の安全管理や利用促進を図るため、施設の改良改修工事等を行う。</t>
  </si>
  <si>
    <t>体育施設利用者の安全管理や利用促進を図るため、施設の改良改修工事及び設備備品の購入等を行った。
主な実施事業
・総合運動公園陸上競技場改修工事
・総合運動公園野球場ＢＳＯ表示器改修工事
・総合運動公園陸上競技場ハードル等購入</t>
  </si>
  <si>
    <t>体育施設用地取得</t>
  </si>
  <si>
    <t>馬場運動場用地の地権者が逝去され、相続人から用地売却の意向があったことを受け、当該用地を購入する。</t>
  </si>
  <si>
    <t>馬場運動場用地地権者の相続発生に伴い、当該地権者の申出により、賃貸借契約を締結していた馬場運動場用地の買取を実施した。
金額：１８０，９５２，２９２円</t>
  </si>
  <si>
    <t>買取金額</t>
  </si>
  <si>
    <t>買取面積</t>
  </si>
  <si>
    <t>㎡</t>
  </si>
  <si>
    <t>市内のスポーツ施設の多くが借地であり、地権者の高齢化による相続対策が課題となっている。
相続により借地の買取要望は今後も高まっていくと思われる。</t>
  </si>
  <si>
    <t>地権者の相続に伴う借地の買取要望は今後も発生する可能性が十分あるため、引き続き、対応が必要となった際には財政部と調整しながら予算の確保及び事務の執行を進めていく。</t>
  </si>
  <si>
    <t>Ａ</t>
  </si>
  <si>
    <t>Ｂ</t>
  </si>
  <si>
    <t>Ｃ</t>
  </si>
  <si>
    <t>事業名をクリックすると帳票を表示します</t>
    <rPh sb="0" eb="2">
      <t>ジギョウ</t>
    </rPh>
    <rPh sb="2" eb="3">
      <t>メイ</t>
    </rPh>
    <rPh sb="11" eb="13">
      <t>チョウヒョウ</t>
    </rPh>
    <rPh sb="14" eb="16">
      <t>ヒョウジ</t>
    </rPh>
    <phoneticPr fontId="4"/>
  </si>
  <si>
    <t>所管課</t>
    <rPh sb="0" eb="2">
      <t>ショカン</t>
    </rPh>
    <rPh sb="2" eb="3">
      <t>カ</t>
    </rPh>
    <phoneticPr fontId="4"/>
  </si>
  <si>
    <t>決算額(千円)</t>
    <rPh sb="0" eb="2">
      <t>ケッサン</t>
    </rPh>
    <rPh sb="2" eb="3">
      <t>ガク</t>
    </rPh>
    <rPh sb="4" eb="6">
      <t>センエン</t>
    </rPh>
    <phoneticPr fontId="4"/>
  </si>
  <si>
    <t>実施状況</t>
    <rPh sb="0" eb="2">
      <t>ジッシ</t>
    </rPh>
    <rPh sb="2" eb="4">
      <t>ジョウキョウ</t>
    </rPh>
    <phoneticPr fontId="4"/>
  </si>
  <si>
    <t>必要性</t>
    <rPh sb="0" eb="3">
      <t>ヒツヨウセイ</t>
    </rPh>
    <phoneticPr fontId="4"/>
  </si>
  <si>
    <t>効率性</t>
    <rPh sb="0" eb="3">
      <t>コウリツセイ</t>
    </rPh>
    <phoneticPr fontId="4"/>
  </si>
  <si>
    <t>貢献度</t>
    <rPh sb="0" eb="3">
      <t>コウケンド</t>
    </rPh>
    <phoneticPr fontId="4"/>
  </si>
  <si>
    <t>今後の方向性</t>
    <rPh sb="0" eb="2">
      <t>コンゴ</t>
    </rPh>
    <phoneticPr fontId="4"/>
  </si>
  <si>
    <t>Ｃ</t>
    <phoneticPr fontId="2"/>
  </si>
  <si>
    <t>Ⅲ：現状のまま継続</t>
    <phoneticPr fontId="26"/>
  </si>
  <si>
    <t>Ⅱ：改善しながら継続</t>
    <phoneticPr fontId="26"/>
  </si>
  <si>
    <t>Ⅳ：事業規模縮小</t>
    <phoneticPr fontId="26"/>
  </si>
  <si>
    <t>Ⅵ：事業終了</t>
    <phoneticPr fontId="26"/>
  </si>
  <si>
    <t>Ⅰ：事業規模拡大</t>
    <phoneticPr fontId="26"/>
  </si>
  <si>
    <t>Ⅴ：事業廃止</t>
    <phoneticPr fontId="26"/>
  </si>
  <si>
    <t>No.</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</si>
</sst>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8" x14ac:knownFonts="1">
    <font>
      <sz val="11"/>
      <color theme="1"/>
      <name val="ＭＳ ゴシック"/>
      <family val="2"/>
      <charset val="128"/>
    </font>
    <font>
      <sz val="11"/>
      <color theme="1"/>
      <name val="游ゴシック"/>
      <family val="2"/>
      <scheme val="minor"/>
    </font>
    <font>
      <sz val="6"/>
      <name val="ＭＳ ゴシック"/>
      <family val="2"/>
      <charset val="128"/>
    </font>
    <font>
      <sz val="6"/>
      <name val="ＭＳ Ｐゴシック"/>
      <family val="3"/>
      <charset val="128"/>
    </font>
    <font>
      <sz val="6"/>
      <name val="游ゴシック"/>
      <family val="3"/>
      <charset val="128"/>
      <scheme val="minor"/>
    </font>
    <font>
      <u/>
      <sz val="11"/>
      <color theme="10"/>
      <name val="ＭＳ Ｐゴシック"/>
      <family val="3"/>
    </font>
    <font>
      <sz val="11"/>
      <color indexed="8"/>
      <name val="ＭＳ Ｐゴシック"/>
      <family val="3"/>
    </font>
    <font>
      <b/>
      <sz val="22"/>
      <color indexed="8"/>
      <name val="BIZ UDゴシック"/>
      <family val="3"/>
    </font>
    <font>
      <u/>
      <sz val="22"/>
      <color theme="10"/>
      <name val="ＭＳ Ｐゴシック"/>
      <family val="3"/>
    </font>
    <font>
      <sz val="8"/>
      <color indexed="8"/>
      <name val="Meiryo UI"/>
      <family val="3"/>
      <charset val="128"/>
    </font>
    <font>
      <sz val="11"/>
      <color indexed="8"/>
      <name val="BIZ UDゴシック"/>
      <family val="3"/>
    </font>
    <font>
      <b/>
      <sz val="14"/>
      <color theme="0"/>
      <name val="BIZ UDゴシック"/>
      <family val="3"/>
      <charset val="128"/>
    </font>
    <font>
      <b/>
      <sz val="10"/>
      <color indexed="8"/>
      <name val="BIZ UDゴシック"/>
      <family val="3"/>
      <charset val="128"/>
    </font>
    <font>
      <sz val="8"/>
      <color indexed="8"/>
      <name val="BIZ UDゴシック"/>
      <family val="3"/>
      <charset val="128"/>
    </font>
    <font>
      <sz val="8"/>
      <color indexed="8"/>
      <name val="ＭＳ Ｐゴシック"/>
      <family val="3"/>
    </font>
    <font>
      <b/>
      <sz val="28"/>
      <color indexed="8"/>
      <name val="BIZ UDゴシック"/>
      <family val="3"/>
      <charset val="128"/>
    </font>
    <font>
      <sz val="10"/>
      <color indexed="8"/>
      <name val="BIZ UDゴシック"/>
      <family val="3"/>
      <charset val="128"/>
    </font>
    <font>
      <sz val="36"/>
      <color indexed="8"/>
      <name val="BIZ UDゴシック"/>
      <family val="3"/>
      <charset val="128"/>
    </font>
    <font>
      <sz val="8"/>
      <name val="BIZ UDゴシック"/>
      <family val="3"/>
      <charset val="128"/>
    </font>
    <font>
      <sz val="10"/>
      <name val="BIZ UDゴシック"/>
      <family val="3"/>
      <charset val="128"/>
    </font>
    <font>
      <sz val="26"/>
      <color indexed="8"/>
      <name val="BIZ UDゴシック"/>
      <family val="3"/>
      <charset val="128"/>
    </font>
    <font>
      <sz val="12"/>
      <color indexed="8"/>
      <name val="BIZ UDゴシック"/>
      <family val="3"/>
      <charset val="128"/>
    </font>
    <font>
      <sz val="11"/>
      <color theme="1"/>
      <name val="ＭＳ Ｐゴシック"/>
      <family val="3"/>
      <charset val="128"/>
    </font>
    <font>
      <sz val="6"/>
      <name val="ＭＳ Ｐゴシック"/>
      <family val="3"/>
    </font>
    <font>
      <sz val="11"/>
      <color theme="1"/>
      <name val="ＭＳ ゴシック"/>
      <family val="2"/>
      <charset val="128"/>
    </font>
    <font>
      <sz val="11"/>
      <name val="游ゴシック"/>
      <family val="2"/>
      <scheme val="minor"/>
    </font>
    <font>
      <sz val="6"/>
      <name val="游ゴシック"/>
      <family val="2"/>
      <charset val="128"/>
      <scheme val="minor"/>
    </font>
    <font>
      <sz val="11"/>
      <color theme="0"/>
      <name val="メイリオ"/>
      <family val="3"/>
      <charset val="128"/>
    </font>
  </fonts>
  <fills count="8">
    <fill>
      <patternFill patternType="none"/>
    </fill>
    <fill>
      <patternFill patternType="gray125"/>
    </fill>
    <fill>
      <patternFill patternType="solid">
        <fgColor theme="0" tint="-0.249977111117893"/>
        <bgColor indexed="64"/>
      </patternFill>
    </fill>
    <fill>
      <patternFill patternType="solid">
        <fgColor theme="8" tint="0.79998168889431442"/>
        <bgColor indexed="64"/>
      </patternFill>
    </fill>
    <fill>
      <patternFill patternType="solid">
        <fgColor theme="1"/>
        <bgColor indexed="64"/>
      </patternFill>
    </fill>
    <fill>
      <patternFill patternType="solid">
        <fgColor theme="0"/>
        <bgColor indexed="64"/>
      </patternFill>
    </fill>
    <fill>
      <patternFill patternType="solid">
        <fgColor theme="7" tint="0.59999389629810485"/>
        <bgColor indexed="64"/>
      </patternFill>
    </fill>
    <fill>
      <patternFill patternType="solid">
        <fgColor theme="1" tint="0.14999847407452621"/>
        <bgColor indexed="64"/>
      </patternFill>
    </fill>
  </fills>
  <borders count="56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top style="double">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top style="thin">
        <color indexed="64"/>
      </top>
      <bottom/>
      <diagonal/>
    </border>
    <border>
      <left style="double">
        <color indexed="64"/>
      </left>
      <right style="double">
        <color indexed="64"/>
      </right>
      <top style="double">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top/>
      <bottom style="thin">
        <color indexed="64"/>
      </bottom>
      <diagonal/>
    </border>
    <border>
      <left style="double">
        <color indexed="64"/>
      </left>
      <right style="double">
        <color indexed="64"/>
      </right>
      <top/>
      <bottom style="double">
        <color indexed="64"/>
      </bottom>
      <diagonal/>
    </border>
    <border>
      <left/>
      <right style="double">
        <color indexed="64"/>
      </right>
      <top/>
      <bottom style="thin">
        <color indexed="64"/>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style="double">
        <color indexed="64"/>
      </left>
      <right style="double">
        <color indexed="64"/>
      </right>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top/>
      <bottom/>
      <diagonal/>
    </border>
    <border>
      <left/>
      <right style="thin">
        <color indexed="8"/>
      </right>
      <top/>
      <bottom/>
      <diagonal/>
    </border>
    <border>
      <left style="thin">
        <color indexed="8"/>
      </left>
      <right/>
      <top/>
      <bottom/>
      <diagonal/>
    </border>
    <border>
      <left/>
      <right style="double">
        <color indexed="64"/>
      </right>
      <top/>
      <bottom/>
      <diagonal/>
    </border>
    <border>
      <left style="thin">
        <color indexed="64"/>
      </left>
      <right/>
      <top/>
      <bottom/>
      <diagonal/>
    </border>
    <border>
      <left style="double">
        <color indexed="64"/>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right style="double">
        <color indexed="64"/>
      </right>
      <top/>
      <bottom style="thin">
        <color indexed="8"/>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style="double">
        <color indexed="64"/>
      </right>
      <top/>
      <bottom style="double">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diagonalDown="1">
      <left style="double">
        <color indexed="64"/>
      </left>
      <right style="thin">
        <color indexed="64"/>
      </right>
      <top style="thin">
        <color indexed="64"/>
      </top>
      <bottom style="thin">
        <color indexed="64"/>
      </bottom>
      <diagonal style="thin">
        <color indexed="64"/>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right style="thin">
        <color indexed="64"/>
      </right>
      <top/>
      <bottom style="double">
        <color indexed="64"/>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right style="thin">
        <color indexed="64"/>
      </right>
      <top style="thin">
        <color indexed="64"/>
      </top>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right style="thin">
        <color indexed="64"/>
      </right>
      <top style="thin">
        <color indexed="64"/>
      </top>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right style="thin">
        <color indexed="64"/>
      </right>
      <top style="thin">
        <color indexed="64"/>
      </top>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right style="thin">
        <color indexed="64"/>
      </right>
      <top style="thin">
        <color indexed="64"/>
      </top>
      <bottom/>
      <diagonal/>
    </border>
    <border>
      <left style="double">
        <color indexed="64"/>
      </left>
      <right style="thin">
        <color indexed="8"/>
      </right>
      <top style="thin">
        <color auto="1"/>
      </top>
      <bottom style="thin">
        <color indexed="8"/>
      </bottom>
      <diagonal/>
    </border>
    <border>
      <left style="thin">
        <color indexed="8"/>
      </left>
      <right style="thin">
        <color indexed="8"/>
      </right>
      <top style="thin">
        <color auto="1"/>
      </top>
      <bottom style="thin">
        <color indexed="8"/>
      </bottom>
      <diagonal/>
    </border>
    <border>
      <left style="thin">
        <color indexed="8"/>
      </left>
      <right/>
      <top style="thin">
        <color auto="1"/>
      </top>
      <bottom style="thin">
        <color indexed="8"/>
      </bottom>
      <diagonal/>
    </border>
    <border>
      <left/>
      <right/>
      <top style="thin">
        <color auto="1"/>
      </top>
      <bottom style="thin">
        <color indexed="8"/>
      </bottom>
      <diagonal/>
    </border>
    <border>
      <left/>
      <right style="double">
        <color indexed="64"/>
      </right>
      <top style="thin">
        <color auto="1"/>
      </top>
      <bottom style="thin">
        <color indexed="8"/>
      </bottom>
      <diagonal/>
    </border>
    <border>
      <left style="double">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64"/>
      </right>
      <top style="thin">
        <color indexed="8"/>
      </top>
      <bottom style="thin">
        <color indexed="8"/>
      </bottom>
      <diagonal/>
    </border>
    <border>
      <left style="double">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double">
        <color indexed="64"/>
      </right>
      <top style="thin">
        <color indexed="8"/>
      </top>
      <bottom/>
      <diagonal/>
    </border>
    <border>
      <left style="double">
        <color indexed="64"/>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right/>
      <top style="thin">
        <color indexed="8"/>
      </top>
      <bottom style="double">
        <color indexed="64"/>
      </bottom>
      <diagonal/>
    </border>
    <border>
      <left/>
      <right style="double">
        <color indexed="64"/>
      </right>
      <top style="thin">
        <color indexed="8"/>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s>
  <cellStyleXfs count="6">
    <xf numFmtId="0" fontId="0" fillId="0" borderId="0">
      <alignment vertical="center"/>
    </xf>
    <xf numFmtId="0" fontId="1" fillId="0" borderId="0"/>
    <xf numFmtId="0" fontId="5" fillId="0" borderId="0" applyNumberFormat="0" applyFill="0" applyBorder="0" applyAlignment="0" applyProtection="0">
      <alignment vertical="center"/>
    </xf>
    <xf numFmtId="0" fontId="6" fillId="0" borderId="0">
      <alignment vertical="center"/>
    </xf>
    <xf numFmtId="38" fontId="22" fillId="0" borderId="0" applyFont="0" applyFill="0" applyBorder="0" applyAlignment="0" applyProtection="0">
      <alignment vertical="center"/>
    </xf>
    <xf numFmtId="38" fontId="24" fillId="0" borderId="0" applyFont="0" applyFill="0" applyBorder="0" applyAlignment="0" applyProtection="0">
      <alignment vertical="center"/>
    </xf>
  </cellStyleXfs>
  <cellXfs count="8759">
    <xf numFmtId="0" fontId="0" fillId="0" borderId="0" xfId="0">
      <alignment vertical="center"/>
    </xf>
    <xf numFmtId="0" fontId="1" fillId="2" borderId="1" xfId="1" applyFill="1" applyBorder="1" applyAlignment="1">
      <alignment horizontal="center" wrapText="1"/>
    </xf>
    <xf numFmtId="0" fontId="1" fillId="0" borderId="0" xfId="1"/>
    <xf numFmtId="0" fontId="1" fillId="0" borderId="1" xfId="1" applyBorder="1"/>
    <xf numFmtId="0" fontId="5" fillId="0" borderId="1" xfId="2" applyBorder="1" applyAlignment="1">
      <alignment wrapText="1"/>
    </xf>
    <xf numFmtId="0" fontId="1" fillId="0" borderId="0" xfId="1" applyAlignment="1">
      <alignment wrapText="1"/>
    </xf>
    <xf numFmtId="0" fontId="8" fillId="0" borderId="0" xfId="3" applyFont="1">
      <alignment vertical="center"/>
    </xf>
    <xf numFmtId="0" fontId="6" fillId="0" borderId="0" xfId="3">
      <alignment vertical="center"/>
    </xf>
    <xf numFmtId="0" fontId="9" fillId="0" borderId="0" xfId="3" applyFont="1">
      <alignment vertical="center"/>
    </xf>
    <xf numFmtId="0" fontId="10" fillId="0" borderId="3" xfId="3" applyFont="1" applyBorder="1">
      <alignment vertical="center"/>
    </xf>
    <xf numFmtId="0" fontId="14" fillId="0" borderId="0" xfId="3" applyFont="1">
      <alignment vertical="center"/>
    </xf>
    <xf numFmtId="0" fontId="17" fillId="0" borderId="0" xfId="3" applyFont="1" applyAlignment="1">
      <alignment horizontal="center" vertical="center"/>
    </xf>
    <xf numFmtId="0" fontId="9" fillId="0" borderId="0" xfId="3" applyFont="1" applyAlignment="1">
      <alignment horizontal="center" vertical="center"/>
    </xf>
    <xf numFmtId="0" fontId="10" fillId="0" borderId="0" xfId="3" applyFont="1">
      <alignment vertical="center"/>
    </xf>
    <xf numFmtId="0" fontId="20" fillId="0" borderId="0" xfId="3" applyFont="1" applyAlignment="1">
      <alignment horizontal="center" vertical="center"/>
    </xf>
    <xf numFmtId="38" fontId="13" fillId="2" borderId="1" xfId="4" applyFont="1" applyFill="1" applyBorder="1" applyAlignment="1">
      <alignment horizontal="right" vertical="center" wrapText="1"/>
    </xf>
    <xf numFmtId="38" fontId="13" fillId="0" borderId="1" xfId="4" applyFont="1" applyFill="1" applyBorder="1" applyAlignment="1">
      <alignment horizontal="right" vertical="center" wrapText="1"/>
    </xf>
    <xf numFmtId="38" fontId="13" fillId="0" borderId="9" xfId="4" applyFont="1" applyFill="1" applyBorder="1" applyAlignment="1">
      <alignment horizontal="right" vertical="center" wrapText="1"/>
    </xf>
    <xf numFmtId="0" fontId="6" fillId="0" borderId="30" xfId="3" applyBorder="1">
      <alignment vertical="center"/>
    </xf>
    <xf numFmtId="0" fontId="12" fillId="2" borderId="59" xfId="3" applyFont="1" applyFill="1" applyBorder="1" applyAlignment="1">
      <alignment horizontal="center" vertical="center" wrapText="1"/>
    </xf>
    <xf numFmtId="0" fontId="12" fillId="2" borderId="1" xfId="3" applyFont="1" applyFill="1" applyBorder="1" applyAlignment="1">
      <alignment horizontal="center" vertical="center" wrapText="1"/>
    </xf>
    <xf numFmtId="0" fontId="13" fillId="5" borderId="1" xfId="3" applyFont="1" applyFill="1" applyBorder="1" applyAlignment="1">
      <alignment horizontal="center" vertical="center" wrapText="1"/>
    </xf>
    <xf numFmtId="0" fontId="13" fillId="5" borderId="53" xfId="3" applyFont="1" applyFill="1" applyBorder="1" applyAlignment="1">
      <alignment horizontal="center" vertical="center" wrapText="1"/>
    </xf>
    <xf numFmtId="0" fontId="9" fillId="0" borderId="1" xfId="3" applyFont="1" applyBorder="1">
      <alignment vertical="center"/>
    </xf>
    <xf numFmtId="0" fontId="9" fillId="0" borderId="84" xfId="3" applyFont="1" applyBorder="1">
      <alignment vertical="center"/>
    </xf>
    <xf numFmtId="0" fontId="9" fillId="0" borderId="85" xfId="3" applyFont="1" applyBorder="1">
      <alignment vertical="center"/>
    </xf>
    <xf numFmtId="0" fontId="13" fillId="5" borderId="1" xfId="3" applyFont="1" applyFill="1" applyBorder="1" applyAlignment="1">
      <alignment vertical="center" wrapText="1"/>
    </xf>
    <xf numFmtId="0" fontId="13" fillId="5" borderId="53" xfId="3" applyFont="1" applyFill="1" applyBorder="1" applyAlignment="1">
      <alignment vertical="center" wrapText="1"/>
    </xf>
    <xf numFmtId="0" fontId="9" fillId="0" borderId="86" xfId="3" applyFont="1" applyBorder="1">
      <alignment vertical="center"/>
    </xf>
    <xf numFmtId="0" fontId="1" fillId="3" borderId="1" xfId="1" applyFill="1" applyBorder="1" applyAlignment="1">
      <alignment shrinkToFit="1"/>
    </xf>
    <xf numFmtId="0" fontId="1" fillId="0" borderId="1" xfId="1" applyBorder="1" applyAlignment="1">
      <alignment shrinkToFit="1"/>
    </xf>
    <xf numFmtId="0" fontId="1" fillId="2" borderId="1" xfId="1" applyFill="1" applyBorder="1" applyAlignment="1">
      <alignment horizontal="center" vertical="center" wrapText="1"/>
    </xf>
    <xf numFmtId="0" fontId="1" fillId="0" borderId="1" xfId="1" applyBorder="1" applyAlignment="1">
      <alignment horizontal="center" vertical="center"/>
    </xf>
    <xf numFmtId="0" fontId="1" fillId="0" borderId="0" xfId="1" applyAlignment="1">
      <alignment horizontal="center" vertical="center"/>
    </xf>
    <xf numFmtId="38" fontId="1" fillId="2" borderId="1" xfId="5" applyFont="1" applyFill="1" applyBorder="1" applyAlignment="1">
      <alignment horizontal="center" wrapText="1"/>
    </xf>
    <xf numFmtId="38" fontId="1" fillId="0" borderId="1" xfId="5" applyFont="1" applyBorder="1" applyAlignment="1"/>
    <xf numFmtId="38" fontId="1" fillId="0" borderId="0" xfId="5" applyFont="1" applyAlignment="1"/>
    <xf numFmtId="0" fontId="1" fillId="2" borderId="1" xfId="1" applyFill="1" applyBorder="1" applyAlignment="1">
      <alignment horizontal="center" shrinkToFit="1"/>
    </xf>
    <xf numFmtId="0" fontId="1" fillId="0" borderId="0" xfId="1" applyAlignment="1">
      <alignment shrinkToFit="1"/>
    </xf>
    <xf numFmtId="0" fontId="25" fillId="6" borderId="1" xfId="1" applyFont="1" applyFill="1" applyBorder="1"/>
    <xf numFmtId="0" fontId="12" fillId="2" borderId="89" xfId="3" applyFont="1" applyFill="1" applyBorder="1" applyAlignment="1">
      <alignment horizontal="center" vertical="center" wrapText="1"/>
    </xf>
    <xf numFmtId="0" fontId="12" fillId="2" borderId="90" xfId="3" applyFont="1" applyFill="1" applyBorder="1" applyAlignment="1">
      <alignment horizontal="center" vertical="center" wrapText="1"/>
    </xf>
    <xf numFmtId="0" fontId="12" fillId="2" borderId="91" xfId="3" applyFont="1" applyFill="1" applyBorder="1" applyAlignment="1">
      <alignment horizontal="center" vertical="center" wrapText="1"/>
    </xf>
    <xf numFmtId="0" fontId="12" fillId="2" borderId="37" xfId="3" applyFont="1" applyFill="1" applyBorder="1" applyAlignment="1">
      <alignment horizontal="center" vertical="center" wrapText="1"/>
    </xf>
    <xf numFmtId="0" fontId="12" fillId="2" borderId="0" xfId="3" applyFont="1" applyFill="1" applyAlignment="1">
      <alignment horizontal="center" vertical="center" wrapText="1"/>
    </xf>
    <xf numFmtId="0" fontId="12" fillId="2" borderId="40" xfId="3" applyFont="1" applyFill="1" applyBorder="1" applyAlignment="1">
      <alignment horizontal="center" vertical="center" wrapText="1"/>
    </xf>
    <xf numFmtId="0" fontId="12" fillId="2" borderId="62" xfId="3" applyFont="1" applyFill="1" applyBorder="1" applyAlignment="1">
      <alignment horizontal="center" vertical="center" wrapText="1"/>
    </xf>
    <xf numFmtId="0" fontId="12" fillId="2" borderId="3" xfId="3" applyFont="1" applyFill="1" applyBorder="1" applyAlignment="1">
      <alignment horizontal="center" vertical="center" wrapText="1"/>
    </xf>
    <xf numFmtId="0" fontId="12" fillId="2" borderId="55" xfId="3" applyFont="1" applyFill="1" applyBorder="1" applyAlignment="1">
      <alignment horizontal="center" vertical="center" wrapText="1"/>
    </xf>
    <xf numFmtId="0" fontId="12" fillId="5" borderId="89" xfId="3" applyFont="1" applyFill="1" applyBorder="1" applyAlignment="1">
      <alignment horizontal="left" vertical="top" wrapText="1"/>
    </xf>
    <xf numFmtId="0" fontId="12" fillId="5" borderId="90" xfId="3" applyFont="1" applyFill="1" applyBorder="1" applyAlignment="1">
      <alignment horizontal="left" vertical="top" wrapText="1"/>
    </xf>
    <xf numFmtId="0" fontId="12" fillId="5" borderId="91" xfId="3" applyFont="1" applyFill="1" applyBorder="1" applyAlignment="1">
      <alignment horizontal="left" vertical="top" wrapText="1"/>
    </xf>
    <xf numFmtId="0" fontId="12" fillId="5" borderId="37" xfId="3" applyFont="1" applyFill="1" applyBorder="1" applyAlignment="1">
      <alignment horizontal="left" vertical="top" wrapText="1"/>
    </xf>
    <xf numFmtId="0" fontId="12" fillId="5" borderId="0" xfId="3" applyFont="1" applyFill="1" applyAlignment="1">
      <alignment horizontal="left" vertical="top" wrapText="1"/>
    </xf>
    <xf numFmtId="0" fontId="12" fillId="5" borderId="40" xfId="3" applyFont="1" applyFill="1" applyBorder="1" applyAlignment="1">
      <alignment horizontal="left" vertical="top" wrapText="1"/>
    </xf>
    <xf numFmtId="0" fontId="12" fillId="5" borderId="62" xfId="3" applyFont="1" applyFill="1" applyBorder="1" applyAlignment="1">
      <alignment horizontal="left" vertical="top" wrapText="1"/>
    </xf>
    <xf numFmtId="0" fontId="12" fillId="5" borderId="3" xfId="3" applyFont="1" applyFill="1" applyBorder="1" applyAlignment="1">
      <alignment horizontal="left" vertical="top" wrapText="1"/>
    </xf>
    <xf numFmtId="0" fontId="12" fillId="5" borderId="55" xfId="3" applyFont="1" applyFill="1" applyBorder="1" applyAlignment="1">
      <alignment horizontal="left" vertical="top" wrapText="1"/>
    </xf>
    <xf numFmtId="0" fontId="11" fillId="4" borderId="4" xfId="3" applyFont="1" applyFill="1" applyBorder="1" applyAlignment="1">
      <alignment horizontal="left" vertical="center"/>
    </xf>
    <xf numFmtId="0" fontId="11" fillId="4" borderId="5" xfId="3" applyFont="1" applyFill="1" applyBorder="1" applyAlignment="1">
      <alignment horizontal="left" vertical="center"/>
    </xf>
    <xf numFmtId="0" fontId="11" fillId="4" borderId="6" xfId="3" applyFont="1" applyFill="1" applyBorder="1" applyAlignment="1">
      <alignment horizontal="left" vertical="center"/>
    </xf>
    <xf numFmtId="0" fontId="12" fillId="2" borderId="14" xfId="3" applyFont="1" applyFill="1" applyBorder="1" applyAlignment="1">
      <alignment horizontal="center" vertical="center" wrapText="1"/>
    </xf>
    <xf numFmtId="0" fontId="12" fillId="2" borderId="15" xfId="3" applyFont="1" applyFill="1" applyBorder="1" applyAlignment="1">
      <alignment horizontal="center" vertical="center" wrapText="1"/>
    </xf>
    <xf numFmtId="0" fontId="12" fillId="2" borderId="17" xfId="3" applyFont="1" applyFill="1" applyBorder="1" applyAlignment="1">
      <alignment horizontal="center" vertical="center" wrapText="1"/>
    </xf>
    <xf numFmtId="0" fontId="15" fillId="5" borderId="89" xfId="3" applyFont="1" applyFill="1" applyBorder="1" applyAlignment="1">
      <alignment horizontal="center" vertical="center" wrapText="1"/>
    </xf>
    <xf numFmtId="0" fontId="15" fillId="5" borderId="91" xfId="3" applyFont="1" applyFill="1" applyBorder="1" applyAlignment="1">
      <alignment horizontal="center" vertical="center" wrapText="1"/>
    </xf>
    <xf numFmtId="0" fontId="15" fillId="5" borderId="37" xfId="3" applyFont="1" applyFill="1" applyBorder="1" applyAlignment="1">
      <alignment horizontal="center" vertical="center" wrapText="1"/>
    </xf>
    <xf numFmtId="0" fontId="15" fillId="5" borderId="40" xfId="3" applyFont="1" applyFill="1" applyBorder="1" applyAlignment="1">
      <alignment horizontal="center" vertical="center" wrapText="1"/>
    </xf>
    <xf numFmtId="0" fontId="15" fillId="5" borderId="14" xfId="3" applyFont="1" applyFill="1" applyBorder="1" applyAlignment="1">
      <alignment horizontal="center" vertical="center" wrapText="1"/>
    </xf>
    <xf numFmtId="0" fontId="15" fillId="5" borderId="17" xfId="3" applyFont="1" applyFill="1" applyBorder="1" applyAlignment="1">
      <alignment horizontal="center" vertical="center" wrapText="1"/>
    </xf>
    <xf numFmtId="0" fontId="21" fillId="0" borderId="89" xfId="3" applyFont="1" applyBorder="1" applyAlignment="1">
      <alignment horizontal="left" vertical="center" wrapText="1"/>
    </xf>
    <xf numFmtId="0" fontId="21" fillId="0" borderId="90" xfId="3" applyFont="1" applyBorder="1" applyAlignment="1">
      <alignment horizontal="left" vertical="center" wrapText="1"/>
    </xf>
    <xf numFmtId="0" fontId="21" fillId="0" borderId="91" xfId="3" applyFont="1" applyBorder="1" applyAlignment="1">
      <alignment horizontal="left" vertical="center" wrapText="1"/>
    </xf>
    <xf numFmtId="0" fontId="21" fillId="0" borderId="37" xfId="3" applyFont="1" applyBorder="1" applyAlignment="1">
      <alignment horizontal="left" vertical="center" wrapText="1"/>
    </xf>
    <xf numFmtId="0" fontId="21" fillId="0" borderId="0" xfId="3" applyFont="1" applyAlignment="1">
      <alignment horizontal="left" vertical="center" wrapText="1"/>
    </xf>
    <xf numFmtId="0" fontId="21" fillId="0" borderId="40" xfId="3" applyFont="1" applyBorder="1" applyAlignment="1">
      <alignment horizontal="left" vertical="center" wrapText="1"/>
    </xf>
    <xf numFmtId="0" fontId="21" fillId="0" borderId="14" xfId="3" applyFont="1" applyBorder="1" applyAlignment="1">
      <alignment horizontal="left" vertical="center" wrapText="1"/>
    </xf>
    <xf numFmtId="0" fontId="21" fillId="0" borderId="15" xfId="3" applyFont="1" applyBorder="1" applyAlignment="1">
      <alignment horizontal="left" vertical="center" wrapText="1"/>
    </xf>
    <xf numFmtId="0" fontId="21" fillId="0" borderId="17" xfId="3" applyFont="1" applyBorder="1" applyAlignment="1">
      <alignment horizontal="left" vertical="center" wrapText="1"/>
    </xf>
    <xf numFmtId="0" fontId="15" fillId="5" borderId="87" xfId="3" applyFont="1" applyFill="1" applyBorder="1" applyAlignment="1">
      <alignment horizontal="center" vertical="center"/>
    </xf>
    <xf numFmtId="0" fontId="15" fillId="5" borderId="88" xfId="3" applyFont="1" applyFill="1" applyBorder="1" applyAlignment="1">
      <alignment horizontal="center" vertical="center"/>
    </xf>
    <xf numFmtId="0" fontId="16" fillId="0" borderId="56" xfId="3" applyFont="1" applyBorder="1" applyAlignment="1">
      <alignment vertical="center" wrapText="1"/>
    </xf>
    <xf numFmtId="0" fontId="16" fillId="0" borderId="1" xfId="3" applyFont="1" applyBorder="1" applyAlignment="1">
      <alignment vertical="center" wrapText="1"/>
    </xf>
    <xf numFmtId="0" fontId="16" fillId="0" borderId="9" xfId="3" applyFont="1" applyBorder="1" applyAlignment="1">
      <alignment vertical="center" wrapText="1"/>
    </xf>
    <xf numFmtId="0" fontId="12" fillId="2" borderId="89" xfId="3" applyFont="1" applyFill="1" applyBorder="1" applyAlignment="1">
      <alignment horizontal="center" vertical="center"/>
    </xf>
    <xf numFmtId="0" fontId="12" fillId="2" borderId="90" xfId="3" applyFont="1" applyFill="1" applyBorder="1" applyAlignment="1">
      <alignment horizontal="center" vertical="center"/>
    </xf>
    <xf numFmtId="0" fontId="12" fillId="2" borderId="14" xfId="3" applyFont="1" applyFill="1" applyBorder="1" applyAlignment="1">
      <alignment horizontal="center" vertical="center"/>
    </xf>
    <xf numFmtId="0" fontId="12" fillId="2" borderId="15" xfId="3" applyFont="1" applyFill="1" applyBorder="1" applyAlignment="1">
      <alignment horizontal="center" vertical="center"/>
    </xf>
    <xf numFmtId="0" fontId="11" fillId="4" borderId="7" xfId="3" applyFont="1" applyFill="1" applyBorder="1" applyAlignment="1">
      <alignment horizontal="left" vertical="center"/>
    </xf>
    <xf numFmtId="0" fontId="12" fillId="2" borderId="37" xfId="3" applyFont="1" applyFill="1" applyBorder="1" applyAlignment="1">
      <alignment horizontal="center" vertical="center"/>
    </xf>
    <xf numFmtId="0" fontId="12" fillId="2" borderId="0" xfId="3" applyFont="1" applyFill="1" applyAlignment="1">
      <alignment horizontal="center" vertical="center"/>
    </xf>
    <xf numFmtId="0" fontId="13" fillId="0" borderId="1" xfId="4" applyNumberFormat="1" applyFont="1" applyFill="1" applyBorder="1" applyAlignment="1">
      <alignment horizontal="right" vertical="center" wrapText="1"/>
    </xf>
    <xf numFmtId="0" fontId="13" fillId="0" borderId="9" xfId="4" applyNumberFormat="1" applyFont="1" applyFill="1" applyBorder="1" applyAlignment="1">
      <alignment horizontal="right" vertical="center" wrapText="1"/>
    </xf>
    <xf numFmtId="0" fontId="13" fillId="5" borderId="53" xfId="3" applyFont="1" applyFill="1" applyBorder="1" applyAlignment="1">
      <alignment horizontal="left" vertical="center" wrapText="1"/>
    </xf>
    <xf numFmtId="0" fontId="13" fillId="0" borderId="53" xfId="4" applyNumberFormat="1" applyFont="1" applyFill="1" applyBorder="1" applyAlignment="1">
      <alignment horizontal="right" vertical="center" wrapText="1"/>
    </xf>
    <xf numFmtId="0" fontId="13" fillId="0" borderId="61" xfId="4" applyNumberFormat="1" applyFont="1" applyFill="1" applyBorder="1" applyAlignment="1">
      <alignment horizontal="right" vertical="center" wrapText="1"/>
    </xf>
    <xf numFmtId="0" fontId="13" fillId="5" borderId="1" xfId="3" applyFont="1" applyFill="1" applyBorder="1" applyAlignment="1">
      <alignment horizontal="left" vertical="center" wrapText="1"/>
    </xf>
    <xf numFmtId="0" fontId="12" fillId="2" borderId="8" xfId="3" applyFont="1" applyFill="1" applyBorder="1" applyAlignment="1">
      <alignment horizontal="center" vertical="center" wrapText="1"/>
    </xf>
    <xf numFmtId="0" fontId="12" fillId="2" borderId="52" xfId="3" applyFont="1" applyFill="1" applyBorder="1" applyAlignment="1">
      <alignment horizontal="center" vertical="center" wrapText="1"/>
    </xf>
    <xf numFmtId="0" fontId="12" fillId="2" borderId="1" xfId="3" applyFont="1" applyFill="1" applyBorder="1" applyAlignment="1">
      <alignment horizontal="center" vertical="center" wrapText="1"/>
    </xf>
    <xf numFmtId="0" fontId="16" fillId="2" borderId="2" xfId="3" applyFont="1" applyFill="1" applyBorder="1" applyAlignment="1">
      <alignment horizontal="center" vertical="center"/>
    </xf>
    <xf numFmtId="0" fontId="16" fillId="2" borderId="56" xfId="3" applyFont="1" applyFill="1" applyBorder="1" applyAlignment="1">
      <alignment horizontal="center" vertical="center"/>
    </xf>
    <xf numFmtId="0" fontId="16" fillId="2" borderId="60" xfId="3" applyFont="1" applyFill="1" applyBorder="1" applyAlignment="1">
      <alignment horizontal="center" vertical="center"/>
    </xf>
    <xf numFmtId="0" fontId="12" fillId="2" borderId="8" xfId="3" applyFont="1" applyFill="1" applyBorder="1" applyAlignment="1">
      <alignment horizontal="center" vertical="center"/>
    </xf>
    <xf numFmtId="0" fontId="12" fillId="2" borderId="1" xfId="3" applyFont="1" applyFill="1" applyBorder="1" applyAlignment="1">
      <alignment horizontal="center" vertical="center"/>
    </xf>
    <xf numFmtId="0" fontId="13" fillId="0" borderId="1" xfId="3" applyFont="1" applyBorder="1" applyAlignment="1">
      <alignment horizontal="left" vertical="top" wrapText="1"/>
    </xf>
    <xf numFmtId="0" fontId="13" fillId="0" borderId="9" xfId="3" applyFont="1" applyBorder="1" applyAlignment="1">
      <alignment horizontal="left" vertical="top" wrapText="1"/>
    </xf>
    <xf numFmtId="0" fontId="12" fillId="2" borderId="9" xfId="3" applyFont="1" applyFill="1" applyBorder="1" applyAlignment="1">
      <alignment horizontal="center" vertical="center"/>
    </xf>
    <xf numFmtId="38" fontId="13" fillId="0" borderId="1" xfId="4" applyFont="1" applyFill="1" applyBorder="1" applyAlignment="1">
      <alignment horizontal="right" vertical="center" wrapText="1"/>
    </xf>
    <xf numFmtId="38" fontId="13" fillId="0" borderId="9" xfId="4" applyFont="1" applyFill="1" applyBorder="1" applyAlignment="1">
      <alignment horizontal="right" vertical="center" wrapText="1"/>
    </xf>
    <xf numFmtId="10" fontId="13" fillId="0" borderId="1" xfId="4" applyNumberFormat="1" applyFont="1" applyFill="1" applyBorder="1" applyAlignment="1">
      <alignment horizontal="right" vertical="center" wrapText="1"/>
    </xf>
    <xf numFmtId="10" fontId="13" fillId="0" borderId="9" xfId="4" applyNumberFormat="1" applyFont="1" applyFill="1" applyBorder="1" applyAlignment="1">
      <alignment horizontal="right" vertical="center" wrapText="1"/>
    </xf>
    <xf numFmtId="0" fontId="12" fillId="2" borderId="79" xfId="3" applyFont="1" applyFill="1" applyBorder="1" applyAlignment="1">
      <alignment horizontal="center" vertical="center"/>
    </xf>
    <xf numFmtId="0" fontId="12" fillId="2" borderId="80" xfId="3" applyFont="1" applyFill="1" applyBorder="1" applyAlignment="1">
      <alignment horizontal="center" vertical="center"/>
    </xf>
    <xf numFmtId="0" fontId="19" fillId="0" borderId="81" xfId="3" applyFont="1" applyBorder="1" applyAlignment="1">
      <alignment horizontal="left" vertical="center" shrinkToFit="1"/>
    </xf>
    <xf numFmtId="0" fontId="19" fillId="0" borderId="82" xfId="3" applyFont="1" applyBorder="1" applyAlignment="1">
      <alignment horizontal="left" vertical="center" shrinkToFit="1"/>
    </xf>
    <xf numFmtId="0" fontId="19" fillId="0" borderId="83" xfId="3" applyFont="1" applyBorder="1" applyAlignment="1">
      <alignment horizontal="left" vertical="center" shrinkToFit="1"/>
    </xf>
    <xf numFmtId="0" fontId="12" fillId="2" borderId="74" xfId="3" applyFont="1" applyFill="1" applyBorder="1" applyAlignment="1">
      <alignment horizontal="center" vertical="center"/>
    </xf>
    <xf numFmtId="0" fontId="12" fillId="2" borderId="75" xfId="3" applyFont="1" applyFill="1" applyBorder="1" applyAlignment="1">
      <alignment horizontal="center" vertical="center"/>
    </xf>
    <xf numFmtId="0" fontId="12" fillId="2" borderId="76" xfId="3" applyFont="1" applyFill="1" applyBorder="1" applyAlignment="1">
      <alignment horizontal="center" vertical="center"/>
    </xf>
    <xf numFmtId="0" fontId="12" fillId="2" borderId="38" xfId="3" applyFont="1" applyFill="1" applyBorder="1" applyAlignment="1">
      <alignment horizontal="center" vertical="center"/>
    </xf>
    <xf numFmtId="0" fontId="12" fillId="2" borderId="42" xfId="3" applyFont="1" applyFill="1" applyBorder="1" applyAlignment="1">
      <alignment horizontal="center" vertical="center"/>
    </xf>
    <xf numFmtId="0" fontId="12" fillId="2" borderId="43" xfId="3" applyFont="1" applyFill="1" applyBorder="1" applyAlignment="1">
      <alignment horizontal="center" vertical="center"/>
    </xf>
    <xf numFmtId="0" fontId="12" fillId="2" borderId="44" xfId="3" applyFont="1" applyFill="1" applyBorder="1" applyAlignment="1">
      <alignment horizontal="center" vertical="center"/>
    </xf>
    <xf numFmtId="0" fontId="13" fillId="0" borderId="77" xfId="3" applyFont="1" applyBorder="1" applyAlignment="1">
      <alignment horizontal="left" vertical="top" wrapText="1"/>
    </xf>
    <xf numFmtId="0" fontId="13" fillId="0" borderId="75" xfId="3" applyFont="1" applyBorder="1" applyAlignment="1">
      <alignment horizontal="left" vertical="top" wrapText="1"/>
    </xf>
    <xf numFmtId="0" fontId="13" fillId="0" borderId="78" xfId="3" applyFont="1" applyBorder="1" applyAlignment="1">
      <alignment horizontal="left" vertical="top" wrapText="1"/>
    </xf>
    <xf numFmtId="0" fontId="13" fillId="0" borderId="39" xfId="3" applyFont="1" applyBorder="1" applyAlignment="1">
      <alignment horizontal="left" vertical="top" wrapText="1"/>
    </xf>
    <xf numFmtId="0" fontId="13" fillId="0" borderId="0" xfId="3" applyFont="1" applyAlignment="1">
      <alignment horizontal="left" vertical="top" wrapText="1"/>
    </xf>
    <xf numFmtId="0" fontId="13" fillId="0" borderId="40" xfId="3" applyFont="1" applyBorder="1" applyAlignment="1">
      <alignment horizontal="left" vertical="top" wrapText="1"/>
    </xf>
    <xf numFmtId="0" fontId="13" fillId="0" borderId="45" xfId="3" applyFont="1" applyBorder="1" applyAlignment="1">
      <alignment horizontal="left" vertical="top" wrapText="1"/>
    </xf>
    <xf numFmtId="0" fontId="13" fillId="0" borderId="43" xfId="3" applyFont="1" applyBorder="1" applyAlignment="1">
      <alignment horizontal="left" vertical="top" wrapText="1"/>
    </xf>
    <xf numFmtId="0" fontId="13" fillId="0" borderId="46" xfId="3" applyFont="1" applyBorder="1" applyAlignment="1">
      <alignment horizontal="left" vertical="top" wrapText="1"/>
    </xf>
    <xf numFmtId="0" fontId="12" fillId="2" borderId="69" xfId="3" applyFont="1" applyFill="1" applyBorder="1" applyAlignment="1">
      <alignment horizontal="center" vertical="center"/>
    </xf>
    <xf numFmtId="0" fontId="12" fillId="2" borderId="70" xfId="3" applyFont="1" applyFill="1" applyBorder="1" applyAlignment="1">
      <alignment horizontal="center" vertical="center"/>
    </xf>
    <xf numFmtId="0" fontId="19" fillId="0" borderId="71" xfId="3" applyFont="1" applyBorder="1" applyAlignment="1">
      <alignment horizontal="left" vertical="center" shrinkToFit="1"/>
    </xf>
    <xf numFmtId="0" fontId="19" fillId="0" borderId="72" xfId="3" applyFont="1" applyBorder="1" applyAlignment="1">
      <alignment horizontal="left" vertical="center" shrinkToFit="1"/>
    </xf>
    <xf numFmtId="0" fontId="19" fillId="0" borderId="73" xfId="3" applyFont="1" applyBorder="1" applyAlignment="1">
      <alignment horizontal="left" vertical="center" shrinkToFit="1"/>
    </xf>
    <xf numFmtId="0" fontId="13" fillId="0" borderId="1" xfId="3" applyFont="1" applyBorder="1" applyAlignment="1">
      <alignment horizontal="left" vertical="center"/>
    </xf>
    <xf numFmtId="0" fontId="13" fillId="0" borderId="9" xfId="3" applyFont="1" applyBorder="1" applyAlignment="1">
      <alignment horizontal="left" vertical="center"/>
    </xf>
    <xf numFmtId="0" fontId="12" fillId="2" borderId="64" xfId="3" applyFont="1" applyFill="1" applyBorder="1" applyAlignment="1">
      <alignment horizontal="center" vertical="center"/>
    </xf>
    <xf numFmtId="0" fontId="12" fillId="2" borderId="65" xfId="3" applyFont="1" applyFill="1" applyBorder="1" applyAlignment="1">
      <alignment horizontal="center" vertical="center"/>
    </xf>
    <xf numFmtId="0" fontId="18" fillId="0" borderId="66" xfId="3" applyFont="1" applyBorder="1" applyAlignment="1">
      <alignment horizontal="left" vertical="center" shrinkToFit="1"/>
    </xf>
    <xf numFmtId="0" fontId="18" fillId="0" borderId="67" xfId="3" applyFont="1" applyBorder="1" applyAlignment="1">
      <alignment horizontal="left" vertical="center" shrinkToFit="1"/>
    </xf>
    <xf numFmtId="0" fontId="18" fillId="0" borderId="68" xfId="3" applyFont="1" applyBorder="1" applyAlignment="1">
      <alignment horizontal="left" vertical="center" shrinkToFit="1"/>
    </xf>
    <xf numFmtId="0" fontId="18" fillId="0" borderId="71" xfId="3" applyFont="1" applyBorder="1" applyAlignment="1">
      <alignment horizontal="left" vertical="center" shrinkToFit="1"/>
    </xf>
    <xf numFmtId="0" fontId="18" fillId="0" borderId="72" xfId="3" applyFont="1" applyBorder="1" applyAlignment="1">
      <alignment horizontal="left" vertical="center" shrinkToFit="1"/>
    </xf>
    <xf numFmtId="0" fontId="18" fillId="0" borderId="73" xfId="3" applyFont="1" applyBorder="1" applyAlignment="1">
      <alignment horizontal="left" vertical="center" shrinkToFit="1"/>
    </xf>
    <xf numFmtId="0" fontId="13" fillId="0" borderId="1" xfId="4" applyNumberFormat="1" applyFont="1" applyBorder="1" applyAlignment="1">
      <alignment horizontal="right" vertical="center" wrapText="1"/>
    </xf>
    <xf numFmtId="0" fontId="13" fillId="0" borderId="9" xfId="4" applyNumberFormat="1" applyFont="1" applyBorder="1" applyAlignment="1">
      <alignment horizontal="right" vertical="center" wrapText="1"/>
    </xf>
    <xf numFmtId="0" fontId="13" fillId="0" borderId="53" xfId="4" applyNumberFormat="1" applyFont="1" applyBorder="1" applyAlignment="1">
      <alignment horizontal="right" vertical="center" wrapText="1"/>
    </xf>
    <xf numFmtId="0" fontId="13" fillId="0" borderId="61" xfId="4" applyNumberFormat="1" applyFont="1" applyBorder="1" applyAlignment="1">
      <alignment horizontal="right" vertical="center" wrapText="1"/>
    </xf>
    <xf numFmtId="0" fontId="7" fillId="0" borderId="0" xfId="3" applyFont="1" applyAlignment="1">
      <alignment horizontal="center" vertical="center" wrapText="1"/>
    </xf>
    <xf numFmtId="0" fontId="12" fillId="5" borderId="41" xfId="3" applyFont="1" applyFill="1" applyBorder="1" applyAlignment="1">
      <alignment horizontal="left" vertical="top" wrapText="1"/>
    </xf>
    <xf numFmtId="0" fontId="12" fillId="5" borderId="29" xfId="3" applyFont="1" applyFill="1" applyBorder="1" applyAlignment="1">
      <alignment horizontal="left" vertical="top" wrapText="1"/>
    </xf>
    <xf numFmtId="0" fontId="12" fillId="5" borderId="31" xfId="3" applyFont="1" applyFill="1" applyBorder="1" applyAlignment="1">
      <alignment horizontal="left" vertical="top" wrapText="1"/>
    </xf>
    <xf numFmtId="0" fontId="12" fillId="5" borderId="54" xfId="3" applyFont="1" applyFill="1" applyBorder="1" applyAlignment="1">
      <alignment horizontal="left" vertical="top" wrapText="1"/>
    </xf>
    <xf numFmtId="0" fontId="12" fillId="2" borderId="28" xfId="3" applyFont="1" applyFill="1" applyBorder="1" applyAlignment="1">
      <alignment horizontal="center" vertical="center" wrapText="1"/>
    </xf>
    <xf numFmtId="0" fontId="12" fillId="2" borderId="29" xfId="3" applyFont="1" applyFill="1" applyBorder="1" applyAlignment="1">
      <alignment horizontal="center" vertical="center" wrapText="1"/>
    </xf>
    <xf numFmtId="0" fontId="12" fillId="2" borderId="57" xfId="3" applyFont="1" applyFill="1" applyBorder="1" applyAlignment="1">
      <alignment horizontal="center" vertical="center" wrapText="1"/>
    </xf>
    <xf numFmtId="0" fontId="12" fillId="2" borderId="58" xfId="3" applyFont="1" applyFill="1" applyBorder="1" applyAlignment="1">
      <alignment horizontal="center" vertical="center" wrapText="1"/>
    </xf>
    <xf numFmtId="0" fontId="12" fillId="2" borderId="63" xfId="3" applyFont="1" applyFill="1" applyBorder="1" applyAlignment="1">
      <alignment horizontal="center" vertical="center" wrapText="1"/>
    </xf>
    <xf numFmtId="38" fontId="13" fillId="0" borderId="1" xfId="4" applyFont="1" applyBorder="1" applyAlignment="1">
      <alignment horizontal="right" vertical="center" wrapText="1"/>
    </xf>
    <xf numFmtId="0" fontId="12" fillId="2" borderId="9" xfId="3" applyFont="1" applyFill="1" applyBorder="1" applyAlignment="1">
      <alignment horizontal="center" vertical="center" wrapText="1"/>
    </xf>
    <xf numFmtId="0" fontId="15" fillId="5" borderId="12" xfId="3" applyFont="1" applyFill="1" applyBorder="1" applyAlignment="1">
      <alignment horizontal="center" vertical="center" wrapText="1"/>
    </xf>
    <xf numFmtId="0" fontId="15" fillId="5" borderId="30" xfId="3" applyFont="1" applyFill="1" applyBorder="1" applyAlignment="1">
      <alignment horizontal="center" vertical="center" wrapText="1"/>
    </xf>
    <xf numFmtId="0" fontId="15" fillId="5" borderId="16" xfId="3" applyFont="1" applyFill="1" applyBorder="1" applyAlignment="1">
      <alignment horizontal="center" vertical="center" wrapText="1"/>
    </xf>
    <xf numFmtId="0" fontId="21" fillId="0" borderId="56" xfId="3" applyFont="1" applyBorder="1" applyAlignment="1">
      <alignment horizontal="left" vertical="center" wrapText="1"/>
    </xf>
    <xf numFmtId="0" fontId="21" fillId="0" borderId="1" xfId="3" applyFont="1" applyBorder="1" applyAlignment="1">
      <alignment horizontal="left" vertical="center" wrapText="1"/>
    </xf>
    <xf numFmtId="0" fontId="21" fillId="0" borderId="9" xfId="3" applyFont="1" applyBorder="1" applyAlignment="1">
      <alignment horizontal="left" vertical="center" wrapText="1"/>
    </xf>
    <xf numFmtId="0" fontId="12" fillId="2" borderId="53" xfId="3" applyFont="1" applyFill="1" applyBorder="1" applyAlignment="1">
      <alignment horizontal="center" vertical="center" wrapText="1"/>
    </xf>
    <xf numFmtId="0" fontId="12" fillId="2" borderId="23" xfId="3" applyFont="1" applyFill="1" applyBorder="1" applyAlignment="1">
      <alignment horizontal="center" vertical="center"/>
    </xf>
    <xf numFmtId="0" fontId="12" fillId="2" borderId="24" xfId="3" applyFont="1" applyFill="1" applyBorder="1" applyAlignment="1">
      <alignment horizontal="center" vertical="center"/>
    </xf>
    <xf numFmtId="0" fontId="19" fillId="0" borderId="25" xfId="3" applyFont="1" applyBorder="1" applyAlignment="1">
      <alignment horizontal="left" vertical="center" shrinkToFit="1"/>
    </xf>
    <xf numFmtId="0" fontId="19" fillId="0" borderId="26" xfId="3" applyFont="1" applyBorder="1" applyAlignment="1">
      <alignment horizontal="left" vertical="center" shrinkToFit="1"/>
    </xf>
    <xf numFmtId="0" fontId="19" fillId="0" borderId="27" xfId="3" applyFont="1" applyBorder="1" applyAlignment="1">
      <alignment horizontal="left" vertical="center" shrinkToFit="1"/>
    </xf>
    <xf numFmtId="0" fontId="12" fillId="2" borderId="47" xfId="3" applyFont="1" applyFill="1" applyBorder="1" applyAlignment="1">
      <alignment horizontal="center" vertical="center"/>
    </xf>
    <xf numFmtId="0" fontId="12" fillId="2" borderId="48" xfId="3" applyFont="1" applyFill="1" applyBorder="1" applyAlignment="1">
      <alignment horizontal="center" vertical="center"/>
    </xf>
    <xf numFmtId="0" fontId="19" fillId="0" borderId="49" xfId="3" applyFont="1" applyBorder="1" applyAlignment="1">
      <alignment horizontal="left" vertical="center" shrinkToFit="1"/>
    </xf>
    <xf numFmtId="0" fontId="19" fillId="0" borderId="50" xfId="3" applyFont="1" applyBorder="1" applyAlignment="1">
      <alignment horizontal="left" vertical="center" shrinkToFit="1"/>
    </xf>
    <xf numFmtId="0" fontId="19" fillId="0" borderId="51" xfId="3" applyFont="1" applyBorder="1" applyAlignment="1">
      <alignment horizontal="left" vertical="center" shrinkToFit="1"/>
    </xf>
    <xf numFmtId="0" fontId="18" fillId="0" borderId="25" xfId="3" applyFont="1" applyBorder="1" applyAlignment="1">
      <alignment horizontal="left" vertical="center" shrinkToFit="1"/>
    </xf>
    <xf numFmtId="0" fontId="18" fillId="0" borderId="26" xfId="3" applyFont="1" applyBorder="1" applyAlignment="1">
      <alignment horizontal="left" vertical="center" shrinkToFit="1"/>
    </xf>
    <xf numFmtId="0" fontId="18" fillId="0" borderId="27" xfId="3" applyFont="1" applyBorder="1" applyAlignment="1">
      <alignment horizontal="left" vertical="center" shrinkToFit="1"/>
    </xf>
    <xf numFmtId="0" fontId="15" fillId="5" borderId="30" xfId="3" applyFont="1" applyFill="1" applyBorder="1" applyAlignment="1">
      <alignment horizontal="center" vertical="center"/>
    </xf>
    <xf numFmtId="0" fontId="16" fillId="0" borderId="29" xfId="3" applyFont="1" applyBorder="1" applyAlignment="1">
      <alignment horizontal="left" vertical="center" wrapText="1"/>
    </xf>
    <xf numFmtId="0" fontId="16" fillId="0" borderId="31" xfId="3" applyFont="1" applyBorder="1" applyAlignment="1">
      <alignment horizontal="left" vertical="center" wrapText="1"/>
    </xf>
    <xf numFmtId="0" fontId="16" fillId="0" borderId="15" xfId="3" applyFont="1" applyBorder="1" applyAlignment="1">
      <alignment horizontal="left" vertical="center" wrapText="1"/>
    </xf>
    <xf numFmtId="0" fontId="16" fillId="0" borderId="17" xfId="3" applyFont="1" applyBorder="1" applyAlignment="1">
      <alignment horizontal="left" vertical="center" wrapText="1"/>
    </xf>
    <xf numFmtId="0" fontId="12" fillId="2" borderId="32" xfId="3" applyFont="1" applyFill="1" applyBorder="1" applyAlignment="1">
      <alignment horizontal="center" vertical="center"/>
    </xf>
    <xf numFmtId="0" fontId="12" fillId="2" borderId="33" xfId="3" applyFont="1" applyFill="1" applyBorder="1" applyAlignment="1">
      <alignment horizontal="center" vertical="center"/>
    </xf>
    <xf numFmtId="0" fontId="12" fillId="2" borderId="34" xfId="3" applyFont="1" applyFill="1" applyBorder="1" applyAlignment="1">
      <alignment horizontal="center" vertical="center"/>
    </xf>
    <xf numFmtId="0" fontId="13" fillId="0" borderId="35" xfId="3" applyFont="1" applyBorder="1" applyAlignment="1">
      <alignment horizontal="left" vertical="top" wrapText="1"/>
    </xf>
    <xf numFmtId="0" fontId="13" fillId="0" borderId="33" xfId="3" applyFont="1" applyBorder="1" applyAlignment="1">
      <alignment horizontal="left" vertical="top" wrapText="1"/>
    </xf>
    <xf numFmtId="0" fontId="13" fillId="0" borderId="36" xfId="3" applyFont="1" applyBorder="1" applyAlignment="1">
      <alignment horizontal="left" vertical="top" wrapText="1"/>
    </xf>
    <xf numFmtId="0" fontId="12" fillId="2" borderId="28" xfId="3" applyFont="1" applyFill="1" applyBorder="1" applyAlignment="1">
      <alignment horizontal="center" vertical="center"/>
    </xf>
    <xf numFmtId="0" fontId="12" fillId="2" borderId="29" xfId="3" applyFont="1" applyFill="1" applyBorder="1" applyAlignment="1">
      <alignment horizontal="center" vertical="center"/>
    </xf>
    <xf numFmtId="0" fontId="15" fillId="5" borderId="12" xfId="3" applyFont="1" applyFill="1" applyBorder="1" applyAlignment="1">
      <alignment horizontal="center" vertical="center"/>
    </xf>
    <xf numFmtId="0" fontId="15" fillId="5" borderId="16" xfId="3" applyFont="1" applyFill="1" applyBorder="1" applyAlignment="1">
      <alignment horizontal="center" vertical="center"/>
    </xf>
    <xf numFmtId="0" fontId="12" fillId="2" borderId="10" xfId="3" applyFont="1" applyFill="1" applyBorder="1" applyAlignment="1">
      <alignment horizontal="center" vertical="center" wrapText="1"/>
    </xf>
    <xf numFmtId="0" fontId="12" fillId="2" borderId="11" xfId="3" applyFont="1" applyFill="1" applyBorder="1" applyAlignment="1">
      <alignment horizontal="center" vertical="center" wrapText="1"/>
    </xf>
    <xf numFmtId="0" fontId="16" fillId="0" borderId="11" xfId="3" applyFont="1" applyBorder="1" applyAlignment="1">
      <alignment horizontal="left" vertical="center" wrapText="1"/>
    </xf>
    <xf numFmtId="0" fontId="16" fillId="0" borderId="13" xfId="3" applyFont="1" applyBorder="1" applyAlignment="1">
      <alignment horizontal="left" vertical="center" wrapText="1"/>
    </xf>
    <xf numFmtId="0" fontId="12" fillId="2" borderId="18" xfId="3" applyFont="1" applyFill="1" applyBorder="1" applyAlignment="1">
      <alignment horizontal="center" vertical="center"/>
    </xf>
    <xf numFmtId="0" fontId="12" fillId="2" borderId="19" xfId="3" applyFont="1" applyFill="1" applyBorder="1" applyAlignment="1">
      <alignment horizontal="center" vertical="center"/>
    </xf>
    <xf numFmtId="0" fontId="18" fillId="0" borderId="20" xfId="3" applyFont="1" applyBorder="1" applyAlignment="1">
      <alignment horizontal="left" vertical="center" shrinkToFit="1"/>
    </xf>
    <xf numFmtId="0" fontId="18" fillId="0" borderId="21" xfId="3" applyFont="1" applyBorder="1" applyAlignment="1">
      <alignment horizontal="left" vertical="center" shrinkToFit="1"/>
    </xf>
    <xf numFmtId="0" fontId="18" fillId="0" borderId="22" xfId="3" applyFont="1" applyBorder="1" applyAlignment="1">
      <alignment horizontal="left" vertical="center" shrinkToFit="1"/>
    </xf>
    <xf numFmtId="0" fontId="12" fillId="2" borderId="10" xfId="3" applyFont="1" applyFill="1" applyBorder="1" applyAlignment="1">
      <alignment horizontal="center" vertical="center"/>
    </xf>
    <xf numFmtId="0" fontId="12" fillId="2" borderId="11" xfId="3" applyFont="1" applyFill="1" applyBorder="1" applyAlignment="1">
      <alignment horizontal="center" vertical="center"/>
    </xf>
    <xf numFmtId="0" fontId="12" fillId="2" borderId="136" xfId="3" applyFont="1" applyFill="1" applyBorder="1" applyAlignment="1">
      <alignment horizontal="center" vertical="center" wrapText="1"/>
    </xf>
    <xf numFmtId="0" fontId="12" fillId="2" borderId="137" xfId="3" applyFont="1" applyFill="1" applyBorder="1" applyAlignment="1">
      <alignment horizontal="center" vertical="center" wrapText="1"/>
    </xf>
    <xf numFmtId="0" fontId="12" fillId="2" borderId="138" xfId="3" applyFont="1" applyFill="1" applyBorder="1" applyAlignment="1">
      <alignment horizontal="center" vertical="center" wrapText="1"/>
    </xf>
    <xf numFmtId="0" fontId="12" fillId="5" borderId="136" xfId="3" applyFont="1" applyFill="1" applyBorder="1" applyAlignment="1">
      <alignment horizontal="left" vertical="top" wrapText="1"/>
    </xf>
    <xf numFmtId="0" fontId="12" fillId="5" borderId="137" xfId="3" applyFont="1" applyFill="1" applyBorder="1" applyAlignment="1">
      <alignment horizontal="left" vertical="top" wrapText="1"/>
    </xf>
    <xf numFmtId="0" fontId="12" fillId="5" borderId="138" xfId="3" applyFont="1" applyFill="1" applyBorder="1" applyAlignment="1">
      <alignment horizontal="left" vertical="top" wrapText="1"/>
    </xf>
    <xf numFmtId="0" fontId="15" fillId="5" borderId="136" xfId="3" applyFont="1" applyFill="1" applyBorder="1" applyAlignment="1">
      <alignment horizontal="center" vertical="center" wrapText="1"/>
    </xf>
    <xf numFmtId="0" fontId="15" fillId="5" borderId="138" xfId="3" applyFont="1" applyFill="1" applyBorder="1" applyAlignment="1">
      <alignment horizontal="center" vertical="center" wrapText="1"/>
    </xf>
    <xf numFmtId="0" fontId="21" fillId="0" borderId="136" xfId="3" applyFont="1" applyBorder="1" applyAlignment="1">
      <alignment horizontal="left" vertical="center" wrapText="1"/>
    </xf>
    <xf numFmtId="0" fontId="21" fillId="0" borderId="137" xfId="3" applyFont="1" applyBorder="1" applyAlignment="1">
      <alignment horizontal="left" vertical="center" wrapText="1"/>
    </xf>
    <xf numFmtId="0" fontId="21" fillId="0" borderId="138" xfId="3" applyFont="1" applyBorder="1" applyAlignment="1">
      <alignment horizontal="left" vertical="center" wrapText="1"/>
    </xf>
    <xf numFmtId="0" fontId="12" fillId="2" borderId="136" xfId="3" applyFont="1" applyFill="1" applyBorder="1" applyAlignment="1">
      <alignment horizontal="center" vertical="center"/>
    </xf>
    <xf numFmtId="0" fontId="12" fillId="2" borderId="137" xfId="3" applyFont="1" applyFill="1" applyBorder="1" applyAlignment="1">
      <alignment horizontal="center" vertical="center"/>
    </xf>
    <xf numFmtId="0" fontId="12" fillId="2" borderId="131" xfId="3" applyFont="1" applyFill="1" applyBorder="1" applyAlignment="1">
      <alignment horizontal="center" vertical="center"/>
    </xf>
    <xf numFmtId="0" fontId="12" fillId="2" borderId="132" xfId="3" applyFont="1" applyFill="1" applyBorder="1" applyAlignment="1">
      <alignment horizontal="center" vertical="center"/>
    </xf>
    <xf numFmtId="0" fontId="19" fillId="0" borderId="133" xfId="3" applyFont="1" applyBorder="1" applyAlignment="1">
      <alignment horizontal="left" vertical="center" shrinkToFit="1"/>
    </xf>
    <xf numFmtId="0" fontId="19" fillId="0" borderId="134" xfId="3" applyFont="1" applyBorder="1" applyAlignment="1">
      <alignment horizontal="left" vertical="center" shrinkToFit="1"/>
    </xf>
    <xf numFmtId="0" fontId="19" fillId="0" borderId="135" xfId="3" applyFont="1" applyBorder="1" applyAlignment="1">
      <alignment horizontal="left" vertical="center" shrinkToFit="1"/>
    </xf>
    <xf numFmtId="0" fontId="12" fillId="2" borderId="126" xfId="3" applyFont="1" applyFill="1" applyBorder="1" applyAlignment="1">
      <alignment horizontal="center" vertical="center"/>
    </xf>
    <xf numFmtId="0" fontId="12" fillId="2" borderId="127" xfId="3" applyFont="1" applyFill="1" applyBorder="1" applyAlignment="1">
      <alignment horizontal="center" vertical="center"/>
    </xf>
    <xf numFmtId="0" fontId="12" fillId="2" borderId="128" xfId="3" applyFont="1" applyFill="1" applyBorder="1" applyAlignment="1">
      <alignment horizontal="center" vertical="center"/>
    </xf>
    <xf numFmtId="0" fontId="13" fillId="0" borderId="129" xfId="3" applyFont="1" applyBorder="1" applyAlignment="1">
      <alignment horizontal="left" vertical="top" wrapText="1"/>
    </xf>
    <xf numFmtId="0" fontId="13" fillId="0" borderId="127" xfId="3" applyFont="1" applyBorder="1" applyAlignment="1">
      <alignment horizontal="left" vertical="top" wrapText="1"/>
    </xf>
    <xf numFmtId="0" fontId="13" fillId="0" borderId="130" xfId="3" applyFont="1" applyBorder="1" applyAlignment="1">
      <alignment horizontal="left" vertical="top" wrapText="1"/>
    </xf>
    <xf numFmtId="0" fontId="12" fillId="2" borderId="121" xfId="3" applyFont="1" applyFill="1" applyBorder="1" applyAlignment="1">
      <alignment horizontal="center" vertical="center"/>
    </xf>
    <xf numFmtId="0" fontId="12" fillId="2" borderId="122" xfId="3" applyFont="1" applyFill="1" applyBorder="1" applyAlignment="1">
      <alignment horizontal="center" vertical="center"/>
    </xf>
    <xf numFmtId="0" fontId="19" fillId="0" borderId="123" xfId="3" applyFont="1" applyBorder="1" applyAlignment="1">
      <alignment horizontal="left" vertical="center" shrinkToFit="1"/>
    </xf>
    <xf numFmtId="0" fontId="19" fillId="0" borderId="124" xfId="3" applyFont="1" applyBorder="1" applyAlignment="1">
      <alignment horizontal="left" vertical="center" shrinkToFit="1"/>
    </xf>
    <xf numFmtId="0" fontId="19" fillId="0" borderId="125" xfId="3" applyFont="1" applyBorder="1" applyAlignment="1">
      <alignment horizontal="left" vertical="center" shrinkToFit="1"/>
    </xf>
    <xf numFmtId="0" fontId="12" fillId="2" borderId="116" xfId="3" applyFont="1" applyFill="1" applyBorder="1" applyAlignment="1">
      <alignment horizontal="center" vertical="center"/>
    </xf>
    <xf numFmtId="0" fontId="12" fillId="2" borderId="117" xfId="3" applyFont="1" applyFill="1" applyBorder="1" applyAlignment="1">
      <alignment horizontal="center" vertical="center"/>
    </xf>
    <xf numFmtId="0" fontId="18" fillId="0" borderId="118" xfId="3" applyFont="1" applyBorder="1" applyAlignment="1">
      <alignment horizontal="left" vertical="center" shrinkToFit="1"/>
    </xf>
    <xf numFmtId="0" fontId="18" fillId="0" borderId="119" xfId="3" applyFont="1" applyBorder="1" applyAlignment="1">
      <alignment horizontal="left" vertical="center" shrinkToFit="1"/>
    </xf>
    <xf numFmtId="0" fontId="18" fillId="0" borderId="120" xfId="3" applyFont="1" applyBorder="1" applyAlignment="1">
      <alignment horizontal="left" vertical="center" shrinkToFit="1"/>
    </xf>
    <xf numFmtId="0" fontId="18" fillId="0" borderId="123" xfId="3" applyFont="1" applyBorder="1" applyAlignment="1">
      <alignment horizontal="left" vertical="center" shrinkToFit="1"/>
    </xf>
    <xf numFmtId="0" fontId="18" fillId="0" borderId="124" xfId="3" applyFont="1" applyBorder="1" applyAlignment="1">
      <alignment horizontal="left" vertical="center" shrinkToFit="1"/>
    </xf>
    <xf numFmtId="0" fontId="18" fillId="0" borderId="125" xfId="3" applyFont="1" applyBorder="1" applyAlignment="1">
      <alignment horizontal="left" vertical="center" shrinkToFit="1"/>
    </xf>
    <xf numFmtId="0" fontId="12" fillId="5" borderId="103" xfId="3" applyFont="1" applyFill="1" applyBorder="1" applyAlignment="1">
      <alignment horizontal="left" vertical="top" wrapText="1"/>
    </xf>
    <xf numFmtId="0" fontId="12" fillId="5" borderId="104" xfId="3" applyFont="1" applyFill="1" applyBorder="1" applyAlignment="1">
      <alignment horizontal="left" vertical="top" wrapText="1"/>
    </xf>
    <xf numFmtId="0" fontId="12" fillId="2" borderId="102" xfId="3" applyFont="1" applyFill="1" applyBorder="1" applyAlignment="1">
      <alignment horizontal="center" vertical="center" wrapText="1"/>
    </xf>
    <xf numFmtId="0" fontId="12" fillId="2" borderId="103" xfId="3" applyFont="1" applyFill="1" applyBorder="1" applyAlignment="1">
      <alignment horizontal="center" vertical="center" wrapText="1"/>
    </xf>
    <xf numFmtId="0" fontId="12" fillId="2" borderId="115" xfId="3" applyFont="1" applyFill="1" applyBorder="1" applyAlignment="1">
      <alignment horizontal="center" vertical="center" wrapText="1"/>
    </xf>
    <xf numFmtId="0" fontId="12" fillId="2" borderId="97" xfId="3" applyFont="1" applyFill="1" applyBorder="1" applyAlignment="1">
      <alignment horizontal="center" vertical="center"/>
    </xf>
    <xf numFmtId="0" fontId="12" fillId="2" borderId="98" xfId="3" applyFont="1" applyFill="1" applyBorder="1" applyAlignment="1">
      <alignment horizontal="center" vertical="center"/>
    </xf>
    <xf numFmtId="0" fontId="19" fillId="0" borderId="99" xfId="3" applyFont="1" applyBorder="1" applyAlignment="1">
      <alignment horizontal="left" vertical="center" shrinkToFit="1"/>
    </xf>
    <xf numFmtId="0" fontId="19" fillId="0" borderId="100" xfId="3" applyFont="1" applyBorder="1" applyAlignment="1">
      <alignment horizontal="left" vertical="center" shrinkToFit="1"/>
    </xf>
    <xf numFmtId="0" fontId="19" fillId="0" borderId="101" xfId="3" applyFont="1" applyBorder="1" applyAlignment="1">
      <alignment horizontal="left" vertical="center" shrinkToFit="1"/>
    </xf>
    <xf numFmtId="0" fontId="12" fillId="2" borderId="110" xfId="3" applyFont="1" applyFill="1" applyBorder="1" applyAlignment="1">
      <alignment horizontal="center" vertical="center"/>
    </xf>
    <xf numFmtId="0" fontId="12" fillId="2" borderId="111" xfId="3" applyFont="1" applyFill="1" applyBorder="1" applyAlignment="1">
      <alignment horizontal="center" vertical="center"/>
    </xf>
    <xf numFmtId="0" fontId="19" fillId="0" borderId="112" xfId="3" applyFont="1" applyBorder="1" applyAlignment="1">
      <alignment horizontal="left" vertical="center" shrinkToFit="1"/>
    </xf>
    <xf numFmtId="0" fontId="19" fillId="0" borderId="113" xfId="3" applyFont="1" applyBorder="1" applyAlignment="1">
      <alignment horizontal="left" vertical="center" shrinkToFit="1"/>
    </xf>
    <xf numFmtId="0" fontId="19" fillId="0" borderId="114" xfId="3" applyFont="1" applyBorder="1" applyAlignment="1">
      <alignment horizontal="left" vertical="center" shrinkToFit="1"/>
    </xf>
    <xf numFmtId="0" fontId="18" fillId="0" borderId="99" xfId="3" applyFont="1" applyBorder="1" applyAlignment="1">
      <alignment horizontal="left" vertical="center" shrinkToFit="1"/>
    </xf>
    <xf numFmtId="0" fontId="18" fillId="0" borderId="100" xfId="3" applyFont="1" applyBorder="1" applyAlignment="1">
      <alignment horizontal="left" vertical="center" shrinkToFit="1"/>
    </xf>
    <xf numFmtId="0" fontId="18" fillId="0" borderId="101" xfId="3" applyFont="1" applyBorder="1" applyAlignment="1">
      <alignment horizontal="left" vertical="center" shrinkToFit="1"/>
    </xf>
    <xf numFmtId="0" fontId="16" fillId="0" borderId="103" xfId="3" applyFont="1" applyBorder="1" applyAlignment="1">
      <alignment horizontal="left" vertical="center" wrapText="1"/>
    </xf>
    <xf numFmtId="0" fontId="16" fillId="0" borderId="104" xfId="3" applyFont="1" applyBorder="1" applyAlignment="1">
      <alignment horizontal="left" vertical="center" wrapText="1"/>
    </xf>
    <xf numFmtId="0" fontId="12" fillId="2" borderId="105" xfId="3" applyFont="1" applyFill="1" applyBorder="1" applyAlignment="1">
      <alignment horizontal="center" vertical="center"/>
    </xf>
    <xf numFmtId="0" fontId="12" fillId="2" borderId="106" xfId="3" applyFont="1" applyFill="1" applyBorder="1" applyAlignment="1">
      <alignment horizontal="center" vertical="center"/>
    </xf>
    <xf numFmtId="0" fontId="12" fillId="2" borderId="107" xfId="3" applyFont="1" applyFill="1" applyBorder="1" applyAlignment="1">
      <alignment horizontal="center" vertical="center"/>
    </xf>
    <xf numFmtId="0" fontId="13" fillId="0" borderId="108" xfId="3" applyFont="1" applyBorder="1" applyAlignment="1">
      <alignment horizontal="left" vertical="top" wrapText="1"/>
    </xf>
    <xf numFmtId="0" fontId="13" fillId="0" borderId="106" xfId="3" applyFont="1" applyBorder="1" applyAlignment="1">
      <alignment horizontal="left" vertical="top" wrapText="1"/>
    </xf>
    <xf numFmtId="0" fontId="13" fillId="0" borderId="109" xfId="3" applyFont="1" applyBorder="1" applyAlignment="1">
      <alignment horizontal="left" vertical="top" wrapText="1"/>
    </xf>
    <xf numFmtId="0" fontId="12" fillId="2" borderId="102" xfId="3" applyFont="1" applyFill="1" applyBorder="1" applyAlignment="1">
      <alignment horizontal="center" vertical="center"/>
    </xf>
    <xf numFmtId="0" fontId="12" fillId="2" borderId="103" xfId="3" applyFont="1" applyFill="1" applyBorder="1" applyAlignment="1">
      <alignment horizontal="center" vertical="center"/>
    </xf>
    <xf numFmtId="0" fontId="16" fillId="0" borderId="90" xfId="3" applyFont="1" applyBorder="1" applyAlignment="1">
      <alignment horizontal="left" vertical="center" wrapText="1"/>
    </xf>
    <xf numFmtId="0" fontId="16" fillId="0" borderId="91" xfId="3" applyFont="1" applyBorder="1" applyAlignment="1">
      <alignment horizontal="left" vertical="center" wrapText="1"/>
    </xf>
    <xf numFmtId="0" fontId="12" fillId="2" borderId="92" xfId="3" applyFont="1" applyFill="1" applyBorder="1" applyAlignment="1">
      <alignment horizontal="center" vertical="center"/>
    </xf>
    <xf numFmtId="0" fontId="12" fillId="2" borderId="93" xfId="3" applyFont="1" applyFill="1" applyBorder="1" applyAlignment="1">
      <alignment horizontal="center" vertical="center"/>
    </xf>
    <xf numFmtId="0" fontId="18" fillId="0" borderId="94" xfId="3" applyFont="1" applyBorder="1" applyAlignment="1">
      <alignment horizontal="left" vertical="center" shrinkToFit="1"/>
    </xf>
    <xf numFmtId="0" fontId="18" fillId="0" borderId="95" xfId="3" applyFont="1" applyBorder="1" applyAlignment="1">
      <alignment horizontal="left" vertical="center" shrinkToFit="1"/>
    </xf>
    <xf numFmtId="0" fontId="18" fillId="0" borderId="96" xfId="3" applyFont="1" applyBorder="1" applyAlignment="1">
      <alignment horizontal="left" vertical="center" shrinkToFit="1"/>
    </xf>
    <xf numFmtId="0" fontId="12" fillId="2" borderId="183" xfId="3" applyFont="1" applyFill="1" applyBorder="1" applyAlignment="1">
      <alignment horizontal="center" vertical="center" wrapText="1"/>
    </xf>
    <xf numFmtId="0" fontId="12" fillId="2" borderId="184" xfId="3" applyFont="1" applyFill="1" applyBorder="1" applyAlignment="1">
      <alignment horizontal="center" vertical="center" wrapText="1"/>
    </xf>
    <xf numFmtId="0" fontId="12" fillId="2" borderId="185" xfId="3" applyFont="1" applyFill="1" applyBorder="1" applyAlignment="1">
      <alignment horizontal="center" vertical="center" wrapText="1"/>
    </xf>
    <xf numFmtId="0" fontId="12" fillId="5" borderId="183" xfId="3" applyFont="1" applyFill="1" applyBorder="1" applyAlignment="1">
      <alignment horizontal="left" vertical="top" wrapText="1"/>
    </xf>
    <xf numFmtId="0" fontId="12" fillId="5" borderId="184" xfId="3" applyFont="1" applyFill="1" applyBorder="1" applyAlignment="1">
      <alignment horizontal="left" vertical="top" wrapText="1"/>
    </xf>
    <xf numFmtId="0" fontId="12" fillId="5" borderId="185" xfId="3" applyFont="1" applyFill="1" applyBorder="1" applyAlignment="1">
      <alignment horizontal="left" vertical="top" wrapText="1"/>
    </xf>
    <xf numFmtId="0" fontId="15" fillId="5" borderId="183" xfId="3" applyFont="1" applyFill="1" applyBorder="1" applyAlignment="1">
      <alignment horizontal="center" vertical="center" wrapText="1"/>
    </xf>
    <xf numFmtId="0" fontId="15" fillId="5" borderId="185" xfId="3" applyFont="1" applyFill="1" applyBorder="1" applyAlignment="1">
      <alignment horizontal="center" vertical="center" wrapText="1"/>
    </xf>
    <xf numFmtId="0" fontId="21" fillId="0" borderId="183" xfId="3" applyFont="1" applyBorder="1" applyAlignment="1">
      <alignment horizontal="left" vertical="center" wrapText="1"/>
    </xf>
    <xf numFmtId="0" fontId="21" fillId="0" borderId="184" xfId="3" applyFont="1" applyBorder="1" applyAlignment="1">
      <alignment horizontal="left" vertical="center" wrapText="1"/>
    </xf>
    <xf numFmtId="0" fontId="21" fillId="0" borderId="185" xfId="3" applyFont="1" applyBorder="1" applyAlignment="1">
      <alignment horizontal="left" vertical="center" wrapText="1"/>
    </xf>
    <xf numFmtId="0" fontId="12" fillId="2" borderId="183" xfId="3" applyFont="1" applyFill="1" applyBorder="1" applyAlignment="1">
      <alignment horizontal="center" vertical="center"/>
    </xf>
    <xf numFmtId="0" fontId="12" fillId="2" borderId="184" xfId="3" applyFont="1" applyFill="1" applyBorder="1" applyAlignment="1">
      <alignment horizontal="center" vertical="center"/>
    </xf>
    <xf numFmtId="0" fontId="12" fillId="2" borderId="178" xfId="3" applyFont="1" applyFill="1" applyBorder="1" applyAlignment="1">
      <alignment horizontal="center" vertical="center"/>
    </xf>
    <xf numFmtId="0" fontId="12" fillId="2" borderId="179" xfId="3" applyFont="1" applyFill="1" applyBorder="1" applyAlignment="1">
      <alignment horizontal="center" vertical="center"/>
    </xf>
    <xf numFmtId="0" fontId="19" fillId="0" borderId="180" xfId="3" applyFont="1" applyBorder="1" applyAlignment="1">
      <alignment horizontal="left" vertical="center" shrinkToFit="1"/>
    </xf>
    <xf numFmtId="0" fontId="19" fillId="0" borderId="181" xfId="3" applyFont="1" applyBorder="1" applyAlignment="1">
      <alignment horizontal="left" vertical="center" shrinkToFit="1"/>
    </xf>
    <xf numFmtId="0" fontId="19" fillId="0" borderId="182" xfId="3" applyFont="1" applyBorder="1" applyAlignment="1">
      <alignment horizontal="left" vertical="center" shrinkToFit="1"/>
    </xf>
    <xf numFmtId="0" fontId="12" fillId="2" borderId="173" xfId="3" applyFont="1" applyFill="1" applyBorder="1" applyAlignment="1">
      <alignment horizontal="center" vertical="center"/>
    </xf>
    <xf numFmtId="0" fontId="12" fillId="2" borderId="174" xfId="3" applyFont="1" applyFill="1" applyBorder="1" applyAlignment="1">
      <alignment horizontal="center" vertical="center"/>
    </xf>
    <xf numFmtId="0" fontId="12" fillId="2" borderId="175" xfId="3" applyFont="1" applyFill="1" applyBorder="1" applyAlignment="1">
      <alignment horizontal="center" vertical="center"/>
    </xf>
    <xf numFmtId="0" fontId="13" fillId="0" borderId="176" xfId="3" applyFont="1" applyBorder="1" applyAlignment="1">
      <alignment horizontal="left" vertical="top" wrapText="1"/>
    </xf>
    <xf numFmtId="0" fontId="13" fillId="0" borderId="174" xfId="3" applyFont="1" applyBorder="1" applyAlignment="1">
      <alignment horizontal="left" vertical="top" wrapText="1"/>
    </xf>
    <xf numFmtId="0" fontId="13" fillId="0" borderId="177" xfId="3" applyFont="1" applyBorder="1" applyAlignment="1">
      <alignment horizontal="left" vertical="top" wrapText="1"/>
    </xf>
    <xf numFmtId="0" fontId="12" fillId="2" borderId="168" xfId="3" applyFont="1" applyFill="1" applyBorder="1" applyAlignment="1">
      <alignment horizontal="center" vertical="center"/>
    </xf>
    <xf numFmtId="0" fontId="12" fillId="2" borderId="169" xfId="3" applyFont="1" applyFill="1" applyBorder="1" applyAlignment="1">
      <alignment horizontal="center" vertical="center"/>
    </xf>
    <xf numFmtId="0" fontId="19" fillId="0" borderId="170" xfId="3" applyFont="1" applyBorder="1" applyAlignment="1">
      <alignment horizontal="left" vertical="center" shrinkToFit="1"/>
    </xf>
    <xf numFmtId="0" fontId="19" fillId="0" borderId="171" xfId="3" applyFont="1" applyBorder="1" applyAlignment="1">
      <alignment horizontal="left" vertical="center" shrinkToFit="1"/>
    </xf>
    <xf numFmtId="0" fontId="19" fillId="0" borderId="172" xfId="3" applyFont="1" applyBorder="1" applyAlignment="1">
      <alignment horizontal="left" vertical="center" shrinkToFit="1"/>
    </xf>
    <xf numFmtId="0" fontId="12" fillId="2" borderId="163" xfId="3" applyFont="1" applyFill="1" applyBorder="1" applyAlignment="1">
      <alignment horizontal="center" vertical="center"/>
    </xf>
    <xf numFmtId="0" fontId="12" fillId="2" borderId="164" xfId="3" applyFont="1" applyFill="1" applyBorder="1" applyAlignment="1">
      <alignment horizontal="center" vertical="center"/>
    </xf>
    <xf numFmtId="0" fontId="18" fillId="0" borderId="165" xfId="3" applyFont="1" applyBorder="1" applyAlignment="1">
      <alignment horizontal="left" vertical="center" shrinkToFit="1"/>
    </xf>
    <xf numFmtId="0" fontId="18" fillId="0" borderId="166" xfId="3" applyFont="1" applyBorder="1" applyAlignment="1">
      <alignment horizontal="left" vertical="center" shrinkToFit="1"/>
    </xf>
    <xf numFmtId="0" fontId="18" fillId="0" borderId="167" xfId="3" applyFont="1" applyBorder="1" applyAlignment="1">
      <alignment horizontal="left" vertical="center" shrinkToFit="1"/>
    </xf>
    <xf numFmtId="0" fontId="18" fillId="0" borderId="170" xfId="3" applyFont="1" applyBorder="1" applyAlignment="1">
      <alignment horizontal="left" vertical="center" shrinkToFit="1"/>
    </xf>
    <xf numFmtId="0" fontId="18" fillId="0" borderId="171" xfId="3" applyFont="1" applyBorder="1" applyAlignment="1">
      <alignment horizontal="left" vertical="center" shrinkToFit="1"/>
    </xf>
    <xf numFmtId="0" fontId="18" fillId="0" borderId="172" xfId="3" applyFont="1" applyBorder="1" applyAlignment="1">
      <alignment horizontal="left" vertical="center" shrinkToFit="1"/>
    </xf>
    <xf numFmtId="0" fontId="12" fillId="5" borderId="150" xfId="3" applyFont="1" applyFill="1" applyBorder="1" applyAlignment="1">
      <alignment horizontal="left" vertical="top" wrapText="1"/>
    </xf>
    <xf numFmtId="0" fontId="12" fillId="5" borderId="151" xfId="3" applyFont="1" applyFill="1" applyBorder="1" applyAlignment="1">
      <alignment horizontal="left" vertical="top" wrapText="1"/>
    </xf>
    <xf numFmtId="0" fontId="12" fillId="2" borderId="149" xfId="3" applyFont="1" applyFill="1" applyBorder="1" applyAlignment="1">
      <alignment horizontal="center" vertical="center" wrapText="1"/>
    </xf>
    <xf numFmtId="0" fontId="12" fillId="2" borderId="150" xfId="3" applyFont="1" applyFill="1" applyBorder="1" applyAlignment="1">
      <alignment horizontal="center" vertical="center" wrapText="1"/>
    </xf>
    <xf numFmtId="0" fontId="12" fillId="2" borderId="162" xfId="3" applyFont="1" applyFill="1" applyBorder="1" applyAlignment="1">
      <alignment horizontal="center" vertical="center" wrapText="1"/>
    </xf>
    <xf numFmtId="0" fontId="12" fillId="2" borderId="144" xfId="3" applyFont="1" applyFill="1" applyBorder="1" applyAlignment="1">
      <alignment horizontal="center" vertical="center"/>
    </xf>
    <xf numFmtId="0" fontId="12" fillId="2" borderId="145" xfId="3" applyFont="1" applyFill="1" applyBorder="1" applyAlignment="1">
      <alignment horizontal="center" vertical="center"/>
    </xf>
    <xf numFmtId="0" fontId="19" fillId="0" borderId="146" xfId="3" applyFont="1" applyBorder="1" applyAlignment="1">
      <alignment horizontal="left" vertical="center" shrinkToFit="1"/>
    </xf>
    <xf numFmtId="0" fontId="19" fillId="0" borderId="147" xfId="3" applyFont="1" applyBorder="1" applyAlignment="1">
      <alignment horizontal="left" vertical="center" shrinkToFit="1"/>
    </xf>
    <xf numFmtId="0" fontId="19" fillId="0" borderId="148" xfId="3" applyFont="1" applyBorder="1" applyAlignment="1">
      <alignment horizontal="left" vertical="center" shrinkToFit="1"/>
    </xf>
    <xf numFmtId="0" fontId="12" fillId="2" borderId="157" xfId="3" applyFont="1" applyFill="1" applyBorder="1" applyAlignment="1">
      <alignment horizontal="center" vertical="center"/>
    </xf>
    <xf numFmtId="0" fontId="12" fillId="2" borderId="158" xfId="3" applyFont="1" applyFill="1" applyBorder="1" applyAlignment="1">
      <alignment horizontal="center" vertical="center"/>
    </xf>
    <xf numFmtId="0" fontId="19" fillId="0" borderId="159" xfId="3" applyFont="1" applyBorder="1" applyAlignment="1">
      <alignment horizontal="left" vertical="center" shrinkToFit="1"/>
    </xf>
    <xf numFmtId="0" fontId="19" fillId="0" borderId="160" xfId="3" applyFont="1" applyBorder="1" applyAlignment="1">
      <alignment horizontal="left" vertical="center" shrinkToFit="1"/>
    </xf>
    <xf numFmtId="0" fontId="19" fillId="0" borderId="161" xfId="3" applyFont="1" applyBorder="1" applyAlignment="1">
      <alignment horizontal="left" vertical="center" shrinkToFit="1"/>
    </xf>
    <xf numFmtId="0" fontId="18" fillId="0" borderId="146" xfId="3" applyFont="1" applyBorder="1" applyAlignment="1">
      <alignment horizontal="left" vertical="center" shrinkToFit="1"/>
    </xf>
    <xf numFmtId="0" fontId="18" fillId="0" borderId="147" xfId="3" applyFont="1" applyBorder="1" applyAlignment="1">
      <alignment horizontal="left" vertical="center" shrinkToFit="1"/>
    </xf>
    <xf numFmtId="0" fontId="18" fillId="0" borderId="148" xfId="3" applyFont="1" applyBorder="1" applyAlignment="1">
      <alignment horizontal="left" vertical="center" shrinkToFit="1"/>
    </xf>
    <xf numFmtId="0" fontId="16" fillId="0" borderId="150" xfId="3" applyFont="1" applyBorder="1" applyAlignment="1">
      <alignment horizontal="left" vertical="center" wrapText="1"/>
    </xf>
    <xf numFmtId="0" fontId="16" fillId="0" borderId="151" xfId="3" applyFont="1" applyBorder="1" applyAlignment="1">
      <alignment horizontal="left" vertical="center" wrapText="1"/>
    </xf>
    <xf numFmtId="0" fontId="12" fillId="2" borderId="152" xfId="3" applyFont="1" applyFill="1" applyBorder="1" applyAlignment="1">
      <alignment horizontal="center" vertical="center"/>
    </xf>
    <xf numFmtId="0" fontId="12" fillId="2" borderId="153" xfId="3" applyFont="1" applyFill="1" applyBorder="1" applyAlignment="1">
      <alignment horizontal="center" vertical="center"/>
    </xf>
    <xf numFmtId="0" fontId="12" fillId="2" borderId="154" xfId="3" applyFont="1" applyFill="1" applyBorder="1" applyAlignment="1">
      <alignment horizontal="center" vertical="center"/>
    </xf>
    <xf numFmtId="0" fontId="13" fillId="0" borderId="155" xfId="3" applyFont="1" applyBorder="1" applyAlignment="1">
      <alignment horizontal="left" vertical="top" wrapText="1"/>
    </xf>
    <xf numFmtId="0" fontId="13" fillId="0" borderId="153" xfId="3" applyFont="1" applyBorder="1" applyAlignment="1">
      <alignment horizontal="left" vertical="top" wrapText="1"/>
    </xf>
    <xf numFmtId="0" fontId="13" fillId="0" borderId="156" xfId="3" applyFont="1" applyBorder="1" applyAlignment="1">
      <alignment horizontal="left" vertical="top" wrapText="1"/>
    </xf>
    <xf numFmtId="0" fontId="12" fillId="2" borderId="149" xfId="3" applyFont="1" applyFill="1" applyBorder="1" applyAlignment="1">
      <alignment horizontal="center" vertical="center"/>
    </xf>
    <xf numFmtId="0" fontId="12" fillId="2" borderId="150" xfId="3" applyFont="1" applyFill="1" applyBorder="1" applyAlignment="1">
      <alignment horizontal="center" vertical="center"/>
    </xf>
    <xf numFmtId="0" fontId="16" fillId="0" borderId="137" xfId="3" applyFont="1" applyBorder="1" applyAlignment="1">
      <alignment horizontal="left" vertical="center" wrapText="1"/>
    </xf>
    <xf numFmtId="0" fontId="16" fillId="0" borderId="138" xfId="3" applyFont="1" applyBorder="1" applyAlignment="1">
      <alignment horizontal="left" vertical="center" wrapText="1"/>
    </xf>
    <xf numFmtId="0" fontId="12" fillId="2" borderId="139" xfId="3" applyFont="1" applyFill="1" applyBorder="1" applyAlignment="1">
      <alignment horizontal="center" vertical="center"/>
    </xf>
    <xf numFmtId="0" fontId="12" fillId="2" borderId="140" xfId="3" applyFont="1" applyFill="1" applyBorder="1" applyAlignment="1">
      <alignment horizontal="center" vertical="center"/>
    </xf>
    <xf numFmtId="0" fontId="18" fillId="0" borderId="141" xfId="3" applyFont="1" applyBorder="1" applyAlignment="1">
      <alignment horizontal="left" vertical="center" shrinkToFit="1"/>
    </xf>
    <xf numFmtId="0" fontId="18" fillId="0" borderId="142" xfId="3" applyFont="1" applyBorder="1" applyAlignment="1">
      <alignment horizontal="left" vertical="center" shrinkToFit="1"/>
    </xf>
    <xf numFmtId="0" fontId="18" fillId="0" borderId="143" xfId="3" applyFont="1" applyBorder="1" applyAlignment="1">
      <alignment horizontal="left" vertical="center" shrinkToFit="1"/>
    </xf>
    <xf numFmtId="0" fontId="12" fillId="2" borderId="230" xfId="3" applyFont="1" applyFill="1" applyBorder="1" applyAlignment="1">
      <alignment horizontal="center" vertical="center" wrapText="1"/>
    </xf>
    <xf numFmtId="0" fontId="12" fillId="2" borderId="231" xfId="3" applyFont="1" applyFill="1" applyBorder="1" applyAlignment="1">
      <alignment horizontal="center" vertical="center" wrapText="1"/>
    </xf>
    <xf numFmtId="0" fontId="12" fillId="2" borderId="232" xfId="3" applyFont="1" applyFill="1" applyBorder="1" applyAlignment="1">
      <alignment horizontal="center" vertical="center" wrapText="1"/>
    </xf>
    <xf numFmtId="0" fontId="12" fillId="5" borderId="230" xfId="3" applyFont="1" applyFill="1" applyBorder="1" applyAlignment="1">
      <alignment horizontal="left" vertical="top" wrapText="1"/>
    </xf>
    <xf numFmtId="0" fontId="12" fillId="5" borderId="231" xfId="3" applyFont="1" applyFill="1" applyBorder="1" applyAlignment="1">
      <alignment horizontal="left" vertical="top" wrapText="1"/>
    </xf>
    <xf numFmtId="0" fontId="12" fillId="5" borderId="232" xfId="3" applyFont="1" applyFill="1" applyBorder="1" applyAlignment="1">
      <alignment horizontal="left" vertical="top" wrapText="1"/>
    </xf>
    <xf numFmtId="0" fontId="15" fillId="5" borderId="230" xfId="3" applyFont="1" applyFill="1" applyBorder="1" applyAlignment="1">
      <alignment horizontal="center" vertical="center" wrapText="1"/>
    </xf>
    <xf numFmtId="0" fontId="15" fillId="5" borderId="232" xfId="3" applyFont="1" applyFill="1" applyBorder="1" applyAlignment="1">
      <alignment horizontal="center" vertical="center" wrapText="1"/>
    </xf>
    <xf numFmtId="0" fontId="21" fillId="0" borderId="230" xfId="3" applyFont="1" applyBorder="1" applyAlignment="1">
      <alignment horizontal="left" vertical="center" wrapText="1"/>
    </xf>
    <xf numFmtId="0" fontId="21" fillId="0" borderId="231" xfId="3" applyFont="1" applyBorder="1" applyAlignment="1">
      <alignment horizontal="left" vertical="center" wrapText="1"/>
    </xf>
    <xf numFmtId="0" fontId="21" fillId="0" borderId="232" xfId="3" applyFont="1" applyBorder="1" applyAlignment="1">
      <alignment horizontal="left" vertical="center" wrapText="1"/>
    </xf>
    <xf numFmtId="0" fontId="12" fillId="2" borderId="230" xfId="3" applyFont="1" applyFill="1" applyBorder="1" applyAlignment="1">
      <alignment horizontal="center" vertical="center"/>
    </xf>
    <xf numFmtId="0" fontId="12" fillId="2" borderId="231" xfId="3" applyFont="1" applyFill="1" applyBorder="1" applyAlignment="1">
      <alignment horizontal="center" vertical="center"/>
    </xf>
    <xf numFmtId="0" fontId="12" fillId="2" borderId="225" xfId="3" applyFont="1" applyFill="1" applyBorder="1" applyAlignment="1">
      <alignment horizontal="center" vertical="center"/>
    </xf>
    <xf numFmtId="0" fontId="12" fillId="2" borderId="226" xfId="3" applyFont="1" applyFill="1" applyBorder="1" applyAlignment="1">
      <alignment horizontal="center" vertical="center"/>
    </xf>
    <xf numFmtId="0" fontId="19" fillId="0" borderId="227" xfId="3" applyFont="1" applyBorder="1" applyAlignment="1">
      <alignment horizontal="left" vertical="center" shrinkToFit="1"/>
    </xf>
    <xf numFmtId="0" fontId="19" fillId="0" borderId="228" xfId="3" applyFont="1" applyBorder="1" applyAlignment="1">
      <alignment horizontal="left" vertical="center" shrinkToFit="1"/>
    </xf>
    <xf numFmtId="0" fontId="19" fillId="0" borderId="229" xfId="3" applyFont="1" applyBorder="1" applyAlignment="1">
      <alignment horizontal="left" vertical="center" shrinkToFit="1"/>
    </xf>
    <xf numFmtId="0" fontId="12" fillId="2" borderId="220" xfId="3" applyFont="1" applyFill="1" applyBorder="1" applyAlignment="1">
      <alignment horizontal="center" vertical="center"/>
    </xf>
    <xf numFmtId="0" fontId="12" fillId="2" borderId="221" xfId="3" applyFont="1" applyFill="1" applyBorder="1" applyAlignment="1">
      <alignment horizontal="center" vertical="center"/>
    </xf>
    <xf numFmtId="0" fontId="12" fillId="2" borderId="222" xfId="3" applyFont="1" applyFill="1" applyBorder="1" applyAlignment="1">
      <alignment horizontal="center" vertical="center"/>
    </xf>
    <xf numFmtId="0" fontId="13" fillId="0" borderId="223" xfId="3" applyFont="1" applyBorder="1" applyAlignment="1">
      <alignment horizontal="left" vertical="top" wrapText="1"/>
    </xf>
    <xf numFmtId="0" fontId="13" fillId="0" borderId="221" xfId="3" applyFont="1" applyBorder="1" applyAlignment="1">
      <alignment horizontal="left" vertical="top" wrapText="1"/>
    </xf>
    <xf numFmtId="0" fontId="13" fillId="0" borderId="224" xfId="3" applyFont="1" applyBorder="1" applyAlignment="1">
      <alignment horizontal="left" vertical="top" wrapText="1"/>
    </xf>
    <xf numFmtId="0" fontId="12" fillId="2" borderId="215" xfId="3" applyFont="1" applyFill="1" applyBorder="1" applyAlignment="1">
      <alignment horizontal="center" vertical="center"/>
    </xf>
    <xf numFmtId="0" fontId="12" fillId="2" borderId="216" xfId="3" applyFont="1" applyFill="1" applyBorder="1" applyAlignment="1">
      <alignment horizontal="center" vertical="center"/>
    </xf>
    <xf numFmtId="0" fontId="19" fillId="0" borderId="217" xfId="3" applyFont="1" applyBorder="1" applyAlignment="1">
      <alignment horizontal="left" vertical="center" shrinkToFit="1"/>
    </xf>
    <xf numFmtId="0" fontId="19" fillId="0" borderId="218" xfId="3" applyFont="1" applyBorder="1" applyAlignment="1">
      <alignment horizontal="left" vertical="center" shrinkToFit="1"/>
    </xf>
    <xf numFmtId="0" fontId="19" fillId="0" borderId="219" xfId="3" applyFont="1" applyBorder="1" applyAlignment="1">
      <alignment horizontal="left" vertical="center" shrinkToFit="1"/>
    </xf>
    <xf numFmtId="0" fontId="12" fillId="2" borderId="210" xfId="3" applyFont="1" applyFill="1" applyBorder="1" applyAlignment="1">
      <alignment horizontal="center" vertical="center"/>
    </xf>
    <xf numFmtId="0" fontId="12" fillId="2" borderId="211" xfId="3" applyFont="1" applyFill="1" applyBorder="1" applyAlignment="1">
      <alignment horizontal="center" vertical="center"/>
    </xf>
    <xf numFmtId="0" fontId="18" fillId="0" borderId="212" xfId="3" applyFont="1" applyBorder="1" applyAlignment="1">
      <alignment horizontal="left" vertical="center" shrinkToFit="1"/>
    </xf>
    <xf numFmtId="0" fontId="18" fillId="0" borderId="213" xfId="3" applyFont="1" applyBorder="1" applyAlignment="1">
      <alignment horizontal="left" vertical="center" shrinkToFit="1"/>
    </xf>
    <xf numFmtId="0" fontId="18" fillId="0" borderId="214" xfId="3" applyFont="1" applyBorder="1" applyAlignment="1">
      <alignment horizontal="left" vertical="center" shrinkToFit="1"/>
    </xf>
    <xf numFmtId="0" fontId="18" fillId="0" borderId="217" xfId="3" applyFont="1" applyBorder="1" applyAlignment="1">
      <alignment horizontal="left" vertical="center" shrinkToFit="1"/>
    </xf>
    <xf numFmtId="0" fontId="18" fillId="0" borderId="218" xfId="3" applyFont="1" applyBorder="1" applyAlignment="1">
      <alignment horizontal="left" vertical="center" shrinkToFit="1"/>
    </xf>
    <xf numFmtId="0" fontId="18" fillId="0" borderId="219" xfId="3" applyFont="1" applyBorder="1" applyAlignment="1">
      <alignment horizontal="left" vertical="center" shrinkToFit="1"/>
    </xf>
    <xf numFmtId="0" fontId="12" fillId="5" borderId="197" xfId="3" applyFont="1" applyFill="1" applyBorder="1" applyAlignment="1">
      <alignment horizontal="left" vertical="top" wrapText="1"/>
    </xf>
    <xf numFmtId="0" fontId="12" fillId="5" borderId="198" xfId="3" applyFont="1" applyFill="1" applyBorder="1" applyAlignment="1">
      <alignment horizontal="left" vertical="top" wrapText="1"/>
    </xf>
    <xf numFmtId="0" fontId="12" fillId="2" borderId="196" xfId="3" applyFont="1" applyFill="1" applyBorder="1" applyAlignment="1">
      <alignment horizontal="center" vertical="center" wrapText="1"/>
    </xf>
    <xf numFmtId="0" fontId="12" fillId="2" borderId="197" xfId="3" applyFont="1" applyFill="1" applyBorder="1" applyAlignment="1">
      <alignment horizontal="center" vertical="center" wrapText="1"/>
    </xf>
    <xf numFmtId="0" fontId="12" fillId="2" borderId="209" xfId="3" applyFont="1" applyFill="1" applyBorder="1" applyAlignment="1">
      <alignment horizontal="center" vertical="center" wrapText="1"/>
    </xf>
    <xf numFmtId="0" fontId="12" fillId="2" borderId="191" xfId="3" applyFont="1" applyFill="1" applyBorder="1" applyAlignment="1">
      <alignment horizontal="center" vertical="center"/>
    </xf>
    <xf numFmtId="0" fontId="12" fillId="2" borderId="192" xfId="3" applyFont="1" applyFill="1" applyBorder="1" applyAlignment="1">
      <alignment horizontal="center" vertical="center"/>
    </xf>
    <xf numFmtId="0" fontId="19" fillId="0" borderId="193" xfId="3" applyFont="1" applyBorder="1" applyAlignment="1">
      <alignment horizontal="left" vertical="center" shrinkToFit="1"/>
    </xf>
    <xf numFmtId="0" fontId="19" fillId="0" borderId="194" xfId="3" applyFont="1" applyBorder="1" applyAlignment="1">
      <alignment horizontal="left" vertical="center" shrinkToFit="1"/>
    </xf>
    <xf numFmtId="0" fontId="19" fillId="0" borderId="195" xfId="3" applyFont="1" applyBorder="1" applyAlignment="1">
      <alignment horizontal="left" vertical="center" shrinkToFit="1"/>
    </xf>
    <xf numFmtId="0" fontId="12" fillId="2" borderId="204" xfId="3" applyFont="1" applyFill="1" applyBorder="1" applyAlignment="1">
      <alignment horizontal="center" vertical="center"/>
    </xf>
    <xf numFmtId="0" fontId="12" fillId="2" borderId="205" xfId="3" applyFont="1" applyFill="1" applyBorder="1" applyAlignment="1">
      <alignment horizontal="center" vertical="center"/>
    </xf>
    <xf numFmtId="0" fontId="19" fillId="0" borderId="206" xfId="3" applyFont="1" applyBorder="1" applyAlignment="1">
      <alignment horizontal="left" vertical="center" shrinkToFit="1"/>
    </xf>
    <xf numFmtId="0" fontId="19" fillId="0" borderId="207" xfId="3" applyFont="1" applyBorder="1" applyAlignment="1">
      <alignment horizontal="left" vertical="center" shrinkToFit="1"/>
    </xf>
    <xf numFmtId="0" fontId="19" fillId="0" borderId="208" xfId="3" applyFont="1" applyBorder="1" applyAlignment="1">
      <alignment horizontal="left" vertical="center" shrinkToFit="1"/>
    </xf>
    <xf numFmtId="0" fontId="18" fillId="0" borderId="193" xfId="3" applyFont="1" applyBorder="1" applyAlignment="1">
      <alignment horizontal="left" vertical="center" shrinkToFit="1"/>
    </xf>
    <xf numFmtId="0" fontId="18" fillId="0" borderId="194" xfId="3" applyFont="1" applyBorder="1" applyAlignment="1">
      <alignment horizontal="left" vertical="center" shrinkToFit="1"/>
    </xf>
    <xf numFmtId="0" fontId="18" fillId="0" borderId="195" xfId="3" applyFont="1" applyBorder="1" applyAlignment="1">
      <alignment horizontal="left" vertical="center" shrinkToFit="1"/>
    </xf>
    <xf numFmtId="0" fontId="16" fillId="0" borderId="197" xfId="3" applyFont="1" applyBorder="1" applyAlignment="1">
      <alignment horizontal="left" vertical="center" wrapText="1"/>
    </xf>
    <xf numFmtId="0" fontId="16" fillId="0" borderId="198" xfId="3" applyFont="1" applyBorder="1" applyAlignment="1">
      <alignment horizontal="left" vertical="center" wrapText="1"/>
    </xf>
    <xf numFmtId="0" fontId="12" fillId="2" borderId="199" xfId="3" applyFont="1" applyFill="1" applyBorder="1" applyAlignment="1">
      <alignment horizontal="center" vertical="center"/>
    </xf>
    <xf numFmtId="0" fontId="12" fillId="2" borderId="200" xfId="3" applyFont="1" applyFill="1" applyBorder="1" applyAlignment="1">
      <alignment horizontal="center" vertical="center"/>
    </xf>
    <xf numFmtId="0" fontId="12" fillId="2" borderId="201" xfId="3" applyFont="1" applyFill="1" applyBorder="1" applyAlignment="1">
      <alignment horizontal="center" vertical="center"/>
    </xf>
    <xf numFmtId="0" fontId="13" fillId="0" borderId="202" xfId="3" applyFont="1" applyBorder="1" applyAlignment="1">
      <alignment horizontal="left" vertical="top" wrapText="1"/>
    </xf>
    <xf numFmtId="0" fontId="13" fillId="0" borderId="200" xfId="3" applyFont="1" applyBorder="1" applyAlignment="1">
      <alignment horizontal="left" vertical="top" wrapText="1"/>
    </xf>
    <xf numFmtId="0" fontId="13" fillId="0" borderId="203" xfId="3" applyFont="1" applyBorder="1" applyAlignment="1">
      <alignment horizontal="left" vertical="top" wrapText="1"/>
    </xf>
    <xf numFmtId="0" fontId="12" fillId="2" borderId="196" xfId="3" applyFont="1" applyFill="1" applyBorder="1" applyAlignment="1">
      <alignment horizontal="center" vertical="center"/>
    </xf>
    <xf numFmtId="0" fontId="12" fillId="2" borderId="197" xfId="3" applyFont="1" applyFill="1" applyBorder="1" applyAlignment="1">
      <alignment horizontal="center" vertical="center"/>
    </xf>
    <xf numFmtId="0" fontId="16" fillId="0" borderId="184" xfId="3" applyFont="1" applyBorder="1" applyAlignment="1">
      <alignment horizontal="left" vertical="center" wrapText="1"/>
    </xf>
    <xf numFmtId="0" fontId="16" fillId="0" borderId="185" xfId="3" applyFont="1" applyBorder="1" applyAlignment="1">
      <alignment horizontal="left" vertical="center" wrapText="1"/>
    </xf>
    <xf numFmtId="0" fontId="12" fillId="2" borderId="186" xfId="3" applyFont="1" applyFill="1" applyBorder="1" applyAlignment="1">
      <alignment horizontal="center" vertical="center"/>
    </xf>
    <xf numFmtId="0" fontId="12" fillId="2" borderId="187" xfId="3" applyFont="1" applyFill="1" applyBorder="1" applyAlignment="1">
      <alignment horizontal="center" vertical="center"/>
    </xf>
    <xf numFmtId="0" fontId="18" fillId="0" borderId="188" xfId="3" applyFont="1" applyBorder="1" applyAlignment="1">
      <alignment horizontal="left" vertical="center" shrinkToFit="1"/>
    </xf>
    <xf numFmtId="0" fontId="18" fillId="0" borderId="189" xfId="3" applyFont="1" applyBorder="1" applyAlignment="1">
      <alignment horizontal="left" vertical="center" shrinkToFit="1"/>
    </xf>
    <xf numFmtId="0" fontId="18" fillId="0" borderId="190" xfId="3" applyFont="1" applyBorder="1" applyAlignment="1">
      <alignment horizontal="left" vertical="center" shrinkToFit="1"/>
    </xf>
    <xf numFmtId="0" fontId="12" fillId="2" borderId="254" xfId="3" applyFont="1" applyFill="1" applyBorder="1" applyAlignment="1">
      <alignment horizontal="center" vertical="center" wrapText="1"/>
    </xf>
    <xf numFmtId="0" fontId="12" fillId="2" borderId="255" xfId="3" applyFont="1" applyFill="1" applyBorder="1" applyAlignment="1">
      <alignment horizontal="center" vertical="center" wrapText="1"/>
    </xf>
    <xf numFmtId="0" fontId="12" fillId="2" borderId="256" xfId="3" applyFont="1" applyFill="1" applyBorder="1" applyAlignment="1">
      <alignment horizontal="center" vertical="center" wrapText="1"/>
    </xf>
    <xf numFmtId="0" fontId="12" fillId="5" borderId="254" xfId="3" applyFont="1" applyFill="1" applyBorder="1" applyAlignment="1">
      <alignment horizontal="left" vertical="top" wrapText="1"/>
    </xf>
    <xf numFmtId="0" fontId="12" fillId="5" borderId="255" xfId="3" applyFont="1" applyFill="1" applyBorder="1" applyAlignment="1">
      <alignment horizontal="left" vertical="top" wrapText="1"/>
    </xf>
    <xf numFmtId="0" fontId="12" fillId="5" borderId="256" xfId="3" applyFont="1" applyFill="1" applyBorder="1" applyAlignment="1">
      <alignment horizontal="left" vertical="top" wrapText="1"/>
    </xf>
    <xf numFmtId="0" fontId="15" fillId="5" borderId="254" xfId="3" applyFont="1" applyFill="1" applyBorder="1" applyAlignment="1">
      <alignment horizontal="center" vertical="center" wrapText="1"/>
    </xf>
    <xf numFmtId="0" fontId="15" fillId="5" borderId="256" xfId="3" applyFont="1" applyFill="1" applyBorder="1" applyAlignment="1">
      <alignment horizontal="center" vertical="center" wrapText="1"/>
    </xf>
    <xf numFmtId="0" fontId="21" fillId="0" borderId="254" xfId="3" applyFont="1" applyBorder="1" applyAlignment="1">
      <alignment horizontal="left" vertical="center" wrapText="1"/>
    </xf>
    <xf numFmtId="0" fontId="21" fillId="0" borderId="255" xfId="3" applyFont="1" applyBorder="1" applyAlignment="1">
      <alignment horizontal="left" vertical="center" wrapText="1"/>
    </xf>
    <xf numFmtId="0" fontId="21" fillId="0" borderId="256" xfId="3" applyFont="1" applyBorder="1" applyAlignment="1">
      <alignment horizontal="left" vertical="center" wrapText="1"/>
    </xf>
    <xf numFmtId="0" fontId="12" fillId="2" borderId="254" xfId="3" applyFont="1" applyFill="1" applyBorder="1" applyAlignment="1">
      <alignment horizontal="center" vertical="center"/>
    </xf>
    <xf numFmtId="0" fontId="12" fillId="2" borderId="255" xfId="3" applyFont="1" applyFill="1" applyBorder="1" applyAlignment="1">
      <alignment horizontal="center" vertical="center"/>
    </xf>
    <xf numFmtId="0" fontId="12" fillId="2" borderId="249" xfId="3" applyFont="1" applyFill="1" applyBorder="1" applyAlignment="1">
      <alignment horizontal="center" vertical="center"/>
    </xf>
    <xf numFmtId="0" fontId="12" fillId="2" borderId="250" xfId="3" applyFont="1" applyFill="1" applyBorder="1" applyAlignment="1">
      <alignment horizontal="center" vertical="center"/>
    </xf>
    <xf numFmtId="0" fontId="19" fillId="0" borderId="251" xfId="3" applyFont="1" applyBorder="1" applyAlignment="1">
      <alignment horizontal="left" vertical="center" shrinkToFit="1"/>
    </xf>
    <xf numFmtId="0" fontId="19" fillId="0" borderId="252" xfId="3" applyFont="1" applyBorder="1" applyAlignment="1">
      <alignment horizontal="left" vertical="center" shrinkToFit="1"/>
    </xf>
    <xf numFmtId="0" fontId="19" fillId="0" borderId="253" xfId="3" applyFont="1" applyBorder="1" applyAlignment="1">
      <alignment horizontal="left" vertical="center" shrinkToFit="1"/>
    </xf>
    <xf numFmtId="0" fontId="12" fillId="2" borderId="244" xfId="3" applyFont="1" applyFill="1" applyBorder="1" applyAlignment="1">
      <alignment horizontal="center" vertical="center"/>
    </xf>
    <xf numFmtId="0" fontId="12" fillId="2" borderId="245" xfId="3" applyFont="1" applyFill="1" applyBorder="1" applyAlignment="1">
      <alignment horizontal="center" vertical="center"/>
    </xf>
    <xf numFmtId="0" fontId="12" fillId="2" borderId="246" xfId="3" applyFont="1" applyFill="1" applyBorder="1" applyAlignment="1">
      <alignment horizontal="center" vertical="center"/>
    </xf>
    <xf numFmtId="0" fontId="13" fillId="0" borderId="247" xfId="3" applyFont="1" applyBorder="1" applyAlignment="1">
      <alignment horizontal="left" vertical="top" wrapText="1"/>
    </xf>
    <xf numFmtId="0" fontId="13" fillId="0" borderId="245" xfId="3" applyFont="1" applyBorder="1" applyAlignment="1">
      <alignment horizontal="left" vertical="top" wrapText="1"/>
    </xf>
    <xf numFmtId="0" fontId="13" fillId="0" borderId="248" xfId="3" applyFont="1" applyBorder="1" applyAlignment="1">
      <alignment horizontal="left" vertical="top" wrapText="1"/>
    </xf>
    <xf numFmtId="0" fontId="12" fillId="2" borderId="239" xfId="3" applyFont="1" applyFill="1" applyBorder="1" applyAlignment="1">
      <alignment horizontal="center" vertical="center"/>
    </xf>
    <xf numFmtId="0" fontId="12" fillId="2" borderId="240" xfId="3" applyFont="1" applyFill="1" applyBorder="1" applyAlignment="1">
      <alignment horizontal="center" vertical="center"/>
    </xf>
    <xf numFmtId="0" fontId="19" fillId="0" borderId="241" xfId="3" applyFont="1" applyBorder="1" applyAlignment="1">
      <alignment horizontal="left" vertical="center" shrinkToFit="1"/>
    </xf>
    <xf numFmtId="0" fontId="19" fillId="0" borderId="242" xfId="3" applyFont="1" applyBorder="1" applyAlignment="1">
      <alignment horizontal="left" vertical="center" shrinkToFit="1"/>
    </xf>
    <xf numFmtId="0" fontId="19" fillId="0" borderId="243" xfId="3" applyFont="1" applyBorder="1" applyAlignment="1">
      <alignment horizontal="left" vertical="center" shrinkToFit="1"/>
    </xf>
    <xf numFmtId="0" fontId="12" fillId="2" borderId="233" xfId="3" applyFont="1" applyFill="1" applyBorder="1" applyAlignment="1">
      <alignment horizontal="center" vertical="center"/>
    </xf>
    <xf numFmtId="0" fontId="12" fillId="2" borderId="234" xfId="3" applyFont="1" applyFill="1" applyBorder="1" applyAlignment="1">
      <alignment horizontal="center" vertical="center"/>
    </xf>
    <xf numFmtId="0" fontId="18" fillId="0" borderId="235" xfId="3" applyFont="1" applyBorder="1" applyAlignment="1">
      <alignment horizontal="left" vertical="center" shrinkToFit="1"/>
    </xf>
    <xf numFmtId="0" fontId="18" fillId="0" borderId="236" xfId="3" applyFont="1" applyBorder="1" applyAlignment="1">
      <alignment horizontal="left" vertical="center" shrinkToFit="1"/>
    </xf>
    <xf numFmtId="0" fontId="18" fillId="0" borderId="237" xfId="3" applyFont="1" applyBorder="1" applyAlignment="1">
      <alignment horizontal="left" vertical="center" shrinkToFit="1"/>
    </xf>
    <xf numFmtId="0" fontId="18" fillId="0" borderId="241" xfId="3" applyFont="1" applyBorder="1" applyAlignment="1">
      <alignment horizontal="left" vertical="center" shrinkToFit="1"/>
    </xf>
    <xf numFmtId="0" fontId="18" fillId="0" borderId="242" xfId="3" applyFont="1" applyBorder="1" applyAlignment="1">
      <alignment horizontal="left" vertical="center" shrinkToFit="1"/>
    </xf>
    <xf numFmtId="0" fontId="18" fillId="0" borderId="243" xfId="3" applyFont="1" applyBorder="1" applyAlignment="1">
      <alignment horizontal="left" vertical="center" shrinkToFit="1"/>
    </xf>
    <xf numFmtId="0" fontId="12" fillId="2" borderId="238" xfId="3" applyFont="1" applyFill="1" applyBorder="1" applyAlignment="1">
      <alignment horizontal="center" vertical="center" wrapText="1"/>
    </xf>
    <xf numFmtId="0" fontId="16" fillId="0" borderId="231" xfId="3" applyFont="1" applyBorder="1" applyAlignment="1">
      <alignment horizontal="left" vertical="center" wrapText="1"/>
    </xf>
    <xf numFmtId="0" fontId="16" fillId="0" borderId="232" xfId="3" applyFont="1" applyBorder="1" applyAlignment="1">
      <alignment horizontal="left" vertical="center" wrapText="1"/>
    </xf>
    <xf numFmtId="0" fontId="12" fillId="2" borderId="278" xfId="3" applyFont="1" applyFill="1" applyBorder="1" applyAlignment="1">
      <alignment horizontal="center" vertical="center" wrapText="1"/>
    </xf>
    <xf numFmtId="0" fontId="12" fillId="2" borderId="279" xfId="3" applyFont="1" applyFill="1" applyBorder="1" applyAlignment="1">
      <alignment horizontal="center" vertical="center" wrapText="1"/>
    </xf>
    <xf numFmtId="0" fontId="12" fillId="2" borderId="280" xfId="3" applyFont="1" applyFill="1" applyBorder="1" applyAlignment="1">
      <alignment horizontal="center" vertical="center" wrapText="1"/>
    </xf>
    <xf numFmtId="0" fontId="12" fillId="5" borderId="278" xfId="3" applyFont="1" applyFill="1" applyBorder="1" applyAlignment="1">
      <alignment horizontal="left" vertical="top" wrapText="1"/>
    </xf>
    <xf numFmtId="0" fontId="12" fillId="5" borderId="279" xfId="3" applyFont="1" applyFill="1" applyBorder="1" applyAlignment="1">
      <alignment horizontal="left" vertical="top" wrapText="1"/>
    </xf>
    <xf numFmtId="0" fontId="12" fillId="5" borderId="280" xfId="3" applyFont="1" applyFill="1" applyBorder="1" applyAlignment="1">
      <alignment horizontal="left" vertical="top" wrapText="1"/>
    </xf>
    <xf numFmtId="0" fontId="15" fillId="5" borderId="278" xfId="3" applyFont="1" applyFill="1" applyBorder="1" applyAlignment="1">
      <alignment horizontal="center" vertical="center" wrapText="1"/>
    </xf>
    <xf numFmtId="0" fontId="15" fillId="5" borderId="280" xfId="3" applyFont="1" applyFill="1" applyBorder="1" applyAlignment="1">
      <alignment horizontal="center" vertical="center" wrapText="1"/>
    </xf>
    <xf numFmtId="0" fontId="21" fillId="0" borderId="278" xfId="3" applyFont="1" applyBorder="1" applyAlignment="1">
      <alignment horizontal="left" vertical="center" wrapText="1"/>
    </xf>
    <xf numFmtId="0" fontId="21" fillId="0" borderId="279" xfId="3" applyFont="1" applyBorder="1" applyAlignment="1">
      <alignment horizontal="left" vertical="center" wrapText="1"/>
    </xf>
    <xf numFmtId="0" fontId="21" fillId="0" borderId="280" xfId="3" applyFont="1" applyBorder="1" applyAlignment="1">
      <alignment horizontal="left" vertical="center" wrapText="1"/>
    </xf>
    <xf numFmtId="0" fontId="12" fillId="2" borderId="278" xfId="3" applyFont="1" applyFill="1" applyBorder="1" applyAlignment="1">
      <alignment horizontal="center" vertical="center"/>
    </xf>
    <xf numFmtId="0" fontId="12" fillId="2" borderId="279" xfId="3" applyFont="1" applyFill="1" applyBorder="1" applyAlignment="1">
      <alignment horizontal="center" vertical="center"/>
    </xf>
    <xf numFmtId="0" fontId="12" fillId="2" borderId="273" xfId="3" applyFont="1" applyFill="1" applyBorder="1" applyAlignment="1">
      <alignment horizontal="center" vertical="center"/>
    </xf>
    <xf numFmtId="0" fontId="12" fillId="2" borderId="274" xfId="3" applyFont="1" applyFill="1" applyBorder="1" applyAlignment="1">
      <alignment horizontal="center" vertical="center"/>
    </xf>
    <xf numFmtId="0" fontId="19" fillId="0" borderId="275" xfId="3" applyFont="1" applyBorder="1" applyAlignment="1">
      <alignment horizontal="left" vertical="center" shrinkToFit="1"/>
    </xf>
    <xf numFmtId="0" fontId="19" fillId="0" borderId="276" xfId="3" applyFont="1" applyBorder="1" applyAlignment="1">
      <alignment horizontal="left" vertical="center" shrinkToFit="1"/>
    </xf>
    <xf numFmtId="0" fontId="19" fillId="0" borderId="277" xfId="3" applyFont="1" applyBorder="1" applyAlignment="1">
      <alignment horizontal="left" vertical="center" shrinkToFit="1"/>
    </xf>
    <xf numFmtId="0" fontId="12" fillId="2" borderId="268" xfId="3" applyFont="1" applyFill="1" applyBorder="1" applyAlignment="1">
      <alignment horizontal="center" vertical="center"/>
    </xf>
    <xf numFmtId="0" fontId="12" fillId="2" borderId="269" xfId="3" applyFont="1" applyFill="1" applyBorder="1" applyAlignment="1">
      <alignment horizontal="center" vertical="center"/>
    </xf>
    <xf numFmtId="0" fontId="12" fillId="2" borderId="270" xfId="3" applyFont="1" applyFill="1" applyBorder="1" applyAlignment="1">
      <alignment horizontal="center" vertical="center"/>
    </xf>
    <xf numFmtId="0" fontId="13" fillId="0" borderId="271" xfId="3" applyFont="1" applyBorder="1" applyAlignment="1">
      <alignment horizontal="left" vertical="top" wrapText="1"/>
    </xf>
    <xf numFmtId="0" fontId="13" fillId="0" borderId="269" xfId="3" applyFont="1" applyBorder="1" applyAlignment="1">
      <alignment horizontal="left" vertical="top" wrapText="1"/>
    </xf>
    <xf numFmtId="0" fontId="13" fillId="0" borderId="272" xfId="3" applyFont="1" applyBorder="1" applyAlignment="1">
      <alignment horizontal="left" vertical="top" wrapText="1"/>
    </xf>
    <xf numFmtId="0" fontId="12" fillId="2" borderId="263" xfId="3" applyFont="1" applyFill="1" applyBorder="1" applyAlignment="1">
      <alignment horizontal="center" vertical="center"/>
    </xf>
    <xf numFmtId="0" fontId="12" fillId="2" borderId="264" xfId="3" applyFont="1" applyFill="1" applyBorder="1" applyAlignment="1">
      <alignment horizontal="center" vertical="center"/>
    </xf>
    <xf numFmtId="0" fontId="19" fillId="0" borderId="265" xfId="3" applyFont="1" applyBorder="1" applyAlignment="1">
      <alignment horizontal="left" vertical="center" shrinkToFit="1"/>
    </xf>
    <xf numFmtId="0" fontId="19" fillId="0" borderId="266" xfId="3" applyFont="1" applyBorder="1" applyAlignment="1">
      <alignment horizontal="left" vertical="center" shrinkToFit="1"/>
    </xf>
    <xf numFmtId="0" fontId="19" fillId="0" borderId="267" xfId="3" applyFont="1" applyBorder="1" applyAlignment="1">
      <alignment horizontal="left" vertical="center" shrinkToFit="1"/>
    </xf>
    <xf numFmtId="0" fontId="12" fillId="2" borderId="257" xfId="3" applyFont="1" applyFill="1" applyBorder="1" applyAlignment="1">
      <alignment horizontal="center" vertical="center"/>
    </xf>
    <xf numFmtId="0" fontId="12" fillId="2" borderId="258" xfId="3" applyFont="1" applyFill="1" applyBorder="1" applyAlignment="1">
      <alignment horizontal="center" vertical="center"/>
    </xf>
    <xf numFmtId="0" fontId="18" fillId="0" borderId="259" xfId="3" applyFont="1" applyBorder="1" applyAlignment="1">
      <alignment horizontal="left" vertical="center" shrinkToFit="1"/>
    </xf>
    <xf numFmtId="0" fontId="18" fillId="0" borderId="260" xfId="3" applyFont="1" applyBorder="1" applyAlignment="1">
      <alignment horizontal="left" vertical="center" shrinkToFit="1"/>
    </xf>
    <xf numFmtId="0" fontId="18" fillId="0" borderId="261" xfId="3" applyFont="1" applyBorder="1" applyAlignment="1">
      <alignment horizontal="left" vertical="center" shrinkToFit="1"/>
    </xf>
    <xf numFmtId="0" fontId="18" fillId="0" borderId="265" xfId="3" applyFont="1" applyBorder="1" applyAlignment="1">
      <alignment horizontal="left" vertical="center" shrinkToFit="1"/>
    </xf>
    <xf numFmtId="0" fontId="18" fillId="0" borderId="266" xfId="3" applyFont="1" applyBorder="1" applyAlignment="1">
      <alignment horizontal="left" vertical="center" shrinkToFit="1"/>
    </xf>
    <xf numFmtId="0" fontId="18" fillId="0" borderId="267" xfId="3" applyFont="1" applyBorder="1" applyAlignment="1">
      <alignment horizontal="left" vertical="center" shrinkToFit="1"/>
    </xf>
    <xf numFmtId="0" fontId="12" fillId="2" borderId="262" xfId="3" applyFont="1" applyFill="1" applyBorder="1" applyAlignment="1">
      <alignment horizontal="center" vertical="center" wrapText="1"/>
    </xf>
    <xf numFmtId="0" fontId="16" fillId="0" borderId="255" xfId="3" applyFont="1" applyBorder="1" applyAlignment="1">
      <alignment horizontal="left" vertical="center" wrapText="1"/>
    </xf>
    <xf numFmtId="0" fontId="16" fillId="0" borderId="256" xfId="3" applyFont="1" applyBorder="1" applyAlignment="1">
      <alignment horizontal="left" vertical="center" wrapText="1"/>
    </xf>
    <xf numFmtId="0" fontId="12" fillId="2" borderId="302" xfId="3" applyFont="1" applyFill="1" applyBorder="1" applyAlignment="1">
      <alignment horizontal="center" vertical="center" wrapText="1"/>
    </xf>
    <xf numFmtId="0" fontId="12" fillId="2" borderId="303" xfId="3" applyFont="1" applyFill="1" applyBorder="1" applyAlignment="1">
      <alignment horizontal="center" vertical="center" wrapText="1"/>
    </xf>
    <xf numFmtId="0" fontId="12" fillId="2" borderId="304" xfId="3" applyFont="1" applyFill="1" applyBorder="1" applyAlignment="1">
      <alignment horizontal="center" vertical="center" wrapText="1"/>
    </xf>
    <xf numFmtId="0" fontId="12" fillId="5" borderId="302" xfId="3" applyFont="1" applyFill="1" applyBorder="1" applyAlignment="1">
      <alignment horizontal="left" vertical="top" wrapText="1"/>
    </xf>
    <xf numFmtId="0" fontId="12" fillId="5" borderId="303" xfId="3" applyFont="1" applyFill="1" applyBorder="1" applyAlignment="1">
      <alignment horizontal="left" vertical="top" wrapText="1"/>
    </xf>
    <xf numFmtId="0" fontId="12" fillId="5" borderId="304" xfId="3" applyFont="1" applyFill="1" applyBorder="1" applyAlignment="1">
      <alignment horizontal="left" vertical="top" wrapText="1"/>
    </xf>
    <xf numFmtId="0" fontId="15" fillId="5" borderId="302" xfId="3" applyFont="1" applyFill="1" applyBorder="1" applyAlignment="1">
      <alignment horizontal="center" vertical="center" wrapText="1"/>
    </xf>
    <xf numFmtId="0" fontId="15" fillId="5" borderId="304" xfId="3" applyFont="1" applyFill="1" applyBorder="1" applyAlignment="1">
      <alignment horizontal="center" vertical="center" wrapText="1"/>
    </xf>
    <xf numFmtId="0" fontId="21" fillId="0" borderId="302" xfId="3" applyFont="1" applyBorder="1" applyAlignment="1">
      <alignment horizontal="left" vertical="center" wrapText="1"/>
    </xf>
    <xf numFmtId="0" fontId="21" fillId="0" borderId="303" xfId="3" applyFont="1" applyBorder="1" applyAlignment="1">
      <alignment horizontal="left" vertical="center" wrapText="1"/>
    </xf>
    <xf numFmtId="0" fontId="21" fillId="0" borderId="304" xfId="3" applyFont="1" applyBorder="1" applyAlignment="1">
      <alignment horizontal="left" vertical="center" wrapText="1"/>
    </xf>
    <xf numFmtId="0" fontId="12" fillId="2" borderId="302" xfId="3" applyFont="1" applyFill="1" applyBorder="1" applyAlignment="1">
      <alignment horizontal="center" vertical="center"/>
    </xf>
    <xf numFmtId="0" fontId="12" fillId="2" borderId="303" xfId="3" applyFont="1" applyFill="1" applyBorder="1" applyAlignment="1">
      <alignment horizontal="center" vertical="center"/>
    </xf>
    <xf numFmtId="0" fontId="12" fillId="2" borderId="297" xfId="3" applyFont="1" applyFill="1" applyBorder="1" applyAlignment="1">
      <alignment horizontal="center" vertical="center"/>
    </xf>
    <xf numFmtId="0" fontId="12" fillId="2" borderId="298" xfId="3" applyFont="1" applyFill="1" applyBorder="1" applyAlignment="1">
      <alignment horizontal="center" vertical="center"/>
    </xf>
    <xf numFmtId="0" fontId="19" fillId="0" borderId="299" xfId="3" applyFont="1" applyBorder="1" applyAlignment="1">
      <alignment horizontal="left" vertical="center" shrinkToFit="1"/>
    </xf>
    <xf numFmtId="0" fontId="19" fillId="0" borderId="300" xfId="3" applyFont="1" applyBorder="1" applyAlignment="1">
      <alignment horizontal="left" vertical="center" shrinkToFit="1"/>
    </xf>
    <xf numFmtId="0" fontId="19" fillId="0" borderId="301" xfId="3" applyFont="1" applyBorder="1" applyAlignment="1">
      <alignment horizontal="left" vertical="center" shrinkToFit="1"/>
    </xf>
    <xf numFmtId="0" fontId="12" fillId="2" borderId="292" xfId="3" applyFont="1" applyFill="1" applyBorder="1" applyAlignment="1">
      <alignment horizontal="center" vertical="center"/>
    </xf>
    <xf numFmtId="0" fontId="12" fillId="2" borderId="293" xfId="3" applyFont="1" applyFill="1" applyBorder="1" applyAlignment="1">
      <alignment horizontal="center" vertical="center"/>
    </xf>
    <xf numFmtId="0" fontId="12" fillId="2" borderId="294" xfId="3" applyFont="1" applyFill="1" applyBorder="1" applyAlignment="1">
      <alignment horizontal="center" vertical="center"/>
    </xf>
    <xf numFmtId="0" fontId="13" fillId="0" borderId="295" xfId="3" applyFont="1" applyBorder="1" applyAlignment="1">
      <alignment horizontal="left" vertical="top" wrapText="1"/>
    </xf>
    <xf numFmtId="0" fontId="13" fillId="0" borderId="293" xfId="3" applyFont="1" applyBorder="1" applyAlignment="1">
      <alignment horizontal="left" vertical="top" wrapText="1"/>
    </xf>
    <xf numFmtId="0" fontId="13" fillId="0" borderId="296" xfId="3" applyFont="1" applyBorder="1" applyAlignment="1">
      <alignment horizontal="left" vertical="top" wrapText="1"/>
    </xf>
    <xf numFmtId="0" fontId="12" fillId="2" borderId="287" xfId="3" applyFont="1" applyFill="1" applyBorder="1" applyAlignment="1">
      <alignment horizontal="center" vertical="center"/>
    </xf>
    <xf numFmtId="0" fontId="12" fillId="2" borderId="288" xfId="3" applyFont="1" applyFill="1" applyBorder="1" applyAlignment="1">
      <alignment horizontal="center" vertical="center"/>
    </xf>
    <xf numFmtId="0" fontId="19" fillId="0" borderId="289" xfId="3" applyFont="1" applyBorder="1" applyAlignment="1">
      <alignment horizontal="left" vertical="center" shrinkToFit="1"/>
    </xf>
    <xf numFmtId="0" fontId="19" fillId="0" borderId="290" xfId="3" applyFont="1" applyBorder="1" applyAlignment="1">
      <alignment horizontal="left" vertical="center" shrinkToFit="1"/>
    </xf>
    <xf numFmtId="0" fontId="19" fillId="0" borderId="291" xfId="3" applyFont="1" applyBorder="1" applyAlignment="1">
      <alignment horizontal="left" vertical="center" shrinkToFit="1"/>
    </xf>
    <xf numFmtId="0" fontId="12" fillId="2" borderId="281" xfId="3" applyFont="1" applyFill="1" applyBorder="1" applyAlignment="1">
      <alignment horizontal="center" vertical="center"/>
    </xf>
    <xf numFmtId="0" fontId="12" fillId="2" borderId="282" xfId="3" applyFont="1" applyFill="1" applyBorder="1" applyAlignment="1">
      <alignment horizontal="center" vertical="center"/>
    </xf>
    <xf numFmtId="0" fontId="18" fillId="0" borderId="283" xfId="3" applyFont="1" applyBorder="1" applyAlignment="1">
      <alignment horizontal="left" vertical="center" shrinkToFit="1"/>
    </xf>
    <xf numFmtId="0" fontId="18" fillId="0" borderId="284" xfId="3" applyFont="1" applyBorder="1" applyAlignment="1">
      <alignment horizontal="left" vertical="center" shrinkToFit="1"/>
    </xf>
    <xf numFmtId="0" fontId="18" fillId="0" borderId="285" xfId="3" applyFont="1" applyBorder="1" applyAlignment="1">
      <alignment horizontal="left" vertical="center" shrinkToFit="1"/>
    </xf>
    <xf numFmtId="0" fontId="18" fillId="0" borderId="289" xfId="3" applyFont="1" applyBorder="1" applyAlignment="1">
      <alignment horizontal="left" vertical="center" shrinkToFit="1"/>
    </xf>
    <xf numFmtId="0" fontId="18" fillId="0" borderId="290" xfId="3" applyFont="1" applyBorder="1" applyAlignment="1">
      <alignment horizontal="left" vertical="center" shrinkToFit="1"/>
    </xf>
    <xf numFmtId="0" fontId="18" fillId="0" borderId="291" xfId="3" applyFont="1" applyBorder="1" applyAlignment="1">
      <alignment horizontal="left" vertical="center" shrinkToFit="1"/>
    </xf>
    <xf numFmtId="0" fontId="12" fillId="2" borderId="286" xfId="3" applyFont="1" applyFill="1" applyBorder="1" applyAlignment="1">
      <alignment horizontal="center" vertical="center" wrapText="1"/>
    </xf>
    <xf numFmtId="0" fontId="16" fillId="0" borderId="279" xfId="3" applyFont="1" applyBorder="1" applyAlignment="1">
      <alignment horizontal="left" vertical="center" wrapText="1"/>
    </xf>
    <xf numFmtId="0" fontId="16" fillId="0" borderId="280" xfId="3" applyFont="1" applyBorder="1" applyAlignment="1">
      <alignment horizontal="left" vertical="center" wrapText="1"/>
    </xf>
    <xf numFmtId="0" fontId="12" fillId="2" borderId="349" xfId="3" applyFont="1" applyFill="1" applyBorder="1" applyAlignment="1">
      <alignment horizontal="center" vertical="center" wrapText="1"/>
    </xf>
    <xf numFmtId="0" fontId="12" fillId="2" borderId="350" xfId="3" applyFont="1" applyFill="1" applyBorder="1" applyAlignment="1">
      <alignment horizontal="center" vertical="center" wrapText="1"/>
    </xf>
    <xf numFmtId="0" fontId="12" fillId="2" borderId="351" xfId="3" applyFont="1" applyFill="1" applyBorder="1" applyAlignment="1">
      <alignment horizontal="center" vertical="center" wrapText="1"/>
    </xf>
    <xf numFmtId="0" fontId="12" fillId="5" borderId="349" xfId="3" applyFont="1" applyFill="1" applyBorder="1" applyAlignment="1">
      <alignment horizontal="left" vertical="top" wrapText="1"/>
    </xf>
    <xf numFmtId="0" fontId="12" fillId="5" borderId="350" xfId="3" applyFont="1" applyFill="1" applyBorder="1" applyAlignment="1">
      <alignment horizontal="left" vertical="top" wrapText="1"/>
    </xf>
    <xf numFmtId="0" fontId="12" fillId="5" borderId="351" xfId="3" applyFont="1" applyFill="1" applyBorder="1" applyAlignment="1">
      <alignment horizontal="left" vertical="top" wrapText="1"/>
    </xf>
    <xf numFmtId="0" fontId="15" fillId="5" borderId="349" xfId="3" applyFont="1" applyFill="1" applyBorder="1" applyAlignment="1">
      <alignment horizontal="center" vertical="center" wrapText="1"/>
    </xf>
    <xf numFmtId="0" fontId="15" fillId="5" borderId="351" xfId="3" applyFont="1" applyFill="1" applyBorder="1" applyAlignment="1">
      <alignment horizontal="center" vertical="center" wrapText="1"/>
    </xf>
    <xf numFmtId="0" fontId="21" fillId="0" borderId="349" xfId="3" applyFont="1" applyBorder="1" applyAlignment="1">
      <alignment horizontal="left" vertical="center" wrapText="1"/>
    </xf>
    <xf numFmtId="0" fontId="21" fillId="0" borderId="350" xfId="3" applyFont="1" applyBorder="1" applyAlignment="1">
      <alignment horizontal="left" vertical="center" wrapText="1"/>
    </xf>
    <xf numFmtId="0" fontId="21" fillId="0" borderId="351" xfId="3" applyFont="1" applyBorder="1" applyAlignment="1">
      <alignment horizontal="left" vertical="center" wrapText="1"/>
    </xf>
    <xf numFmtId="0" fontId="12" fillId="2" borderId="349" xfId="3" applyFont="1" applyFill="1" applyBorder="1" applyAlignment="1">
      <alignment horizontal="center" vertical="center"/>
    </xf>
    <xf numFmtId="0" fontId="12" fillId="2" borderId="350" xfId="3" applyFont="1" applyFill="1" applyBorder="1" applyAlignment="1">
      <alignment horizontal="center" vertical="center"/>
    </xf>
    <xf numFmtId="0" fontId="12" fillId="2" borderId="344" xfId="3" applyFont="1" applyFill="1" applyBorder="1" applyAlignment="1">
      <alignment horizontal="center" vertical="center"/>
    </xf>
    <xf numFmtId="0" fontId="12" fillId="2" borderId="345" xfId="3" applyFont="1" applyFill="1" applyBorder="1" applyAlignment="1">
      <alignment horizontal="center" vertical="center"/>
    </xf>
    <xf numFmtId="0" fontId="19" fillId="0" borderId="346" xfId="3" applyFont="1" applyBorder="1" applyAlignment="1">
      <alignment horizontal="left" vertical="center" shrinkToFit="1"/>
    </xf>
    <xf numFmtId="0" fontId="19" fillId="0" borderId="347" xfId="3" applyFont="1" applyBorder="1" applyAlignment="1">
      <alignment horizontal="left" vertical="center" shrinkToFit="1"/>
    </xf>
    <xf numFmtId="0" fontId="19" fillId="0" borderId="348" xfId="3" applyFont="1" applyBorder="1" applyAlignment="1">
      <alignment horizontal="left" vertical="center" shrinkToFit="1"/>
    </xf>
    <xf numFmtId="0" fontId="12" fillId="2" borderId="339" xfId="3" applyFont="1" applyFill="1" applyBorder="1" applyAlignment="1">
      <alignment horizontal="center" vertical="center"/>
    </xf>
    <xf numFmtId="0" fontId="12" fillId="2" borderId="340" xfId="3" applyFont="1" applyFill="1" applyBorder="1" applyAlignment="1">
      <alignment horizontal="center" vertical="center"/>
    </xf>
    <xf numFmtId="0" fontId="12" fillId="2" borderId="341" xfId="3" applyFont="1" applyFill="1" applyBorder="1" applyAlignment="1">
      <alignment horizontal="center" vertical="center"/>
    </xf>
    <xf numFmtId="0" fontId="13" fillId="0" borderId="342" xfId="3" applyFont="1" applyBorder="1" applyAlignment="1">
      <alignment horizontal="left" vertical="top" wrapText="1"/>
    </xf>
    <xf numFmtId="0" fontId="13" fillId="0" borderId="340" xfId="3" applyFont="1" applyBorder="1" applyAlignment="1">
      <alignment horizontal="left" vertical="top" wrapText="1"/>
    </xf>
    <xf numFmtId="0" fontId="13" fillId="0" borderId="343" xfId="3" applyFont="1" applyBorder="1" applyAlignment="1">
      <alignment horizontal="left" vertical="top" wrapText="1"/>
    </xf>
    <xf numFmtId="0" fontId="12" fillId="2" borderId="334" xfId="3" applyFont="1" applyFill="1" applyBorder="1" applyAlignment="1">
      <alignment horizontal="center" vertical="center"/>
    </xf>
    <xf numFmtId="0" fontId="12" fillId="2" borderId="335" xfId="3" applyFont="1" applyFill="1" applyBorder="1" applyAlignment="1">
      <alignment horizontal="center" vertical="center"/>
    </xf>
    <xf numFmtId="0" fontId="19" fillId="0" borderId="336" xfId="3" applyFont="1" applyBorder="1" applyAlignment="1">
      <alignment horizontal="left" vertical="center" shrinkToFit="1"/>
    </xf>
    <xf numFmtId="0" fontId="19" fillId="0" borderId="337" xfId="3" applyFont="1" applyBorder="1" applyAlignment="1">
      <alignment horizontal="left" vertical="center" shrinkToFit="1"/>
    </xf>
    <xf numFmtId="0" fontId="19" fillId="0" borderId="338" xfId="3" applyFont="1" applyBorder="1" applyAlignment="1">
      <alignment horizontal="left" vertical="center" shrinkToFit="1"/>
    </xf>
    <xf numFmtId="0" fontId="12" fillId="2" borderId="329" xfId="3" applyFont="1" applyFill="1" applyBorder="1" applyAlignment="1">
      <alignment horizontal="center" vertical="center"/>
    </xf>
    <xf numFmtId="0" fontId="12" fillId="2" borderId="330" xfId="3" applyFont="1" applyFill="1" applyBorder="1" applyAlignment="1">
      <alignment horizontal="center" vertical="center"/>
    </xf>
    <xf numFmtId="0" fontId="18" fillId="0" borderId="331" xfId="3" applyFont="1" applyBorder="1" applyAlignment="1">
      <alignment horizontal="left" vertical="center" shrinkToFit="1"/>
    </xf>
    <xf numFmtId="0" fontId="18" fillId="0" borderId="332" xfId="3" applyFont="1" applyBorder="1" applyAlignment="1">
      <alignment horizontal="left" vertical="center" shrinkToFit="1"/>
    </xf>
    <xf numFmtId="0" fontId="18" fillId="0" borderId="333" xfId="3" applyFont="1" applyBorder="1" applyAlignment="1">
      <alignment horizontal="left" vertical="center" shrinkToFit="1"/>
    </xf>
    <xf numFmtId="0" fontId="18" fillId="0" borderId="336" xfId="3" applyFont="1" applyBorder="1" applyAlignment="1">
      <alignment horizontal="left" vertical="center" shrinkToFit="1"/>
    </xf>
    <xf numFmtId="0" fontId="18" fillId="0" borderId="337" xfId="3" applyFont="1" applyBorder="1" applyAlignment="1">
      <alignment horizontal="left" vertical="center" shrinkToFit="1"/>
    </xf>
    <xf numFmtId="0" fontId="18" fillId="0" borderId="338" xfId="3" applyFont="1" applyBorder="1" applyAlignment="1">
      <alignment horizontal="left" vertical="center" shrinkToFit="1"/>
    </xf>
    <xf numFmtId="0" fontId="12" fillId="5" borderId="316" xfId="3" applyFont="1" applyFill="1" applyBorder="1" applyAlignment="1">
      <alignment horizontal="left" vertical="top" wrapText="1"/>
    </xf>
    <xf numFmtId="0" fontId="12" fillId="5" borderId="317" xfId="3" applyFont="1" applyFill="1" applyBorder="1" applyAlignment="1">
      <alignment horizontal="left" vertical="top" wrapText="1"/>
    </xf>
    <xf numFmtId="0" fontId="12" fillId="2" borderId="315" xfId="3" applyFont="1" applyFill="1" applyBorder="1" applyAlignment="1">
      <alignment horizontal="center" vertical="center" wrapText="1"/>
    </xf>
    <xf numFmtId="0" fontId="12" fillId="2" borderId="316" xfId="3" applyFont="1" applyFill="1" applyBorder="1" applyAlignment="1">
      <alignment horizontal="center" vertical="center" wrapText="1"/>
    </xf>
    <xf numFmtId="0" fontId="12" fillId="2" borderId="328" xfId="3" applyFont="1" applyFill="1" applyBorder="1" applyAlignment="1">
      <alignment horizontal="center" vertical="center" wrapText="1"/>
    </xf>
    <xf numFmtId="0" fontId="12" fillId="2" borderId="310" xfId="3" applyFont="1" applyFill="1" applyBorder="1" applyAlignment="1">
      <alignment horizontal="center" vertical="center"/>
    </xf>
    <xf numFmtId="0" fontId="12" fillId="2" borderId="311" xfId="3" applyFont="1" applyFill="1" applyBorder="1" applyAlignment="1">
      <alignment horizontal="center" vertical="center"/>
    </xf>
    <xf numFmtId="0" fontId="19" fillId="0" borderId="312" xfId="3" applyFont="1" applyBorder="1" applyAlignment="1">
      <alignment horizontal="left" vertical="center" shrinkToFit="1"/>
    </xf>
    <xf numFmtId="0" fontId="19" fillId="0" borderId="313" xfId="3" applyFont="1" applyBorder="1" applyAlignment="1">
      <alignment horizontal="left" vertical="center" shrinkToFit="1"/>
    </xf>
    <xf numFmtId="0" fontId="19" fillId="0" borderId="314" xfId="3" applyFont="1" applyBorder="1" applyAlignment="1">
      <alignment horizontal="left" vertical="center" shrinkToFit="1"/>
    </xf>
    <xf numFmtId="0" fontId="12" fillId="2" borderId="323" xfId="3" applyFont="1" applyFill="1" applyBorder="1" applyAlignment="1">
      <alignment horizontal="center" vertical="center"/>
    </xf>
    <xf numFmtId="0" fontId="12" fillId="2" borderId="324" xfId="3" applyFont="1" applyFill="1" applyBorder="1" applyAlignment="1">
      <alignment horizontal="center" vertical="center"/>
    </xf>
    <xf numFmtId="0" fontId="19" fillId="0" borderId="325" xfId="3" applyFont="1" applyBorder="1" applyAlignment="1">
      <alignment horizontal="left" vertical="center" shrinkToFit="1"/>
    </xf>
    <xf numFmtId="0" fontId="19" fillId="0" borderId="326" xfId="3" applyFont="1" applyBorder="1" applyAlignment="1">
      <alignment horizontal="left" vertical="center" shrinkToFit="1"/>
    </xf>
    <xf numFmtId="0" fontId="19" fillId="0" borderId="327" xfId="3" applyFont="1" applyBorder="1" applyAlignment="1">
      <alignment horizontal="left" vertical="center" shrinkToFit="1"/>
    </xf>
    <xf numFmtId="0" fontId="18" fillId="0" borderId="312" xfId="3" applyFont="1" applyBorder="1" applyAlignment="1">
      <alignment horizontal="left" vertical="center" shrinkToFit="1"/>
    </xf>
    <xf numFmtId="0" fontId="18" fillId="0" borderId="313" xfId="3" applyFont="1" applyBorder="1" applyAlignment="1">
      <alignment horizontal="left" vertical="center" shrinkToFit="1"/>
    </xf>
    <xf numFmtId="0" fontId="18" fillId="0" borderId="314" xfId="3" applyFont="1" applyBorder="1" applyAlignment="1">
      <alignment horizontal="left" vertical="center" shrinkToFit="1"/>
    </xf>
    <xf numFmtId="0" fontId="16" fillId="0" borderId="316" xfId="3" applyFont="1" applyBorder="1" applyAlignment="1">
      <alignment horizontal="left" vertical="center" wrapText="1"/>
    </xf>
    <xf numFmtId="0" fontId="16" fillId="0" borderId="317" xfId="3" applyFont="1" applyBorder="1" applyAlignment="1">
      <alignment horizontal="left" vertical="center" wrapText="1"/>
    </xf>
    <xf numFmtId="0" fontId="12" fillId="2" borderId="318" xfId="3" applyFont="1" applyFill="1" applyBorder="1" applyAlignment="1">
      <alignment horizontal="center" vertical="center"/>
    </xf>
    <xf numFmtId="0" fontId="12" fillId="2" borderId="319" xfId="3" applyFont="1" applyFill="1" applyBorder="1" applyAlignment="1">
      <alignment horizontal="center" vertical="center"/>
    </xf>
    <xf numFmtId="0" fontId="12" fillId="2" borderId="320" xfId="3" applyFont="1" applyFill="1" applyBorder="1" applyAlignment="1">
      <alignment horizontal="center" vertical="center"/>
    </xf>
    <xf numFmtId="0" fontId="13" fillId="0" borderId="321" xfId="3" applyFont="1" applyBorder="1" applyAlignment="1">
      <alignment horizontal="left" vertical="top" wrapText="1"/>
    </xf>
    <xf numFmtId="0" fontId="13" fillId="0" borderId="319" xfId="3" applyFont="1" applyBorder="1" applyAlignment="1">
      <alignment horizontal="left" vertical="top" wrapText="1"/>
    </xf>
    <xf numFmtId="0" fontId="13" fillId="0" borderId="322" xfId="3" applyFont="1" applyBorder="1" applyAlignment="1">
      <alignment horizontal="left" vertical="top" wrapText="1"/>
    </xf>
    <xf numFmtId="0" fontId="12" fillId="2" borderId="315" xfId="3" applyFont="1" applyFill="1" applyBorder="1" applyAlignment="1">
      <alignment horizontal="center" vertical="center"/>
    </xf>
    <xf numFmtId="0" fontId="12" fillId="2" borderId="316" xfId="3" applyFont="1" applyFill="1" applyBorder="1" applyAlignment="1">
      <alignment horizontal="center" vertical="center"/>
    </xf>
    <xf numFmtId="0" fontId="16" fillId="0" borderId="303" xfId="3" applyFont="1" applyBorder="1" applyAlignment="1">
      <alignment horizontal="left" vertical="center" wrapText="1"/>
    </xf>
    <xf numFmtId="0" fontId="16" fillId="0" borderId="304" xfId="3" applyFont="1" applyBorder="1" applyAlignment="1">
      <alignment horizontal="left" vertical="center" wrapText="1"/>
    </xf>
    <xf numFmtId="0" fontId="12" fillId="2" borderId="305" xfId="3" applyFont="1" applyFill="1" applyBorder="1" applyAlignment="1">
      <alignment horizontal="center" vertical="center"/>
    </xf>
    <xf numFmtId="0" fontId="12" fillId="2" borderId="306" xfId="3" applyFont="1" applyFill="1" applyBorder="1" applyAlignment="1">
      <alignment horizontal="center" vertical="center"/>
    </xf>
    <xf numFmtId="0" fontId="18" fillId="0" borderId="307" xfId="3" applyFont="1" applyBorder="1" applyAlignment="1">
      <alignment horizontal="left" vertical="center" shrinkToFit="1"/>
    </xf>
    <xf numFmtId="0" fontId="18" fillId="0" borderId="308" xfId="3" applyFont="1" applyBorder="1" applyAlignment="1">
      <alignment horizontal="left" vertical="center" shrinkToFit="1"/>
    </xf>
    <xf numFmtId="0" fontId="18" fillId="0" borderId="309" xfId="3" applyFont="1" applyBorder="1" applyAlignment="1">
      <alignment horizontal="left" vertical="center" shrinkToFit="1"/>
    </xf>
    <xf numFmtId="0" fontId="12" fillId="2" borderId="396" xfId="3" applyFont="1" applyFill="1" applyBorder="1" applyAlignment="1">
      <alignment horizontal="center" vertical="center" wrapText="1"/>
    </xf>
    <xf numFmtId="0" fontId="12" fillId="2" borderId="397" xfId="3" applyFont="1" applyFill="1" applyBorder="1" applyAlignment="1">
      <alignment horizontal="center" vertical="center" wrapText="1"/>
    </xf>
    <xf numFmtId="0" fontId="12" fillId="2" borderId="398" xfId="3" applyFont="1" applyFill="1" applyBorder="1" applyAlignment="1">
      <alignment horizontal="center" vertical="center" wrapText="1"/>
    </xf>
    <xf numFmtId="0" fontId="12" fillId="5" borderId="396" xfId="3" applyFont="1" applyFill="1" applyBorder="1" applyAlignment="1">
      <alignment horizontal="left" vertical="top" wrapText="1"/>
    </xf>
    <xf numFmtId="0" fontId="12" fillId="5" borderId="397" xfId="3" applyFont="1" applyFill="1" applyBorder="1" applyAlignment="1">
      <alignment horizontal="left" vertical="top" wrapText="1"/>
    </xf>
    <xf numFmtId="0" fontId="12" fillId="5" borderId="398" xfId="3" applyFont="1" applyFill="1" applyBorder="1" applyAlignment="1">
      <alignment horizontal="left" vertical="top" wrapText="1"/>
    </xf>
    <xf numFmtId="0" fontId="15" fillId="5" borderId="396" xfId="3" applyFont="1" applyFill="1" applyBorder="1" applyAlignment="1">
      <alignment horizontal="center" vertical="center" wrapText="1"/>
    </xf>
    <xf numFmtId="0" fontId="15" fillId="5" borderId="398" xfId="3" applyFont="1" applyFill="1" applyBorder="1" applyAlignment="1">
      <alignment horizontal="center" vertical="center" wrapText="1"/>
    </xf>
    <xf numFmtId="0" fontId="21" fillId="0" borderId="396" xfId="3" applyFont="1" applyBorder="1" applyAlignment="1">
      <alignment horizontal="left" vertical="center" wrapText="1"/>
    </xf>
    <xf numFmtId="0" fontId="21" fillId="0" borderId="397" xfId="3" applyFont="1" applyBorder="1" applyAlignment="1">
      <alignment horizontal="left" vertical="center" wrapText="1"/>
    </xf>
    <xf numFmtId="0" fontId="21" fillId="0" borderId="398" xfId="3" applyFont="1" applyBorder="1" applyAlignment="1">
      <alignment horizontal="left" vertical="center" wrapText="1"/>
    </xf>
    <xf numFmtId="0" fontId="12" fillId="2" borderId="396" xfId="3" applyFont="1" applyFill="1" applyBorder="1" applyAlignment="1">
      <alignment horizontal="center" vertical="center"/>
    </xf>
    <xf numFmtId="0" fontId="12" fillId="2" borderId="397" xfId="3" applyFont="1" applyFill="1" applyBorder="1" applyAlignment="1">
      <alignment horizontal="center" vertical="center"/>
    </xf>
    <xf numFmtId="0" fontId="12" fillId="2" borderId="391" xfId="3" applyFont="1" applyFill="1" applyBorder="1" applyAlignment="1">
      <alignment horizontal="center" vertical="center"/>
    </xf>
    <xf numFmtId="0" fontId="12" fillId="2" borderId="392" xfId="3" applyFont="1" applyFill="1" applyBorder="1" applyAlignment="1">
      <alignment horizontal="center" vertical="center"/>
    </xf>
    <xf numFmtId="0" fontId="19" fillId="0" borderId="393" xfId="3" applyFont="1" applyBorder="1" applyAlignment="1">
      <alignment horizontal="left" vertical="center" shrinkToFit="1"/>
    </xf>
    <xf numFmtId="0" fontId="19" fillId="0" borderId="394" xfId="3" applyFont="1" applyBorder="1" applyAlignment="1">
      <alignment horizontal="left" vertical="center" shrinkToFit="1"/>
    </xf>
    <xf numFmtId="0" fontId="19" fillId="0" borderId="395" xfId="3" applyFont="1" applyBorder="1" applyAlignment="1">
      <alignment horizontal="left" vertical="center" shrinkToFit="1"/>
    </xf>
    <xf numFmtId="0" fontId="12" fillId="2" borderId="386" xfId="3" applyFont="1" applyFill="1" applyBorder="1" applyAlignment="1">
      <alignment horizontal="center" vertical="center"/>
    </xf>
    <xf numFmtId="0" fontId="12" fillId="2" borderId="387" xfId="3" applyFont="1" applyFill="1" applyBorder="1" applyAlignment="1">
      <alignment horizontal="center" vertical="center"/>
    </xf>
    <xf numFmtId="0" fontId="12" fillId="2" borderId="388" xfId="3" applyFont="1" applyFill="1" applyBorder="1" applyAlignment="1">
      <alignment horizontal="center" vertical="center"/>
    </xf>
    <xf numFmtId="0" fontId="13" fillId="0" borderId="389" xfId="3" applyFont="1" applyBorder="1" applyAlignment="1">
      <alignment horizontal="left" vertical="top" wrapText="1"/>
    </xf>
    <xf numFmtId="0" fontId="13" fillId="0" borderId="387" xfId="3" applyFont="1" applyBorder="1" applyAlignment="1">
      <alignment horizontal="left" vertical="top" wrapText="1"/>
    </xf>
    <xf numFmtId="0" fontId="13" fillId="0" borderId="390" xfId="3" applyFont="1" applyBorder="1" applyAlignment="1">
      <alignment horizontal="left" vertical="top" wrapText="1"/>
    </xf>
    <xf numFmtId="0" fontId="12" fillId="2" borderId="381" xfId="3" applyFont="1" applyFill="1" applyBorder="1" applyAlignment="1">
      <alignment horizontal="center" vertical="center"/>
    </xf>
    <xf numFmtId="0" fontId="12" fillId="2" borderId="382" xfId="3" applyFont="1" applyFill="1" applyBorder="1" applyAlignment="1">
      <alignment horizontal="center" vertical="center"/>
    </xf>
    <xf numFmtId="0" fontId="19" fillId="0" borderId="383" xfId="3" applyFont="1" applyBorder="1" applyAlignment="1">
      <alignment horizontal="left" vertical="center" shrinkToFit="1"/>
    </xf>
    <xf numFmtId="0" fontId="19" fillId="0" borderId="384" xfId="3" applyFont="1" applyBorder="1" applyAlignment="1">
      <alignment horizontal="left" vertical="center" shrinkToFit="1"/>
    </xf>
    <xf numFmtId="0" fontId="19" fillId="0" borderId="385" xfId="3" applyFont="1" applyBorder="1" applyAlignment="1">
      <alignment horizontal="left" vertical="center" shrinkToFit="1"/>
    </xf>
    <xf numFmtId="0" fontId="12" fillId="2" borderId="376" xfId="3" applyFont="1" applyFill="1" applyBorder="1" applyAlignment="1">
      <alignment horizontal="center" vertical="center"/>
    </xf>
    <xf numFmtId="0" fontId="12" fillId="2" borderId="377" xfId="3" applyFont="1" applyFill="1" applyBorder="1" applyAlignment="1">
      <alignment horizontal="center" vertical="center"/>
    </xf>
    <xf numFmtId="0" fontId="18" fillId="0" borderId="378" xfId="3" applyFont="1" applyBorder="1" applyAlignment="1">
      <alignment horizontal="left" vertical="center" shrinkToFit="1"/>
    </xf>
    <xf numFmtId="0" fontId="18" fillId="0" borderId="379" xfId="3" applyFont="1" applyBorder="1" applyAlignment="1">
      <alignment horizontal="left" vertical="center" shrinkToFit="1"/>
    </xf>
    <xf numFmtId="0" fontId="18" fillId="0" borderId="380" xfId="3" applyFont="1" applyBorder="1" applyAlignment="1">
      <alignment horizontal="left" vertical="center" shrinkToFit="1"/>
    </xf>
    <xf numFmtId="0" fontId="18" fillId="0" borderId="383" xfId="3" applyFont="1" applyBorder="1" applyAlignment="1">
      <alignment horizontal="left" vertical="center" shrinkToFit="1"/>
    </xf>
    <xf numFmtId="0" fontId="18" fillId="0" borderId="384" xfId="3" applyFont="1" applyBorder="1" applyAlignment="1">
      <alignment horizontal="left" vertical="center" shrinkToFit="1"/>
    </xf>
    <xf numFmtId="0" fontId="18" fillId="0" borderId="385" xfId="3" applyFont="1" applyBorder="1" applyAlignment="1">
      <alignment horizontal="left" vertical="center" shrinkToFit="1"/>
    </xf>
    <xf numFmtId="0" fontId="12" fillId="5" borderId="363" xfId="3" applyFont="1" applyFill="1" applyBorder="1" applyAlignment="1">
      <alignment horizontal="left" vertical="top" wrapText="1"/>
    </xf>
    <xf numFmtId="0" fontId="12" fillId="5" borderId="364" xfId="3" applyFont="1" applyFill="1" applyBorder="1" applyAlignment="1">
      <alignment horizontal="left" vertical="top" wrapText="1"/>
    </xf>
    <xf numFmtId="0" fontId="12" fillId="2" borderId="362" xfId="3" applyFont="1" applyFill="1" applyBorder="1" applyAlignment="1">
      <alignment horizontal="center" vertical="center" wrapText="1"/>
    </xf>
    <xf numFmtId="0" fontId="12" fillId="2" borderId="363" xfId="3" applyFont="1" applyFill="1" applyBorder="1" applyAlignment="1">
      <alignment horizontal="center" vertical="center" wrapText="1"/>
    </xf>
    <xf numFmtId="0" fontId="12" fillId="2" borderId="375" xfId="3" applyFont="1" applyFill="1" applyBorder="1" applyAlignment="1">
      <alignment horizontal="center" vertical="center" wrapText="1"/>
    </xf>
    <xf numFmtId="0" fontId="12" fillId="2" borderId="357" xfId="3" applyFont="1" applyFill="1" applyBorder="1" applyAlignment="1">
      <alignment horizontal="center" vertical="center"/>
    </xf>
    <xf numFmtId="0" fontId="12" fillId="2" borderId="358" xfId="3" applyFont="1" applyFill="1" applyBorder="1" applyAlignment="1">
      <alignment horizontal="center" vertical="center"/>
    </xf>
    <xf numFmtId="0" fontId="19" fillId="0" borderId="359" xfId="3" applyFont="1" applyBorder="1" applyAlignment="1">
      <alignment horizontal="left" vertical="center" shrinkToFit="1"/>
    </xf>
    <xf numFmtId="0" fontId="19" fillId="0" borderId="360" xfId="3" applyFont="1" applyBorder="1" applyAlignment="1">
      <alignment horizontal="left" vertical="center" shrinkToFit="1"/>
    </xf>
    <xf numFmtId="0" fontId="19" fillId="0" borderId="361" xfId="3" applyFont="1" applyBorder="1" applyAlignment="1">
      <alignment horizontal="left" vertical="center" shrinkToFit="1"/>
    </xf>
    <xf numFmtId="0" fontId="12" fillId="2" borderId="370" xfId="3" applyFont="1" applyFill="1" applyBorder="1" applyAlignment="1">
      <alignment horizontal="center" vertical="center"/>
    </xf>
    <xf numFmtId="0" fontId="12" fillId="2" borderId="371" xfId="3" applyFont="1" applyFill="1" applyBorder="1" applyAlignment="1">
      <alignment horizontal="center" vertical="center"/>
    </xf>
    <xf numFmtId="0" fontId="19" fillId="0" borderId="372" xfId="3" applyFont="1" applyBorder="1" applyAlignment="1">
      <alignment horizontal="left" vertical="center" shrinkToFit="1"/>
    </xf>
    <xf numFmtId="0" fontId="19" fillId="0" borderId="373" xfId="3" applyFont="1" applyBorder="1" applyAlignment="1">
      <alignment horizontal="left" vertical="center" shrinkToFit="1"/>
    </xf>
    <xf numFmtId="0" fontId="19" fillId="0" borderId="374" xfId="3" applyFont="1" applyBorder="1" applyAlignment="1">
      <alignment horizontal="left" vertical="center" shrinkToFit="1"/>
    </xf>
    <xf numFmtId="0" fontId="18" fillId="0" borderId="359" xfId="3" applyFont="1" applyBorder="1" applyAlignment="1">
      <alignment horizontal="left" vertical="center" shrinkToFit="1"/>
    </xf>
    <xf numFmtId="0" fontId="18" fillId="0" borderId="360" xfId="3" applyFont="1" applyBorder="1" applyAlignment="1">
      <alignment horizontal="left" vertical="center" shrinkToFit="1"/>
    </xf>
    <xf numFmtId="0" fontId="18" fillId="0" borderId="361" xfId="3" applyFont="1" applyBorder="1" applyAlignment="1">
      <alignment horizontal="left" vertical="center" shrinkToFit="1"/>
    </xf>
    <xf numFmtId="0" fontId="16" fillId="0" borderId="363" xfId="3" applyFont="1" applyBorder="1" applyAlignment="1">
      <alignment horizontal="left" vertical="center" wrapText="1"/>
    </xf>
    <xf numFmtId="0" fontId="16" fillId="0" borderId="364" xfId="3" applyFont="1" applyBorder="1" applyAlignment="1">
      <alignment horizontal="left" vertical="center" wrapText="1"/>
    </xf>
    <xf numFmtId="0" fontId="12" fillId="2" borderId="365" xfId="3" applyFont="1" applyFill="1" applyBorder="1" applyAlignment="1">
      <alignment horizontal="center" vertical="center"/>
    </xf>
    <xf numFmtId="0" fontId="12" fillId="2" borderId="366" xfId="3" applyFont="1" applyFill="1" applyBorder="1" applyAlignment="1">
      <alignment horizontal="center" vertical="center"/>
    </xf>
    <xf numFmtId="0" fontId="12" fillId="2" borderId="367" xfId="3" applyFont="1" applyFill="1" applyBorder="1" applyAlignment="1">
      <alignment horizontal="center" vertical="center"/>
    </xf>
    <xf numFmtId="0" fontId="13" fillId="0" borderId="368" xfId="3" applyFont="1" applyBorder="1" applyAlignment="1">
      <alignment horizontal="left" vertical="top" wrapText="1"/>
    </xf>
    <xf numFmtId="0" fontId="13" fillId="0" borderId="366" xfId="3" applyFont="1" applyBorder="1" applyAlignment="1">
      <alignment horizontal="left" vertical="top" wrapText="1"/>
    </xf>
    <xf numFmtId="0" fontId="13" fillId="0" borderId="369" xfId="3" applyFont="1" applyBorder="1" applyAlignment="1">
      <alignment horizontal="left" vertical="top" wrapText="1"/>
    </xf>
    <xf numFmtId="0" fontId="12" fillId="2" borderId="362" xfId="3" applyFont="1" applyFill="1" applyBorder="1" applyAlignment="1">
      <alignment horizontal="center" vertical="center"/>
    </xf>
    <xf numFmtId="0" fontId="12" fillId="2" borderId="363" xfId="3" applyFont="1" applyFill="1" applyBorder="1" applyAlignment="1">
      <alignment horizontal="center" vertical="center"/>
    </xf>
    <xf numFmtId="0" fontId="16" fillId="0" borderId="350" xfId="3" applyFont="1" applyBorder="1" applyAlignment="1">
      <alignment horizontal="left" vertical="center" wrapText="1"/>
    </xf>
    <xf numFmtId="0" fontId="16" fillId="0" borderId="351" xfId="3" applyFont="1" applyBorder="1" applyAlignment="1">
      <alignment horizontal="left" vertical="center" wrapText="1"/>
    </xf>
    <xf numFmtId="0" fontId="12" fillId="2" borderId="352" xfId="3" applyFont="1" applyFill="1" applyBorder="1" applyAlignment="1">
      <alignment horizontal="center" vertical="center"/>
    </xf>
    <xf numFmtId="0" fontId="12" fillId="2" borderId="353" xfId="3" applyFont="1" applyFill="1" applyBorder="1" applyAlignment="1">
      <alignment horizontal="center" vertical="center"/>
    </xf>
    <xf numFmtId="0" fontId="18" fillId="0" borderId="354" xfId="3" applyFont="1" applyBorder="1" applyAlignment="1">
      <alignment horizontal="left" vertical="center" shrinkToFit="1"/>
    </xf>
    <xf numFmtId="0" fontId="18" fillId="0" borderId="355" xfId="3" applyFont="1" applyBorder="1" applyAlignment="1">
      <alignment horizontal="left" vertical="center" shrinkToFit="1"/>
    </xf>
    <xf numFmtId="0" fontId="18" fillId="0" borderId="356" xfId="3" applyFont="1" applyBorder="1" applyAlignment="1">
      <alignment horizontal="left" vertical="center" shrinkToFit="1"/>
    </xf>
    <xf numFmtId="0" fontId="12" fillId="2" borderId="443" xfId="3" applyFont="1" applyFill="1" applyBorder="1" applyAlignment="1">
      <alignment horizontal="center" vertical="center" wrapText="1"/>
    </xf>
    <xf numFmtId="0" fontId="12" fillId="2" borderId="444" xfId="3" applyFont="1" applyFill="1" applyBorder="1" applyAlignment="1">
      <alignment horizontal="center" vertical="center" wrapText="1"/>
    </xf>
    <xf numFmtId="0" fontId="12" fillId="2" borderId="445" xfId="3" applyFont="1" applyFill="1" applyBorder="1" applyAlignment="1">
      <alignment horizontal="center" vertical="center" wrapText="1"/>
    </xf>
    <xf numFmtId="0" fontId="12" fillId="5" borderId="443" xfId="3" applyFont="1" applyFill="1" applyBorder="1" applyAlignment="1">
      <alignment horizontal="left" vertical="top" wrapText="1"/>
    </xf>
    <xf numFmtId="0" fontId="12" fillId="5" borderId="444" xfId="3" applyFont="1" applyFill="1" applyBorder="1" applyAlignment="1">
      <alignment horizontal="left" vertical="top" wrapText="1"/>
    </xf>
    <xf numFmtId="0" fontId="12" fillId="5" borderId="445" xfId="3" applyFont="1" applyFill="1" applyBorder="1" applyAlignment="1">
      <alignment horizontal="left" vertical="top" wrapText="1"/>
    </xf>
    <xf numFmtId="0" fontId="15" fillId="5" borderId="443" xfId="3" applyFont="1" applyFill="1" applyBorder="1" applyAlignment="1">
      <alignment horizontal="center" vertical="center" wrapText="1"/>
    </xf>
    <xf numFmtId="0" fontId="15" fillId="5" borderId="445" xfId="3" applyFont="1" applyFill="1" applyBorder="1" applyAlignment="1">
      <alignment horizontal="center" vertical="center" wrapText="1"/>
    </xf>
    <xf numFmtId="0" fontId="21" fillId="0" borderId="443" xfId="3" applyFont="1" applyBorder="1" applyAlignment="1">
      <alignment horizontal="left" vertical="center" wrapText="1"/>
    </xf>
    <xf numFmtId="0" fontId="21" fillId="0" borderId="444" xfId="3" applyFont="1" applyBorder="1" applyAlignment="1">
      <alignment horizontal="left" vertical="center" wrapText="1"/>
    </xf>
    <xf numFmtId="0" fontId="21" fillId="0" borderId="445" xfId="3" applyFont="1" applyBorder="1" applyAlignment="1">
      <alignment horizontal="left" vertical="center" wrapText="1"/>
    </xf>
    <xf numFmtId="0" fontId="12" fillId="2" borderId="443" xfId="3" applyFont="1" applyFill="1" applyBorder="1" applyAlignment="1">
      <alignment horizontal="center" vertical="center"/>
    </xf>
    <xf numFmtId="0" fontId="12" fillId="2" borderId="444" xfId="3" applyFont="1" applyFill="1" applyBorder="1" applyAlignment="1">
      <alignment horizontal="center" vertical="center"/>
    </xf>
    <xf numFmtId="0" fontId="12" fillId="2" borderId="438" xfId="3" applyFont="1" applyFill="1" applyBorder="1" applyAlignment="1">
      <alignment horizontal="center" vertical="center"/>
    </xf>
    <xf numFmtId="0" fontId="12" fillId="2" borderId="439" xfId="3" applyFont="1" applyFill="1" applyBorder="1" applyAlignment="1">
      <alignment horizontal="center" vertical="center"/>
    </xf>
    <xf numFmtId="0" fontId="19" fillId="0" borderId="440" xfId="3" applyFont="1" applyBorder="1" applyAlignment="1">
      <alignment horizontal="left" vertical="center" shrinkToFit="1"/>
    </xf>
    <xf numFmtId="0" fontId="19" fillId="0" borderId="441" xfId="3" applyFont="1" applyBorder="1" applyAlignment="1">
      <alignment horizontal="left" vertical="center" shrinkToFit="1"/>
    </xf>
    <xf numFmtId="0" fontId="19" fillId="0" borderId="442" xfId="3" applyFont="1" applyBorder="1" applyAlignment="1">
      <alignment horizontal="left" vertical="center" shrinkToFit="1"/>
    </xf>
    <xf numFmtId="0" fontId="12" fillId="2" borderId="433" xfId="3" applyFont="1" applyFill="1" applyBorder="1" applyAlignment="1">
      <alignment horizontal="center" vertical="center"/>
    </xf>
    <xf numFmtId="0" fontId="12" fillId="2" borderId="434" xfId="3" applyFont="1" applyFill="1" applyBorder="1" applyAlignment="1">
      <alignment horizontal="center" vertical="center"/>
    </xf>
    <xf numFmtId="0" fontId="12" fillId="2" borderId="435" xfId="3" applyFont="1" applyFill="1" applyBorder="1" applyAlignment="1">
      <alignment horizontal="center" vertical="center"/>
    </xf>
    <xf numFmtId="0" fontId="13" fillId="0" borderId="436" xfId="3" applyFont="1" applyBorder="1" applyAlignment="1">
      <alignment horizontal="left" vertical="top" wrapText="1"/>
    </xf>
    <xf numFmtId="0" fontId="13" fillId="0" borderId="434" xfId="3" applyFont="1" applyBorder="1" applyAlignment="1">
      <alignment horizontal="left" vertical="top" wrapText="1"/>
    </xf>
    <xf numFmtId="0" fontId="13" fillId="0" borderId="437" xfId="3" applyFont="1" applyBorder="1" applyAlignment="1">
      <alignment horizontal="left" vertical="top" wrapText="1"/>
    </xf>
    <xf numFmtId="0" fontId="12" fillId="2" borderId="428" xfId="3" applyFont="1" applyFill="1" applyBorder="1" applyAlignment="1">
      <alignment horizontal="center" vertical="center"/>
    </xf>
    <xf numFmtId="0" fontId="12" fillId="2" borderId="429" xfId="3" applyFont="1" applyFill="1" applyBorder="1" applyAlignment="1">
      <alignment horizontal="center" vertical="center"/>
    </xf>
    <xf numFmtId="0" fontId="19" fillId="0" borderId="430" xfId="3" applyFont="1" applyBorder="1" applyAlignment="1">
      <alignment horizontal="left" vertical="center" shrinkToFit="1"/>
    </xf>
    <xf numFmtId="0" fontId="19" fillId="0" borderId="431" xfId="3" applyFont="1" applyBorder="1" applyAlignment="1">
      <alignment horizontal="left" vertical="center" shrinkToFit="1"/>
    </xf>
    <xf numFmtId="0" fontId="19" fillId="0" borderId="432" xfId="3" applyFont="1" applyBorder="1" applyAlignment="1">
      <alignment horizontal="left" vertical="center" shrinkToFit="1"/>
    </xf>
    <xf numFmtId="0" fontId="12" fillId="2" borderId="423" xfId="3" applyFont="1" applyFill="1" applyBorder="1" applyAlignment="1">
      <alignment horizontal="center" vertical="center"/>
    </xf>
    <xf numFmtId="0" fontId="12" fillId="2" borderId="424" xfId="3" applyFont="1" applyFill="1" applyBorder="1" applyAlignment="1">
      <alignment horizontal="center" vertical="center"/>
    </xf>
    <xf numFmtId="0" fontId="18" fillId="0" borderId="425" xfId="3" applyFont="1" applyBorder="1" applyAlignment="1">
      <alignment horizontal="left" vertical="center" shrinkToFit="1"/>
    </xf>
    <xf numFmtId="0" fontId="18" fillId="0" borderId="426" xfId="3" applyFont="1" applyBorder="1" applyAlignment="1">
      <alignment horizontal="left" vertical="center" shrinkToFit="1"/>
    </xf>
    <xf numFmtId="0" fontId="18" fillId="0" borderId="427" xfId="3" applyFont="1" applyBorder="1" applyAlignment="1">
      <alignment horizontal="left" vertical="center" shrinkToFit="1"/>
    </xf>
    <xf numFmtId="0" fontId="18" fillId="0" borderId="430" xfId="3" applyFont="1" applyBorder="1" applyAlignment="1">
      <alignment horizontal="left" vertical="center" shrinkToFit="1"/>
    </xf>
    <xf numFmtId="0" fontId="18" fillId="0" borderId="431" xfId="3" applyFont="1" applyBorder="1" applyAlignment="1">
      <alignment horizontal="left" vertical="center" shrinkToFit="1"/>
    </xf>
    <xf numFmtId="0" fontId="18" fillId="0" borderId="432" xfId="3" applyFont="1" applyBorder="1" applyAlignment="1">
      <alignment horizontal="left" vertical="center" shrinkToFit="1"/>
    </xf>
    <xf numFmtId="0" fontId="12" fillId="5" borderId="410" xfId="3" applyFont="1" applyFill="1" applyBorder="1" applyAlignment="1">
      <alignment horizontal="left" vertical="top" wrapText="1"/>
    </xf>
    <xf numFmtId="0" fontId="12" fillId="5" borderId="411" xfId="3" applyFont="1" applyFill="1" applyBorder="1" applyAlignment="1">
      <alignment horizontal="left" vertical="top" wrapText="1"/>
    </xf>
    <xf numFmtId="0" fontId="12" fillId="2" borderId="409" xfId="3" applyFont="1" applyFill="1" applyBorder="1" applyAlignment="1">
      <alignment horizontal="center" vertical="center" wrapText="1"/>
    </xf>
    <xf numFmtId="0" fontId="12" fillId="2" borderId="410" xfId="3" applyFont="1" applyFill="1" applyBorder="1" applyAlignment="1">
      <alignment horizontal="center" vertical="center" wrapText="1"/>
    </xf>
    <xf numFmtId="0" fontId="12" fillId="2" borderId="422" xfId="3" applyFont="1" applyFill="1" applyBorder="1" applyAlignment="1">
      <alignment horizontal="center" vertical="center" wrapText="1"/>
    </xf>
    <xf numFmtId="0" fontId="12" fillId="2" borderId="404" xfId="3" applyFont="1" applyFill="1" applyBorder="1" applyAlignment="1">
      <alignment horizontal="center" vertical="center"/>
    </xf>
    <xf numFmtId="0" fontId="12" fillId="2" borderId="405" xfId="3" applyFont="1" applyFill="1" applyBorder="1" applyAlignment="1">
      <alignment horizontal="center" vertical="center"/>
    </xf>
    <xf numFmtId="0" fontId="19" fillId="0" borderId="406" xfId="3" applyFont="1" applyBorder="1" applyAlignment="1">
      <alignment horizontal="left" vertical="center" shrinkToFit="1"/>
    </xf>
    <xf numFmtId="0" fontId="19" fillId="0" borderId="407" xfId="3" applyFont="1" applyBorder="1" applyAlignment="1">
      <alignment horizontal="left" vertical="center" shrinkToFit="1"/>
    </xf>
    <xf numFmtId="0" fontId="19" fillId="0" borderId="408" xfId="3" applyFont="1" applyBorder="1" applyAlignment="1">
      <alignment horizontal="left" vertical="center" shrinkToFit="1"/>
    </xf>
    <xf numFmtId="0" fontId="12" fillId="2" borderId="417" xfId="3" applyFont="1" applyFill="1" applyBorder="1" applyAlignment="1">
      <alignment horizontal="center" vertical="center"/>
    </xf>
    <xf numFmtId="0" fontId="12" fillId="2" borderId="418" xfId="3" applyFont="1" applyFill="1" applyBorder="1" applyAlignment="1">
      <alignment horizontal="center" vertical="center"/>
    </xf>
    <xf numFmtId="0" fontId="19" fillId="0" borderId="419" xfId="3" applyFont="1" applyBorder="1" applyAlignment="1">
      <alignment horizontal="left" vertical="center" shrinkToFit="1"/>
    </xf>
    <xf numFmtId="0" fontId="19" fillId="0" borderId="420" xfId="3" applyFont="1" applyBorder="1" applyAlignment="1">
      <alignment horizontal="left" vertical="center" shrinkToFit="1"/>
    </xf>
    <xf numFmtId="0" fontId="19" fillId="0" borderId="421" xfId="3" applyFont="1" applyBorder="1" applyAlignment="1">
      <alignment horizontal="left" vertical="center" shrinkToFit="1"/>
    </xf>
    <xf numFmtId="0" fontId="18" fillId="0" borderId="406" xfId="3" applyFont="1" applyBorder="1" applyAlignment="1">
      <alignment horizontal="left" vertical="center" shrinkToFit="1"/>
    </xf>
    <xf numFmtId="0" fontId="18" fillId="0" borderId="407" xfId="3" applyFont="1" applyBorder="1" applyAlignment="1">
      <alignment horizontal="left" vertical="center" shrinkToFit="1"/>
    </xf>
    <xf numFmtId="0" fontId="18" fillId="0" borderId="408" xfId="3" applyFont="1" applyBorder="1" applyAlignment="1">
      <alignment horizontal="left" vertical="center" shrinkToFit="1"/>
    </xf>
    <xf numFmtId="0" fontId="16" fillId="0" borderId="410" xfId="3" applyFont="1" applyBorder="1" applyAlignment="1">
      <alignment horizontal="left" vertical="center" wrapText="1"/>
    </xf>
    <xf numFmtId="0" fontId="16" fillId="0" borderId="411" xfId="3" applyFont="1" applyBorder="1" applyAlignment="1">
      <alignment horizontal="left" vertical="center" wrapText="1"/>
    </xf>
    <xf numFmtId="0" fontId="12" fillId="2" borderId="412" xfId="3" applyFont="1" applyFill="1" applyBorder="1" applyAlignment="1">
      <alignment horizontal="center" vertical="center"/>
    </xf>
    <xf numFmtId="0" fontId="12" fillId="2" borderId="413" xfId="3" applyFont="1" applyFill="1" applyBorder="1" applyAlignment="1">
      <alignment horizontal="center" vertical="center"/>
    </xf>
    <xf numFmtId="0" fontId="12" fillId="2" borderId="414" xfId="3" applyFont="1" applyFill="1" applyBorder="1" applyAlignment="1">
      <alignment horizontal="center" vertical="center"/>
    </xf>
    <xf numFmtId="0" fontId="13" fillId="0" borderId="415" xfId="3" applyFont="1" applyBorder="1" applyAlignment="1">
      <alignment horizontal="left" vertical="top" wrapText="1"/>
    </xf>
    <xf numFmtId="0" fontId="13" fillId="0" borderId="413" xfId="3" applyFont="1" applyBorder="1" applyAlignment="1">
      <alignment horizontal="left" vertical="top" wrapText="1"/>
    </xf>
    <xf numFmtId="0" fontId="13" fillId="0" borderId="416" xfId="3" applyFont="1" applyBorder="1" applyAlignment="1">
      <alignment horizontal="left" vertical="top" wrapText="1"/>
    </xf>
    <xf numFmtId="0" fontId="12" fillId="2" borderId="409" xfId="3" applyFont="1" applyFill="1" applyBorder="1" applyAlignment="1">
      <alignment horizontal="center" vertical="center"/>
    </xf>
    <xf numFmtId="0" fontId="12" fillId="2" borderId="410" xfId="3" applyFont="1" applyFill="1" applyBorder="1" applyAlignment="1">
      <alignment horizontal="center" vertical="center"/>
    </xf>
    <xf numFmtId="0" fontId="16" fillId="0" borderId="397" xfId="3" applyFont="1" applyBorder="1" applyAlignment="1">
      <alignment horizontal="left" vertical="center" wrapText="1"/>
    </xf>
    <xf numFmtId="0" fontId="16" fillId="0" borderId="398" xfId="3" applyFont="1" applyBorder="1" applyAlignment="1">
      <alignment horizontal="left" vertical="center" wrapText="1"/>
    </xf>
    <xf numFmtId="0" fontId="12" fillId="2" borderId="399" xfId="3" applyFont="1" applyFill="1" applyBorder="1" applyAlignment="1">
      <alignment horizontal="center" vertical="center"/>
    </xf>
    <xf numFmtId="0" fontId="12" fillId="2" borderId="400" xfId="3" applyFont="1" applyFill="1" applyBorder="1" applyAlignment="1">
      <alignment horizontal="center" vertical="center"/>
    </xf>
    <xf numFmtId="0" fontId="18" fillId="0" borderId="401" xfId="3" applyFont="1" applyBorder="1" applyAlignment="1">
      <alignment horizontal="left" vertical="center" shrinkToFit="1"/>
    </xf>
    <xf numFmtId="0" fontId="18" fillId="0" borderId="402" xfId="3" applyFont="1" applyBorder="1" applyAlignment="1">
      <alignment horizontal="left" vertical="center" shrinkToFit="1"/>
    </xf>
    <xf numFmtId="0" fontId="18" fillId="0" borderId="403" xfId="3" applyFont="1" applyBorder="1" applyAlignment="1">
      <alignment horizontal="left" vertical="center" shrinkToFit="1"/>
    </xf>
    <xf numFmtId="0" fontId="12" fillId="2" borderId="490" xfId="3" applyFont="1" applyFill="1" applyBorder="1" applyAlignment="1">
      <alignment horizontal="center" vertical="center" wrapText="1"/>
    </xf>
    <xf numFmtId="0" fontId="12" fillId="2" borderId="491" xfId="3" applyFont="1" applyFill="1" applyBorder="1" applyAlignment="1">
      <alignment horizontal="center" vertical="center" wrapText="1"/>
    </xf>
    <xf numFmtId="0" fontId="12" fillId="2" borderId="492" xfId="3" applyFont="1" applyFill="1" applyBorder="1" applyAlignment="1">
      <alignment horizontal="center" vertical="center" wrapText="1"/>
    </xf>
    <xf numFmtId="0" fontId="12" fillId="5" borderId="490" xfId="3" applyFont="1" applyFill="1" applyBorder="1" applyAlignment="1">
      <alignment horizontal="left" vertical="top" wrapText="1"/>
    </xf>
    <xf numFmtId="0" fontId="12" fillId="5" borderId="491" xfId="3" applyFont="1" applyFill="1" applyBorder="1" applyAlignment="1">
      <alignment horizontal="left" vertical="top" wrapText="1"/>
    </xf>
    <xf numFmtId="0" fontId="12" fillId="5" borderId="492" xfId="3" applyFont="1" applyFill="1" applyBorder="1" applyAlignment="1">
      <alignment horizontal="left" vertical="top" wrapText="1"/>
    </xf>
    <xf numFmtId="0" fontId="15" fillId="5" borderId="490" xfId="3" applyFont="1" applyFill="1" applyBorder="1" applyAlignment="1">
      <alignment horizontal="center" vertical="center" wrapText="1"/>
    </xf>
    <xf numFmtId="0" fontId="15" fillId="5" borderId="492" xfId="3" applyFont="1" applyFill="1" applyBorder="1" applyAlignment="1">
      <alignment horizontal="center" vertical="center" wrapText="1"/>
    </xf>
    <xf numFmtId="0" fontId="21" fillId="0" borderId="490" xfId="3" applyFont="1" applyBorder="1" applyAlignment="1">
      <alignment horizontal="left" vertical="center" wrapText="1"/>
    </xf>
    <xf numFmtId="0" fontId="21" fillId="0" borderId="491" xfId="3" applyFont="1" applyBorder="1" applyAlignment="1">
      <alignment horizontal="left" vertical="center" wrapText="1"/>
    </xf>
    <xf numFmtId="0" fontId="21" fillId="0" borderId="492" xfId="3" applyFont="1" applyBorder="1" applyAlignment="1">
      <alignment horizontal="left" vertical="center" wrapText="1"/>
    </xf>
    <xf numFmtId="0" fontId="12" fillId="2" borderId="490" xfId="3" applyFont="1" applyFill="1" applyBorder="1" applyAlignment="1">
      <alignment horizontal="center" vertical="center"/>
    </xf>
    <xf numFmtId="0" fontId="12" fillId="2" borderId="491" xfId="3" applyFont="1" applyFill="1" applyBorder="1" applyAlignment="1">
      <alignment horizontal="center" vertical="center"/>
    </xf>
    <xf numFmtId="0" fontId="12" fillId="2" borderId="485" xfId="3" applyFont="1" applyFill="1" applyBorder="1" applyAlignment="1">
      <alignment horizontal="center" vertical="center"/>
    </xf>
    <xf numFmtId="0" fontId="12" fillId="2" borderId="486" xfId="3" applyFont="1" applyFill="1" applyBorder="1" applyAlignment="1">
      <alignment horizontal="center" vertical="center"/>
    </xf>
    <xf numFmtId="0" fontId="19" fillId="0" borderId="487" xfId="3" applyFont="1" applyBorder="1" applyAlignment="1">
      <alignment horizontal="left" vertical="center" shrinkToFit="1"/>
    </xf>
    <xf numFmtId="0" fontId="19" fillId="0" borderId="488" xfId="3" applyFont="1" applyBorder="1" applyAlignment="1">
      <alignment horizontal="left" vertical="center" shrinkToFit="1"/>
    </xf>
    <xf numFmtId="0" fontId="19" fillId="0" borderId="489" xfId="3" applyFont="1" applyBorder="1" applyAlignment="1">
      <alignment horizontal="left" vertical="center" shrinkToFit="1"/>
    </xf>
    <xf numFmtId="0" fontId="12" fillId="2" borderId="480" xfId="3" applyFont="1" applyFill="1" applyBorder="1" applyAlignment="1">
      <alignment horizontal="center" vertical="center"/>
    </xf>
    <xf numFmtId="0" fontId="12" fillId="2" borderId="481" xfId="3" applyFont="1" applyFill="1" applyBorder="1" applyAlignment="1">
      <alignment horizontal="center" vertical="center"/>
    </xf>
    <xf numFmtId="0" fontId="12" fillId="2" borderId="482" xfId="3" applyFont="1" applyFill="1" applyBorder="1" applyAlignment="1">
      <alignment horizontal="center" vertical="center"/>
    </xf>
    <xf numFmtId="0" fontId="13" fillId="0" borderId="483" xfId="3" applyFont="1" applyBorder="1" applyAlignment="1">
      <alignment horizontal="left" vertical="top" wrapText="1"/>
    </xf>
    <xf numFmtId="0" fontId="13" fillId="0" borderId="481" xfId="3" applyFont="1" applyBorder="1" applyAlignment="1">
      <alignment horizontal="left" vertical="top" wrapText="1"/>
    </xf>
    <xf numFmtId="0" fontId="13" fillId="0" borderId="484" xfId="3" applyFont="1" applyBorder="1" applyAlignment="1">
      <alignment horizontal="left" vertical="top" wrapText="1"/>
    </xf>
    <xf numFmtId="0" fontId="12" fillId="2" borderId="475" xfId="3" applyFont="1" applyFill="1" applyBorder="1" applyAlignment="1">
      <alignment horizontal="center" vertical="center"/>
    </xf>
    <xf numFmtId="0" fontId="12" fillId="2" borderId="476" xfId="3" applyFont="1" applyFill="1" applyBorder="1" applyAlignment="1">
      <alignment horizontal="center" vertical="center"/>
    </xf>
    <xf numFmtId="0" fontId="19" fillId="0" borderId="477" xfId="3" applyFont="1" applyBorder="1" applyAlignment="1">
      <alignment horizontal="left" vertical="center" shrinkToFit="1"/>
    </xf>
    <xf numFmtId="0" fontId="19" fillId="0" borderId="478" xfId="3" applyFont="1" applyBorder="1" applyAlignment="1">
      <alignment horizontal="left" vertical="center" shrinkToFit="1"/>
    </xf>
    <xf numFmtId="0" fontId="19" fillId="0" borderId="479" xfId="3" applyFont="1" applyBorder="1" applyAlignment="1">
      <alignment horizontal="left" vertical="center" shrinkToFit="1"/>
    </xf>
    <xf numFmtId="0" fontId="12" fillId="2" borderId="470" xfId="3" applyFont="1" applyFill="1" applyBorder="1" applyAlignment="1">
      <alignment horizontal="center" vertical="center"/>
    </xf>
    <xf numFmtId="0" fontId="12" fillId="2" borderId="471" xfId="3" applyFont="1" applyFill="1" applyBorder="1" applyAlignment="1">
      <alignment horizontal="center" vertical="center"/>
    </xf>
    <xf numFmtId="0" fontId="18" fillId="0" borderId="472" xfId="3" applyFont="1" applyBorder="1" applyAlignment="1">
      <alignment horizontal="left" vertical="center" shrinkToFit="1"/>
    </xf>
    <xf numFmtId="0" fontId="18" fillId="0" borderId="473" xfId="3" applyFont="1" applyBorder="1" applyAlignment="1">
      <alignment horizontal="left" vertical="center" shrinkToFit="1"/>
    </xf>
    <xf numFmtId="0" fontId="18" fillId="0" borderId="474" xfId="3" applyFont="1" applyBorder="1" applyAlignment="1">
      <alignment horizontal="left" vertical="center" shrinkToFit="1"/>
    </xf>
    <xf numFmtId="0" fontId="18" fillId="0" borderId="477" xfId="3" applyFont="1" applyBorder="1" applyAlignment="1">
      <alignment horizontal="left" vertical="center" shrinkToFit="1"/>
    </xf>
    <xf numFmtId="0" fontId="18" fillId="0" borderId="478" xfId="3" applyFont="1" applyBorder="1" applyAlignment="1">
      <alignment horizontal="left" vertical="center" shrinkToFit="1"/>
    </xf>
    <xf numFmtId="0" fontId="18" fillId="0" borderId="479" xfId="3" applyFont="1" applyBorder="1" applyAlignment="1">
      <alignment horizontal="left" vertical="center" shrinkToFit="1"/>
    </xf>
    <xf numFmtId="0" fontId="12" fillId="5" borderId="457" xfId="3" applyFont="1" applyFill="1" applyBorder="1" applyAlignment="1">
      <alignment horizontal="left" vertical="top" wrapText="1"/>
    </xf>
    <xf numFmtId="0" fontId="12" fillId="5" borderId="458" xfId="3" applyFont="1" applyFill="1" applyBorder="1" applyAlignment="1">
      <alignment horizontal="left" vertical="top" wrapText="1"/>
    </xf>
    <xf numFmtId="0" fontId="12" fillId="2" borderId="456" xfId="3" applyFont="1" applyFill="1" applyBorder="1" applyAlignment="1">
      <alignment horizontal="center" vertical="center" wrapText="1"/>
    </xf>
    <xf numFmtId="0" fontId="12" fillId="2" borderId="457" xfId="3" applyFont="1" applyFill="1" applyBorder="1" applyAlignment="1">
      <alignment horizontal="center" vertical="center" wrapText="1"/>
    </xf>
    <xf numFmtId="0" fontId="12" fillId="2" borderId="469" xfId="3" applyFont="1" applyFill="1" applyBorder="1" applyAlignment="1">
      <alignment horizontal="center" vertical="center" wrapText="1"/>
    </xf>
    <xf numFmtId="0" fontId="12" fillId="2" borderId="451" xfId="3" applyFont="1" applyFill="1" applyBorder="1" applyAlignment="1">
      <alignment horizontal="center" vertical="center"/>
    </xf>
    <xf numFmtId="0" fontId="12" fillId="2" borderId="452" xfId="3" applyFont="1" applyFill="1" applyBorder="1" applyAlignment="1">
      <alignment horizontal="center" vertical="center"/>
    </xf>
    <xf numFmtId="0" fontId="19" fillId="0" borderId="453" xfId="3" applyFont="1" applyBorder="1" applyAlignment="1">
      <alignment horizontal="left" vertical="center" shrinkToFit="1"/>
    </xf>
    <xf numFmtId="0" fontId="19" fillId="0" borderId="454" xfId="3" applyFont="1" applyBorder="1" applyAlignment="1">
      <alignment horizontal="left" vertical="center" shrinkToFit="1"/>
    </xf>
    <xf numFmtId="0" fontId="19" fillId="0" borderId="455" xfId="3" applyFont="1" applyBorder="1" applyAlignment="1">
      <alignment horizontal="left" vertical="center" shrinkToFit="1"/>
    </xf>
    <xf numFmtId="0" fontId="12" fillId="2" borderId="464" xfId="3" applyFont="1" applyFill="1" applyBorder="1" applyAlignment="1">
      <alignment horizontal="center" vertical="center"/>
    </xf>
    <xf numFmtId="0" fontId="12" fillId="2" borderId="465" xfId="3" applyFont="1" applyFill="1" applyBorder="1" applyAlignment="1">
      <alignment horizontal="center" vertical="center"/>
    </xf>
    <xf numFmtId="0" fontId="19" fillId="0" borderId="466" xfId="3" applyFont="1" applyBorder="1" applyAlignment="1">
      <alignment horizontal="left" vertical="center" shrinkToFit="1"/>
    </xf>
    <xf numFmtId="0" fontId="19" fillId="0" borderId="467" xfId="3" applyFont="1" applyBorder="1" applyAlignment="1">
      <alignment horizontal="left" vertical="center" shrinkToFit="1"/>
    </xf>
    <xf numFmtId="0" fontId="19" fillId="0" borderId="468" xfId="3" applyFont="1" applyBorder="1" applyAlignment="1">
      <alignment horizontal="left" vertical="center" shrinkToFit="1"/>
    </xf>
    <xf numFmtId="0" fontId="18" fillId="0" borderId="453" xfId="3" applyFont="1" applyBorder="1" applyAlignment="1">
      <alignment horizontal="left" vertical="center" shrinkToFit="1"/>
    </xf>
    <xf numFmtId="0" fontId="18" fillId="0" borderId="454" xfId="3" applyFont="1" applyBorder="1" applyAlignment="1">
      <alignment horizontal="left" vertical="center" shrinkToFit="1"/>
    </xf>
    <xf numFmtId="0" fontId="18" fillId="0" borderId="455" xfId="3" applyFont="1" applyBorder="1" applyAlignment="1">
      <alignment horizontal="left" vertical="center" shrinkToFit="1"/>
    </xf>
    <xf numFmtId="0" fontId="16" fillId="0" borderId="457" xfId="3" applyFont="1" applyBorder="1" applyAlignment="1">
      <alignment horizontal="left" vertical="center" wrapText="1"/>
    </xf>
    <xf numFmtId="0" fontId="16" fillId="0" borderId="458" xfId="3" applyFont="1" applyBorder="1" applyAlignment="1">
      <alignment horizontal="left" vertical="center" wrapText="1"/>
    </xf>
    <xf numFmtId="0" fontId="12" fillId="2" borderId="459" xfId="3" applyFont="1" applyFill="1" applyBorder="1" applyAlignment="1">
      <alignment horizontal="center" vertical="center"/>
    </xf>
    <xf numFmtId="0" fontId="12" fillId="2" borderId="460" xfId="3" applyFont="1" applyFill="1" applyBorder="1" applyAlignment="1">
      <alignment horizontal="center" vertical="center"/>
    </xf>
    <xf numFmtId="0" fontId="12" fillId="2" borderId="461" xfId="3" applyFont="1" applyFill="1" applyBorder="1" applyAlignment="1">
      <alignment horizontal="center" vertical="center"/>
    </xf>
    <xf numFmtId="0" fontId="13" fillId="0" borderId="462" xfId="3" applyFont="1" applyBorder="1" applyAlignment="1">
      <alignment horizontal="left" vertical="top" wrapText="1"/>
    </xf>
    <xf numFmtId="0" fontId="13" fillId="0" borderId="460" xfId="3" applyFont="1" applyBorder="1" applyAlignment="1">
      <alignment horizontal="left" vertical="top" wrapText="1"/>
    </xf>
    <xf numFmtId="0" fontId="13" fillId="0" borderId="463" xfId="3" applyFont="1" applyBorder="1" applyAlignment="1">
      <alignment horizontal="left" vertical="top" wrapText="1"/>
    </xf>
    <xf numFmtId="0" fontId="12" fillId="2" borderId="456" xfId="3" applyFont="1" applyFill="1" applyBorder="1" applyAlignment="1">
      <alignment horizontal="center" vertical="center"/>
    </xf>
    <xf numFmtId="0" fontId="12" fillId="2" borderId="457" xfId="3" applyFont="1" applyFill="1" applyBorder="1" applyAlignment="1">
      <alignment horizontal="center" vertical="center"/>
    </xf>
    <xf numFmtId="0" fontId="16" fillId="0" borderId="444" xfId="3" applyFont="1" applyBorder="1" applyAlignment="1">
      <alignment horizontal="left" vertical="center" wrapText="1"/>
    </xf>
    <xf numFmtId="0" fontId="16" fillId="0" borderId="445" xfId="3" applyFont="1" applyBorder="1" applyAlignment="1">
      <alignment horizontal="left" vertical="center" wrapText="1"/>
    </xf>
    <xf numFmtId="0" fontId="12" fillId="2" borderId="446" xfId="3" applyFont="1" applyFill="1" applyBorder="1" applyAlignment="1">
      <alignment horizontal="center" vertical="center"/>
    </xf>
    <xf numFmtId="0" fontId="12" fillId="2" borderId="447" xfId="3" applyFont="1" applyFill="1" applyBorder="1" applyAlignment="1">
      <alignment horizontal="center" vertical="center"/>
    </xf>
    <xf numFmtId="0" fontId="18" fillId="0" borderId="448" xfId="3" applyFont="1" applyBorder="1" applyAlignment="1">
      <alignment horizontal="left" vertical="center" shrinkToFit="1"/>
    </xf>
    <xf numFmtId="0" fontId="18" fillId="0" borderId="449" xfId="3" applyFont="1" applyBorder="1" applyAlignment="1">
      <alignment horizontal="left" vertical="center" shrinkToFit="1"/>
    </xf>
    <xf numFmtId="0" fontId="18" fillId="0" borderId="450" xfId="3" applyFont="1" applyBorder="1" applyAlignment="1">
      <alignment horizontal="left" vertical="center" shrinkToFit="1"/>
    </xf>
    <xf numFmtId="0" fontId="12" fillId="2" borderId="537" xfId="3" applyFont="1" applyFill="1" applyBorder="1" applyAlignment="1">
      <alignment horizontal="center" vertical="center" wrapText="1"/>
    </xf>
    <xf numFmtId="0" fontId="12" fillId="2" borderId="538" xfId="3" applyFont="1" applyFill="1" applyBorder="1" applyAlignment="1">
      <alignment horizontal="center" vertical="center" wrapText="1"/>
    </xf>
    <xf numFmtId="0" fontId="12" fillId="2" borderId="539" xfId="3" applyFont="1" applyFill="1" applyBorder="1" applyAlignment="1">
      <alignment horizontal="center" vertical="center" wrapText="1"/>
    </xf>
    <xf numFmtId="0" fontId="12" fillId="5" borderId="537" xfId="3" applyFont="1" applyFill="1" applyBorder="1" applyAlignment="1">
      <alignment horizontal="left" vertical="top" wrapText="1"/>
    </xf>
    <xf numFmtId="0" fontId="12" fillId="5" borderId="538" xfId="3" applyFont="1" applyFill="1" applyBorder="1" applyAlignment="1">
      <alignment horizontal="left" vertical="top" wrapText="1"/>
    </xf>
    <xf numFmtId="0" fontId="12" fillId="5" borderId="539" xfId="3" applyFont="1" applyFill="1" applyBorder="1" applyAlignment="1">
      <alignment horizontal="left" vertical="top" wrapText="1"/>
    </xf>
    <xf numFmtId="0" fontId="15" fillId="5" borderId="537" xfId="3" applyFont="1" applyFill="1" applyBorder="1" applyAlignment="1">
      <alignment horizontal="center" vertical="center" wrapText="1"/>
    </xf>
    <xf numFmtId="0" fontId="15" fillId="5" borderId="539" xfId="3" applyFont="1" applyFill="1" applyBorder="1" applyAlignment="1">
      <alignment horizontal="center" vertical="center" wrapText="1"/>
    </xf>
    <xf numFmtId="0" fontId="21" fillId="0" borderId="537" xfId="3" applyFont="1" applyBorder="1" applyAlignment="1">
      <alignment horizontal="left" vertical="center" wrapText="1"/>
    </xf>
    <xf numFmtId="0" fontId="21" fillId="0" borderId="538" xfId="3" applyFont="1" applyBorder="1" applyAlignment="1">
      <alignment horizontal="left" vertical="center" wrapText="1"/>
    </xf>
    <xf numFmtId="0" fontId="21" fillId="0" borderId="539" xfId="3" applyFont="1" applyBorder="1" applyAlignment="1">
      <alignment horizontal="left" vertical="center" wrapText="1"/>
    </xf>
    <xf numFmtId="0" fontId="12" fillId="2" borderId="537" xfId="3" applyFont="1" applyFill="1" applyBorder="1" applyAlignment="1">
      <alignment horizontal="center" vertical="center"/>
    </xf>
    <xf numFmtId="0" fontId="12" fillId="2" borderId="538" xfId="3" applyFont="1" applyFill="1" applyBorder="1" applyAlignment="1">
      <alignment horizontal="center" vertical="center"/>
    </xf>
    <xf numFmtId="0" fontId="12" fillId="2" borderId="532" xfId="3" applyFont="1" applyFill="1" applyBorder="1" applyAlignment="1">
      <alignment horizontal="center" vertical="center"/>
    </xf>
    <xf numFmtId="0" fontId="12" fillId="2" borderId="533" xfId="3" applyFont="1" applyFill="1" applyBorder="1" applyAlignment="1">
      <alignment horizontal="center" vertical="center"/>
    </xf>
    <xf numFmtId="0" fontId="19" fillId="0" borderId="534" xfId="3" applyFont="1" applyBorder="1" applyAlignment="1">
      <alignment horizontal="left" vertical="center" shrinkToFit="1"/>
    </xf>
    <xf numFmtId="0" fontId="19" fillId="0" borderId="535" xfId="3" applyFont="1" applyBorder="1" applyAlignment="1">
      <alignment horizontal="left" vertical="center" shrinkToFit="1"/>
    </xf>
    <xf numFmtId="0" fontId="19" fillId="0" borderId="536" xfId="3" applyFont="1" applyBorder="1" applyAlignment="1">
      <alignment horizontal="left" vertical="center" shrinkToFit="1"/>
    </xf>
    <xf numFmtId="0" fontId="12" fillId="2" borderId="527" xfId="3" applyFont="1" applyFill="1" applyBorder="1" applyAlignment="1">
      <alignment horizontal="center" vertical="center"/>
    </xf>
    <xf numFmtId="0" fontId="12" fillId="2" borderId="528" xfId="3" applyFont="1" applyFill="1" applyBorder="1" applyAlignment="1">
      <alignment horizontal="center" vertical="center"/>
    </xf>
    <xf numFmtId="0" fontId="12" fillId="2" borderId="529" xfId="3" applyFont="1" applyFill="1" applyBorder="1" applyAlignment="1">
      <alignment horizontal="center" vertical="center"/>
    </xf>
    <xf numFmtId="0" fontId="13" fillId="0" borderId="530" xfId="3" applyFont="1" applyBorder="1" applyAlignment="1">
      <alignment horizontal="left" vertical="top" wrapText="1"/>
    </xf>
    <xf numFmtId="0" fontId="13" fillId="0" borderId="528" xfId="3" applyFont="1" applyBorder="1" applyAlignment="1">
      <alignment horizontal="left" vertical="top" wrapText="1"/>
    </xf>
    <xf numFmtId="0" fontId="13" fillId="0" borderId="531" xfId="3" applyFont="1" applyBorder="1" applyAlignment="1">
      <alignment horizontal="left" vertical="top" wrapText="1"/>
    </xf>
    <xf numFmtId="0" fontId="12" fillId="2" borderId="522" xfId="3" applyFont="1" applyFill="1" applyBorder="1" applyAlignment="1">
      <alignment horizontal="center" vertical="center"/>
    </xf>
    <xf numFmtId="0" fontId="12" fillId="2" borderId="523" xfId="3" applyFont="1" applyFill="1" applyBorder="1" applyAlignment="1">
      <alignment horizontal="center" vertical="center"/>
    </xf>
    <xf numFmtId="0" fontId="19" fillId="0" borderId="524" xfId="3" applyFont="1" applyBorder="1" applyAlignment="1">
      <alignment horizontal="left" vertical="center" shrinkToFit="1"/>
    </xf>
    <xf numFmtId="0" fontId="19" fillId="0" borderId="525" xfId="3" applyFont="1" applyBorder="1" applyAlignment="1">
      <alignment horizontal="left" vertical="center" shrinkToFit="1"/>
    </xf>
    <xf numFmtId="0" fontId="19" fillId="0" borderId="526" xfId="3" applyFont="1" applyBorder="1" applyAlignment="1">
      <alignment horizontal="left" vertical="center" shrinkToFit="1"/>
    </xf>
    <xf numFmtId="0" fontId="12" fillId="2" borderId="517" xfId="3" applyFont="1" applyFill="1" applyBorder="1" applyAlignment="1">
      <alignment horizontal="center" vertical="center"/>
    </xf>
    <xf numFmtId="0" fontId="12" fillId="2" borderId="518" xfId="3" applyFont="1" applyFill="1" applyBorder="1" applyAlignment="1">
      <alignment horizontal="center" vertical="center"/>
    </xf>
    <xf numFmtId="0" fontId="18" fillId="0" borderId="519" xfId="3" applyFont="1" applyBorder="1" applyAlignment="1">
      <alignment horizontal="left" vertical="center" shrinkToFit="1"/>
    </xf>
    <xf numFmtId="0" fontId="18" fillId="0" borderId="520" xfId="3" applyFont="1" applyBorder="1" applyAlignment="1">
      <alignment horizontal="left" vertical="center" shrinkToFit="1"/>
    </xf>
    <xf numFmtId="0" fontId="18" fillId="0" borderId="521" xfId="3" applyFont="1" applyBorder="1" applyAlignment="1">
      <alignment horizontal="left" vertical="center" shrinkToFit="1"/>
    </xf>
    <xf numFmtId="0" fontId="18" fillId="0" borderId="524" xfId="3" applyFont="1" applyBorder="1" applyAlignment="1">
      <alignment horizontal="left" vertical="center" shrinkToFit="1"/>
    </xf>
    <xf numFmtId="0" fontId="18" fillId="0" borderId="525" xfId="3" applyFont="1" applyBorder="1" applyAlignment="1">
      <alignment horizontal="left" vertical="center" shrinkToFit="1"/>
    </xf>
    <xf numFmtId="0" fontId="18" fillId="0" borderId="526" xfId="3" applyFont="1" applyBorder="1" applyAlignment="1">
      <alignment horizontal="left" vertical="center" shrinkToFit="1"/>
    </xf>
    <xf numFmtId="0" fontId="12" fillId="5" borderId="504" xfId="3" applyFont="1" applyFill="1" applyBorder="1" applyAlignment="1">
      <alignment horizontal="left" vertical="top" wrapText="1"/>
    </xf>
    <xf numFmtId="0" fontId="12" fillId="5" borderId="505" xfId="3" applyFont="1" applyFill="1" applyBorder="1" applyAlignment="1">
      <alignment horizontal="left" vertical="top" wrapText="1"/>
    </xf>
    <xf numFmtId="0" fontId="12" fillId="2" borderId="503" xfId="3" applyFont="1" applyFill="1" applyBorder="1" applyAlignment="1">
      <alignment horizontal="center" vertical="center" wrapText="1"/>
    </xf>
    <xf numFmtId="0" fontId="12" fillId="2" borderId="504" xfId="3" applyFont="1" applyFill="1" applyBorder="1" applyAlignment="1">
      <alignment horizontal="center" vertical="center" wrapText="1"/>
    </xf>
    <xf numFmtId="0" fontId="12" fillId="2" borderId="516" xfId="3" applyFont="1" applyFill="1" applyBorder="1" applyAlignment="1">
      <alignment horizontal="center" vertical="center" wrapText="1"/>
    </xf>
    <xf numFmtId="0" fontId="12" fillId="2" borderId="498" xfId="3" applyFont="1" applyFill="1" applyBorder="1" applyAlignment="1">
      <alignment horizontal="center" vertical="center"/>
    </xf>
    <xf numFmtId="0" fontId="12" fillId="2" borderId="499" xfId="3" applyFont="1" applyFill="1" applyBorder="1" applyAlignment="1">
      <alignment horizontal="center" vertical="center"/>
    </xf>
    <xf numFmtId="0" fontId="19" fillId="0" borderId="500" xfId="3" applyFont="1" applyBorder="1" applyAlignment="1">
      <alignment horizontal="left" vertical="center" shrinkToFit="1"/>
    </xf>
    <xf numFmtId="0" fontId="19" fillId="0" borderId="501" xfId="3" applyFont="1" applyBorder="1" applyAlignment="1">
      <alignment horizontal="left" vertical="center" shrinkToFit="1"/>
    </xf>
    <xf numFmtId="0" fontId="19" fillId="0" borderId="502" xfId="3" applyFont="1" applyBorder="1" applyAlignment="1">
      <alignment horizontal="left" vertical="center" shrinkToFit="1"/>
    </xf>
    <xf numFmtId="0" fontId="12" fillId="2" borderId="511" xfId="3" applyFont="1" applyFill="1" applyBorder="1" applyAlignment="1">
      <alignment horizontal="center" vertical="center"/>
    </xf>
    <xf numFmtId="0" fontId="12" fillId="2" borderId="512" xfId="3" applyFont="1" applyFill="1" applyBorder="1" applyAlignment="1">
      <alignment horizontal="center" vertical="center"/>
    </xf>
    <xf numFmtId="0" fontId="19" fillId="0" borderId="513" xfId="3" applyFont="1" applyBorder="1" applyAlignment="1">
      <alignment horizontal="left" vertical="center" shrinkToFit="1"/>
    </xf>
    <xf numFmtId="0" fontId="19" fillId="0" borderId="514" xfId="3" applyFont="1" applyBorder="1" applyAlignment="1">
      <alignment horizontal="left" vertical="center" shrinkToFit="1"/>
    </xf>
    <xf numFmtId="0" fontId="19" fillId="0" borderId="515" xfId="3" applyFont="1" applyBorder="1" applyAlignment="1">
      <alignment horizontal="left" vertical="center" shrinkToFit="1"/>
    </xf>
    <xf numFmtId="0" fontId="18" fillId="0" borderId="500" xfId="3" applyFont="1" applyBorder="1" applyAlignment="1">
      <alignment horizontal="left" vertical="center" shrinkToFit="1"/>
    </xf>
    <xf numFmtId="0" fontId="18" fillId="0" borderId="501" xfId="3" applyFont="1" applyBorder="1" applyAlignment="1">
      <alignment horizontal="left" vertical="center" shrinkToFit="1"/>
    </xf>
    <xf numFmtId="0" fontId="18" fillId="0" borderId="502" xfId="3" applyFont="1" applyBorder="1" applyAlignment="1">
      <alignment horizontal="left" vertical="center" shrinkToFit="1"/>
    </xf>
    <xf numFmtId="0" fontId="16" fillId="0" borderId="504" xfId="3" applyFont="1" applyBorder="1" applyAlignment="1">
      <alignment horizontal="left" vertical="center" wrapText="1"/>
    </xf>
    <xf numFmtId="0" fontId="16" fillId="0" borderId="505" xfId="3" applyFont="1" applyBorder="1" applyAlignment="1">
      <alignment horizontal="left" vertical="center" wrapText="1"/>
    </xf>
    <xf numFmtId="0" fontId="12" fillId="2" borderId="506" xfId="3" applyFont="1" applyFill="1" applyBorder="1" applyAlignment="1">
      <alignment horizontal="center" vertical="center"/>
    </xf>
    <xf numFmtId="0" fontId="12" fillId="2" borderId="507" xfId="3" applyFont="1" applyFill="1" applyBorder="1" applyAlignment="1">
      <alignment horizontal="center" vertical="center"/>
    </xf>
    <xf numFmtId="0" fontId="12" fillId="2" borderId="508" xfId="3" applyFont="1" applyFill="1" applyBorder="1" applyAlignment="1">
      <alignment horizontal="center" vertical="center"/>
    </xf>
    <xf numFmtId="0" fontId="13" fillId="0" borderId="509" xfId="3" applyFont="1" applyBorder="1" applyAlignment="1">
      <alignment horizontal="left" vertical="top" wrapText="1"/>
    </xf>
    <xf numFmtId="0" fontId="13" fillId="0" borderId="507" xfId="3" applyFont="1" applyBorder="1" applyAlignment="1">
      <alignment horizontal="left" vertical="top" wrapText="1"/>
    </xf>
    <xf numFmtId="0" fontId="13" fillId="0" borderId="510" xfId="3" applyFont="1" applyBorder="1" applyAlignment="1">
      <alignment horizontal="left" vertical="top" wrapText="1"/>
    </xf>
    <xf numFmtId="0" fontId="12" fillId="2" borderId="503" xfId="3" applyFont="1" applyFill="1" applyBorder="1" applyAlignment="1">
      <alignment horizontal="center" vertical="center"/>
    </xf>
    <xf numFmtId="0" fontId="12" fillId="2" borderId="504" xfId="3" applyFont="1" applyFill="1" applyBorder="1" applyAlignment="1">
      <alignment horizontal="center" vertical="center"/>
    </xf>
    <xf numFmtId="0" fontId="16" fillId="0" borderId="491" xfId="3" applyFont="1" applyBorder="1" applyAlignment="1">
      <alignment horizontal="left" vertical="center" wrapText="1"/>
    </xf>
    <xf numFmtId="0" fontId="16" fillId="0" borderId="492" xfId="3" applyFont="1" applyBorder="1" applyAlignment="1">
      <alignment horizontal="left" vertical="center" wrapText="1"/>
    </xf>
    <xf numFmtId="0" fontId="12" fillId="2" borderId="493" xfId="3" applyFont="1" applyFill="1" applyBorder="1" applyAlignment="1">
      <alignment horizontal="center" vertical="center"/>
    </xf>
    <xf numFmtId="0" fontId="12" fillId="2" borderId="494" xfId="3" applyFont="1" applyFill="1" applyBorder="1" applyAlignment="1">
      <alignment horizontal="center" vertical="center"/>
    </xf>
    <xf numFmtId="0" fontId="18" fillId="0" borderId="495" xfId="3" applyFont="1" applyBorder="1" applyAlignment="1">
      <alignment horizontal="left" vertical="center" shrinkToFit="1"/>
    </xf>
    <xf numFmtId="0" fontId="18" fillId="0" borderId="496" xfId="3" applyFont="1" applyBorder="1" applyAlignment="1">
      <alignment horizontal="left" vertical="center" shrinkToFit="1"/>
    </xf>
    <xf numFmtId="0" fontId="18" fillId="0" borderId="497" xfId="3" applyFont="1" applyBorder="1" applyAlignment="1">
      <alignment horizontal="left" vertical="center" shrinkToFit="1"/>
    </xf>
    <xf numFmtId="0" fontId="12" fillId="2" borderId="584" xfId="3" applyFont="1" applyFill="1" applyBorder="1" applyAlignment="1">
      <alignment horizontal="center" vertical="center" wrapText="1"/>
    </xf>
    <xf numFmtId="0" fontId="12" fillId="2" borderId="585" xfId="3" applyFont="1" applyFill="1" applyBorder="1" applyAlignment="1">
      <alignment horizontal="center" vertical="center" wrapText="1"/>
    </xf>
    <xf numFmtId="0" fontId="12" fillId="2" borderId="586" xfId="3" applyFont="1" applyFill="1" applyBorder="1" applyAlignment="1">
      <alignment horizontal="center" vertical="center" wrapText="1"/>
    </xf>
    <xf numFmtId="0" fontId="12" fillId="5" borderId="584" xfId="3" applyFont="1" applyFill="1" applyBorder="1" applyAlignment="1">
      <alignment horizontal="left" vertical="top" wrapText="1"/>
    </xf>
    <xf numFmtId="0" fontId="12" fillId="5" borderId="585" xfId="3" applyFont="1" applyFill="1" applyBorder="1" applyAlignment="1">
      <alignment horizontal="left" vertical="top" wrapText="1"/>
    </xf>
    <xf numFmtId="0" fontId="12" fillId="5" borderId="586" xfId="3" applyFont="1" applyFill="1" applyBorder="1" applyAlignment="1">
      <alignment horizontal="left" vertical="top" wrapText="1"/>
    </xf>
    <xf numFmtId="0" fontId="15" fillId="5" borderId="584" xfId="3" applyFont="1" applyFill="1" applyBorder="1" applyAlignment="1">
      <alignment horizontal="center" vertical="center" wrapText="1"/>
    </xf>
    <xf numFmtId="0" fontId="15" fillId="5" borderId="586" xfId="3" applyFont="1" applyFill="1" applyBorder="1" applyAlignment="1">
      <alignment horizontal="center" vertical="center" wrapText="1"/>
    </xf>
    <xf numFmtId="0" fontId="21" fillId="0" borderId="584" xfId="3" applyFont="1" applyBorder="1" applyAlignment="1">
      <alignment horizontal="left" vertical="center" wrapText="1"/>
    </xf>
    <xf numFmtId="0" fontId="21" fillId="0" borderId="585" xfId="3" applyFont="1" applyBorder="1" applyAlignment="1">
      <alignment horizontal="left" vertical="center" wrapText="1"/>
    </xf>
    <xf numFmtId="0" fontId="21" fillId="0" borderId="586" xfId="3" applyFont="1" applyBorder="1" applyAlignment="1">
      <alignment horizontal="left" vertical="center" wrapText="1"/>
    </xf>
    <xf numFmtId="0" fontId="12" fillId="2" borderId="584" xfId="3" applyFont="1" applyFill="1" applyBorder="1" applyAlignment="1">
      <alignment horizontal="center" vertical="center"/>
    </xf>
    <xf numFmtId="0" fontId="12" fillId="2" borderId="585" xfId="3" applyFont="1" applyFill="1" applyBorder="1" applyAlignment="1">
      <alignment horizontal="center" vertical="center"/>
    </xf>
    <xf numFmtId="0" fontId="12" fillId="2" borderId="579" xfId="3" applyFont="1" applyFill="1" applyBorder="1" applyAlignment="1">
      <alignment horizontal="center" vertical="center"/>
    </xf>
    <xf numFmtId="0" fontId="12" fillId="2" borderId="580" xfId="3" applyFont="1" applyFill="1" applyBorder="1" applyAlignment="1">
      <alignment horizontal="center" vertical="center"/>
    </xf>
    <xf numFmtId="0" fontId="19" fillId="0" borderId="581" xfId="3" applyFont="1" applyBorder="1" applyAlignment="1">
      <alignment horizontal="left" vertical="center" shrinkToFit="1"/>
    </xf>
    <xf numFmtId="0" fontId="19" fillId="0" borderId="582" xfId="3" applyFont="1" applyBorder="1" applyAlignment="1">
      <alignment horizontal="left" vertical="center" shrinkToFit="1"/>
    </xf>
    <xf numFmtId="0" fontId="19" fillId="0" borderId="583" xfId="3" applyFont="1" applyBorder="1" applyAlignment="1">
      <alignment horizontal="left" vertical="center" shrinkToFit="1"/>
    </xf>
    <xf numFmtId="0" fontId="12" fillId="2" borderId="574" xfId="3" applyFont="1" applyFill="1" applyBorder="1" applyAlignment="1">
      <alignment horizontal="center" vertical="center"/>
    </xf>
    <xf numFmtId="0" fontId="12" fillId="2" borderId="575" xfId="3" applyFont="1" applyFill="1" applyBorder="1" applyAlignment="1">
      <alignment horizontal="center" vertical="center"/>
    </xf>
    <xf numFmtId="0" fontId="12" fillId="2" borderId="576" xfId="3" applyFont="1" applyFill="1" applyBorder="1" applyAlignment="1">
      <alignment horizontal="center" vertical="center"/>
    </xf>
    <xf numFmtId="0" fontId="13" fillId="0" borderId="577" xfId="3" applyFont="1" applyBorder="1" applyAlignment="1">
      <alignment horizontal="left" vertical="top" wrapText="1"/>
    </xf>
    <xf numFmtId="0" fontId="13" fillId="0" borderId="575" xfId="3" applyFont="1" applyBorder="1" applyAlignment="1">
      <alignment horizontal="left" vertical="top" wrapText="1"/>
    </xf>
    <xf numFmtId="0" fontId="13" fillId="0" borderId="578" xfId="3" applyFont="1" applyBorder="1" applyAlignment="1">
      <alignment horizontal="left" vertical="top" wrapText="1"/>
    </xf>
    <xf numFmtId="0" fontId="12" fillId="2" borderId="569" xfId="3" applyFont="1" applyFill="1" applyBorder="1" applyAlignment="1">
      <alignment horizontal="center" vertical="center"/>
    </xf>
    <xf numFmtId="0" fontId="12" fillId="2" borderId="570" xfId="3" applyFont="1" applyFill="1" applyBorder="1" applyAlignment="1">
      <alignment horizontal="center" vertical="center"/>
    </xf>
    <xf numFmtId="0" fontId="19" fillId="0" borderId="571" xfId="3" applyFont="1" applyBorder="1" applyAlignment="1">
      <alignment horizontal="left" vertical="center" shrinkToFit="1"/>
    </xf>
    <xf numFmtId="0" fontId="19" fillId="0" borderId="572" xfId="3" applyFont="1" applyBorder="1" applyAlignment="1">
      <alignment horizontal="left" vertical="center" shrinkToFit="1"/>
    </xf>
    <xf numFmtId="0" fontId="19" fillId="0" borderId="573" xfId="3" applyFont="1" applyBorder="1" applyAlignment="1">
      <alignment horizontal="left" vertical="center" shrinkToFit="1"/>
    </xf>
    <xf numFmtId="0" fontId="12" fillId="2" borderId="564" xfId="3" applyFont="1" applyFill="1" applyBorder="1" applyAlignment="1">
      <alignment horizontal="center" vertical="center"/>
    </xf>
    <xf numFmtId="0" fontId="12" fillId="2" borderId="565" xfId="3" applyFont="1" applyFill="1" applyBorder="1" applyAlignment="1">
      <alignment horizontal="center" vertical="center"/>
    </xf>
    <xf numFmtId="0" fontId="18" fillId="0" borderId="566" xfId="3" applyFont="1" applyBorder="1" applyAlignment="1">
      <alignment horizontal="left" vertical="center" shrinkToFit="1"/>
    </xf>
    <xf numFmtId="0" fontId="18" fillId="0" borderId="567" xfId="3" applyFont="1" applyBorder="1" applyAlignment="1">
      <alignment horizontal="left" vertical="center" shrinkToFit="1"/>
    </xf>
    <xf numFmtId="0" fontId="18" fillId="0" borderId="568" xfId="3" applyFont="1" applyBorder="1" applyAlignment="1">
      <alignment horizontal="left" vertical="center" shrinkToFit="1"/>
    </xf>
    <xf numFmtId="0" fontId="18" fillId="0" borderId="571" xfId="3" applyFont="1" applyBorder="1" applyAlignment="1">
      <alignment horizontal="left" vertical="center" shrinkToFit="1"/>
    </xf>
    <xf numFmtId="0" fontId="18" fillId="0" borderId="572" xfId="3" applyFont="1" applyBorder="1" applyAlignment="1">
      <alignment horizontal="left" vertical="center" shrinkToFit="1"/>
    </xf>
    <xf numFmtId="0" fontId="18" fillId="0" borderId="573" xfId="3" applyFont="1" applyBorder="1" applyAlignment="1">
      <alignment horizontal="left" vertical="center" shrinkToFit="1"/>
    </xf>
    <xf numFmtId="0" fontId="12" fillId="5" borderId="551" xfId="3" applyFont="1" applyFill="1" applyBorder="1" applyAlignment="1">
      <alignment horizontal="left" vertical="top" wrapText="1"/>
    </xf>
    <xf numFmtId="0" fontId="12" fillId="5" borderId="552" xfId="3" applyFont="1" applyFill="1" applyBorder="1" applyAlignment="1">
      <alignment horizontal="left" vertical="top" wrapText="1"/>
    </xf>
    <xf numFmtId="0" fontId="12" fillId="2" borderId="550" xfId="3" applyFont="1" applyFill="1" applyBorder="1" applyAlignment="1">
      <alignment horizontal="center" vertical="center" wrapText="1"/>
    </xf>
    <xf numFmtId="0" fontId="12" fillId="2" borderId="551" xfId="3" applyFont="1" applyFill="1" applyBorder="1" applyAlignment="1">
      <alignment horizontal="center" vertical="center" wrapText="1"/>
    </xf>
    <xf numFmtId="0" fontId="12" fillId="2" borderId="563" xfId="3" applyFont="1" applyFill="1" applyBorder="1" applyAlignment="1">
      <alignment horizontal="center" vertical="center" wrapText="1"/>
    </xf>
    <xf numFmtId="0" fontId="12" fillId="2" borderId="545" xfId="3" applyFont="1" applyFill="1" applyBorder="1" applyAlignment="1">
      <alignment horizontal="center" vertical="center"/>
    </xf>
    <xf numFmtId="0" fontId="12" fillId="2" borderId="546" xfId="3" applyFont="1" applyFill="1" applyBorder="1" applyAlignment="1">
      <alignment horizontal="center" vertical="center"/>
    </xf>
    <xf numFmtId="0" fontId="19" fillId="0" borderId="547" xfId="3" applyFont="1" applyBorder="1" applyAlignment="1">
      <alignment horizontal="left" vertical="center" shrinkToFit="1"/>
    </xf>
    <xf numFmtId="0" fontId="19" fillId="0" borderId="548" xfId="3" applyFont="1" applyBorder="1" applyAlignment="1">
      <alignment horizontal="left" vertical="center" shrinkToFit="1"/>
    </xf>
    <xf numFmtId="0" fontId="19" fillId="0" borderId="549" xfId="3" applyFont="1" applyBorder="1" applyAlignment="1">
      <alignment horizontal="left" vertical="center" shrinkToFit="1"/>
    </xf>
    <xf numFmtId="0" fontId="12" fillId="2" borderId="558" xfId="3" applyFont="1" applyFill="1" applyBorder="1" applyAlignment="1">
      <alignment horizontal="center" vertical="center"/>
    </xf>
    <xf numFmtId="0" fontId="12" fillId="2" borderId="559" xfId="3" applyFont="1" applyFill="1" applyBorder="1" applyAlignment="1">
      <alignment horizontal="center" vertical="center"/>
    </xf>
    <xf numFmtId="0" fontId="19" fillId="0" borderId="560" xfId="3" applyFont="1" applyBorder="1" applyAlignment="1">
      <alignment horizontal="left" vertical="center" shrinkToFit="1"/>
    </xf>
    <xf numFmtId="0" fontId="19" fillId="0" borderId="561" xfId="3" applyFont="1" applyBorder="1" applyAlignment="1">
      <alignment horizontal="left" vertical="center" shrinkToFit="1"/>
    </xf>
    <xf numFmtId="0" fontId="19" fillId="0" borderId="562" xfId="3" applyFont="1" applyBorder="1" applyAlignment="1">
      <alignment horizontal="left" vertical="center" shrinkToFit="1"/>
    </xf>
    <xf numFmtId="0" fontId="18" fillId="0" borderId="547" xfId="3" applyFont="1" applyBorder="1" applyAlignment="1">
      <alignment horizontal="left" vertical="center" shrinkToFit="1"/>
    </xf>
    <xf numFmtId="0" fontId="18" fillId="0" borderId="548" xfId="3" applyFont="1" applyBorder="1" applyAlignment="1">
      <alignment horizontal="left" vertical="center" shrinkToFit="1"/>
    </xf>
    <xf numFmtId="0" fontId="18" fillId="0" borderId="549" xfId="3" applyFont="1" applyBorder="1" applyAlignment="1">
      <alignment horizontal="left" vertical="center" shrinkToFit="1"/>
    </xf>
    <xf numFmtId="0" fontId="16" fillId="0" borderId="551" xfId="3" applyFont="1" applyBorder="1" applyAlignment="1">
      <alignment horizontal="left" vertical="center" wrapText="1"/>
    </xf>
    <xf numFmtId="0" fontId="16" fillId="0" borderId="552" xfId="3" applyFont="1" applyBorder="1" applyAlignment="1">
      <alignment horizontal="left" vertical="center" wrapText="1"/>
    </xf>
    <xf numFmtId="0" fontId="12" fillId="2" borderId="553" xfId="3" applyFont="1" applyFill="1" applyBorder="1" applyAlignment="1">
      <alignment horizontal="center" vertical="center"/>
    </xf>
    <xf numFmtId="0" fontId="12" fillId="2" borderId="554" xfId="3" applyFont="1" applyFill="1" applyBorder="1" applyAlignment="1">
      <alignment horizontal="center" vertical="center"/>
    </xf>
    <xf numFmtId="0" fontId="12" fillId="2" borderId="555" xfId="3" applyFont="1" applyFill="1" applyBorder="1" applyAlignment="1">
      <alignment horizontal="center" vertical="center"/>
    </xf>
    <xf numFmtId="0" fontId="13" fillId="0" borderId="556" xfId="3" applyFont="1" applyBorder="1" applyAlignment="1">
      <alignment horizontal="left" vertical="top" wrapText="1"/>
    </xf>
    <xf numFmtId="0" fontId="13" fillId="0" borderId="554" xfId="3" applyFont="1" applyBorder="1" applyAlignment="1">
      <alignment horizontal="left" vertical="top" wrapText="1"/>
    </xf>
    <xf numFmtId="0" fontId="13" fillId="0" borderId="557" xfId="3" applyFont="1" applyBorder="1" applyAlignment="1">
      <alignment horizontal="left" vertical="top" wrapText="1"/>
    </xf>
    <xf numFmtId="0" fontId="12" fillId="2" borderId="550" xfId="3" applyFont="1" applyFill="1" applyBorder="1" applyAlignment="1">
      <alignment horizontal="center" vertical="center"/>
    </xf>
    <xf numFmtId="0" fontId="12" fillId="2" borderId="551" xfId="3" applyFont="1" applyFill="1" applyBorder="1" applyAlignment="1">
      <alignment horizontal="center" vertical="center"/>
    </xf>
    <xf numFmtId="0" fontId="16" fillId="0" borderId="538" xfId="3" applyFont="1" applyBorder="1" applyAlignment="1">
      <alignment horizontal="left" vertical="center" wrapText="1"/>
    </xf>
    <xf numFmtId="0" fontId="16" fillId="0" borderId="539" xfId="3" applyFont="1" applyBorder="1" applyAlignment="1">
      <alignment horizontal="left" vertical="center" wrapText="1"/>
    </xf>
    <xf numFmtId="0" fontId="12" fillId="2" borderId="540" xfId="3" applyFont="1" applyFill="1" applyBorder="1" applyAlignment="1">
      <alignment horizontal="center" vertical="center"/>
    </xf>
    <xf numFmtId="0" fontId="12" fillId="2" borderId="541" xfId="3" applyFont="1" applyFill="1" applyBorder="1" applyAlignment="1">
      <alignment horizontal="center" vertical="center"/>
    </xf>
    <xf numFmtId="0" fontId="18" fillId="0" borderId="542" xfId="3" applyFont="1" applyBorder="1" applyAlignment="1">
      <alignment horizontal="left" vertical="center" shrinkToFit="1"/>
    </xf>
    <xf numFmtId="0" fontId="18" fillId="0" borderId="543" xfId="3" applyFont="1" applyBorder="1" applyAlignment="1">
      <alignment horizontal="left" vertical="center" shrinkToFit="1"/>
    </xf>
    <xf numFmtId="0" fontId="18" fillId="0" borderId="544" xfId="3" applyFont="1" applyBorder="1" applyAlignment="1">
      <alignment horizontal="left" vertical="center" shrinkToFit="1"/>
    </xf>
    <xf numFmtId="0" fontId="12" fillId="2" borderId="631" xfId="3" applyFont="1" applyFill="1" applyBorder="1" applyAlignment="1">
      <alignment horizontal="center" vertical="center" wrapText="1"/>
    </xf>
    <xf numFmtId="0" fontId="12" fillId="2" borderId="632" xfId="3" applyFont="1" applyFill="1" applyBorder="1" applyAlignment="1">
      <alignment horizontal="center" vertical="center" wrapText="1"/>
    </xf>
    <xf numFmtId="0" fontId="12" fillId="2" borderId="633" xfId="3" applyFont="1" applyFill="1" applyBorder="1" applyAlignment="1">
      <alignment horizontal="center" vertical="center" wrapText="1"/>
    </xf>
    <xf numFmtId="0" fontId="12" fillId="5" borderId="631" xfId="3" applyFont="1" applyFill="1" applyBorder="1" applyAlignment="1">
      <alignment horizontal="left" vertical="top" wrapText="1"/>
    </xf>
    <xf numFmtId="0" fontId="12" fillId="5" borderId="632" xfId="3" applyFont="1" applyFill="1" applyBorder="1" applyAlignment="1">
      <alignment horizontal="left" vertical="top" wrapText="1"/>
    </xf>
    <xf numFmtId="0" fontId="12" fillId="5" borderId="633" xfId="3" applyFont="1" applyFill="1" applyBorder="1" applyAlignment="1">
      <alignment horizontal="left" vertical="top" wrapText="1"/>
    </xf>
    <xf numFmtId="0" fontId="15" fillId="5" borderId="631" xfId="3" applyFont="1" applyFill="1" applyBorder="1" applyAlignment="1">
      <alignment horizontal="center" vertical="center" wrapText="1"/>
    </xf>
    <xf numFmtId="0" fontId="15" fillId="5" borderId="633" xfId="3" applyFont="1" applyFill="1" applyBorder="1" applyAlignment="1">
      <alignment horizontal="center" vertical="center" wrapText="1"/>
    </xf>
    <xf numFmtId="0" fontId="21" fillId="0" borderId="631" xfId="3" applyFont="1" applyBorder="1" applyAlignment="1">
      <alignment horizontal="left" vertical="center" wrapText="1"/>
    </xf>
    <xf numFmtId="0" fontId="21" fillId="0" borderId="632" xfId="3" applyFont="1" applyBorder="1" applyAlignment="1">
      <alignment horizontal="left" vertical="center" wrapText="1"/>
    </xf>
    <xf numFmtId="0" fontId="21" fillId="0" borderId="633" xfId="3" applyFont="1" applyBorder="1" applyAlignment="1">
      <alignment horizontal="left" vertical="center" wrapText="1"/>
    </xf>
    <xf numFmtId="0" fontId="12" fillId="2" borderId="631" xfId="3" applyFont="1" applyFill="1" applyBorder="1" applyAlignment="1">
      <alignment horizontal="center" vertical="center"/>
    </xf>
    <xf numFmtId="0" fontId="12" fillId="2" borderId="632" xfId="3" applyFont="1" applyFill="1" applyBorder="1" applyAlignment="1">
      <alignment horizontal="center" vertical="center"/>
    </xf>
    <xf numFmtId="0" fontId="12" fillId="2" borderId="626" xfId="3" applyFont="1" applyFill="1" applyBorder="1" applyAlignment="1">
      <alignment horizontal="center" vertical="center"/>
    </xf>
    <xf numFmtId="0" fontId="12" fillId="2" borderId="627" xfId="3" applyFont="1" applyFill="1" applyBorder="1" applyAlignment="1">
      <alignment horizontal="center" vertical="center"/>
    </xf>
    <xf numFmtId="0" fontId="19" fillId="0" borderId="628" xfId="3" applyFont="1" applyBorder="1" applyAlignment="1">
      <alignment horizontal="left" vertical="center" shrinkToFit="1"/>
    </xf>
    <xf numFmtId="0" fontId="19" fillId="0" borderId="629" xfId="3" applyFont="1" applyBorder="1" applyAlignment="1">
      <alignment horizontal="left" vertical="center" shrinkToFit="1"/>
    </xf>
    <xf numFmtId="0" fontId="19" fillId="0" borderId="630" xfId="3" applyFont="1" applyBorder="1" applyAlignment="1">
      <alignment horizontal="left" vertical="center" shrinkToFit="1"/>
    </xf>
    <xf numFmtId="0" fontId="12" fillId="2" borderId="621" xfId="3" applyFont="1" applyFill="1" applyBorder="1" applyAlignment="1">
      <alignment horizontal="center" vertical="center"/>
    </xf>
    <xf numFmtId="0" fontId="12" fillId="2" borderId="622" xfId="3" applyFont="1" applyFill="1" applyBorder="1" applyAlignment="1">
      <alignment horizontal="center" vertical="center"/>
    </xf>
    <xf numFmtId="0" fontId="12" fillId="2" borderId="623" xfId="3" applyFont="1" applyFill="1" applyBorder="1" applyAlignment="1">
      <alignment horizontal="center" vertical="center"/>
    </xf>
    <xf numFmtId="0" fontId="13" fillId="0" borderId="624" xfId="3" applyFont="1" applyBorder="1" applyAlignment="1">
      <alignment horizontal="left" vertical="top" wrapText="1"/>
    </xf>
    <xf numFmtId="0" fontId="13" fillId="0" borderId="622" xfId="3" applyFont="1" applyBorder="1" applyAlignment="1">
      <alignment horizontal="left" vertical="top" wrapText="1"/>
    </xf>
    <xf numFmtId="0" fontId="13" fillId="0" borderId="625" xfId="3" applyFont="1" applyBorder="1" applyAlignment="1">
      <alignment horizontal="left" vertical="top" wrapText="1"/>
    </xf>
    <xf numFmtId="0" fontId="12" fillId="2" borderId="616" xfId="3" applyFont="1" applyFill="1" applyBorder="1" applyAlignment="1">
      <alignment horizontal="center" vertical="center"/>
    </xf>
    <xf numFmtId="0" fontId="12" fillId="2" borderId="617" xfId="3" applyFont="1" applyFill="1" applyBorder="1" applyAlignment="1">
      <alignment horizontal="center" vertical="center"/>
    </xf>
    <xf numFmtId="0" fontId="19" fillId="0" borderId="618" xfId="3" applyFont="1" applyBorder="1" applyAlignment="1">
      <alignment horizontal="left" vertical="center" shrinkToFit="1"/>
    </xf>
    <xf numFmtId="0" fontId="19" fillId="0" borderId="619" xfId="3" applyFont="1" applyBorder="1" applyAlignment="1">
      <alignment horizontal="left" vertical="center" shrinkToFit="1"/>
    </xf>
    <xf numFmtId="0" fontId="19" fillId="0" borderId="620" xfId="3" applyFont="1" applyBorder="1" applyAlignment="1">
      <alignment horizontal="left" vertical="center" shrinkToFit="1"/>
    </xf>
    <xf numFmtId="0" fontId="12" fillId="2" borderId="611" xfId="3" applyFont="1" applyFill="1" applyBorder="1" applyAlignment="1">
      <alignment horizontal="center" vertical="center"/>
    </xf>
    <xf numFmtId="0" fontId="12" fillId="2" borderId="612" xfId="3" applyFont="1" applyFill="1" applyBorder="1" applyAlignment="1">
      <alignment horizontal="center" vertical="center"/>
    </xf>
    <xf numFmtId="0" fontId="18" fillId="0" borderId="613" xfId="3" applyFont="1" applyBorder="1" applyAlignment="1">
      <alignment horizontal="left" vertical="center" shrinkToFit="1"/>
    </xf>
    <xf numFmtId="0" fontId="18" fillId="0" borderId="614" xfId="3" applyFont="1" applyBorder="1" applyAlignment="1">
      <alignment horizontal="left" vertical="center" shrinkToFit="1"/>
    </xf>
    <xf numFmtId="0" fontId="18" fillId="0" borderId="615" xfId="3" applyFont="1" applyBorder="1" applyAlignment="1">
      <alignment horizontal="left" vertical="center" shrinkToFit="1"/>
    </xf>
    <xf numFmtId="0" fontId="18" fillId="0" borderId="618" xfId="3" applyFont="1" applyBorder="1" applyAlignment="1">
      <alignment horizontal="left" vertical="center" shrinkToFit="1"/>
    </xf>
    <xf numFmtId="0" fontId="18" fillId="0" borderId="619" xfId="3" applyFont="1" applyBorder="1" applyAlignment="1">
      <alignment horizontal="left" vertical="center" shrinkToFit="1"/>
    </xf>
    <xf numFmtId="0" fontId="18" fillId="0" borderId="620" xfId="3" applyFont="1" applyBorder="1" applyAlignment="1">
      <alignment horizontal="left" vertical="center" shrinkToFit="1"/>
    </xf>
    <xf numFmtId="0" fontId="12" fillId="5" borderId="598" xfId="3" applyFont="1" applyFill="1" applyBorder="1" applyAlignment="1">
      <alignment horizontal="left" vertical="top" wrapText="1"/>
    </xf>
    <xf numFmtId="0" fontId="12" fillId="5" borderId="599" xfId="3" applyFont="1" applyFill="1" applyBorder="1" applyAlignment="1">
      <alignment horizontal="left" vertical="top" wrapText="1"/>
    </xf>
    <xf numFmtId="0" fontId="12" fillId="2" borderId="597" xfId="3" applyFont="1" applyFill="1" applyBorder="1" applyAlignment="1">
      <alignment horizontal="center" vertical="center" wrapText="1"/>
    </xf>
    <xf numFmtId="0" fontId="12" fillId="2" borderId="598" xfId="3" applyFont="1" applyFill="1" applyBorder="1" applyAlignment="1">
      <alignment horizontal="center" vertical="center" wrapText="1"/>
    </xf>
    <xf numFmtId="0" fontId="12" fillId="2" borderId="610" xfId="3" applyFont="1" applyFill="1" applyBorder="1" applyAlignment="1">
      <alignment horizontal="center" vertical="center" wrapText="1"/>
    </xf>
    <xf numFmtId="0" fontId="12" fillId="2" borderId="592" xfId="3" applyFont="1" applyFill="1" applyBorder="1" applyAlignment="1">
      <alignment horizontal="center" vertical="center"/>
    </xf>
    <xf numFmtId="0" fontId="12" fillId="2" borderId="593" xfId="3" applyFont="1" applyFill="1" applyBorder="1" applyAlignment="1">
      <alignment horizontal="center" vertical="center"/>
    </xf>
    <xf numFmtId="0" fontId="19" fillId="0" borderId="594" xfId="3" applyFont="1" applyBorder="1" applyAlignment="1">
      <alignment horizontal="left" vertical="center" shrinkToFit="1"/>
    </xf>
    <xf numFmtId="0" fontId="19" fillId="0" borderId="595" xfId="3" applyFont="1" applyBorder="1" applyAlignment="1">
      <alignment horizontal="left" vertical="center" shrinkToFit="1"/>
    </xf>
    <xf numFmtId="0" fontId="19" fillId="0" borderId="596" xfId="3" applyFont="1" applyBorder="1" applyAlignment="1">
      <alignment horizontal="left" vertical="center" shrinkToFit="1"/>
    </xf>
    <xf numFmtId="0" fontId="12" fillId="2" borderId="605" xfId="3" applyFont="1" applyFill="1" applyBorder="1" applyAlignment="1">
      <alignment horizontal="center" vertical="center"/>
    </xf>
    <xf numFmtId="0" fontId="12" fillId="2" borderId="606" xfId="3" applyFont="1" applyFill="1" applyBorder="1" applyAlignment="1">
      <alignment horizontal="center" vertical="center"/>
    </xf>
    <xf numFmtId="0" fontId="19" fillId="0" borderId="607" xfId="3" applyFont="1" applyBorder="1" applyAlignment="1">
      <alignment horizontal="left" vertical="center" shrinkToFit="1"/>
    </xf>
    <xf numFmtId="0" fontId="19" fillId="0" borderId="608" xfId="3" applyFont="1" applyBorder="1" applyAlignment="1">
      <alignment horizontal="left" vertical="center" shrinkToFit="1"/>
    </xf>
    <xf numFmtId="0" fontId="19" fillId="0" borderId="609" xfId="3" applyFont="1" applyBorder="1" applyAlignment="1">
      <alignment horizontal="left" vertical="center" shrinkToFit="1"/>
    </xf>
    <xf numFmtId="0" fontId="18" fillId="0" borderId="594" xfId="3" applyFont="1" applyBorder="1" applyAlignment="1">
      <alignment horizontal="left" vertical="center" shrinkToFit="1"/>
    </xf>
    <xf numFmtId="0" fontId="18" fillId="0" borderId="595" xfId="3" applyFont="1" applyBorder="1" applyAlignment="1">
      <alignment horizontal="left" vertical="center" shrinkToFit="1"/>
    </xf>
    <xf numFmtId="0" fontId="18" fillId="0" borderId="596" xfId="3" applyFont="1" applyBorder="1" applyAlignment="1">
      <alignment horizontal="left" vertical="center" shrinkToFit="1"/>
    </xf>
    <xf numFmtId="0" fontId="16" fillId="0" borderId="598" xfId="3" applyFont="1" applyBorder="1" applyAlignment="1">
      <alignment horizontal="left" vertical="center" wrapText="1"/>
    </xf>
    <xf numFmtId="0" fontId="16" fillId="0" borderId="599" xfId="3" applyFont="1" applyBorder="1" applyAlignment="1">
      <alignment horizontal="left" vertical="center" wrapText="1"/>
    </xf>
    <xf numFmtId="0" fontId="12" fillId="2" borderId="600" xfId="3" applyFont="1" applyFill="1" applyBorder="1" applyAlignment="1">
      <alignment horizontal="center" vertical="center"/>
    </xf>
    <xf numFmtId="0" fontId="12" fillId="2" borderId="601" xfId="3" applyFont="1" applyFill="1" applyBorder="1" applyAlignment="1">
      <alignment horizontal="center" vertical="center"/>
    </xf>
    <xf numFmtId="0" fontId="12" fillId="2" borderId="602" xfId="3" applyFont="1" applyFill="1" applyBorder="1" applyAlignment="1">
      <alignment horizontal="center" vertical="center"/>
    </xf>
    <xf numFmtId="0" fontId="13" fillId="0" borderId="603" xfId="3" applyFont="1" applyBorder="1" applyAlignment="1">
      <alignment horizontal="left" vertical="top" wrapText="1"/>
    </xf>
    <xf numFmtId="0" fontId="13" fillId="0" borderId="601" xfId="3" applyFont="1" applyBorder="1" applyAlignment="1">
      <alignment horizontal="left" vertical="top" wrapText="1"/>
    </xf>
    <xf numFmtId="0" fontId="13" fillId="0" borderId="604" xfId="3" applyFont="1" applyBorder="1" applyAlignment="1">
      <alignment horizontal="left" vertical="top" wrapText="1"/>
    </xf>
    <xf numFmtId="0" fontId="12" fillId="2" borderId="597" xfId="3" applyFont="1" applyFill="1" applyBorder="1" applyAlignment="1">
      <alignment horizontal="center" vertical="center"/>
    </xf>
    <xf numFmtId="0" fontId="12" fillId="2" borderId="598" xfId="3" applyFont="1" applyFill="1" applyBorder="1" applyAlignment="1">
      <alignment horizontal="center" vertical="center"/>
    </xf>
    <xf numFmtId="0" fontId="16" fillId="0" borderId="585" xfId="3" applyFont="1" applyBorder="1" applyAlignment="1">
      <alignment horizontal="left" vertical="center" wrapText="1"/>
    </xf>
    <xf numFmtId="0" fontId="16" fillId="0" borderId="586" xfId="3" applyFont="1" applyBorder="1" applyAlignment="1">
      <alignment horizontal="left" vertical="center" wrapText="1"/>
    </xf>
    <xf numFmtId="0" fontId="12" fillId="2" borderId="587" xfId="3" applyFont="1" applyFill="1" applyBorder="1" applyAlignment="1">
      <alignment horizontal="center" vertical="center"/>
    </xf>
    <xf numFmtId="0" fontId="12" fillId="2" borderId="588" xfId="3" applyFont="1" applyFill="1" applyBorder="1" applyAlignment="1">
      <alignment horizontal="center" vertical="center"/>
    </xf>
    <xf numFmtId="0" fontId="18" fillId="0" borderId="589" xfId="3" applyFont="1" applyBorder="1" applyAlignment="1">
      <alignment horizontal="left" vertical="center" shrinkToFit="1"/>
    </xf>
    <xf numFmtId="0" fontId="18" fillId="0" borderId="590" xfId="3" applyFont="1" applyBorder="1" applyAlignment="1">
      <alignment horizontal="left" vertical="center" shrinkToFit="1"/>
    </xf>
    <xf numFmtId="0" fontId="18" fillId="0" borderId="591" xfId="3" applyFont="1" applyBorder="1" applyAlignment="1">
      <alignment horizontal="left" vertical="center" shrinkToFit="1"/>
    </xf>
    <xf numFmtId="0" fontId="12" fillId="2" borderId="678" xfId="3" applyFont="1" applyFill="1" applyBorder="1" applyAlignment="1">
      <alignment horizontal="center" vertical="center" wrapText="1"/>
    </xf>
    <xf numFmtId="0" fontId="12" fillId="2" borderId="679" xfId="3" applyFont="1" applyFill="1" applyBorder="1" applyAlignment="1">
      <alignment horizontal="center" vertical="center" wrapText="1"/>
    </xf>
    <xf numFmtId="0" fontId="12" fillId="2" borderId="680" xfId="3" applyFont="1" applyFill="1" applyBorder="1" applyAlignment="1">
      <alignment horizontal="center" vertical="center" wrapText="1"/>
    </xf>
    <xf numFmtId="0" fontId="12" fillId="5" borderId="678" xfId="3" applyFont="1" applyFill="1" applyBorder="1" applyAlignment="1">
      <alignment horizontal="left" vertical="top" wrapText="1"/>
    </xf>
    <xf numFmtId="0" fontId="12" fillId="5" borderId="679" xfId="3" applyFont="1" applyFill="1" applyBorder="1" applyAlignment="1">
      <alignment horizontal="left" vertical="top" wrapText="1"/>
    </xf>
    <xf numFmtId="0" fontId="12" fillId="5" borderId="680" xfId="3" applyFont="1" applyFill="1" applyBorder="1" applyAlignment="1">
      <alignment horizontal="left" vertical="top" wrapText="1"/>
    </xf>
    <xf numFmtId="0" fontId="15" fillId="5" borderId="678" xfId="3" applyFont="1" applyFill="1" applyBorder="1" applyAlignment="1">
      <alignment horizontal="center" vertical="center" wrapText="1"/>
    </xf>
    <xf numFmtId="0" fontId="15" fillId="5" borderId="680" xfId="3" applyFont="1" applyFill="1" applyBorder="1" applyAlignment="1">
      <alignment horizontal="center" vertical="center" wrapText="1"/>
    </xf>
    <xf numFmtId="0" fontId="21" fillId="0" borderId="678" xfId="3" applyFont="1" applyBorder="1" applyAlignment="1">
      <alignment horizontal="left" vertical="center" wrapText="1"/>
    </xf>
    <xf numFmtId="0" fontId="21" fillId="0" borderId="679" xfId="3" applyFont="1" applyBorder="1" applyAlignment="1">
      <alignment horizontal="left" vertical="center" wrapText="1"/>
    </xf>
    <xf numFmtId="0" fontId="21" fillId="0" borderId="680" xfId="3" applyFont="1" applyBorder="1" applyAlignment="1">
      <alignment horizontal="left" vertical="center" wrapText="1"/>
    </xf>
    <xf numFmtId="0" fontId="12" fillId="2" borderId="678" xfId="3" applyFont="1" applyFill="1" applyBorder="1" applyAlignment="1">
      <alignment horizontal="center" vertical="center"/>
    </xf>
    <xf numFmtId="0" fontId="12" fillId="2" borderId="679" xfId="3" applyFont="1" applyFill="1" applyBorder="1" applyAlignment="1">
      <alignment horizontal="center" vertical="center"/>
    </xf>
    <xf numFmtId="0" fontId="12" fillId="2" borderId="673" xfId="3" applyFont="1" applyFill="1" applyBorder="1" applyAlignment="1">
      <alignment horizontal="center" vertical="center"/>
    </xf>
    <xf numFmtId="0" fontId="12" fillId="2" borderId="674" xfId="3" applyFont="1" applyFill="1" applyBorder="1" applyAlignment="1">
      <alignment horizontal="center" vertical="center"/>
    </xf>
    <xf numFmtId="0" fontId="19" fillId="0" borderId="675" xfId="3" applyFont="1" applyBorder="1" applyAlignment="1">
      <alignment horizontal="left" vertical="center" shrinkToFit="1"/>
    </xf>
    <xf numFmtId="0" fontId="19" fillId="0" borderId="676" xfId="3" applyFont="1" applyBorder="1" applyAlignment="1">
      <alignment horizontal="left" vertical="center" shrinkToFit="1"/>
    </xf>
    <xf numFmtId="0" fontId="19" fillId="0" borderId="677" xfId="3" applyFont="1" applyBorder="1" applyAlignment="1">
      <alignment horizontal="left" vertical="center" shrinkToFit="1"/>
    </xf>
    <xf numFmtId="0" fontId="12" fillId="2" borderId="668" xfId="3" applyFont="1" applyFill="1" applyBorder="1" applyAlignment="1">
      <alignment horizontal="center" vertical="center"/>
    </xf>
    <xf numFmtId="0" fontId="12" fillId="2" borderId="669" xfId="3" applyFont="1" applyFill="1" applyBorder="1" applyAlignment="1">
      <alignment horizontal="center" vertical="center"/>
    </xf>
    <xf numFmtId="0" fontId="12" fillId="2" borderId="670" xfId="3" applyFont="1" applyFill="1" applyBorder="1" applyAlignment="1">
      <alignment horizontal="center" vertical="center"/>
    </xf>
    <xf numFmtId="0" fontId="13" fillId="0" borderId="671" xfId="3" applyFont="1" applyBorder="1" applyAlignment="1">
      <alignment horizontal="left" vertical="top" wrapText="1"/>
    </xf>
    <xf numFmtId="0" fontId="13" fillId="0" borderId="669" xfId="3" applyFont="1" applyBorder="1" applyAlignment="1">
      <alignment horizontal="left" vertical="top" wrapText="1"/>
    </xf>
    <xf numFmtId="0" fontId="13" fillId="0" borderId="672" xfId="3" applyFont="1" applyBorder="1" applyAlignment="1">
      <alignment horizontal="left" vertical="top" wrapText="1"/>
    </xf>
    <xf numFmtId="0" fontId="12" fillId="2" borderId="663" xfId="3" applyFont="1" applyFill="1" applyBorder="1" applyAlignment="1">
      <alignment horizontal="center" vertical="center"/>
    </xf>
    <xf numFmtId="0" fontId="12" fillId="2" borderId="664" xfId="3" applyFont="1" applyFill="1" applyBorder="1" applyAlignment="1">
      <alignment horizontal="center" vertical="center"/>
    </xf>
    <xf numFmtId="0" fontId="19" fillId="0" borderId="665" xfId="3" applyFont="1" applyBorder="1" applyAlignment="1">
      <alignment horizontal="left" vertical="center" shrinkToFit="1"/>
    </xf>
    <xf numFmtId="0" fontId="19" fillId="0" borderId="666" xfId="3" applyFont="1" applyBorder="1" applyAlignment="1">
      <alignment horizontal="left" vertical="center" shrinkToFit="1"/>
    </xf>
    <xf numFmtId="0" fontId="19" fillId="0" borderId="667" xfId="3" applyFont="1" applyBorder="1" applyAlignment="1">
      <alignment horizontal="left" vertical="center" shrinkToFit="1"/>
    </xf>
    <xf numFmtId="0" fontId="12" fillId="2" borderId="658" xfId="3" applyFont="1" applyFill="1" applyBorder="1" applyAlignment="1">
      <alignment horizontal="center" vertical="center"/>
    </xf>
    <xf numFmtId="0" fontId="12" fillId="2" borderId="659" xfId="3" applyFont="1" applyFill="1" applyBorder="1" applyAlignment="1">
      <alignment horizontal="center" vertical="center"/>
    </xf>
    <xf numFmtId="0" fontId="18" fillId="0" borderId="660" xfId="3" applyFont="1" applyBorder="1" applyAlignment="1">
      <alignment horizontal="left" vertical="center" shrinkToFit="1"/>
    </xf>
    <xf numFmtId="0" fontId="18" fillId="0" borderId="661" xfId="3" applyFont="1" applyBorder="1" applyAlignment="1">
      <alignment horizontal="left" vertical="center" shrinkToFit="1"/>
    </xf>
    <xf numFmtId="0" fontId="18" fillId="0" borderId="662" xfId="3" applyFont="1" applyBorder="1" applyAlignment="1">
      <alignment horizontal="left" vertical="center" shrinkToFit="1"/>
    </xf>
    <xf numFmtId="0" fontId="18" fillId="0" borderId="665" xfId="3" applyFont="1" applyBorder="1" applyAlignment="1">
      <alignment horizontal="left" vertical="center" shrinkToFit="1"/>
    </xf>
    <xf numFmtId="0" fontId="18" fillId="0" borderId="666" xfId="3" applyFont="1" applyBorder="1" applyAlignment="1">
      <alignment horizontal="left" vertical="center" shrinkToFit="1"/>
    </xf>
    <xf numFmtId="0" fontId="18" fillId="0" borderId="667" xfId="3" applyFont="1" applyBorder="1" applyAlignment="1">
      <alignment horizontal="left" vertical="center" shrinkToFit="1"/>
    </xf>
    <xf numFmtId="0" fontId="12" fillId="5" borderId="645" xfId="3" applyFont="1" applyFill="1" applyBorder="1" applyAlignment="1">
      <alignment horizontal="left" vertical="top" wrapText="1"/>
    </xf>
    <xf numFmtId="0" fontId="12" fillId="5" borderId="646" xfId="3" applyFont="1" applyFill="1" applyBorder="1" applyAlignment="1">
      <alignment horizontal="left" vertical="top" wrapText="1"/>
    </xf>
    <xf numFmtId="0" fontId="12" fillId="2" borderId="644" xfId="3" applyFont="1" applyFill="1" applyBorder="1" applyAlignment="1">
      <alignment horizontal="center" vertical="center" wrapText="1"/>
    </xf>
    <xf numFmtId="0" fontId="12" fillId="2" borderId="645" xfId="3" applyFont="1" applyFill="1" applyBorder="1" applyAlignment="1">
      <alignment horizontal="center" vertical="center" wrapText="1"/>
    </xf>
    <xf numFmtId="0" fontId="12" fillId="2" borderId="657" xfId="3" applyFont="1" applyFill="1" applyBorder="1" applyAlignment="1">
      <alignment horizontal="center" vertical="center" wrapText="1"/>
    </xf>
    <xf numFmtId="0" fontId="12" fillId="2" borderId="639" xfId="3" applyFont="1" applyFill="1" applyBorder="1" applyAlignment="1">
      <alignment horizontal="center" vertical="center"/>
    </xf>
    <xf numFmtId="0" fontId="12" fillId="2" borderId="640" xfId="3" applyFont="1" applyFill="1" applyBorder="1" applyAlignment="1">
      <alignment horizontal="center" vertical="center"/>
    </xf>
    <xf numFmtId="0" fontId="19" fillId="0" borderId="641" xfId="3" applyFont="1" applyBorder="1" applyAlignment="1">
      <alignment horizontal="left" vertical="center" shrinkToFit="1"/>
    </xf>
    <xf numFmtId="0" fontId="19" fillId="0" borderId="642" xfId="3" applyFont="1" applyBorder="1" applyAlignment="1">
      <alignment horizontal="left" vertical="center" shrinkToFit="1"/>
    </xf>
    <xf numFmtId="0" fontId="19" fillId="0" borderId="643" xfId="3" applyFont="1" applyBorder="1" applyAlignment="1">
      <alignment horizontal="left" vertical="center" shrinkToFit="1"/>
    </xf>
    <xf numFmtId="0" fontId="12" fillId="2" borderId="652" xfId="3" applyFont="1" applyFill="1" applyBorder="1" applyAlignment="1">
      <alignment horizontal="center" vertical="center"/>
    </xf>
    <xf numFmtId="0" fontId="12" fillId="2" borderId="653" xfId="3" applyFont="1" applyFill="1" applyBorder="1" applyAlignment="1">
      <alignment horizontal="center" vertical="center"/>
    </xf>
    <xf numFmtId="0" fontId="19" fillId="0" borderId="654" xfId="3" applyFont="1" applyBorder="1" applyAlignment="1">
      <alignment horizontal="left" vertical="center" shrinkToFit="1"/>
    </xf>
    <xf numFmtId="0" fontId="19" fillId="0" borderId="655" xfId="3" applyFont="1" applyBorder="1" applyAlignment="1">
      <alignment horizontal="left" vertical="center" shrinkToFit="1"/>
    </xf>
    <xf numFmtId="0" fontId="19" fillId="0" borderId="656" xfId="3" applyFont="1" applyBorder="1" applyAlignment="1">
      <alignment horizontal="left" vertical="center" shrinkToFit="1"/>
    </xf>
    <xf numFmtId="0" fontId="18" fillId="0" borderId="641" xfId="3" applyFont="1" applyBorder="1" applyAlignment="1">
      <alignment horizontal="left" vertical="center" shrinkToFit="1"/>
    </xf>
    <xf numFmtId="0" fontId="18" fillId="0" borderId="642" xfId="3" applyFont="1" applyBorder="1" applyAlignment="1">
      <alignment horizontal="left" vertical="center" shrinkToFit="1"/>
    </xf>
    <xf numFmtId="0" fontId="18" fillId="0" borderId="643" xfId="3" applyFont="1" applyBorder="1" applyAlignment="1">
      <alignment horizontal="left" vertical="center" shrinkToFit="1"/>
    </xf>
    <xf numFmtId="0" fontId="16" fillId="0" borderId="645" xfId="3" applyFont="1" applyBorder="1" applyAlignment="1">
      <alignment horizontal="left" vertical="center" wrapText="1"/>
    </xf>
    <xf numFmtId="0" fontId="16" fillId="0" borderId="646" xfId="3" applyFont="1" applyBorder="1" applyAlignment="1">
      <alignment horizontal="left" vertical="center" wrapText="1"/>
    </xf>
    <xf numFmtId="0" fontId="12" fillId="2" borderId="647" xfId="3" applyFont="1" applyFill="1" applyBorder="1" applyAlignment="1">
      <alignment horizontal="center" vertical="center"/>
    </xf>
    <xf numFmtId="0" fontId="12" fillId="2" borderId="648" xfId="3" applyFont="1" applyFill="1" applyBorder="1" applyAlignment="1">
      <alignment horizontal="center" vertical="center"/>
    </xf>
    <xf numFmtId="0" fontId="12" fillId="2" borderId="649" xfId="3" applyFont="1" applyFill="1" applyBorder="1" applyAlignment="1">
      <alignment horizontal="center" vertical="center"/>
    </xf>
    <xf numFmtId="0" fontId="13" fillId="0" borderId="650" xfId="3" applyFont="1" applyBorder="1" applyAlignment="1">
      <alignment horizontal="left" vertical="top" wrapText="1"/>
    </xf>
    <xf numFmtId="0" fontId="13" fillId="0" borderId="648" xfId="3" applyFont="1" applyBorder="1" applyAlignment="1">
      <alignment horizontal="left" vertical="top" wrapText="1"/>
    </xf>
    <xf numFmtId="0" fontId="13" fillId="0" borderId="651" xfId="3" applyFont="1" applyBorder="1" applyAlignment="1">
      <alignment horizontal="left" vertical="top" wrapText="1"/>
    </xf>
    <xf numFmtId="0" fontId="12" fillId="2" borderId="644" xfId="3" applyFont="1" applyFill="1" applyBorder="1" applyAlignment="1">
      <alignment horizontal="center" vertical="center"/>
    </xf>
    <xf numFmtId="0" fontId="12" fillId="2" borderId="645" xfId="3" applyFont="1" applyFill="1" applyBorder="1" applyAlignment="1">
      <alignment horizontal="center" vertical="center"/>
    </xf>
    <xf numFmtId="0" fontId="16" fillId="0" borderId="632" xfId="3" applyFont="1" applyBorder="1" applyAlignment="1">
      <alignment horizontal="left" vertical="center" wrapText="1"/>
    </xf>
    <xf numFmtId="0" fontId="16" fillId="0" borderId="633" xfId="3" applyFont="1" applyBorder="1" applyAlignment="1">
      <alignment horizontal="left" vertical="center" wrapText="1"/>
    </xf>
    <xf numFmtId="0" fontId="12" fillId="2" borderId="634" xfId="3" applyFont="1" applyFill="1" applyBorder="1" applyAlignment="1">
      <alignment horizontal="center" vertical="center"/>
    </xf>
    <xf numFmtId="0" fontId="12" fillId="2" borderId="635" xfId="3" applyFont="1" applyFill="1" applyBorder="1" applyAlignment="1">
      <alignment horizontal="center" vertical="center"/>
    </xf>
    <xf numFmtId="0" fontId="18" fillId="0" borderId="636" xfId="3" applyFont="1" applyBorder="1" applyAlignment="1">
      <alignment horizontal="left" vertical="center" shrinkToFit="1"/>
    </xf>
    <xf numFmtId="0" fontId="18" fillId="0" borderId="637" xfId="3" applyFont="1" applyBorder="1" applyAlignment="1">
      <alignment horizontal="left" vertical="center" shrinkToFit="1"/>
    </xf>
    <xf numFmtId="0" fontId="18" fillId="0" borderId="638" xfId="3" applyFont="1" applyBorder="1" applyAlignment="1">
      <alignment horizontal="left" vertical="center" shrinkToFit="1"/>
    </xf>
    <xf numFmtId="0" fontId="12" fillId="2" borderId="725" xfId="3" applyFont="1" applyFill="1" applyBorder="1" applyAlignment="1">
      <alignment horizontal="center" vertical="center" wrapText="1"/>
    </xf>
    <xf numFmtId="0" fontId="12" fillId="2" borderId="726" xfId="3" applyFont="1" applyFill="1" applyBorder="1" applyAlignment="1">
      <alignment horizontal="center" vertical="center" wrapText="1"/>
    </xf>
    <xf numFmtId="0" fontId="12" fillId="2" borderId="727" xfId="3" applyFont="1" applyFill="1" applyBorder="1" applyAlignment="1">
      <alignment horizontal="center" vertical="center" wrapText="1"/>
    </xf>
    <xf numFmtId="0" fontId="12" fillId="5" borderId="725" xfId="3" applyFont="1" applyFill="1" applyBorder="1" applyAlignment="1">
      <alignment horizontal="left" vertical="top" wrapText="1"/>
    </xf>
    <xf numFmtId="0" fontId="12" fillId="5" borderId="726" xfId="3" applyFont="1" applyFill="1" applyBorder="1" applyAlignment="1">
      <alignment horizontal="left" vertical="top" wrapText="1"/>
    </xf>
    <xf numFmtId="0" fontId="12" fillId="5" borderId="727" xfId="3" applyFont="1" applyFill="1" applyBorder="1" applyAlignment="1">
      <alignment horizontal="left" vertical="top" wrapText="1"/>
    </xf>
    <xf numFmtId="0" fontId="15" fillId="5" borderId="725" xfId="3" applyFont="1" applyFill="1" applyBorder="1" applyAlignment="1">
      <alignment horizontal="center" vertical="center" wrapText="1"/>
    </xf>
    <xf numFmtId="0" fontId="15" fillId="5" borderId="727" xfId="3" applyFont="1" applyFill="1" applyBorder="1" applyAlignment="1">
      <alignment horizontal="center" vertical="center" wrapText="1"/>
    </xf>
    <xf numFmtId="0" fontId="21" fillId="0" borderId="725" xfId="3" applyFont="1" applyBorder="1" applyAlignment="1">
      <alignment horizontal="left" vertical="center" wrapText="1"/>
    </xf>
    <xf numFmtId="0" fontId="21" fillId="0" borderId="726" xfId="3" applyFont="1" applyBorder="1" applyAlignment="1">
      <alignment horizontal="left" vertical="center" wrapText="1"/>
    </xf>
    <xf numFmtId="0" fontId="21" fillId="0" borderId="727" xfId="3" applyFont="1" applyBorder="1" applyAlignment="1">
      <alignment horizontal="left" vertical="center" wrapText="1"/>
    </xf>
    <xf numFmtId="0" fontId="12" fillId="2" borderId="725" xfId="3" applyFont="1" applyFill="1" applyBorder="1" applyAlignment="1">
      <alignment horizontal="center" vertical="center"/>
    </xf>
    <xf numFmtId="0" fontId="12" fillId="2" borderId="726" xfId="3" applyFont="1" applyFill="1" applyBorder="1" applyAlignment="1">
      <alignment horizontal="center" vertical="center"/>
    </xf>
    <xf numFmtId="0" fontId="12" fillId="2" borderId="720" xfId="3" applyFont="1" applyFill="1" applyBorder="1" applyAlignment="1">
      <alignment horizontal="center" vertical="center"/>
    </xf>
    <xf numFmtId="0" fontId="12" fillId="2" borderId="721" xfId="3" applyFont="1" applyFill="1" applyBorder="1" applyAlignment="1">
      <alignment horizontal="center" vertical="center"/>
    </xf>
    <xf numFmtId="0" fontId="19" fillId="0" borderId="722" xfId="3" applyFont="1" applyBorder="1" applyAlignment="1">
      <alignment horizontal="left" vertical="center" shrinkToFit="1"/>
    </xf>
    <xf numFmtId="0" fontId="19" fillId="0" borderId="723" xfId="3" applyFont="1" applyBorder="1" applyAlignment="1">
      <alignment horizontal="left" vertical="center" shrinkToFit="1"/>
    </xf>
    <xf numFmtId="0" fontId="19" fillId="0" borderId="724" xfId="3" applyFont="1" applyBorder="1" applyAlignment="1">
      <alignment horizontal="left" vertical="center" shrinkToFit="1"/>
    </xf>
    <xf numFmtId="0" fontId="12" fillId="2" borderId="715" xfId="3" applyFont="1" applyFill="1" applyBorder="1" applyAlignment="1">
      <alignment horizontal="center" vertical="center"/>
    </xf>
    <xf numFmtId="0" fontId="12" fillId="2" borderId="716" xfId="3" applyFont="1" applyFill="1" applyBorder="1" applyAlignment="1">
      <alignment horizontal="center" vertical="center"/>
    </xf>
    <xf numFmtId="0" fontId="12" fillId="2" borderId="717" xfId="3" applyFont="1" applyFill="1" applyBorder="1" applyAlignment="1">
      <alignment horizontal="center" vertical="center"/>
    </xf>
    <xf numFmtId="0" fontId="13" fillId="0" borderId="718" xfId="3" applyFont="1" applyBorder="1" applyAlignment="1">
      <alignment horizontal="left" vertical="top" wrapText="1"/>
    </xf>
    <xf numFmtId="0" fontId="13" fillId="0" borderId="716" xfId="3" applyFont="1" applyBorder="1" applyAlignment="1">
      <alignment horizontal="left" vertical="top" wrapText="1"/>
    </xf>
    <xf numFmtId="0" fontId="13" fillId="0" borderId="719" xfId="3" applyFont="1" applyBorder="1" applyAlignment="1">
      <alignment horizontal="left" vertical="top" wrapText="1"/>
    </xf>
    <xf numFmtId="0" fontId="12" fillId="2" borderId="710" xfId="3" applyFont="1" applyFill="1" applyBorder="1" applyAlignment="1">
      <alignment horizontal="center" vertical="center"/>
    </xf>
    <xf numFmtId="0" fontId="12" fillId="2" borderId="711" xfId="3" applyFont="1" applyFill="1" applyBorder="1" applyAlignment="1">
      <alignment horizontal="center" vertical="center"/>
    </xf>
    <xf numFmtId="0" fontId="19" fillId="0" borderId="712" xfId="3" applyFont="1" applyBorder="1" applyAlignment="1">
      <alignment horizontal="left" vertical="center" shrinkToFit="1"/>
    </xf>
    <xf numFmtId="0" fontId="19" fillId="0" borderId="713" xfId="3" applyFont="1" applyBorder="1" applyAlignment="1">
      <alignment horizontal="left" vertical="center" shrinkToFit="1"/>
    </xf>
    <xf numFmtId="0" fontId="19" fillId="0" borderId="714" xfId="3" applyFont="1" applyBorder="1" applyAlignment="1">
      <alignment horizontal="left" vertical="center" shrinkToFit="1"/>
    </xf>
    <xf numFmtId="0" fontId="12" fillId="2" borderId="705" xfId="3" applyFont="1" applyFill="1" applyBorder="1" applyAlignment="1">
      <alignment horizontal="center" vertical="center"/>
    </xf>
    <xf numFmtId="0" fontId="12" fillId="2" borderId="706" xfId="3" applyFont="1" applyFill="1" applyBorder="1" applyAlignment="1">
      <alignment horizontal="center" vertical="center"/>
    </xf>
    <xf numFmtId="0" fontId="18" fillId="0" borderId="707" xfId="3" applyFont="1" applyBorder="1" applyAlignment="1">
      <alignment horizontal="left" vertical="center" shrinkToFit="1"/>
    </xf>
    <xf numFmtId="0" fontId="18" fillId="0" borderId="708" xfId="3" applyFont="1" applyBorder="1" applyAlignment="1">
      <alignment horizontal="left" vertical="center" shrinkToFit="1"/>
    </xf>
    <xf numFmtId="0" fontId="18" fillId="0" borderId="709" xfId="3" applyFont="1" applyBorder="1" applyAlignment="1">
      <alignment horizontal="left" vertical="center" shrinkToFit="1"/>
    </xf>
    <xf numFmtId="0" fontId="18" fillId="0" borderId="712" xfId="3" applyFont="1" applyBorder="1" applyAlignment="1">
      <alignment horizontal="left" vertical="center" shrinkToFit="1"/>
    </xf>
    <xf numFmtId="0" fontId="18" fillId="0" borderId="713" xfId="3" applyFont="1" applyBorder="1" applyAlignment="1">
      <alignment horizontal="left" vertical="center" shrinkToFit="1"/>
    </xf>
    <xf numFmtId="0" fontId="18" fillId="0" borderId="714" xfId="3" applyFont="1" applyBorder="1" applyAlignment="1">
      <alignment horizontal="left" vertical="center" shrinkToFit="1"/>
    </xf>
    <xf numFmtId="0" fontId="12" fillId="5" borderId="692" xfId="3" applyFont="1" applyFill="1" applyBorder="1" applyAlignment="1">
      <alignment horizontal="left" vertical="top" wrapText="1"/>
    </xf>
    <xf numFmtId="0" fontId="12" fillId="5" borderId="693" xfId="3" applyFont="1" applyFill="1" applyBorder="1" applyAlignment="1">
      <alignment horizontal="left" vertical="top" wrapText="1"/>
    </xf>
    <xf numFmtId="0" fontId="12" fillId="2" borderId="691" xfId="3" applyFont="1" applyFill="1" applyBorder="1" applyAlignment="1">
      <alignment horizontal="center" vertical="center" wrapText="1"/>
    </xf>
    <xf numFmtId="0" fontId="12" fillId="2" borderId="692" xfId="3" applyFont="1" applyFill="1" applyBorder="1" applyAlignment="1">
      <alignment horizontal="center" vertical="center" wrapText="1"/>
    </xf>
    <xf numFmtId="0" fontId="12" fillId="2" borderId="704" xfId="3" applyFont="1" applyFill="1" applyBorder="1" applyAlignment="1">
      <alignment horizontal="center" vertical="center" wrapText="1"/>
    </xf>
    <xf numFmtId="0" fontId="12" fillId="2" borderId="686" xfId="3" applyFont="1" applyFill="1" applyBorder="1" applyAlignment="1">
      <alignment horizontal="center" vertical="center"/>
    </xf>
    <xf numFmtId="0" fontId="12" fillId="2" borderId="687" xfId="3" applyFont="1" applyFill="1" applyBorder="1" applyAlignment="1">
      <alignment horizontal="center" vertical="center"/>
    </xf>
    <xf numFmtId="0" fontId="19" fillId="0" borderId="688" xfId="3" applyFont="1" applyBorder="1" applyAlignment="1">
      <alignment horizontal="left" vertical="center" shrinkToFit="1"/>
    </xf>
    <xf numFmtId="0" fontId="19" fillId="0" borderId="689" xfId="3" applyFont="1" applyBorder="1" applyAlignment="1">
      <alignment horizontal="left" vertical="center" shrinkToFit="1"/>
    </xf>
    <xf numFmtId="0" fontId="19" fillId="0" borderId="690" xfId="3" applyFont="1" applyBorder="1" applyAlignment="1">
      <alignment horizontal="left" vertical="center" shrinkToFit="1"/>
    </xf>
    <xf numFmtId="0" fontId="12" fillId="2" borderId="699" xfId="3" applyFont="1" applyFill="1" applyBorder="1" applyAlignment="1">
      <alignment horizontal="center" vertical="center"/>
    </xf>
    <xf numFmtId="0" fontId="12" fillId="2" borderId="700" xfId="3" applyFont="1" applyFill="1" applyBorder="1" applyAlignment="1">
      <alignment horizontal="center" vertical="center"/>
    </xf>
    <xf numFmtId="0" fontId="19" fillId="0" borderId="701" xfId="3" applyFont="1" applyBorder="1" applyAlignment="1">
      <alignment horizontal="left" vertical="center" shrinkToFit="1"/>
    </xf>
    <xf numFmtId="0" fontId="19" fillId="0" borderId="702" xfId="3" applyFont="1" applyBorder="1" applyAlignment="1">
      <alignment horizontal="left" vertical="center" shrinkToFit="1"/>
    </xf>
    <xf numFmtId="0" fontId="19" fillId="0" borderId="703" xfId="3" applyFont="1" applyBorder="1" applyAlignment="1">
      <alignment horizontal="left" vertical="center" shrinkToFit="1"/>
    </xf>
    <xf numFmtId="0" fontId="18" fillId="0" borderId="688" xfId="3" applyFont="1" applyBorder="1" applyAlignment="1">
      <alignment horizontal="left" vertical="center" shrinkToFit="1"/>
    </xf>
    <xf numFmtId="0" fontId="18" fillId="0" borderId="689" xfId="3" applyFont="1" applyBorder="1" applyAlignment="1">
      <alignment horizontal="left" vertical="center" shrinkToFit="1"/>
    </xf>
    <xf numFmtId="0" fontId="18" fillId="0" borderId="690" xfId="3" applyFont="1" applyBorder="1" applyAlignment="1">
      <alignment horizontal="left" vertical="center" shrinkToFit="1"/>
    </xf>
    <xf numFmtId="0" fontId="16" fillId="0" borderId="692" xfId="3" applyFont="1" applyBorder="1" applyAlignment="1">
      <alignment horizontal="left" vertical="center" wrapText="1"/>
    </xf>
    <xf numFmtId="0" fontId="16" fillId="0" borderId="693" xfId="3" applyFont="1" applyBorder="1" applyAlignment="1">
      <alignment horizontal="left" vertical="center" wrapText="1"/>
    </xf>
    <xf numFmtId="0" fontId="12" fillId="2" borderId="694" xfId="3" applyFont="1" applyFill="1" applyBorder="1" applyAlignment="1">
      <alignment horizontal="center" vertical="center"/>
    </xf>
    <xf numFmtId="0" fontId="12" fillId="2" borderId="695" xfId="3" applyFont="1" applyFill="1" applyBorder="1" applyAlignment="1">
      <alignment horizontal="center" vertical="center"/>
    </xf>
    <xf numFmtId="0" fontId="12" fillId="2" borderId="696" xfId="3" applyFont="1" applyFill="1" applyBorder="1" applyAlignment="1">
      <alignment horizontal="center" vertical="center"/>
    </xf>
    <xf numFmtId="0" fontId="13" fillId="0" borderId="697" xfId="3" applyFont="1" applyBorder="1" applyAlignment="1">
      <alignment horizontal="left" vertical="top" wrapText="1"/>
    </xf>
    <xf numFmtId="0" fontId="13" fillId="0" borderId="695" xfId="3" applyFont="1" applyBorder="1" applyAlignment="1">
      <alignment horizontal="left" vertical="top" wrapText="1"/>
    </xf>
    <xf numFmtId="0" fontId="13" fillId="0" borderId="698" xfId="3" applyFont="1" applyBorder="1" applyAlignment="1">
      <alignment horizontal="left" vertical="top" wrapText="1"/>
    </xf>
    <xf numFmtId="0" fontId="12" fillId="2" borderId="691" xfId="3" applyFont="1" applyFill="1" applyBorder="1" applyAlignment="1">
      <alignment horizontal="center" vertical="center"/>
    </xf>
    <xf numFmtId="0" fontId="12" fillId="2" borderId="692" xfId="3" applyFont="1" applyFill="1" applyBorder="1" applyAlignment="1">
      <alignment horizontal="center" vertical="center"/>
    </xf>
    <xf numFmtId="0" fontId="16" fillId="0" borderId="679" xfId="3" applyFont="1" applyBorder="1" applyAlignment="1">
      <alignment horizontal="left" vertical="center" wrapText="1"/>
    </xf>
    <xf numFmtId="0" fontId="16" fillId="0" borderId="680" xfId="3" applyFont="1" applyBorder="1" applyAlignment="1">
      <alignment horizontal="left" vertical="center" wrapText="1"/>
    </xf>
    <xf numFmtId="0" fontId="12" fillId="2" borderId="681" xfId="3" applyFont="1" applyFill="1" applyBorder="1" applyAlignment="1">
      <alignment horizontal="center" vertical="center"/>
    </xf>
    <xf numFmtId="0" fontId="12" fillId="2" borderId="682" xfId="3" applyFont="1" applyFill="1" applyBorder="1" applyAlignment="1">
      <alignment horizontal="center" vertical="center"/>
    </xf>
    <xf numFmtId="0" fontId="18" fillId="0" borderId="683" xfId="3" applyFont="1" applyBorder="1" applyAlignment="1">
      <alignment horizontal="left" vertical="center" shrinkToFit="1"/>
    </xf>
    <xf numFmtId="0" fontId="18" fillId="0" borderId="684" xfId="3" applyFont="1" applyBorder="1" applyAlignment="1">
      <alignment horizontal="left" vertical="center" shrinkToFit="1"/>
    </xf>
    <xf numFmtId="0" fontId="18" fillId="0" borderId="685" xfId="3" applyFont="1" applyBorder="1" applyAlignment="1">
      <alignment horizontal="left" vertical="center" shrinkToFit="1"/>
    </xf>
    <xf numFmtId="0" fontId="12" fillId="2" borderId="772" xfId="3" applyFont="1" applyFill="1" applyBorder="1" applyAlignment="1">
      <alignment horizontal="center" vertical="center" wrapText="1"/>
    </xf>
    <xf numFmtId="0" fontId="12" fillId="2" borderId="773" xfId="3" applyFont="1" applyFill="1" applyBorder="1" applyAlignment="1">
      <alignment horizontal="center" vertical="center" wrapText="1"/>
    </xf>
    <xf numFmtId="0" fontId="12" fillId="2" borderId="774" xfId="3" applyFont="1" applyFill="1" applyBorder="1" applyAlignment="1">
      <alignment horizontal="center" vertical="center" wrapText="1"/>
    </xf>
    <xf numFmtId="0" fontId="12" fillId="5" borderId="772" xfId="3" applyFont="1" applyFill="1" applyBorder="1" applyAlignment="1">
      <alignment horizontal="left" vertical="top" wrapText="1"/>
    </xf>
    <xf numFmtId="0" fontId="12" fillId="5" borderId="773" xfId="3" applyFont="1" applyFill="1" applyBorder="1" applyAlignment="1">
      <alignment horizontal="left" vertical="top" wrapText="1"/>
    </xf>
    <xf numFmtId="0" fontId="12" fillId="5" borderId="774" xfId="3" applyFont="1" applyFill="1" applyBorder="1" applyAlignment="1">
      <alignment horizontal="left" vertical="top" wrapText="1"/>
    </xf>
    <xf numFmtId="0" fontId="15" fillId="5" borderId="772" xfId="3" applyFont="1" applyFill="1" applyBorder="1" applyAlignment="1">
      <alignment horizontal="center" vertical="center" wrapText="1"/>
    </xf>
    <xf numFmtId="0" fontId="15" fillId="5" borderId="774" xfId="3" applyFont="1" applyFill="1" applyBorder="1" applyAlignment="1">
      <alignment horizontal="center" vertical="center" wrapText="1"/>
    </xf>
    <xf numFmtId="0" fontId="21" fillId="0" borderId="772" xfId="3" applyFont="1" applyBorder="1" applyAlignment="1">
      <alignment horizontal="left" vertical="center" wrapText="1"/>
    </xf>
    <xf numFmtId="0" fontId="21" fillId="0" borderId="773" xfId="3" applyFont="1" applyBorder="1" applyAlignment="1">
      <alignment horizontal="left" vertical="center" wrapText="1"/>
    </xf>
    <xf numFmtId="0" fontId="21" fillId="0" borderId="774" xfId="3" applyFont="1" applyBorder="1" applyAlignment="1">
      <alignment horizontal="left" vertical="center" wrapText="1"/>
    </xf>
    <xf numFmtId="0" fontId="12" fillId="2" borderId="772" xfId="3" applyFont="1" applyFill="1" applyBorder="1" applyAlignment="1">
      <alignment horizontal="center" vertical="center"/>
    </xf>
    <xf numFmtId="0" fontId="12" fillId="2" borderId="773" xfId="3" applyFont="1" applyFill="1" applyBorder="1" applyAlignment="1">
      <alignment horizontal="center" vertical="center"/>
    </xf>
    <xf numFmtId="0" fontId="12" fillId="2" borderId="767" xfId="3" applyFont="1" applyFill="1" applyBorder="1" applyAlignment="1">
      <alignment horizontal="center" vertical="center"/>
    </xf>
    <xf numFmtId="0" fontId="12" fillId="2" borderId="768" xfId="3" applyFont="1" applyFill="1" applyBorder="1" applyAlignment="1">
      <alignment horizontal="center" vertical="center"/>
    </xf>
    <xf numFmtId="0" fontId="19" fillId="0" borderId="769" xfId="3" applyFont="1" applyBorder="1" applyAlignment="1">
      <alignment horizontal="left" vertical="center" shrinkToFit="1"/>
    </xf>
    <xf numFmtId="0" fontId="19" fillId="0" borderId="770" xfId="3" applyFont="1" applyBorder="1" applyAlignment="1">
      <alignment horizontal="left" vertical="center" shrinkToFit="1"/>
    </xf>
    <xf numFmtId="0" fontId="19" fillId="0" borderId="771" xfId="3" applyFont="1" applyBorder="1" applyAlignment="1">
      <alignment horizontal="left" vertical="center" shrinkToFit="1"/>
    </xf>
    <xf numFmtId="0" fontId="12" fillId="2" borderId="762" xfId="3" applyFont="1" applyFill="1" applyBorder="1" applyAlignment="1">
      <alignment horizontal="center" vertical="center"/>
    </xf>
    <xf numFmtId="0" fontId="12" fillId="2" borderId="763" xfId="3" applyFont="1" applyFill="1" applyBorder="1" applyAlignment="1">
      <alignment horizontal="center" vertical="center"/>
    </xf>
    <xf numFmtId="0" fontId="12" fillId="2" borderId="764" xfId="3" applyFont="1" applyFill="1" applyBorder="1" applyAlignment="1">
      <alignment horizontal="center" vertical="center"/>
    </xf>
    <xf numFmtId="0" fontId="13" fillId="0" borderId="765" xfId="3" applyFont="1" applyBorder="1" applyAlignment="1">
      <alignment horizontal="left" vertical="top" wrapText="1"/>
    </xf>
    <xf numFmtId="0" fontId="13" fillId="0" borderId="763" xfId="3" applyFont="1" applyBorder="1" applyAlignment="1">
      <alignment horizontal="left" vertical="top" wrapText="1"/>
    </xf>
    <xf numFmtId="0" fontId="13" fillId="0" borderId="766" xfId="3" applyFont="1" applyBorder="1" applyAlignment="1">
      <alignment horizontal="left" vertical="top" wrapText="1"/>
    </xf>
    <xf numFmtId="0" fontId="12" fillId="2" borderId="757" xfId="3" applyFont="1" applyFill="1" applyBorder="1" applyAlignment="1">
      <alignment horizontal="center" vertical="center"/>
    </xf>
    <xf numFmtId="0" fontId="12" fillId="2" borderId="758" xfId="3" applyFont="1" applyFill="1" applyBorder="1" applyAlignment="1">
      <alignment horizontal="center" vertical="center"/>
    </xf>
    <xf numFmtId="0" fontId="19" fillId="0" borderId="759" xfId="3" applyFont="1" applyBorder="1" applyAlignment="1">
      <alignment horizontal="left" vertical="center" shrinkToFit="1"/>
    </xf>
    <xf numFmtId="0" fontId="19" fillId="0" borderId="760" xfId="3" applyFont="1" applyBorder="1" applyAlignment="1">
      <alignment horizontal="left" vertical="center" shrinkToFit="1"/>
    </xf>
    <xf numFmtId="0" fontId="19" fillId="0" borderId="761" xfId="3" applyFont="1" applyBorder="1" applyAlignment="1">
      <alignment horizontal="left" vertical="center" shrinkToFit="1"/>
    </xf>
    <xf numFmtId="0" fontId="12" fillId="2" borderId="752" xfId="3" applyFont="1" applyFill="1" applyBorder="1" applyAlignment="1">
      <alignment horizontal="center" vertical="center"/>
    </xf>
    <xf numFmtId="0" fontId="12" fillId="2" borderId="753" xfId="3" applyFont="1" applyFill="1" applyBorder="1" applyAlignment="1">
      <alignment horizontal="center" vertical="center"/>
    </xf>
    <xf numFmtId="0" fontId="18" fillId="0" borderId="754" xfId="3" applyFont="1" applyBorder="1" applyAlignment="1">
      <alignment horizontal="left" vertical="center" shrinkToFit="1"/>
    </xf>
    <xf numFmtId="0" fontId="18" fillId="0" borderId="755" xfId="3" applyFont="1" applyBorder="1" applyAlignment="1">
      <alignment horizontal="left" vertical="center" shrinkToFit="1"/>
    </xf>
    <xf numFmtId="0" fontId="18" fillId="0" borderId="756" xfId="3" applyFont="1" applyBorder="1" applyAlignment="1">
      <alignment horizontal="left" vertical="center" shrinkToFit="1"/>
    </xf>
    <xf numFmtId="0" fontId="18" fillId="0" borderId="759" xfId="3" applyFont="1" applyBorder="1" applyAlignment="1">
      <alignment horizontal="left" vertical="center" shrinkToFit="1"/>
    </xf>
    <xf numFmtId="0" fontId="18" fillId="0" borderId="760" xfId="3" applyFont="1" applyBorder="1" applyAlignment="1">
      <alignment horizontal="left" vertical="center" shrinkToFit="1"/>
    </xf>
    <xf numFmtId="0" fontId="18" fillId="0" borderId="761" xfId="3" applyFont="1" applyBorder="1" applyAlignment="1">
      <alignment horizontal="left" vertical="center" shrinkToFit="1"/>
    </xf>
    <xf numFmtId="0" fontId="12" fillId="5" borderId="739" xfId="3" applyFont="1" applyFill="1" applyBorder="1" applyAlignment="1">
      <alignment horizontal="left" vertical="top" wrapText="1"/>
    </xf>
    <xf numFmtId="0" fontId="12" fillId="5" borderId="740" xfId="3" applyFont="1" applyFill="1" applyBorder="1" applyAlignment="1">
      <alignment horizontal="left" vertical="top" wrapText="1"/>
    </xf>
    <xf numFmtId="0" fontId="12" fillId="2" borderId="738" xfId="3" applyFont="1" applyFill="1" applyBorder="1" applyAlignment="1">
      <alignment horizontal="center" vertical="center" wrapText="1"/>
    </xf>
    <xf numFmtId="0" fontId="12" fillId="2" borderId="739" xfId="3" applyFont="1" applyFill="1" applyBorder="1" applyAlignment="1">
      <alignment horizontal="center" vertical="center" wrapText="1"/>
    </xf>
    <xf numFmtId="0" fontId="12" fillId="2" borderId="751" xfId="3" applyFont="1" applyFill="1" applyBorder="1" applyAlignment="1">
      <alignment horizontal="center" vertical="center" wrapText="1"/>
    </xf>
    <xf numFmtId="0" fontId="12" fillId="2" borderId="733" xfId="3" applyFont="1" applyFill="1" applyBorder="1" applyAlignment="1">
      <alignment horizontal="center" vertical="center"/>
    </xf>
    <xf numFmtId="0" fontId="12" fillId="2" borderId="734" xfId="3" applyFont="1" applyFill="1" applyBorder="1" applyAlignment="1">
      <alignment horizontal="center" vertical="center"/>
    </xf>
    <xf numFmtId="0" fontId="19" fillId="0" borderId="735" xfId="3" applyFont="1" applyBorder="1" applyAlignment="1">
      <alignment horizontal="left" vertical="center" shrinkToFit="1"/>
    </xf>
    <xf numFmtId="0" fontId="19" fillId="0" borderId="736" xfId="3" applyFont="1" applyBorder="1" applyAlignment="1">
      <alignment horizontal="left" vertical="center" shrinkToFit="1"/>
    </xf>
    <xf numFmtId="0" fontId="19" fillId="0" borderId="737" xfId="3" applyFont="1" applyBorder="1" applyAlignment="1">
      <alignment horizontal="left" vertical="center" shrinkToFit="1"/>
    </xf>
    <xf numFmtId="0" fontId="12" fillId="2" borderId="746" xfId="3" applyFont="1" applyFill="1" applyBorder="1" applyAlignment="1">
      <alignment horizontal="center" vertical="center"/>
    </xf>
    <xf numFmtId="0" fontId="12" fillId="2" borderId="747" xfId="3" applyFont="1" applyFill="1" applyBorder="1" applyAlignment="1">
      <alignment horizontal="center" vertical="center"/>
    </xf>
    <xf numFmtId="0" fontId="19" fillId="0" borderId="748" xfId="3" applyFont="1" applyBorder="1" applyAlignment="1">
      <alignment horizontal="left" vertical="center" shrinkToFit="1"/>
    </xf>
    <xf numFmtId="0" fontId="19" fillId="0" borderId="749" xfId="3" applyFont="1" applyBorder="1" applyAlignment="1">
      <alignment horizontal="left" vertical="center" shrinkToFit="1"/>
    </xf>
    <xf numFmtId="0" fontId="19" fillId="0" borderId="750" xfId="3" applyFont="1" applyBorder="1" applyAlignment="1">
      <alignment horizontal="left" vertical="center" shrinkToFit="1"/>
    </xf>
    <xf numFmtId="0" fontId="18" fillId="0" borderId="735" xfId="3" applyFont="1" applyBorder="1" applyAlignment="1">
      <alignment horizontal="left" vertical="center" shrinkToFit="1"/>
    </xf>
    <xf numFmtId="0" fontId="18" fillId="0" borderId="736" xfId="3" applyFont="1" applyBorder="1" applyAlignment="1">
      <alignment horizontal="left" vertical="center" shrinkToFit="1"/>
    </xf>
    <xf numFmtId="0" fontId="18" fillId="0" borderId="737" xfId="3" applyFont="1" applyBorder="1" applyAlignment="1">
      <alignment horizontal="left" vertical="center" shrinkToFit="1"/>
    </xf>
    <xf numFmtId="0" fontId="16" fillId="0" borderId="739" xfId="3" applyFont="1" applyBorder="1" applyAlignment="1">
      <alignment horizontal="left" vertical="center" wrapText="1"/>
    </xf>
    <xf numFmtId="0" fontId="16" fillId="0" borderId="740" xfId="3" applyFont="1" applyBorder="1" applyAlignment="1">
      <alignment horizontal="left" vertical="center" wrapText="1"/>
    </xf>
    <xf numFmtId="0" fontId="12" fillId="2" borderId="741" xfId="3" applyFont="1" applyFill="1" applyBorder="1" applyAlignment="1">
      <alignment horizontal="center" vertical="center"/>
    </xf>
    <xf numFmtId="0" fontId="12" fillId="2" borderId="742" xfId="3" applyFont="1" applyFill="1" applyBorder="1" applyAlignment="1">
      <alignment horizontal="center" vertical="center"/>
    </xf>
    <xf numFmtId="0" fontId="12" fillId="2" borderId="743" xfId="3" applyFont="1" applyFill="1" applyBorder="1" applyAlignment="1">
      <alignment horizontal="center" vertical="center"/>
    </xf>
    <xf numFmtId="0" fontId="13" fillId="0" borderId="744" xfId="3" applyFont="1" applyBorder="1" applyAlignment="1">
      <alignment horizontal="left" vertical="top" wrapText="1"/>
    </xf>
    <xf numFmtId="0" fontId="13" fillId="0" borderId="742" xfId="3" applyFont="1" applyBorder="1" applyAlignment="1">
      <alignment horizontal="left" vertical="top" wrapText="1"/>
    </xf>
    <xf numFmtId="0" fontId="13" fillId="0" borderId="745" xfId="3" applyFont="1" applyBorder="1" applyAlignment="1">
      <alignment horizontal="left" vertical="top" wrapText="1"/>
    </xf>
    <xf numFmtId="0" fontId="12" fillId="2" borderId="738" xfId="3" applyFont="1" applyFill="1" applyBorder="1" applyAlignment="1">
      <alignment horizontal="center" vertical="center"/>
    </xf>
    <xf numFmtId="0" fontId="12" fillId="2" borderId="739" xfId="3" applyFont="1" applyFill="1" applyBorder="1" applyAlignment="1">
      <alignment horizontal="center" vertical="center"/>
    </xf>
    <xf numFmtId="0" fontId="16" fillId="0" borderId="726" xfId="3" applyFont="1" applyBorder="1" applyAlignment="1">
      <alignment horizontal="left" vertical="center" wrapText="1"/>
    </xf>
    <xf numFmtId="0" fontId="16" fillId="0" borderId="727" xfId="3" applyFont="1" applyBorder="1" applyAlignment="1">
      <alignment horizontal="left" vertical="center" wrapText="1"/>
    </xf>
    <xf numFmtId="0" fontId="12" fillId="2" borderId="728" xfId="3" applyFont="1" applyFill="1" applyBorder="1" applyAlignment="1">
      <alignment horizontal="center" vertical="center"/>
    </xf>
    <xf numFmtId="0" fontId="12" fillId="2" borderId="729" xfId="3" applyFont="1" applyFill="1" applyBorder="1" applyAlignment="1">
      <alignment horizontal="center" vertical="center"/>
    </xf>
    <xf numFmtId="0" fontId="18" fillId="0" borderId="730" xfId="3" applyFont="1" applyBorder="1" applyAlignment="1">
      <alignment horizontal="left" vertical="center" shrinkToFit="1"/>
    </xf>
    <xf numFmtId="0" fontId="18" fillId="0" borderId="731" xfId="3" applyFont="1" applyBorder="1" applyAlignment="1">
      <alignment horizontal="left" vertical="center" shrinkToFit="1"/>
    </xf>
    <xf numFmtId="0" fontId="18" fillId="0" borderId="732" xfId="3" applyFont="1" applyBorder="1" applyAlignment="1">
      <alignment horizontal="left" vertical="center" shrinkToFit="1"/>
    </xf>
    <xf numFmtId="0" fontId="12" fillId="2" borderId="819" xfId="3" applyFont="1" applyFill="1" applyBorder="1" applyAlignment="1">
      <alignment horizontal="center" vertical="center" wrapText="1"/>
    </xf>
    <xf numFmtId="0" fontId="12" fillId="2" borderId="820" xfId="3" applyFont="1" applyFill="1" applyBorder="1" applyAlignment="1">
      <alignment horizontal="center" vertical="center" wrapText="1"/>
    </xf>
    <xf numFmtId="0" fontId="12" fillId="2" borderId="821" xfId="3" applyFont="1" applyFill="1" applyBorder="1" applyAlignment="1">
      <alignment horizontal="center" vertical="center" wrapText="1"/>
    </xf>
    <xf numFmtId="0" fontId="12" fillId="5" borderId="819" xfId="3" applyFont="1" applyFill="1" applyBorder="1" applyAlignment="1">
      <alignment horizontal="left" vertical="top" wrapText="1"/>
    </xf>
    <xf numFmtId="0" fontId="12" fillId="5" borderId="820" xfId="3" applyFont="1" applyFill="1" applyBorder="1" applyAlignment="1">
      <alignment horizontal="left" vertical="top" wrapText="1"/>
    </xf>
    <xf numFmtId="0" fontId="12" fillId="5" borderId="821" xfId="3" applyFont="1" applyFill="1" applyBorder="1" applyAlignment="1">
      <alignment horizontal="left" vertical="top" wrapText="1"/>
    </xf>
    <xf numFmtId="0" fontId="15" fillId="5" borderId="819" xfId="3" applyFont="1" applyFill="1" applyBorder="1" applyAlignment="1">
      <alignment horizontal="center" vertical="center" wrapText="1"/>
    </xf>
    <xf numFmtId="0" fontId="15" fillId="5" borderId="821" xfId="3" applyFont="1" applyFill="1" applyBorder="1" applyAlignment="1">
      <alignment horizontal="center" vertical="center" wrapText="1"/>
    </xf>
    <xf numFmtId="0" fontId="21" fillId="0" borderId="819" xfId="3" applyFont="1" applyBorder="1" applyAlignment="1">
      <alignment horizontal="left" vertical="center" wrapText="1"/>
    </xf>
    <xf numFmtId="0" fontId="21" fillId="0" borderId="820" xfId="3" applyFont="1" applyBorder="1" applyAlignment="1">
      <alignment horizontal="left" vertical="center" wrapText="1"/>
    </xf>
    <xf numFmtId="0" fontId="21" fillId="0" borderId="821" xfId="3" applyFont="1" applyBorder="1" applyAlignment="1">
      <alignment horizontal="left" vertical="center" wrapText="1"/>
    </xf>
    <xf numFmtId="0" fontId="12" fillId="2" borderId="819" xfId="3" applyFont="1" applyFill="1" applyBorder="1" applyAlignment="1">
      <alignment horizontal="center" vertical="center"/>
    </xf>
    <xf numFmtId="0" fontId="12" fillId="2" borderId="820" xfId="3" applyFont="1" applyFill="1" applyBorder="1" applyAlignment="1">
      <alignment horizontal="center" vertical="center"/>
    </xf>
    <xf numFmtId="0" fontId="12" fillId="2" borderId="814" xfId="3" applyFont="1" applyFill="1" applyBorder="1" applyAlignment="1">
      <alignment horizontal="center" vertical="center"/>
    </xf>
    <xf numFmtId="0" fontId="12" fillId="2" borderId="815" xfId="3" applyFont="1" applyFill="1" applyBorder="1" applyAlignment="1">
      <alignment horizontal="center" vertical="center"/>
    </xf>
    <xf numFmtId="0" fontId="19" fillId="0" borderId="816" xfId="3" applyFont="1" applyBorder="1" applyAlignment="1">
      <alignment horizontal="left" vertical="center" shrinkToFit="1"/>
    </xf>
    <xf numFmtId="0" fontId="19" fillId="0" borderId="817" xfId="3" applyFont="1" applyBorder="1" applyAlignment="1">
      <alignment horizontal="left" vertical="center" shrinkToFit="1"/>
    </xf>
    <xf numFmtId="0" fontId="19" fillId="0" borderId="818" xfId="3" applyFont="1" applyBorder="1" applyAlignment="1">
      <alignment horizontal="left" vertical="center" shrinkToFit="1"/>
    </xf>
    <xf numFmtId="0" fontId="12" fillId="2" borderId="809" xfId="3" applyFont="1" applyFill="1" applyBorder="1" applyAlignment="1">
      <alignment horizontal="center" vertical="center"/>
    </xf>
    <xf numFmtId="0" fontId="12" fillId="2" borderId="810" xfId="3" applyFont="1" applyFill="1" applyBorder="1" applyAlignment="1">
      <alignment horizontal="center" vertical="center"/>
    </xf>
    <xf numFmtId="0" fontId="12" fillId="2" borderId="811" xfId="3" applyFont="1" applyFill="1" applyBorder="1" applyAlignment="1">
      <alignment horizontal="center" vertical="center"/>
    </xf>
    <xf numFmtId="0" fontId="13" fillId="0" borderId="812" xfId="3" applyFont="1" applyBorder="1" applyAlignment="1">
      <alignment horizontal="left" vertical="top" wrapText="1"/>
    </xf>
    <xf numFmtId="0" fontId="13" fillId="0" borderId="810" xfId="3" applyFont="1" applyBorder="1" applyAlignment="1">
      <alignment horizontal="left" vertical="top" wrapText="1"/>
    </xf>
    <xf numFmtId="0" fontId="13" fillId="0" borderId="813" xfId="3" applyFont="1" applyBorder="1" applyAlignment="1">
      <alignment horizontal="left" vertical="top" wrapText="1"/>
    </xf>
    <xf numFmtId="0" fontId="12" fillId="2" borderId="804" xfId="3" applyFont="1" applyFill="1" applyBorder="1" applyAlignment="1">
      <alignment horizontal="center" vertical="center"/>
    </xf>
    <xf numFmtId="0" fontId="12" fillId="2" borderId="805" xfId="3" applyFont="1" applyFill="1" applyBorder="1" applyAlignment="1">
      <alignment horizontal="center" vertical="center"/>
    </xf>
    <xf numFmtId="0" fontId="19" fillId="0" borderId="806" xfId="3" applyFont="1" applyBorder="1" applyAlignment="1">
      <alignment horizontal="left" vertical="center" shrinkToFit="1"/>
    </xf>
    <xf numFmtId="0" fontId="19" fillId="0" borderId="807" xfId="3" applyFont="1" applyBorder="1" applyAlignment="1">
      <alignment horizontal="left" vertical="center" shrinkToFit="1"/>
    </xf>
    <xf numFmtId="0" fontId="19" fillId="0" borderId="808" xfId="3" applyFont="1" applyBorder="1" applyAlignment="1">
      <alignment horizontal="left" vertical="center" shrinkToFit="1"/>
    </xf>
    <xf numFmtId="0" fontId="12" fillId="2" borderId="799" xfId="3" applyFont="1" applyFill="1" applyBorder="1" applyAlignment="1">
      <alignment horizontal="center" vertical="center"/>
    </xf>
    <xf numFmtId="0" fontId="12" fillId="2" borderId="800" xfId="3" applyFont="1" applyFill="1" applyBorder="1" applyAlignment="1">
      <alignment horizontal="center" vertical="center"/>
    </xf>
    <xf numFmtId="0" fontId="18" fillId="0" borderId="801" xfId="3" applyFont="1" applyBorder="1" applyAlignment="1">
      <alignment horizontal="left" vertical="center" shrinkToFit="1"/>
    </xf>
    <xf numFmtId="0" fontId="18" fillId="0" borderId="802" xfId="3" applyFont="1" applyBorder="1" applyAlignment="1">
      <alignment horizontal="left" vertical="center" shrinkToFit="1"/>
    </xf>
    <xf numFmtId="0" fontId="18" fillId="0" borderId="803" xfId="3" applyFont="1" applyBorder="1" applyAlignment="1">
      <alignment horizontal="left" vertical="center" shrinkToFit="1"/>
    </xf>
    <xf numFmtId="0" fontId="18" fillId="0" borderId="806" xfId="3" applyFont="1" applyBorder="1" applyAlignment="1">
      <alignment horizontal="left" vertical="center" shrinkToFit="1"/>
    </xf>
    <xf numFmtId="0" fontId="18" fillId="0" borderId="807" xfId="3" applyFont="1" applyBorder="1" applyAlignment="1">
      <alignment horizontal="left" vertical="center" shrinkToFit="1"/>
    </xf>
    <xf numFmtId="0" fontId="18" fillId="0" borderId="808" xfId="3" applyFont="1" applyBorder="1" applyAlignment="1">
      <alignment horizontal="left" vertical="center" shrinkToFit="1"/>
    </xf>
    <xf numFmtId="0" fontId="12" fillId="5" borderId="786" xfId="3" applyFont="1" applyFill="1" applyBorder="1" applyAlignment="1">
      <alignment horizontal="left" vertical="top" wrapText="1"/>
    </xf>
    <xf numFmtId="0" fontId="12" fillId="5" borderId="787" xfId="3" applyFont="1" applyFill="1" applyBorder="1" applyAlignment="1">
      <alignment horizontal="left" vertical="top" wrapText="1"/>
    </xf>
    <xf numFmtId="0" fontId="12" fillId="2" borderId="785" xfId="3" applyFont="1" applyFill="1" applyBorder="1" applyAlignment="1">
      <alignment horizontal="center" vertical="center" wrapText="1"/>
    </xf>
    <xf numFmtId="0" fontId="12" fillId="2" borderId="786" xfId="3" applyFont="1" applyFill="1" applyBorder="1" applyAlignment="1">
      <alignment horizontal="center" vertical="center" wrapText="1"/>
    </xf>
    <xf numFmtId="0" fontId="12" fillId="2" borderId="798" xfId="3" applyFont="1" applyFill="1" applyBorder="1" applyAlignment="1">
      <alignment horizontal="center" vertical="center" wrapText="1"/>
    </xf>
    <xf numFmtId="0" fontId="12" fillId="2" borderId="780" xfId="3" applyFont="1" applyFill="1" applyBorder="1" applyAlignment="1">
      <alignment horizontal="center" vertical="center"/>
    </xf>
    <xf numFmtId="0" fontId="12" fillId="2" borderId="781" xfId="3" applyFont="1" applyFill="1" applyBorder="1" applyAlignment="1">
      <alignment horizontal="center" vertical="center"/>
    </xf>
    <xf numFmtId="0" fontId="19" fillId="0" borderId="782" xfId="3" applyFont="1" applyBorder="1" applyAlignment="1">
      <alignment horizontal="left" vertical="center" shrinkToFit="1"/>
    </xf>
    <xf numFmtId="0" fontId="19" fillId="0" borderId="783" xfId="3" applyFont="1" applyBorder="1" applyAlignment="1">
      <alignment horizontal="left" vertical="center" shrinkToFit="1"/>
    </xf>
    <xf numFmtId="0" fontId="19" fillId="0" borderId="784" xfId="3" applyFont="1" applyBorder="1" applyAlignment="1">
      <alignment horizontal="left" vertical="center" shrinkToFit="1"/>
    </xf>
    <xf numFmtId="0" fontId="12" fillId="2" borderId="793" xfId="3" applyFont="1" applyFill="1" applyBorder="1" applyAlignment="1">
      <alignment horizontal="center" vertical="center"/>
    </xf>
    <xf numFmtId="0" fontId="12" fillId="2" borderId="794" xfId="3" applyFont="1" applyFill="1" applyBorder="1" applyAlignment="1">
      <alignment horizontal="center" vertical="center"/>
    </xf>
    <xf numFmtId="0" fontId="19" fillId="0" borderId="795" xfId="3" applyFont="1" applyBorder="1" applyAlignment="1">
      <alignment horizontal="left" vertical="center" shrinkToFit="1"/>
    </xf>
    <xf numFmtId="0" fontId="19" fillId="0" borderId="796" xfId="3" applyFont="1" applyBorder="1" applyAlignment="1">
      <alignment horizontal="left" vertical="center" shrinkToFit="1"/>
    </xf>
    <xf numFmtId="0" fontId="19" fillId="0" borderId="797" xfId="3" applyFont="1" applyBorder="1" applyAlignment="1">
      <alignment horizontal="left" vertical="center" shrinkToFit="1"/>
    </xf>
    <xf numFmtId="0" fontId="18" fillId="0" borderId="782" xfId="3" applyFont="1" applyBorder="1" applyAlignment="1">
      <alignment horizontal="left" vertical="center" shrinkToFit="1"/>
    </xf>
    <xf numFmtId="0" fontId="18" fillId="0" borderId="783" xfId="3" applyFont="1" applyBorder="1" applyAlignment="1">
      <alignment horizontal="left" vertical="center" shrinkToFit="1"/>
    </xf>
    <xf numFmtId="0" fontId="18" fillId="0" borderId="784" xfId="3" applyFont="1" applyBorder="1" applyAlignment="1">
      <alignment horizontal="left" vertical="center" shrinkToFit="1"/>
    </xf>
    <xf numFmtId="0" fontId="16" fillId="0" borderId="786" xfId="3" applyFont="1" applyBorder="1" applyAlignment="1">
      <alignment horizontal="left" vertical="center" wrapText="1"/>
    </xf>
    <xf numFmtId="0" fontId="16" fillId="0" borderId="787" xfId="3" applyFont="1" applyBorder="1" applyAlignment="1">
      <alignment horizontal="left" vertical="center" wrapText="1"/>
    </xf>
    <xf numFmtId="0" fontId="12" fillId="2" borderId="788" xfId="3" applyFont="1" applyFill="1" applyBorder="1" applyAlignment="1">
      <alignment horizontal="center" vertical="center"/>
    </xf>
    <xf numFmtId="0" fontId="12" fillId="2" borderId="789" xfId="3" applyFont="1" applyFill="1" applyBorder="1" applyAlignment="1">
      <alignment horizontal="center" vertical="center"/>
    </xf>
    <xf numFmtId="0" fontId="12" fillId="2" borderId="790" xfId="3" applyFont="1" applyFill="1" applyBorder="1" applyAlignment="1">
      <alignment horizontal="center" vertical="center"/>
    </xf>
    <xf numFmtId="0" fontId="13" fillId="0" borderId="791" xfId="3" applyFont="1" applyBorder="1" applyAlignment="1">
      <alignment horizontal="left" vertical="top" wrapText="1"/>
    </xf>
    <xf numFmtId="0" fontId="13" fillId="0" borderId="789" xfId="3" applyFont="1" applyBorder="1" applyAlignment="1">
      <alignment horizontal="left" vertical="top" wrapText="1"/>
    </xf>
    <xf numFmtId="0" fontId="13" fillId="0" borderId="792" xfId="3" applyFont="1" applyBorder="1" applyAlignment="1">
      <alignment horizontal="left" vertical="top" wrapText="1"/>
    </xf>
    <xf numFmtId="0" fontId="12" fillId="2" borderId="785" xfId="3" applyFont="1" applyFill="1" applyBorder="1" applyAlignment="1">
      <alignment horizontal="center" vertical="center"/>
    </xf>
    <xf numFmtId="0" fontId="12" fillId="2" borderId="786" xfId="3" applyFont="1" applyFill="1" applyBorder="1" applyAlignment="1">
      <alignment horizontal="center" vertical="center"/>
    </xf>
    <xf numFmtId="0" fontId="16" fillId="0" borderId="773" xfId="3" applyFont="1" applyBorder="1" applyAlignment="1">
      <alignment horizontal="left" vertical="center" wrapText="1"/>
    </xf>
    <xf numFmtId="0" fontId="16" fillId="0" borderId="774" xfId="3" applyFont="1" applyBorder="1" applyAlignment="1">
      <alignment horizontal="left" vertical="center" wrapText="1"/>
    </xf>
    <xf numFmtId="0" fontId="12" fillId="2" borderId="775" xfId="3" applyFont="1" applyFill="1" applyBorder="1" applyAlignment="1">
      <alignment horizontal="center" vertical="center"/>
    </xf>
    <xf numFmtId="0" fontId="12" fillId="2" borderId="776" xfId="3" applyFont="1" applyFill="1" applyBorder="1" applyAlignment="1">
      <alignment horizontal="center" vertical="center"/>
    </xf>
    <xf numFmtId="0" fontId="18" fillId="0" borderId="777" xfId="3" applyFont="1" applyBorder="1" applyAlignment="1">
      <alignment horizontal="left" vertical="center" shrinkToFit="1"/>
    </xf>
    <xf numFmtId="0" fontId="18" fillId="0" borderId="778" xfId="3" applyFont="1" applyBorder="1" applyAlignment="1">
      <alignment horizontal="left" vertical="center" shrinkToFit="1"/>
    </xf>
    <xf numFmtId="0" fontId="18" fillId="0" borderId="779" xfId="3" applyFont="1" applyBorder="1" applyAlignment="1">
      <alignment horizontal="left" vertical="center" shrinkToFit="1"/>
    </xf>
    <xf numFmtId="0" fontId="12" fillId="2" borderId="866" xfId="3" applyFont="1" applyFill="1" applyBorder="1" applyAlignment="1">
      <alignment horizontal="center" vertical="center" wrapText="1"/>
    </xf>
    <xf numFmtId="0" fontId="12" fillId="2" borderId="867" xfId="3" applyFont="1" applyFill="1" applyBorder="1" applyAlignment="1">
      <alignment horizontal="center" vertical="center" wrapText="1"/>
    </xf>
    <xf numFmtId="0" fontId="12" fillId="2" borderId="868" xfId="3" applyFont="1" applyFill="1" applyBorder="1" applyAlignment="1">
      <alignment horizontal="center" vertical="center" wrapText="1"/>
    </xf>
    <xf numFmtId="0" fontId="12" fillId="5" borderId="866" xfId="3" applyFont="1" applyFill="1" applyBorder="1" applyAlignment="1">
      <alignment horizontal="left" vertical="top" wrapText="1"/>
    </xf>
    <xf numFmtId="0" fontId="12" fillId="5" borderId="867" xfId="3" applyFont="1" applyFill="1" applyBorder="1" applyAlignment="1">
      <alignment horizontal="left" vertical="top" wrapText="1"/>
    </xf>
    <xf numFmtId="0" fontId="12" fillId="5" borderId="868" xfId="3" applyFont="1" applyFill="1" applyBorder="1" applyAlignment="1">
      <alignment horizontal="left" vertical="top" wrapText="1"/>
    </xf>
    <xf numFmtId="0" fontId="15" fillId="5" borderId="866" xfId="3" applyFont="1" applyFill="1" applyBorder="1" applyAlignment="1">
      <alignment horizontal="center" vertical="center" wrapText="1"/>
    </xf>
    <xf numFmtId="0" fontId="15" fillId="5" borderId="868" xfId="3" applyFont="1" applyFill="1" applyBorder="1" applyAlignment="1">
      <alignment horizontal="center" vertical="center" wrapText="1"/>
    </xf>
    <xf numFmtId="0" fontId="21" fillId="0" borderId="866" xfId="3" applyFont="1" applyBorder="1" applyAlignment="1">
      <alignment horizontal="left" vertical="center" wrapText="1"/>
    </xf>
    <xf numFmtId="0" fontId="21" fillId="0" borderId="867" xfId="3" applyFont="1" applyBorder="1" applyAlignment="1">
      <alignment horizontal="left" vertical="center" wrapText="1"/>
    </xf>
    <xf numFmtId="0" fontId="21" fillId="0" borderId="868" xfId="3" applyFont="1" applyBorder="1" applyAlignment="1">
      <alignment horizontal="left" vertical="center" wrapText="1"/>
    </xf>
    <xf numFmtId="0" fontId="12" fillId="2" borderId="866" xfId="3" applyFont="1" applyFill="1" applyBorder="1" applyAlignment="1">
      <alignment horizontal="center" vertical="center"/>
    </xf>
    <xf numFmtId="0" fontId="12" fillId="2" borderId="867" xfId="3" applyFont="1" applyFill="1" applyBorder="1" applyAlignment="1">
      <alignment horizontal="center" vertical="center"/>
    </xf>
    <xf numFmtId="0" fontId="12" fillId="2" borderId="861" xfId="3" applyFont="1" applyFill="1" applyBorder="1" applyAlignment="1">
      <alignment horizontal="center" vertical="center"/>
    </xf>
    <xf numFmtId="0" fontId="12" fillId="2" borderId="862" xfId="3" applyFont="1" applyFill="1" applyBorder="1" applyAlignment="1">
      <alignment horizontal="center" vertical="center"/>
    </xf>
    <xf numFmtId="0" fontId="19" fillId="0" borderId="863" xfId="3" applyFont="1" applyBorder="1" applyAlignment="1">
      <alignment horizontal="left" vertical="center" shrinkToFit="1"/>
    </xf>
    <xf numFmtId="0" fontId="19" fillId="0" borderId="864" xfId="3" applyFont="1" applyBorder="1" applyAlignment="1">
      <alignment horizontal="left" vertical="center" shrinkToFit="1"/>
    </xf>
    <xf numFmtId="0" fontId="19" fillId="0" borderId="865" xfId="3" applyFont="1" applyBorder="1" applyAlignment="1">
      <alignment horizontal="left" vertical="center" shrinkToFit="1"/>
    </xf>
    <xf numFmtId="0" fontId="12" fillId="2" borderId="856" xfId="3" applyFont="1" applyFill="1" applyBorder="1" applyAlignment="1">
      <alignment horizontal="center" vertical="center"/>
    </xf>
    <xf numFmtId="0" fontId="12" fillId="2" borderId="857" xfId="3" applyFont="1" applyFill="1" applyBorder="1" applyAlignment="1">
      <alignment horizontal="center" vertical="center"/>
    </xf>
    <xf numFmtId="0" fontId="12" fillId="2" borderId="858" xfId="3" applyFont="1" applyFill="1" applyBorder="1" applyAlignment="1">
      <alignment horizontal="center" vertical="center"/>
    </xf>
    <xf numFmtId="0" fontId="13" fillId="0" borderId="859" xfId="3" applyFont="1" applyBorder="1" applyAlignment="1">
      <alignment horizontal="left" vertical="top" wrapText="1"/>
    </xf>
    <xf numFmtId="0" fontId="13" fillId="0" borderId="857" xfId="3" applyFont="1" applyBorder="1" applyAlignment="1">
      <alignment horizontal="left" vertical="top" wrapText="1"/>
    </xf>
    <xf numFmtId="0" fontId="13" fillId="0" borderId="860" xfId="3" applyFont="1" applyBorder="1" applyAlignment="1">
      <alignment horizontal="left" vertical="top" wrapText="1"/>
    </xf>
    <xf numFmtId="0" fontId="12" fillId="2" borderId="851" xfId="3" applyFont="1" applyFill="1" applyBorder="1" applyAlignment="1">
      <alignment horizontal="center" vertical="center"/>
    </xf>
    <xf numFmtId="0" fontId="12" fillId="2" borderId="852" xfId="3" applyFont="1" applyFill="1" applyBorder="1" applyAlignment="1">
      <alignment horizontal="center" vertical="center"/>
    </xf>
    <xf numFmtId="0" fontId="19" fillId="0" borderId="853" xfId="3" applyFont="1" applyBorder="1" applyAlignment="1">
      <alignment horizontal="left" vertical="center" shrinkToFit="1"/>
    </xf>
    <xf numFmtId="0" fontId="19" fillId="0" borderId="854" xfId="3" applyFont="1" applyBorder="1" applyAlignment="1">
      <alignment horizontal="left" vertical="center" shrinkToFit="1"/>
    </xf>
    <xf numFmtId="0" fontId="19" fillId="0" borderId="855" xfId="3" applyFont="1" applyBorder="1" applyAlignment="1">
      <alignment horizontal="left" vertical="center" shrinkToFit="1"/>
    </xf>
    <xf numFmtId="0" fontId="12" fillId="2" borderId="846" xfId="3" applyFont="1" applyFill="1" applyBorder="1" applyAlignment="1">
      <alignment horizontal="center" vertical="center"/>
    </xf>
    <xf numFmtId="0" fontId="12" fillId="2" borderId="847" xfId="3" applyFont="1" applyFill="1" applyBorder="1" applyAlignment="1">
      <alignment horizontal="center" vertical="center"/>
    </xf>
    <xf numFmtId="0" fontId="18" fillId="0" borderId="848" xfId="3" applyFont="1" applyBorder="1" applyAlignment="1">
      <alignment horizontal="left" vertical="center" shrinkToFit="1"/>
    </xf>
    <xf numFmtId="0" fontId="18" fillId="0" borderId="849" xfId="3" applyFont="1" applyBorder="1" applyAlignment="1">
      <alignment horizontal="left" vertical="center" shrinkToFit="1"/>
    </xf>
    <xf numFmtId="0" fontId="18" fillId="0" borderId="850" xfId="3" applyFont="1" applyBorder="1" applyAlignment="1">
      <alignment horizontal="left" vertical="center" shrinkToFit="1"/>
    </xf>
    <xf numFmtId="0" fontId="18" fillId="0" borderId="853" xfId="3" applyFont="1" applyBorder="1" applyAlignment="1">
      <alignment horizontal="left" vertical="center" shrinkToFit="1"/>
    </xf>
    <xf numFmtId="0" fontId="18" fillId="0" borderId="854" xfId="3" applyFont="1" applyBorder="1" applyAlignment="1">
      <alignment horizontal="left" vertical="center" shrinkToFit="1"/>
    </xf>
    <xf numFmtId="0" fontId="18" fillId="0" borderId="855" xfId="3" applyFont="1" applyBorder="1" applyAlignment="1">
      <alignment horizontal="left" vertical="center" shrinkToFit="1"/>
    </xf>
    <xf numFmtId="0" fontId="12" fillId="5" borderId="833" xfId="3" applyFont="1" applyFill="1" applyBorder="1" applyAlignment="1">
      <alignment horizontal="left" vertical="top" wrapText="1"/>
    </xf>
    <xf numFmtId="0" fontId="12" fillId="5" borderId="834" xfId="3" applyFont="1" applyFill="1" applyBorder="1" applyAlignment="1">
      <alignment horizontal="left" vertical="top" wrapText="1"/>
    </xf>
    <xf numFmtId="0" fontId="12" fillId="2" borderId="832" xfId="3" applyFont="1" applyFill="1" applyBorder="1" applyAlignment="1">
      <alignment horizontal="center" vertical="center" wrapText="1"/>
    </xf>
    <xf numFmtId="0" fontId="12" fillId="2" borderId="833" xfId="3" applyFont="1" applyFill="1" applyBorder="1" applyAlignment="1">
      <alignment horizontal="center" vertical="center" wrapText="1"/>
    </xf>
    <xf numFmtId="0" fontId="12" fillId="2" borderId="845" xfId="3" applyFont="1" applyFill="1" applyBorder="1" applyAlignment="1">
      <alignment horizontal="center" vertical="center" wrapText="1"/>
    </xf>
    <xf numFmtId="0" fontId="12" fillId="2" borderId="827" xfId="3" applyFont="1" applyFill="1" applyBorder="1" applyAlignment="1">
      <alignment horizontal="center" vertical="center"/>
    </xf>
    <xf numFmtId="0" fontId="12" fillId="2" borderId="828" xfId="3" applyFont="1" applyFill="1" applyBorder="1" applyAlignment="1">
      <alignment horizontal="center" vertical="center"/>
    </xf>
    <xf numFmtId="0" fontId="19" fillId="0" borderId="829" xfId="3" applyFont="1" applyBorder="1" applyAlignment="1">
      <alignment horizontal="left" vertical="center" shrinkToFit="1"/>
    </xf>
    <xf numFmtId="0" fontId="19" fillId="0" borderId="830" xfId="3" applyFont="1" applyBorder="1" applyAlignment="1">
      <alignment horizontal="left" vertical="center" shrinkToFit="1"/>
    </xf>
    <xf numFmtId="0" fontId="19" fillId="0" borderId="831" xfId="3" applyFont="1" applyBorder="1" applyAlignment="1">
      <alignment horizontal="left" vertical="center" shrinkToFit="1"/>
    </xf>
    <xf numFmtId="0" fontId="12" fillId="2" borderId="840" xfId="3" applyFont="1" applyFill="1" applyBorder="1" applyAlignment="1">
      <alignment horizontal="center" vertical="center"/>
    </xf>
    <xf numFmtId="0" fontId="12" fillId="2" borderId="841" xfId="3" applyFont="1" applyFill="1" applyBorder="1" applyAlignment="1">
      <alignment horizontal="center" vertical="center"/>
    </xf>
    <xf numFmtId="0" fontId="19" fillId="0" borderId="842" xfId="3" applyFont="1" applyBorder="1" applyAlignment="1">
      <alignment horizontal="left" vertical="center" shrinkToFit="1"/>
    </xf>
    <xf numFmtId="0" fontId="19" fillId="0" borderId="843" xfId="3" applyFont="1" applyBorder="1" applyAlignment="1">
      <alignment horizontal="left" vertical="center" shrinkToFit="1"/>
    </xf>
    <xf numFmtId="0" fontId="19" fillId="0" borderId="844" xfId="3" applyFont="1" applyBorder="1" applyAlignment="1">
      <alignment horizontal="left" vertical="center" shrinkToFit="1"/>
    </xf>
    <xf numFmtId="0" fontId="18" fillId="0" borderId="829" xfId="3" applyFont="1" applyBorder="1" applyAlignment="1">
      <alignment horizontal="left" vertical="center" shrinkToFit="1"/>
    </xf>
    <xf numFmtId="0" fontId="18" fillId="0" borderId="830" xfId="3" applyFont="1" applyBorder="1" applyAlignment="1">
      <alignment horizontal="left" vertical="center" shrinkToFit="1"/>
    </xf>
    <xf numFmtId="0" fontId="18" fillId="0" borderId="831" xfId="3" applyFont="1" applyBorder="1" applyAlignment="1">
      <alignment horizontal="left" vertical="center" shrinkToFit="1"/>
    </xf>
    <xf numFmtId="0" fontId="16" fillId="0" borderId="833" xfId="3" applyFont="1" applyBorder="1" applyAlignment="1">
      <alignment horizontal="left" vertical="center" wrapText="1"/>
    </xf>
    <xf numFmtId="0" fontId="16" fillId="0" borderId="834" xfId="3" applyFont="1" applyBorder="1" applyAlignment="1">
      <alignment horizontal="left" vertical="center" wrapText="1"/>
    </xf>
    <xf numFmtId="0" fontId="12" fillId="2" borderId="835" xfId="3" applyFont="1" applyFill="1" applyBorder="1" applyAlignment="1">
      <alignment horizontal="center" vertical="center"/>
    </xf>
    <xf numFmtId="0" fontId="12" fillId="2" borderId="836" xfId="3" applyFont="1" applyFill="1" applyBorder="1" applyAlignment="1">
      <alignment horizontal="center" vertical="center"/>
    </xf>
    <xf numFmtId="0" fontId="12" fillId="2" borderId="837" xfId="3" applyFont="1" applyFill="1" applyBorder="1" applyAlignment="1">
      <alignment horizontal="center" vertical="center"/>
    </xf>
    <xf numFmtId="0" fontId="13" fillId="0" borderId="838" xfId="3" applyFont="1" applyBorder="1" applyAlignment="1">
      <alignment horizontal="left" vertical="top" wrapText="1"/>
    </xf>
    <xf numFmtId="0" fontId="13" fillId="0" borderId="836" xfId="3" applyFont="1" applyBorder="1" applyAlignment="1">
      <alignment horizontal="left" vertical="top" wrapText="1"/>
    </xf>
    <xf numFmtId="0" fontId="13" fillId="0" borderId="839" xfId="3" applyFont="1" applyBorder="1" applyAlignment="1">
      <alignment horizontal="left" vertical="top" wrapText="1"/>
    </xf>
    <xf numFmtId="0" fontId="12" fillId="2" borderId="832" xfId="3" applyFont="1" applyFill="1" applyBorder="1" applyAlignment="1">
      <alignment horizontal="center" vertical="center"/>
    </xf>
    <xf numFmtId="0" fontId="12" fillId="2" borderId="833" xfId="3" applyFont="1" applyFill="1" applyBorder="1" applyAlignment="1">
      <alignment horizontal="center" vertical="center"/>
    </xf>
    <xf numFmtId="0" fontId="16" fillId="0" borderId="820" xfId="3" applyFont="1" applyBorder="1" applyAlignment="1">
      <alignment horizontal="left" vertical="center" wrapText="1"/>
    </xf>
    <xf numFmtId="0" fontId="16" fillId="0" borderId="821" xfId="3" applyFont="1" applyBorder="1" applyAlignment="1">
      <alignment horizontal="left" vertical="center" wrapText="1"/>
    </xf>
    <xf numFmtId="0" fontId="12" fillId="2" borderId="822" xfId="3" applyFont="1" applyFill="1" applyBorder="1" applyAlignment="1">
      <alignment horizontal="center" vertical="center"/>
    </xf>
    <xf numFmtId="0" fontId="12" fillId="2" borderId="823" xfId="3" applyFont="1" applyFill="1" applyBorder="1" applyAlignment="1">
      <alignment horizontal="center" vertical="center"/>
    </xf>
    <xf numFmtId="0" fontId="18" fillId="0" borderId="824" xfId="3" applyFont="1" applyBorder="1" applyAlignment="1">
      <alignment horizontal="left" vertical="center" shrinkToFit="1"/>
    </xf>
    <xf numFmtId="0" fontId="18" fillId="0" borderId="825" xfId="3" applyFont="1" applyBorder="1" applyAlignment="1">
      <alignment horizontal="left" vertical="center" shrinkToFit="1"/>
    </xf>
    <xf numFmtId="0" fontId="18" fillId="0" borderId="826" xfId="3" applyFont="1" applyBorder="1" applyAlignment="1">
      <alignment horizontal="left" vertical="center" shrinkToFit="1"/>
    </xf>
    <xf numFmtId="0" fontId="12" fillId="2" borderId="913" xfId="3" applyFont="1" applyFill="1" applyBorder="1" applyAlignment="1">
      <alignment horizontal="center" vertical="center" wrapText="1"/>
    </xf>
    <xf numFmtId="0" fontId="12" fillId="2" borderId="914" xfId="3" applyFont="1" applyFill="1" applyBorder="1" applyAlignment="1">
      <alignment horizontal="center" vertical="center" wrapText="1"/>
    </xf>
    <xf numFmtId="0" fontId="12" fillId="2" borderId="915" xfId="3" applyFont="1" applyFill="1" applyBorder="1" applyAlignment="1">
      <alignment horizontal="center" vertical="center" wrapText="1"/>
    </xf>
    <xf numFmtId="0" fontId="12" fillId="5" borderId="913" xfId="3" applyFont="1" applyFill="1" applyBorder="1" applyAlignment="1">
      <alignment horizontal="left" vertical="top" wrapText="1"/>
    </xf>
    <xf numFmtId="0" fontId="12" fillId="5" borderId="914" xfId="3" applyFont="1" applyFill="1" applyBorder="1" applyAlignment="1">
      <alignment horizontal="left" vertical="top" wrapText="1"/>
    </xf>
    <xf numFmtId="0" fontId="12" fillId="5" borderId="915" xfId="3" applyFont="1" applyFill="1" applyBorder="1" applyAlignment="1">
      <alignment horizontal="left" vertical="top" wrapText="1"/>
    </xf>
    <xf numFmtId="0" fontId="15" fillId="5" borderId="913" xfId="3" applyFont="1" applyFill="1" applyBorder="1" applyAlignment="1">
      <alignment horizontal="center" vertical="center" wrapText="1"/>
    </xf>
    <xf numFmtId="0" fontId="15" fillId="5" borderId="915" xfId="3" applyFont="1" applyFill="1" applyBorder="1" applyAlignment="1">
      <alignment horizontal="center" vertical="center" wrapText="1"/>
    </xf>
    <xf numFmtId="0" fontId="21" fillId="0" borderId="913" xfId="3" applyFont="1" applyBorder="1" applyAlignment="1">
      <alignment horizontal="left" vertical="center" wrapText="1"/>
    </xf>
    <xf numFmtId="0" fontId="21" fillId="0" borderId="914" xfId="3" applyFont="1" applyBorder="1" applyAlignment="1">
      <alignment horizontal="left" vertical="center" wrapText="1"/>
    </xf>
    <xf numFmtId="0" fontId="21" fillId="0" borderId="915" xfId="3" applyFont="1" applyBorder="1" applyAlignment="1">
      <alignment horizontal="left" vertical="center" wrapText="1"/>
    </xf>
    <xf numFmtId="0" fontId="12" fillId="2" borderId="913" xfId="3" applyFont="1" applyFill="1" applyBorder="1" applyAlignment="1">
      <alignment horizontal="center" vertical="center"/>
    </xf>
    <xf numFmtId="0" fontId="12" fillId="2" borderId="914" xfId="3" applyFont="1" applyFill="1" applyBorder="1" applyAlignment="1">
      <alignment horizontal="center" vertical="center"/>
    </xf>
    <xf numFmtId="0" fontId="12" fillId="2" borderId="908" xfId="3" applyFont="1" applyFill="1" applyBorder="1" applyAlignment="1">
      <alignment horizontal="center" vertical="center"/>
    </xf>
    <xf numFmtId="0" fontId="12" fillId="2" borderId="909" xfId="3" applyFont="1" applyFill="1" applyBorder="1" applyAlignment="1">
      <alignment horizontal="center" vertical="center"/>
    </xf>
    <xf numFmtId="0" fontId="19" fillId="0" borderId="910" xfId="3" applyFont="1" applyBorder="1" applyAlignment="1">
      <alignment horizontal="left" vertical="center" shrinkToFit="1"/>
    </xf>
    <xf numFmtId="0" fontId="19" fillId="0" borderId="911" xfId="3" applyFont="1" applyBorder="1" applyAlignment="1">
      <alignment horizontal="left" vertical="center" shrinkToFit="1"/>
    </xf>
    <xf numFmtId="0" fontId="19" fillId="0" borderId="912" xfId="3" applyFont="1" applyBorder="1" applyAlignment="1">
      <alignment horizontal="left" vertical="center" shrinkToFit="1"/>
    </xf>
    <xf numFmtId="0" fontId="12" fillId="2" borderId="903" xfId="3" applyFont="1" applyFill="1" applyBorder="1" applyAlignment="1">
      <alignment horizontal="center" vertical="center"/>
    </xf>
    <xf numFmtId="0" fontId="12" fillId="2" borderId="904" xfId="3" applyFont="1" applyFill="1" applyBorder="1" applyAlignment="1">
      <alignment horizontal="center" vertical="center"/>
    </xf>
    <xf numFmtId="0" fontId="12" fillId="2" borderId="905" xfId="3" applyFont="1" applyFill="1" applyBorder="1" applyAlignment="1">
      <alignment horizontal="center" vertical="center"/>
    </xf>
    <xf numFmtId="0" fontId="13" fillId="0" borderId="906" xfId="3" applyFont="1" applyBorder="1" applyAlignment="1">
      <alignment horizontal="left" vertical="top" wrapText="1"/>
    </xf>
    <xf numFmtId="0" fontId="13" fillId="0" borderId="904" xfId="3" applyFont="1" applyBorder="1" applyAlignment="1">
      <alignment horizontal="left" vertical="top" wrapText="1"/>
    </xf>
    <xf numFmtId="0" fontId="13" fillId="0" borderId="907" xfId="3" applyFont="1" applyBorder="1" applyAlignment="1">
      <alignment horizontal="left" vertical="top" wrapText="1"/>
    </xf>
    <xf numFmtId="0" fontId="12" fillId="2" borderId="898" xfId="3" applyFont="1" applyFill="1" applyBorder="1" applyAlignment="1">
      <alignment horizontal="center" vertical="center"/>
    </xf>
    <xf numFmtId="0" fontId="12" fillId="2" borderId="899" xfId="3" applyFont="1" applyFill="1" applyBorder="1" applyAlignment="1">
      <alignment horizontal="center" vertical="center"/>
    </xf>
    <xf numFmtId="0" fontId="19" fillId="0" borderId="900" xfId="3" applyFont="1" applyBorder="1" applyAlignment="1">
      <alignment horizontal="left" vertical="center" shrinkToFit="1"/>
    </xf>
    <xf numFmtId="0" fontId="19" fillId="0" borderId="901" xfId="3" applyFont="1" applyBorder="1" applyAlignment="1">
      <alignment horizontal="left" vertical="center" shrinkToFit="1"/>
    </xf>
    <xf numFmtId="0" fontId="19" fillId="0" borderId="902" xfId="3" applyFont="1" applyBorder="1" applyAlignment="1">
      <alignment horizontal="left" vertical="center" shrinkToFit="1"/>
    </xf>
    <xf numFmtId="0" fontId="12" fillId="2" borderId="893" xfId="3" applyFont="1" applyFill="1" applyBorder="1" applyAlignment="1">
      <alignment horizontal="center" vertical="center"/>
    </xf>
    <xf numFmtId="0" fontId="12" fillId="2" borderId="894" xfId="3" applyFont="1" applyFill="1" applyBorder="1" applyAlignment="1">
      <alignment horizontal="center" vertical="center"/>
    </xf>
    <xf numFmtId="0" fontId="18" fillId="0" borderId="895" xfId="3" applyFont="1" applyBorder="1" applyAlignment="1">
      <alignment horizontal="left" vertical="center" shrinkToFit="1"/>
    </xf>
    <xf numFmtId="0" fontId="18" fillId="0" borderId="896" xfId="3" applyFont="1" applyBorder="1" applyAlignment="1">
      <alignment horizontal="left" vertical="center" shrinkToFit="1"/>
    </xf>
    <xf numFmtId="0" fontId="18" fillId="0" borderId="897" xfId="3" applyFont="1" applyBorder="1" applyAlignment="1">
      <alignment horizontal="left" vertical="center" shrinkToFit="1"/>
    </xf>
    <xf numFmtId="0" fontId="18" fillId="0" borderId="900" xfId="3" applyFont="1" applyBorder="1" applyAlignment="1">
      <alignment horizontal="left" vertical="center" shrinkToFit="1"/>
    </xf>
    <xf numFmtId="0" fontId="18" fillId="0" borderId="901" xfId="3" applyFont="1" applyBorder="1" applyAlignment="1">
      <alignment horizontal="left" vertical="center" shrinkToFit="1"/>
    </xf>
    <xf numFmtId="0" fontId="18" fillId="0" borderId="902" xfId="3" applyFont="1" applyBorder="1" applyAlignment="1">
      <alignment horizontal="left" vertical="center" shrinkToFit="1"/>
    </xf>
    <xf numFmtId="0" fontId="12" fillId="5" borderId="880" xfId="3" applyFont="1" applyFill="1" applyBorder="1" applyAlignment="1">
      <alignment horizontal="left" vertical="top" wrapText="1"/>
    </xf>
    <xf numFmtId="0" fontId="12" fillId="5" borderId="881" xfId="3" applyFont="1" applyFill="1" applyBorder="1" applyAlignment="1">
      <alignment horizontal="left" vertical="top" wrapText="1"/>
    </xf>
    <xf numFmtId="0" fontId="12" fillId="2" borderId="879" xfId="3" applyFont="1" applyFill="1" applyBorder="1" applyAlignment="1">
      <alignment horizontal="center" vertical="center" wrapText="1"/>
    </xf>
    <xf numFmtId="0" fontId="12" fillId="2" borderId="880" xfId="3" applyFont="1" applyFill="1" applyBorder="1" applyAlignment="1">
      <alignment horizontal="center" vertical="center" wrapText="1"/>
    </xf>
    <xf numFmtId="0" fontId="12" fillId="2" borderId="892" xfId="3" applyFont="1" applyFill="1" applyBorder="1" applyAlignment="1">
      <alignment horizontal="center" vertical="center" wrapText="1"/>
    </xf>
    <xf numFmtId="0" fontId="12" fillId="2" borderId="874" xfId="3" applyFont="1" applyFill="1" applyBorder="1" applyAlignment="1">
      <alignment horizontal="center" vertical="center"/>
    </xf>
    <xf numFmtId="0" fontId="12" fillId="2" borderId="875" xfId="3" applyFont="1" applyFill="1" applyBorder="1" applyAlignment="1">
      <alignment horizontal="center" vertical="center"/>
    </xf>
    <xf numFmtId="0" fontId="19" fillId="0" borderId="876" xfId="3" applyFont="1" applyBorder="1" applyAlignment="1">
      <alignment horizontal="left" vertical="center" shrinkToFit="1"/>
    </xf>
    <xf numFmtId="0" fontId="19" fillId="0" borderId="877" xfId="3" applyFont="1" applyBorder="1" applyAlignment="1">
      <alignment horizontal="left" vertical="center" shrinkToFit="1"/>
    </xf>
    <xf numFmtId="0" fontId="19" fillId="0" borderId="878" xfId="3" applyFont="1" applyBorder="1" applyAlignment="1">
      <alignment horizontal="left" vertical="center" shrinkToFit="1"/>
    </xf>
    <xf numFmtId="0" fontId="12" fillId="2" borderId="887" xfId="3" applyFont="1" applyFill="1" applyBorder="1" applyAlignment="1">
      <alignment horizontal="center" vertical="center"/>
    </xf>
    <xf numFmtId="0" fontId="12" fillId="2" borderId="888" xfId="3" applyFont="1" applyFill="1" applyBorder="1" applyAlignment="1">
      <alignment horizontal="center" vertical="center"/>
    </xf>
    <xf numFmtId="0" fontId="19" fillId="0" borderId="889" xfId="3" applyFont="1" applyBorder="1" applyAlignment="1">
      <alignment horizontal="left" vertical="center" shrinkToFit="1"/>
    </xf>
    <xf numFmtId="0" fontId="19" fillId="0" borderId="890" xfId="3" applyFont="1" applyBorder="1" applyAlignment="1">
      <alignment horizontal="left" vertical="center" shrinkToFit="1"/>
    </xf>
    <xf numFmtId="0" fontId="19" fillId="0" borderId="891" xfId="3" applyFont="1" applyBorder="1" applyAlignment="1">
      <alignment horizontal="left" vertical="center" shrinkToFit="1"/>
    </xf>
    <xf numFmtId="0" fontId="18" fillId="0" borderId="876" xfId="3" applyFont="1" applyBorder="1" applyAlignment="1">
      <alignment horizontal="left" vertical="center" shrinkToFit="1"/>
    </xf>
    <xf numFmtId="0" fontId="18" fillId="0" borderId="877" xfId="3" applyFont="1" applyBorder="1" applyAlignment="1">
      <alignment horizontal="left" vertical="center" shrinkToFit="1"/>
    </xf>
    <xf numFmtId="0" fontId="18" fillId="0" borderId="878" xfId="3" applyFont="1" applyBorder="1" applyAlignment="1">
      <alignment horizontal="left" vertical="center" shrinkToFit="1"/>
    </xf>
    <xf numFmtId="0" fontId="16" fillId="0" borderId="880" xfId="3" applyFont="1" applyBorder="1" applyAlignment="1">
      <alignment horizontal="left" vertical="center" wrapText="1"/>
    </xf>
    <xf numFmtId="0" fontId="16" fillId="0" borderId="881" xfId="3" applyFont="1" applyBorder="1" applyAlignment="1">
      <alignment horizontal="left" vertical="center" wrapText="1"/>
    </xf>
    <xf numFmtId="0" fontId="12" fillId="2" borderId="882" xfId="3" applyFont="1" applyFill="1" applyBorder="1" applyAlignment="1">
      <alignment horizontal="center" vertical="center"/>
    </xf>
    <xf numFmtId="0" fontId="12" fillId="2" borderId="883" xfId="3" applyFont="1" applyFill="1" applyBorder="1" applyAlignment="1">
      <alignment horizontal="center" vertical="center"/>
    </xf>
    <xf numFmtId="0" fontId="12" fillId="2" borderId="884" xfId="3" applyFont="1" applyFill="1" applyBorder="1" applyAlignment="1">
      <alignment horizontal="center" vertical="center"/>
    </xf>
    <xf numFmtId="0" fontId="13" fillId="0" borderId="885" xfId="3" applyFont="1" applyBorder="1" applyAlignment="1">
      <alignment horizontal="left" vertical="top" wrapText="1"/>
    </xf>
    <xf numFmtId="0" fontId="13" fillId="0" borderId="883" xfId="3" applyFont="1" applyBorder="1" applyAlignment="1">
      <alignment horizontal="left" vertical="top" wrapText="1"/>
    </xf>
    <xf numFmtId="0" fontId="13" fillId="0" borderId="886" xfId="3" applyFont="1" applyBorder="1" applyAlignment="1">
      <alignment horizontal="left" vertical="top" wrapText="1"/>
    </xf>
    <xf numFmtId="0" fontId="12" fillId="2" borderId="879" xfId="3" applyFont="1" applyFill="1" applyBorder="1" applyAlignment="1">
      <alignment horizontal="center" vertical="center"/>
    </xf>
    <xf numFmtId="0" fontId="12" fillId="2" borderId="880" xfId="3" applyFont="1" applyFill="1" applyBorder="1" applyAlignment="1">
      <alignment horizontal="center" vertical="center"/>
    </xf>
    <xf numFmtId="0" fontId="16" fillId="0" borderId="867" xfId="3" applyFont="1" applyBorder="1" applyAlignment="1">
      <alignment horizontal="left" vertical="center" wrapText="1"/>
    </xf>
    <xf numFmtId="0" fontId="16" fillId="0" borderId="868" xfId="3" applyFont="1" applyBorder="1" applyAlignment="1">
      <alignment horizontal="left" vertical="center" wrapText="1"/>
    </xf>
    <xf numFmtId="0" fontId="12" fillId="2" borderId="869" xfId="3" applyFont="1" applyFill="1" applyBorder="1" applyAlignment="1">
      <alignment horizontal="center" vertical="center"/>
    </xf>
    <xf numFmtId="0" fontId="12" fillId="2" borderId="870" xfId="3" applyFont="1" applyFill="1" applyBorder="1" applyAlignment="1">
      <alignment horizontal="center" vertical="center"/>
    </xf>
    <xf numFmtId="0" fontId="18" fillId="0" borderId="871" xfId="3" applyFont="1" applyBorder="1" applyAlignment="1">
      <alignment horizontal="left" vertical="center" shrinkToFit="1"/>
    </xf>
    <xf numFmtId="0" fontId="18" fillId="0" borderId="872" xfId="3" applyFont="1" applyBorder="1" applyAlignment="1">
      <alignment horizontal="left" vertical="center" shrinkToFit="1"/>
    </xf>
    <xf numFmtId="0" fontId="18" fillId="0" borderId="873" xfId="3" applyFont="1" applyBorder="1" applyAlignment="1">
      <alignment horizontal="left" vertical="center" shrinkToFit="1"/>
    </xf>
    <xf numFmtId="0" fontId="12" fillId="2" borderId="960" xfId="3" applyFont="1" applyFill="1" applyBorder="1" applyAlignment="1">
      <alignment horizontal="center" vertical="center" wrapText="1"/>
    </xf>
    <xf numFmtId="0" fontId="12" fillId="2" borderId="961" xfId="3" applyFont="1" applyFill="1" applyBorder="1" applyAlignment="1">
      <alignment horizontal="center" vertical="center" wrapText="1"/>
    </xf>
    <xf numFmtId="0" fontId="12" fillId="2" borderId="962" xfId="3" applyFont="1" applyFill="1" applyBorder="1" applyAlignment="1">
      <alignment horizontal="center" vertical="center" wrapText="1"/>
    </xf>
    <xf numFmtId="0" fontId="12" fillId="5" borderId="960" xfId="3" applyFont="1" applyFill="1" applyBorder="1" applyAlignment="1">
      <alignment horizontal="left" vertical="top" wrapText="1"/>
    </xf>
    <xf numFmtId="0" fontId="12" fillId="5" borderId="961" xfId="3" applyFont="1" applyFill="1" applyBorder="1" applyAlignment="1">
      <alignment horizontal="left" vertical="top" wrapText="1"/>
    </xf>
    <xf numFmtId="0" fontId="12" fillId="5" borderId="962" xfId="3" applyFont="1" applyFill="1" applyBorder="1" applyAlignment="1">
      <alignment horizontal="left" vertical="top" wrapText="1"/>
    </xf>
    <xf numFmtId="0" fontId="15" fillId="5" borderId="960" xfId="3" applyFont="1" applyFill="1" applyBorder="1" applyAlignment="1">
      <alignment horizontal="center" vertical="center" wrapText="1"/>
    </xf>
    <xf numFmtId="0" fontId="15" fillId="5" borderId="962" xfId="3" applyFont="1" applyFill="1" applyBorder="1" applyAlignment="1">
      <alignment horizontal="center" vertical="center" wrapText="1"/>
    </xf>
    <xf numFmtId="0" fontId="21" fillId="0" borderId="960" xfId="3" applyFont="1" applyBorder="1" applyAlignment="1">
      <alignment horizontal="left" vertical="center" wrapText="1"/>
    </xf>
    <xf numFmtId="0" fontId="21" fillId="0" borderId="961" xfId="3" applyFont="1" applyBorder="1" applyAlignment="1">
      <alignment horizontal="left" vertical="center" wrapText="1"/>
    </xf>
    <xf numFmtId="0" fontId="21" fillId="0" borderId="962" xfId="3" applyFont="1" applyBorder="1" applyAlignment="1">
      <alignment horizontal="left" vertical="center" wrapText="1"/>
    </xf>
    <xf numFmtId="0" fontId="12" fillId="2" borderId="960" xfId="3" applyFont="1" applyFill="1" applyBorder="1" applyAlignment="1">
      <alignment horizontal="center" vertical="center"/>
    </xf>
    <xf numFmtId="0" fontId="12" fillId="2" borderId="961" xfId="3" applyFont="1" applyFill="1" applyBorder="1" applyAlignment="1">
      <alignment horizontal="center" vertical="center"/>
    </xf>
    <xf numFmtId="0" fontId="12" fillId="2" borderId="955" xfId="3" applyFont="1" applyFill="1" applyBorder="1" applyAlignment="1">
      <alignment horizontal="center" vertical="center"/>
    </xf>
    <xf numFmtId="0" fontId="12" fillId="2" borderId="956" xfId="3" applyFont="1" applyFill="1" applyBorder="1" applyAlignment="1">
      <alignment horizontal="center" vertical="center"/>
    </xf>
    <xf numFmtId="0" fontId="19" fillId="0" borderId="957" xfId="3" applyFont="1" applyBorder="1" applyAlignment="1">
      <alignment horizontal="left" vertical="center" shrinkToFit="1"/>
    </xf>
    <xf numFmtId="0" fontId="19" fillId="0" borderId="958" xfId="3" applyFont="1" applyBorder="1" applyAlignment="1">
      <alignment horizontal="left" vertical="center" shrinkToFit="1"/>
    </xf>
    <xf numFmtId="0" fontId="19" fillId="0" borderId="959" xfId="3" applyFont="1" applyBorder="1" applyAlignment="1">
      <alignment horizontal="left" vertical="center" shrinkToFit="1"/>
    </xf>
    <xf numFmtId="0" fontId="12" fillId="2" borderId="950" xfId="3" applyFont="1" applyFill="1" applyBorder="1" applyAlignment="1">
      <alignment horizontal="center" vertical="center"/>
    </xf>
    <xf numFmtId="0" fontId="12" fillId="2" borderId="951" xfId="3" applyFont="1" applyFill="1" applyBorder="1" applyAlignment="1">
      <alignment horizontal="center" vertical="center"/>
    </xf>
    <xf numFmtId="0" fontId="12" fillId="2" borderId="952" xfId="3" applyFont="1" applyFill="1" applyBorder="1" applyAlignment="1">
      <alignment horizontal="center" vertical="center"/>
    </xf>
    <xf numFmtId="0" fontId="13" fillId="0" borderId="953" xfId="3" applyFont="1" applyBorder="1" applyAlignment="1">
      <alignment horizontal="left" vertical="top" wrapText="1"/>
    </xf>
    <xf numFmtId="0" fontId="13" fillId="0" borderId="951" xfId="3" applyFont="1" applyBorder="1" applyAlignment="1">
      <alignment horizontal="left" vertical="top" wrapText="1"/>
    </xf>
    <xf numFmtId="0" fontId="13" fillId="0" borderId="954" xfId="3" applyFont="1" applyBorder="1" applyAlignment="1">
      <alignment horizontal="left" vertical="top" wrapText="1"/>
    </xf>
    <xf numFmtId="0" fontId="12" fillId="2" borderId="945" xfId="3" applyFont="1" applyFill="1" applyBorder="1" applyAlignment="1">
      <alignment horizontal="center" vertical="center"/>
    </xf>
    <xf numFmtId="0" fontId="12" fillId="2" borderId="946" xfId="3" applyFont="1" applyFill="1" applyBorder="1" applyAlignment="1">
      <alignment horizontal="center" vertical="center"/>
    </xf>
    <xf numFmtId="0" fontId="19" fillId="0" borderId="947" xfId="3" applyFont="1" applyBorder="1" applyAlignment="1">
      <alignment horizontal="left" vertical="center" shrinkToFit="1"/>
    </xf>
    <xf numFmtId="0" fontId="19" fillId="0" borderId="948" xfId="3" applyFont="1" applyBorder="1" applyAlignment="1">
      <alignment horizontal="left" vertical="center" shrinkToFit="1"/>
    </xf>
    <xf numFmtId="0" fontId="19" fillId="0" borderId="949" xfId="3" applyFont="1" applyBorder="1" applyAlignment="1">
      <alignment horizontal="left" vertical="center" shrinkToFit="1"/>
    </xf>
    <xf numFmtId="0" fontId="12" fillId="2" borderId="940" xfId="3" applyFont="1" applyFill="1" applyBorder="1" applyAlignment="1">
      <alignment horizontal="center" vertical="center"/>
    </xf>
    <xf numFmtId="0" fontId="12" fillId="2" borderId="941" xfId="3" applyFont="1" applyFill="1" applyBorder="1" applyAlignment="1">
      <alignment horizontal="center" vertical="center"/>
    </xf>
    <xf numFmtId="0" fontId="18" fillId="0" borderId="942" xfId="3" applyFont="1" applyBorder="1" applyAlignment="1">
      <alignment horizontal="left" vertical="center" shrinkToFit="1"/>
    </xf>
    <xf numFmtId="0" fontId="18" fillId="0" borderId="943" xfId="3" applyFont="1" applyBorder="1" applyAlignment="1">
      <alignment horizontal="left" vertical="center" shrinkToFit="1"/>
    </xf>
    <xf numFmtId="0" fontId="18" fillId="0" borderId="944" xfId="3" applyFont="1" applyBorder="1" applyAlignment="1">
      <alignment horizontal="left" vertical="center" shrinkToFit="1"/>
    </xf>
    <xf numFmtId="0" fontId="18" fillId="0" borderId="947" xfId="3" applyFont="1" applyBorder="1" applyAlignment="1">
      <alignment horizontal="left" vertical="center" shrinkToFit="1"/>
    </xf>
    <xf numFmtId="0" fontId="18" fillId="0" borderId="948" xfId="3" applyFont="1" applyBorder="1" applyAlignment="1">
      <alignment horizontal="left" vertical="center" shrinkToFit="1"/>
    </xf>
    <xf numFmtId="0" fontId="18" fillId="0" borderId="949" xfId="3" applyFont="1" applyBorder="1" applyAlignment="1">
      <alignment horizontal="left" vertical="center" shrinkToFit="1"/>
    </xf>
    <xf numFmtId="0" fontId="12" fillId="5" borderId="927" xfId="3" applyFont="1" applyFill="1" applyBorder="1" applyAlignment="1">
      <alignment horizontal="left" vertical="top" wrapText="1"/>
    </xf>
    <xf numFmtId="0" fontId="12" fillId="5" borderId="928" xfId="3" applyFont="1" applyFill="1" applyBorder="1" applyAlignment="1">
      <alignment horizontal="left" vertical="top" wrapText="1"/>
    </xf>
    <xf numFmtId="0" fontId="12" fillId="2" borderId="926" xfId="3" applyFont="1" applyFill="1" applyBorder="1" applyAlignment="1">
      <alignment horizontal="center" vertical="center" wrapText="1"/>
    </xf>
    <xf numFmtId="0" fontId="12" fillId="2" borderId="927" xfId="3" applyFont="1" applyFill="1" applyBorder="1" applyAlignment="1">
      <alignment horizontal="center" vertical="center" wrapText="1"/>
    </xf>
    <xf numFmtId="0" fontId="12" fillId="2" borderId="939" xfId="3" applyFont="1" applyFill="1" applyBorder="1" applyAlignment="1">
      <alignment horizontal="center" vertical="center" wrapText="1"/>
    </xf>
    <xf numFmtId="0" fontId="12" fillId="2" borderId="921" xfId="3" applyFont="1" applyFill="1" applyBorder="1" applyAlignment="1">
      <alignment horizontal="center" vertical="center"/>
    </xf>
    <xf numFmtId="0" fontId="12" fillId="2" borderId="922" xfId="3" applyFont="1" applyFill="1" applyBorder="1" applyAlignment="1">
      <alignment horizontal="center" vertical="center"/>
    </xf>
    <xf numFmtId="0" fontId="19" fillId="0" borderId="923" xfId="3" applyFont="1" applyBorder="1" applyAlignment="1">
      <alignment horizontal="left" vertical="center" shrinkToFit="1"/>
    </xf>
    <xf numFmtId="0" fontId="19" fillId="0" borderId="924" xfId="3" applyFont="1" applyBorder="1" applyAlignment="1">
      <alignment horizontal="left" vertical="center" shrinkToFit="1"/>
    </xf>
    <xf numFmtId="0" fontId="19" fillId="0" borderId="925" xfId="3" applyFont="1" applyBorder="1" applyAlignment="1">
      <alignment horizontal="left" vertical="center" shrinkToFit="1"/>
    </xf>
    <xf numFmtId="0" fontId="12" fillId="2" borderId="934" xfId="3" applyFont="1" applyFill="1" applyBorder="1" applyAlignment="1">
      <alignment horizontal="center" vertical="center"/>
    </xf>
    <xf numFmtId="0" fontId="12" fillId="2" borderId="935" xfId="3" applyFont="1" applyFill="1" applyBorder="1" applyAlignment="1">
      <alignment horizontal="center" vertical="center"/>
    </xf>
    <xf numFmtId="0" fontId="19" fillId="0" borderId="936" xfId="3" applyFont="1" applyBorder="1" applyAlignment="1">
      <alignment horizontal="left" vertical="center" shrinkToFit="1"/>
    </xf>
    <xf numFmtId="0" fontId="19" fillId="0" borderId="937" xfId="3" applyFont="1" applyBorder="1" applyAlignment="1">
      <alignment horizontal="left" vertical="center" shrinkToFit="1"/>
    </xf>
    <xf numFmtId="0" fontId="19" fillId="0" borderId="938" xfId="3" applyFont="1" applyBorder="1" applyAlignment="1">
      <alignment horizontal="left" vertical="center" shrinkToFit="1"/>
    </xf>
    <xf numFmtId="0" fontId="18" fillId="0" borderId="923" xfId="3" applyFont="1" applyBorder="1" applyAlignment="1">
      <alignment horizontal="left" vertical="center" shrinkToFit="1"/>
    </xf>
    <xf numFmtId="0" fontId="18" fillId="0" borderId="924" xfId="3" applyFont="1" applyBorder="1" applyAlignment="1">
      <alignment horizontal="left" vertical="center" shrinkToFit="1"/>
    </xf>
    <xf numFmtId="0" fontId="18" fillId="0" borderId="925" xfId="3" applyFont="1" applyBorder="1" applyAlignment="1">
      <alignment horizontal="left" vertical="center" shrinkToFit="1"/>
    </xf>
    <xf numFmtId="0" fontId="16" fillId="0" borderId="927" xfId="3" applyFont="1" applyBorder="1" applyAlignment="1">
      <alignment horizontal="left" vertical="center" wrapText="1"/>
    </xf>
    <xf numFmtId="0" fontId="16" fillId="0" borderId="928" xfId="3" applyFont="1" applyBorder="1" applyAlignment="1">
      <alignment horizontal="left" vertical="center" wrapText="1"/>
    </xf>
    <xf numFmtId="0" fontId="12" fillId="2" borderId="929" xfId="3" applyFont="1" applyFill="1" applyBorder="1" applyAlignment="1">
      <alignment horizontal="center" vertical="center"/>
    </xf>
    <xf numFmtId="0" fontId="12" fillId="2" borderId="930" xfId="3" applyFont="1" applyFill="1" applyBorder="1" applyAlignment="1">
      <alignment horizontal="center" vertical="center"/>
    </xf>
    <xf numFmtId="0" fontId="12" fillId="2" borderId="931" xfId="3" applyFont="1" applyFill="1" applyBorder="1" applyAlignment="1">
      <alignment horizontal="center" vertical="center"/>
    </xf>
    <xf numFmtId="0" fontId="13" fillId="0" borderId="932" xfId="3" applyFont="1" applyBorder="1" applyAlignment="1">
      <alignment horizontal="left" vertical="top" wrapText="1"/>
    </xf>
    <xf numFmtId="0" fontId="13" fillId="0" borderId="930" xfId="3" applyFont="1" applyBorder="1" applyAlignment="1">
      <alignment horizontal="left" vertical="top" wrapText="1"/>
    </xf>
    <xf numFmtId="0" fontId="13" fillId="0" borderId="933" xfId="3" applyFont="1" applyBorder="1" applyAlignment="1">
      <alignment horizontal="left" vertical="top" wrapText="1"/>
    </xf>
    <xf numFmtId="0" fontId="12" fillId="2" borderId="926" xfId="3" applyFont="1" applyFill="1" applyBorder="1" applyAlignment="1">
      <alignment horizontal="center" vertical="center"/>
    </xf>
    <xf numFmtId="0" fontId="12" fillId="2" borderId="927" xfId="3" applyFont="1" applyFill="1" applyBorder="1" applyAlignment="1">
      <alignment horizontal="center" vertical="center"/>
    </xf>
    <xf numFmtId="0" fontId="16" fillId="0" borderId="914" xfId="3" applyFont="1" applyBorder="1" applyAlignment="1">
      <alignment horizontal="left" vertical="center" wrapText="1"/>
    </xf>
    <xf numFmtId="0" fontId="16" fillId="0" borderId="915" xfId="3" applyFont="1" applyBorder="1" applyAlignment="1">
      <alignment horizontal="left" vertical="center" wrapText="1"/>
    </xf>
    <xf numFmtId="0" fontId="12" fillId="2" borderId="916" xfId="3" applyFont="1" applyFill="1" applyBorder="1" applyAlignment="1">
      <alignment horizontal="center" vertical="center"/>
    </xf>
    <xf numFmtId="0" fontId="12" fillId="2" borderId="917" xfId="3" applyFont="1" applyFill="1" applyBorder="1" applyAlignment="1">
      <alignment horizontal="center" vertical="center"/>
    </xf>
    <xf numFmtId="0" fontId="18" fillId="0" borderId="918" xfId="3" applyFont="1" applyBorder="1" applyAlignment="1">
      <alignment horizontal="left" vertical="center" shrinkToFit="1"/>
    </xf>
    <xf numFmtId="0" fontId="18" fillId="0" borderId="919" xfId="3" applyFont="1" applyBorder="1" applyAlignment="1">
      <alignment horizontal="left" vertical="center" shrinkToFit="1"/>
    </xf>
    <xf numFmtId="0" fontId="18" fillId="0" borderId="920" xfId="3" applyFont="1" applyBorder="1" applyAlignment="1">
      <alignment horizontal="left" vertical="center" shrinkToFit="1"/>
    </xf>
    <xf numFmtId="0" fontId="12" fillId="2" borderId="1007" xfId="3" applyFont="1" applyFill="1" applyBorder="1" applyAlignment="1">
      <alignment horizontal="center" vertical="center" wrapText="1"/>
    </xf>
    <xf numFmtId="0" fontId="12" fillId="2" borderId="1008" xfId="3" applyFont="1" applyFill="1" applyBorder="1" applyAlignment="1">
      <alignment horizontal="center" vertical="center" wrapText="1"/>
    </xf>
    <xf numFmtId="0" fontId="12" fillId="2" borderId="1009" xfId="3" applyFont="1" applyFill="1" applyBorder="1" applyAlignment="1">
      <alignment horizontal="center" vertical="center" wrapText="1"/>
    </xf>
    <xf numFmtId="0" fontId="12" fillId="5" borderId="1007" xfId="3" applyFont="1" applyFill="1" applyBorder="1" applyAlignment="1">
      <alignment horizontal="left" vertical="top" wrapText="1"/>
    </xf>
    <xf numFmtId="0" fontId="12" fillId="5" borderId="1008" xfId="3" applyFont="1" applyFill="1" applyBorder="1" applyAlignment="1">
      <alignment horizontal="left" vertical="top" wrapText="1"/>
    </xf>
    <xf numFmtId="0" fontId="12" fillId="5" borderId="1009" xfId="3" applyFont="1" applyFill="1" applyBorder="1" applyAlignment="1">
      <alignment horizontal="left" vertical="top" wrapText="1"/>
    </xf>
    <xf numFmtId="0" fontId="15" fillId="5" borderId="1007" xfId="3" applyFont="1" applyFill="1" applyBorder="1" applyAlignment="1">
      <alignment horizontal="center" vertical="center" wrapText="1"/>
    </xf>
    <xf numFmtId="0" fontId="15" fillId="5" borderId="1009" xfId="3" applyFont="1" applyFill="1" applyBorder="1" applyAlignment="1">
      <alignment horizontal="center" vertical="center" wrapText="1"/>
    </xf>
    <xf numFmtId="0" fontId="21" fillId="0" borderId="1007" xfId="3" applyFont="1" applyBorder="1" applyAlignment="1">
      <alignment horizontal="left" vertical="center" wrapText="1"/>
    </xf>
    <xf numFmtId="0" fontId="21" fillId="0" borderId="1008" xfId="3" applyFont="1" applyBorder="1" applyAlignment="1">
      <alignment horizontal="left" vertical="center" wrapText="1"/>
    </xf>
    <xf numFmtId="0" fontId="21" fillId="0" borderId="1009" xfId="3" applyFont="1" applyBorder="1" applyAlignment="1">
      <alignment horizontal="left" vertical="center" wrapText="1"/>
    </xf>
    <xf numFmtId="0" fontId="12" fillId="2" borderId="1007" xfId="3" applyFont="1" applyFill="1" applyBorder="1" applyAlignment="1">
      <alignment horizontal="center" vertical="center"/>
    </xf>
    <xf numFmtId="0" fontId="12" fillId="2" borderId="1008" xfId="3" applyFont="1" applyFill="1" applyBorder="1" applyAlignment="1">
      <alignment horizontal="center" vertical="center"/>
    </xf>
    <xf numFmtId="0" fontId="12" fillId="2" borderId="1002" xfId="3" applyFont="1" applyFill="1" applyBorder="1" applyAlignment="1">
      <alignment horizontal="center" vertical="center"/>
    </xf>
    <xf numFmtId="0" fontId="12" fillId="2" borderId="1003" xfId="3" applyFont="1" applyFill="1" applyBorder="1" applyAlignment="1">
      <alignment horizontal="center" vertical="center"/>
    </xf>
    <xf numFmtId="0" fontId="19" fillId="0" borderId="1004" xfId="3" applyFont="1" applyBorder="1" applyAlignment="1">
      <alignment horizontal="left" vertical="center" shrinkToFit="1"/>
    </xf>
    <xf numFmtId="0" fontId="19" fillId="0" borderId="1005" xfId="3" applyFont="1" applyBorder="1" applyAlignment="1">
      <alignment horizontal="left" vertical="center" shrinkToFit="1"/>
    </xf>
    <xf numFmtId="0" fontId="19" fillId="0" borderId="1006" xfId="3" applyFont="1" applyBorder="1" applyAlignment="1">
      <alignment horizontal="left" vertical="center" shrinkToFit="1"/>
    </xf>
    <xf numFmtId="0" fontId="12" fillId="2" borderId="997" xfId="3" applyFont="1" applyFill="1" applyBorder="1" applyAlignment="1">
      <alignment horizontal="center" vertical="center"/>
    </xf>
    <xf numFmtId="0" fontId="12" fillId="2" borderId="998" xfId="3" applyFont="1" applyFill="1" applyBorder="1" applyAlignment="1">
      <alignment horizontal="center" vertical="center"/>
    </xf>
    <xf numFmtId="0" fontId="12" fillId="2" borderId="999" xfId="3" applyFont="1" applyFill="1" applyBorder="1" applyAlignment="1">
      <alignment horizontal="center" vertical="center"/>
    </xf>
    <xf numFmtId="0" fontId="13" fillId="0" borderId="1000" xfId="3" applyFont="1" applyBorder="1" applyAlignment="1">
      <alignment horizontal="left" vertical="top" wrapText="1"/>
    </xf>
    <xf numFmtId="0" fontId="13" fillId="0" borderId="998" xfId="3" applyFont="1" applyBorder="1" applyAlignment="1">
      <alignment horizontal="left" vertical="top" wrapText="1"/>
    </xf>
    <xf numFmtId="0" fontId="13" fillId="0" borderId="1001" xfId="3" applyFont="1" applyBorder="1" applyAlignment="1">
      <alignment horizontal="left" vertical="top" wrapText="1"/>
    </xf>
    <xf numFmtId="0" fontId="12" fillId="2" borderId="992" xfId="3" applyFont="1" applyFill="1" applyBorder="1" applyAlignment="1">
      <alignment horizontal="center" vertical="center"/>
    </xf>
    <xf numFmtId="0" fontId="12" fillId="2" borderId="993" xfId="3" applyFont="1" applyFill="1" applyBorder="1" applyAlignment="1">
      <alignment horizontal="center" vertical="center"/>
    </xf>
    <xf numFmtId="0" fontId="19" fillId="0" borderId="994" xfId="3" applyFont="1" applyBorder="1" applyAlignment="1">
      <alignment horizontal="left" vertical="center" shrinkToFit="1"/>
    </xf>
    <xf numFmtId="0" fontId="19" fillId="0" borderId="995" xfId="3" applyFont="1" applyBorder="1" applyAlignment="1">
      <alignment horizontal="left" vertical="center" shrinkToFit="1"/>
    </xf>
    <xf numFmtId="0" fontId="19" fillId="0" borderId="996" xfId="3" applyFont="1" applyBorder="1" applyAlignment="1">
      <alignment horizontal="left" vertical="center" shrinkToFit="1"/>
    </xf>
    <xf numFmtId="0" fontId="12" fillId="2" borderId="987" xfId="3" applyFont="1" applyFill="1" applyBorder="1" applyAlignment="1">
      <alignment horizontal="center" vertical="center"/>
    </xf>
    <xf numFmtId="0" fontId="12" fillId="2" borderId="988" xfId="3" applyFont="1" applyFill="1" applyBorder="1" applyAlignment="1">
      <alignment horizontal="center" vertical="center"/>
    </xf>
    <xf numFmtId="0" fontId="18" fillId="0" borderId="989" xfId="3" applyFont="1" applyBorder="1" applyAlignment="1">
      <alignment horizontal="left" vertical="center" shrinkToFit="1"/>
    </xf>
    <xf numFmtId="0" fontId="18" fillId="0" borderId="990" xfId="3" applyFont="1" applyBorder="1" applyAlignment="1">
      <alignment horizontal="left" vertical="center" shrinkToFit="1"/>
    </xf>
    <xf numFmtId="0" fontId="18" fillId="0" borderId="991" xfId="3" applyFont="1" applyBorder="1" applyAlignment="1">
      <alignment horizontal="left" vertical="center" shrinkToFit="1"/>
    </xf>
    <xf numFmtId="0" fontId="18" fillId="0" borderId="994" xfId="3" applyFont="1" applyBorder="1" applyAlignment="1">
      <alignment horizontal="left" vertical="center" shrinkToFit="1"/>
    </xf>
    <xf numFmtId="0" fontId="18" fillId="0" borderId="995" xfId="3" applyFont="1" applyBorder="1" applyAlignment="1">
      <alignment horizontal="left" vertical="center" shrinkToFit="1"/>
    </xf>
    <xf numFmtId="0" fontId="18" fillId="0" borderId="996" xfId="3" applyFont="1" applyBorder="1" applyAlignment="1">
      <alignment horizontal="left" vertical="center" shrinkToFit="1"/>
    </xf>
    <xf numFmtId="0" fontId="12" fillId="5" borderId="974" xfId="3" applyFont="1" applyFill="1" applyBorder="1" applyAlignment="1">
      <alignment horizontal="left" vertical="top" wrapText="1"/>
    </xf>
    <xf numFmtId="0" fontId="12" fillId="5" borderId="975" xfId="3" applyFont="1" applyFill="1" applyBorder="1" applyAlignment="1">
      <alignment horizontal="left" vertical="top" wrapText="1"/>
    </xf>
    <xf numFmtId="0" fontId="12" fillId="2" borderId="973" xfId="3" applyFont="1" applyFill="1" applyBorder="1" applyAlignment="1">
      <alignment horizontal="center" vertical="center" wrapText="1"/>
    </xf>
    <xf numFmtId="0" fontId="12" fillId="2" borderId="974" xfId="3" applyFont="1" applyFill="1" applyBorder="1" applyAlignment="1">
      <alignment horizontal="center" vertical="center" wrapText="1"/>
    </xf>
    <xf numFmtId="0" fontId="12" fillId="2" borderId="986" xfId="3" applyFont="1" applyFill="1" applyBorder="1" applyAlignment="1">
      <alignment horizontal="center" vertical="center" wrapText="1"/>
    </xf>
    <xf numFmtId="0" fontId="12" fillId="2" borderId="968" xfId="3" applyFont="1" applyFill="1" applyBorder="1" applyAlignment="1">
      <alignment horizontal="center" vertical="center"/>
    </xf>
    <xf numFmtId="0" fontId="12" fillId="2" borderId="969" xfId="3" applyFont="1" applyFill="1" applyBorder="1" applyAlignment="1">
      <alignment horizontal="center" vertical="center"/>
    </xf>
    <xf numFmtId="0" fontId="19" fillId="0" borderId="970" xfId="3" applyFont="1" applyBorder="1" applyAlignment="1">
      <alignment horizontal="left" vertical="center" shrinkToFit="1"/>
    </xf>
    <xf numFmtId="0" fontId="19" fillId="0" borderId="971" xfId="3" applyFont="1" applyBorder="1" applyAlignment="1">
      <alignment horizontal="left" vertical="center" shrinkToFit="1"/>
    </xf>
    <xf numFmtId="0" fontId="19" fillId="0" borderId="972" xfId="3" applyFont="1" applyBorder="1" applyAlignment="1">
      <alignment horizontal="left" vertical="center" shrinkToFit="1"/>
    </xf>
    <xf numFmtId="0" fontId="12" fillId="2" borderId="981" xfId="3" applyFont="1" applyFill="1" applyBorder="1" applyAlignment="1">
      <alignment horizontal="center" vertical="center"/>
    </xf>
    <xf numFmtId="0" fontId="12" fillId="2" borderId="982" xfId="3" applyFont="1" applyFill="1" applyBorder="1" applyAlignment="1">
      <alignment horizontal="center" vertical="center"/>
    </xf>
    <xf numFmtId="0" fontId="19" fillId="0" borderId="983" xfId="3" applyFont="1" applyBorder="1" applyAlignment="1">
      <alignment horizontal="left" vertical="center" shrinkToFit="1"/>
    </xf>
    <xf numFmtId="0" fontId="19" fillId="0" borderId="984" xfId="3" applyFont="1" applyBorder="1" applyAlignment="1">
      <alignment horizontal="left" vertical="center" shrinkToFit="1"/>
    </xf>
    <xf numFmtId="0" fontId="19" fillId="0" borderId="985" xfId="3" applyFont="1" applyBorder="1" applyAlignment="1">
      <alignment horizontal="left" vertical="center" shrinkToFit="1"/>
    </xf>
    <xf numFmtId="0" fontId="18" fillId="0" borderId="970" xfId="3" applyFont="1" applyBorder="1" applyAlignment="1">
      <alignment horizontal="left" vertical="center" shrinkToFit="1"/>
    </xf>
    <xf numFmtId="0" fontId="18" fillId="0" borderId="971" xfId="3" applyFont="1" applyBorder="1" applyAlignment="1">
      <alignment horizontal="left" vertical="center" shrinkToFit="1"/>
    </xf>
    <xf numFmtId="0" fontId="18" fillId="0" borderId="972" xfId="3" applyFont="1" applyBorder="1" applyAlignment="1">
      <alignment horizontal="left" vertical="center" shrinkToFit="1"/>
    </xf>
    <xf numFmtId="0" fontId="16" fillId="0" borderId="974" xfId="3" applyFont="1" applyBorder="1" applyAlignment="1">
      <alignment horizontal="left" vertical="center" wrapText="1"/>
    </xf>
    <xf numFmtId="0" fontId="16" fillId="0" borderId="975" xfId="3" applyFont="1" applyBorder="1" applyAlignment="1">
      <alignment horizontal="left" vertical="center" wrapText="1"/>
    </xf>
    <xf numFmtId="0" fontId="12" fillId="2" borderId="976" xfId="3" applyFont="1" applyFill="1" applyBorder="1" applyAlignment="1">
      <alignment horizontal="center" vertical="center"/>
    </xf>
    <xf numFmtId="0" fontId="12" fillId="2" borderId="977" xfId="3" applyFont="1" applyFill="1" applyBorder="1" applyAlignment="1">
      <alignment horizontal="center" vertical="center"/>
    </xf>
    <xf numFmtId="0" fontId="12" fillId="2" borderId="978" xfId="3" applyFont="1" applyFill="1" applyBorder="1" applyAlignment="1">
      <alignment horizontal="center" vertical="center"/>
    </xf>
    <xf numFmtId="0" fontId="13" fillId="0" borderId="979" xfId="3" applyFont="1" applyBorder="1" applyAlignment="1">
      <alignment horizontal="left" vertical="top" wrapText="1"/>
    </xf>
    <xf numFmtId="0" fontId="13" fillId="0" borderId="977" xfId="3" applyFont="1" applyBorder="1" applyAlignment="1">
      <alignment horizontal="left" vertical="top" wrapText="1"/>
    </xf>
    <xf numFmtId="0" fontId="13" fillId="0" borderId="980" xfId="3" applyFont="1" applyBorder="1" applyAlignment="1">
      <alignment horizontal="left" vertical="top" wrapText="1"/>
    </xf>
    <xf numFmtId="0" fontId="12" fillId="2" borderId="973" xfId="3" applyFont="1" applyFill="1" applyBorder="1" applyAlignment="1">
      <alignment horizontal="center" vertical="center"/>
    </xf>
    <xf numFmtId="0" fontId="12" fillId="2" borderId="974" xfId="3" applyFont="1" applyFill="1" applyBorder="1" applyAlignment="1">
      <alignment horizontal="center" vertical="center"/>
    </xf>
    <xf numFmtId="0" fontId="16" fillId="0" borderId="961" xfId="3" applyFont="1" applyBorder="1" applyAlignment="1">
      <alignment horizontal="left" vertical="center" wrapText="1"/>
    </xf>
    <xf numFmtId="0" fontId="16" fillId="0" borderId="962" xfId="3" applyFont="1" applyBorder="1" applyAlignment="1">
      <alignment horizontal="left" vertical="center" wrapText="1"/>
    </xf>
    <xf numFmtId="0" fontId="12" fillId="2" borderId="963" xfId="3" applyFont="1" applyFill="1" applyBorder="1" applyAlignment="1">
      <alignment horizontal="center" vertical="center"/>
    </xf>
    <xf numFmtId="0" fontId="12" fillId="2" borderId="964" xfId="3" applyFont="1" applyFill="1" applyBorder="1" applyAlignment="1">
      <alignment horizontal="center" vertical="center"/>
    </xf>
    <xf numFmtId="0" fontId="18" fillId="0" borderId="965" xfId="3" applyFont="1" applyBorder="1" applyAlignment="1">
      <alignment horizontal="left" vertical="center" shrinkToFit="1"/>
    </xf>
    <xf numFmtId="0" fontId="18" fillId="0" borderId="966" xfId="3" applyFont="1" applyBorder="1" applyAlignment="1">
      <alignment horizontal="left" vertical="center" shrinkToFit="1"/>
    </xf>
    <xf numFmtId="0" fontId="18" fillId="0" borderId="967" xfId="3" applyFont="1" applyBorder="1" applyAlignment="1">
      <alignment horizontal="left" vertical="center" shrinkToFit="1"/>
    </xf>
    <xf numFmtId="0" fontId="12" fillId="2" borderId="1054" xfId="3" applyFont="1" applyFill="1" applyBorder="1" applyAlignment="1">
      <alignment horizontal="center" vertical="center" wrapText="1"/>
    </xf>
    <xf numFmtId="0" fontId="12" fillId="2" borderId="1055" xfId="3" applyFont="1" applyFill="1" applyBorder="1" applyAlignment="1">
      <alignment horizontal="center" vertical="center" wrapText="1"/>
    </xf>
    <xf numFmtId="0" fontId="12" fillId="2" borderId="1056" xfId="3" applyFont="1" applyFill="1" applyBorder="1" applyAlignment="1">
      <alignment horizontal="center" vertical="center" wrapText="1"/>
    </xf>
    <xf numFmtId="0" fontId="12" fillId="5" borderId="1054" xfId="3" applyFont="1" applyFill="1" applyBorder="1" applyAlignment="1">
      <alignment horizontal="left" vertical="top" wrapText="1"/>
    </xf>
    <xf numFmtId="0" fontId="12" fillId="5" borderId="1055" xfId="3" applyFont="1" applyFill="1" applyBorder="1" applyAlignment="1">
      <alignment horizontal="left" vertical="top" wrapText="1"/>
    </xf>
    <xf numFmtId="0" fontId="12" fillId="5" borderId="1056" xfId="3" applyFont="1" applyFill="1" applyBorder="1" applyAlignment="1">
      <alignment horizontal="left" vertical="top" wrapText="1"/>
    </xf>
    <xf numFmtId="0" fontId="15" fillId="5" borderId="1054" xfId="3" applyFont="1" applyFill="1" applyBorder="1" applyAlignment="1">
      <alignment horizontal="center" vertical="center" wrapText="1"/>
    </xf>
    <xf numFmtId="0" fontId="15" fillId="5" borderId="1056" xfId="3" applyFont="1" applyFill="1" applyBorder="1" applyAlignment="1">
      <alignment horizontal="center" vertical="center" wrapText="1"/>
    </xf>
    <xf numFmtId="0" fontId="21" fillId="0" borderId="1054" xfId="3" applyFont="1" applyBorder="1" applyAlignment="1">
      <alignment horizontal="left" vertical="center" wrapText="1"/>
    </xf>
    <xf numFmtId="0" fontId="21" fillId="0" borderId="1055" xfId="3" applyFont="1" applyBorder="1" applyAlignment="1">
      <alignment horizontal="left" vertical="center" wrapText="1"/>
    </xf>
    <xf numFmtId="0" fontId="21" fillId="0" borderId="1056" xfId="3" applyFont="1" applyBorder="1" applyAlignment="1">
      <alignment horizontal="left" vertical="center" wrapText="1"/>
    </xf>
    <xf numFmtId="0" fontId="12" fillId="2" borderId="1054" xfId="3" applyFont="1" applyFill="1" applyBorder="1" applyAlignment="1">
      <alignment horizontal="center" vertical="center"/>
    </xf>
    <xf numFmtId="0" fontId="12" fillId="2" borderId="1055" xfId="3" applyFont="1" applyFill="1" applyBorder="1" applyAlignment="1">
      <alignment horizontal="center" vertical="center"/>
    </xf>
    <xf numFmtId="0" fontId="12" fillId="2" borderId="1049" xfId="3" applyFont="1" applyFill="1" applyBorder="1" applyAlignment="1">
      <alignment horizontal="center" vertical="center"/>
    </xf>
    <xf numFmtId="0" fontId="12" fillId="2" borderId="1050" xfId="3" applyFont="1" applyFill="1" applyBorder="1" applyAlignment="1">
      <alignment horizontal="center" vertical="center"/>
    </xf>
    <xf numFmtId="0" fontId="19" fillId="0" borderId="1051" xfId="3" applyFont="1" applyBorder="1" applyAlignment="1">
      <alignment horizontal="left" vertical="center" shrinkToFit="1"/>
    </xf>
    <xf numFmtId="0" fontId="19" fillId="0" borderId="1052" xfId="3" applyFont="1" applyBorder="1" applyAlignment="1">
      <alignment horizontal="left" vertical="center" shrinkToFit="1"/>
    </xf>
    <xf numFmtId="0" fontId="19" fillId="0" borderId="1053" xfId="3" applyFont="1" applyBorder="1" applyAlignment="1">
      <alignment horizontal="left" vertical="center" shrinkToFit="1"/>
    </xf>
    <xf numFmtId="0" fontId="12" fillId="2" borderId="1044" xfId="3" applyFont="1" applyFill="1" applyBorder="1" applyAlignment="1">
      <alignment horizontal="center" vertical="center"/>
    </xf>
    <xf numFmtId="0" fontId="12" fillId="2" borderId="1045" xfId="3" applyFont="1" applyFill="1" applyBorder="1" applyAlignment="1">
      <alignment horizontal="center" vertical="center"/>
    </xf>
    <xf numFmtId="0" fontId="12" fillId="2" borderId="1046" xfId="3" applyFont="1" applyFill="1" applyBorder="1" applyAlignment="1">
      <alignment horizontal="center" vertical="center"/>
    </xf>
    <xf numFmtId="0" fontId="13" fillId="0" borderId="1047" xfId="3" applyFont="1" applyBorder="1" applyAlignment="1">
      <alignment horizontal="left" vertical="top" wrapText="1"/>
    </xf>
    <xf numFmtId="0" fontId="13" fillId="0" borderId="1045" xfId="3" applyFont="1" applyBorder="1" applyAlignment="1">
      <alignment horizontal="left" vertical="top" wrapText="1"/>
    </xf>
    <xf numFmtId="0" fontId="13" fillId="0" borderId="1048" xfId="3" applyFont="1" applyBorder="1" applyAlignment="1">
      <alignment horizontal="left" vertical="top" wrapText="1"/>
    </xf>
    <xf numFmtId="0" fontId="12" fillId="2" borderId="1039" xfId="3" applyFont="1" applyFill="1" applyBorder="1" applyAlignment="1">
      <alignment horizontal="center" vertical="center"/>
    </xf>
    <xf numFmtId="0" fontId="12" fillId="2" borderId="1040" xfId="3" applyFont="1" applyFill="1" applyBorder="1" applyAlignment="1">
      <alignment horizontal="center" vertical="center"/>
    </xf>
    <xf numFmtId="0" fontId="19" fillId="0" borderId="1041" xfId="3" applyFont="1" applyBorder="1" applyAlignment="1">
      <alignment horizontal="left" vertical="center" shrinkToFit="1"/>
    </xf>
    <xf numFmtId="0" fontId="19" fillId="0" borderId="1042" xfId="3" applyFont="1" applyBorder="1" applyAlignment="1">
      <alignment horizontal="left" vertical="center" shrinkToFit="1"/>
    </xf>
    <xf numFmtId="0" fontId="19" fillId="0" borderId="1043" xfId="3" applyFont="1" applyBorder="1" applyAlignment="1">
      <alignment horizontal="left" vertical="center" shrinkToFit="1"/>
    </xf>
    <xf numFmtId="0" fontId="12" fillId="2" borderId="1034" xfId="3" applyFont="1" applyFill="1" applyBorder="1" applyAlignment="1">
      <alignment horizontal="center" vertical="center"/>
    </xf>
    <xf numFmtId="0" fontId="12" fillId="2" borderId="1035" xfId="3" applyFont="1" applyFill="1" applyBorder="1" applyAlignment="1">
      <alignment horizontal="center" vertical="center"/>
    </xf>
    <xf numFmtId="0" fontId="18" fillId="0" borderId="1036" xfId="3" applyFont="1" applyBorder="1" applyAlignment="1">
      <alignment horizontal="left" vertical="center" shrinkToFit="1"/>
    </xf>
    <xf numFmtId="0" fontId="18" fillId="0" borderId="1037" xfId="3" applyFont="1" applyBorder="1" applyAlignment="1">
      <alignment horizontal="left" vertical="center" shrinkToFit="1"/>
    </xf>
    <xf numFmtId="0" fontId="18" fillId="0" borderId="1038" xfId="3" applyFont="1" applyBorder="1" applyAlignment="1">
      <alignment horizontal="left" vertical="center" shrinkToFit="1"/>
    </xf>
    <xf numFmtId="0" fontId="18" fillId="0" borderId="1041" xfId="3" applyFont="1" applyBorder="1" applyAlignment="1">
      <alignment horizontal="left" vertical="center" shrinkToFit="1"/>
    </xf>
    <xf numFmtId="0" fontId="18" fillId="0" borderId="1042" xfId="3" applyFont="1" applyBorder="1" applyAlignment="1">
      <alignment horizontal="left" vertical="center" shrinkToFit="1"/>
    </xf>
    <xf numFmtId="0" fontId="18" fillId="0" borderId="1043" xfId="3" applyFont="1" applyBorder="1" applyAlignment="1">
      <alignment horizontal="left" vertical="center" shrinkToFit="1"/>
    </xf>
    <xf numFmtId="0" fontId="12" fillId="5" borderId="1021" xfId="3" applyFont="1" applyFill="1" applyBorder="1" applyAlignment="1">
      <alignment horizontal="left" vertical="top" wrapText="1"/>
    </xf>
    <xf numFmtId="0" fontId="12" fillId="5" borderId="1022" xfId="3" applyFont="1" applyFill="1" applyBorder="1" applyAlignment="1">
      <alignment horizontal="left" vertical="top" wrapText="1"/>
    </xf>
    <xf numFmtId="0" fontId="12" fillId="2" borderId="1020" xfId="3" applyFont="1" applyFill="1" applyBorder="1" applyAlignment="1">
      <alignment horizontal="center" vertical="center" wrapText="1"/>
    </xf>
    <xf numFmtId="0" fontId="12" fillId="2" borderId="1021" xfId="3" applyFont="1" applyFill="1" applyBorder="1" applyAlignment="1">
      <alignment horizontal="center" vertical="center" wrapText="1"/>
    </xf>
    <xf numFmtId="0" fontId="12" fillId="2" borderId="1033" xfId="3" applyFont="1" applyFill="1" applyBorder="1" applyAlignment="1">
      <alignment horizontal="center" vertical="center" wrapText="1"/>
    </xf>
    <xf numFmtId="0" fontId="12" fillId="2" borderId="1015" xfId="3" applyFont="1" applyFill="1" applyBorder="1" applyAlignment="1">
      <alignment horizontal="center" vertical="center"/>
    </xf>
    <xf numFmtId="0" fontId="12" fillId="2" borderId="1016" xfId="3" applyFont="1" applyFill="1" applyBorder="1" applyAlignment="1">
      <alignment horizontal="center" vertical="center"/>
    </xf>
    <xf numFmtId="0" fontId="19" fillId="0" borderId="1017" xfId="3" applyFont="1" applyBorder="1" applyAlignment="1">
      <alignment horizontal="left" vertical="center" shrinkToFit="1"/>
    </xf>
    <xf numFmtId="0" fontId="19" fillId="0" borderId="1018" xfId="3" applyFont="1" applyBorder="1" applyAlignment="1">
      <alignment horizontal="left" vertical="center" shrinkToFit="1"/>
    </xf>
    <xf numFmtId="0" fontId="19" fillId="0" borderId="1019" xfId="3" applyFont="1" applyBorder="1" applyAlignment="1">
      <alignment horizontal="left" vertical="center" shrinkToFit="1"/>
    </xf>
    <xf numFmtId="0" fontId="12" fillId="2" borderId="1028" xfId="3" applyFont="1" applyFill="1" applyBorder="1" applyAlignment="1">
      <alignment horizontal="center" vertical="center"/>
    </xf>
    <xf numFmtId="0" fontId="12" fillId="2" borderId="1029" xfId="3" applyFont="1" applyFill="1" applyBorder="1" applyAlignment="1">
      <alignment horizontal="center" vertical="center"/>
    </xf>
    <xf numFmtId="0" fontId="19" fillId="0" borderId="1030" xfId="3" applyFont="1" applyBorder="1" applyAlignment="1">
      <alignment horizontal="left" vertical="center" shrinkToFit="1"/>
    </xf>
    <xf numFmtId="0" fontId="19" fillId="0" borderId="1031" xfId="3" applyFont="1" applyBorder="1" applyAlignment="1">
      <alignment horizontal="left" vertical="center" shrinkToFit="1"/>
    </xf>
    <xf numFmtId="0" fontId="19" fillId="0" borderId="1032" xfId="3" applyFont="1" applyBorder="1" applyAlignment="1">
      <alignment horizontal="left" vertical="center" shrinkToFit="1"/>
    </xf>
    <xf numFmtId="0" fontId="18" fillId="0" borderId="1017" xfId="3" applyFont="1" applyBorder="1" applyAlignment="1">
      <alignment horizontal="left" vertical="center" shrinkToFit="1"/>
    </xf>
    <xf numFmtId="0" fontId="18" fillId="0" borderId="1018" xfId="3" applyFont="1" applyBorder="1" applyAlignment="1">
      <alignment horizontal="left" vertical="center" shrinkToFit="1"/>
    </xf>
    <xf numFmtId="0" fontId="18" fillId="0" borderId="1019" xfId="3" applyFont="1" applyBorder="1" applyAlignment="1">
      <alignment horizontal="left" vertical="center" shrinkToFit="1"/>
    </xf>
    <xf numFmtId="0" fontId="16" fillId="0" borderId="1021" xfId="3" applyFont="1" applyBorder="1" applyAlignment="1">
      <alignment horizontal="left" vertical="center" wrapText="1"/>
    </xf>
    <xf numFmtId="0" fontId="16" fillId="0" borderId="1022" xfId="3" applyFont="1" applyBorder="1" applyAlignment="1">
      <alignment horizontal="left" vertical="center" wrapText="1"/>
    </xf>
    <xf numFmtId="0" fontId="12" fillId="2" borderId="1023" xfId="3" applyFont="1" applyFill="1" applyBorder="1" applyAlignment="1">
      <alignment horizontal="center" vertical="center"/>
    </xf>
    <xf numFmtId="0" fontId="12" fillId="2" borderId="1024" xfId="3" applyFont="1" applyFill="1" applyBorder="1" applyAlignment="1">
      <alignment horizontal="center" vertical="center"/>
    </xf>
    <xf numFmtId="0" fontId="12" fillId="2" borderId="1025" xfId="3" applyFont="1" applyFill="1" applyBorder="1" applyAlignment="1">
      <alignment horizontal="center" vertical="center"/>
    </xf>
    <xf numFmtId="0" fontId="13" fillId="0" borderId="1026" xfId="3" applyFont="1" applyBorder="1" applyAlignment="1">
      <alignment horizontal="left" vertical="top" wrapText="1"/>
    </xf>
    <xf numFmtId="0" fontId="13" fillId="0" borderId="1024" xfId="3" applyFont="1" applyBorder="1" applyAlignment="1">
      <alignment horizontal="left" vertical="top" wrapText="1"/>
    </xf>
    <xf numFmtId="0" fontId="13" fillId="0" borderId="1027" xfId="3" applyFont="1" applyBorder="1" applyAlignment="1">
      <alignment horizontal="left" vertical="top" wrapText="1"/>
    </xf>
    <xf numFmtId="0" fontId="12" fillId="2" borderId="1020" xfId="3" applyFont="1" applyFill="1" applyBorder="1" applyAlignment="1">
      <alignment horizontal="center" vertical="center"/>
    </xf>
    <xf numFmtId="0" fontId="12" fillId="2" borderId="1021" xfId="3" applyFont="1" applyFill="1" applyBorder="1" applyAlignment="1">
      <alignment horizontal="center" vertical="center"/>
    </xf>
    <xf numFmtId="0" fontId="16" fillId="0" borderId="1008" xfId="3" applyFont="1" applyBorder="1" applyAlignment="1">
      <alignment horizontal="left" vertical="center" wrapText="1"/>
    </xf>
    <xf numFmtId="0" fontId="16" fillId="0" borderId="1009" xfId="3" applyFont="1" applyBorder="1" applyAlignment="1">
      <alignment horizontal="left" vertical="center" wrapText="1"/>
    </xf>
    <xf numFmtId="0" fontId="12" fillId="2" borderId="1010" xfId="3" applyFont="1" applyFill="1" applyBorder="1" applyAlignment="1">
      <alignment horizontal="center" vertical="center"/>
    </xf>
    <xf numFmtId="0" fontId="12" fillId="2" borderId="1011" xfId="3" applyFont="1" applyFill="1" applyBorder="1" applyAlignment="1">
      <alignment horizontal="center" vertical="center"/>
    </xf>
    <xf numFmtId="0" fontId="18" fillId="0" borderId="1012" xfId="3" applyFont="1" applyBorder="1" applyAlignment="1">
      <alignment horizontal="left" vertical="center" shrinkToFit="1"/>
    </xf>
    <xf numFmtId="0" fontId="18" fillId="0" borderId="1013" xfId="3" applyFont="1" applyBorder="1" applyAlignment="1">
      <alignment horizontal="left" vertical="center" shrinkToFit="1"/>
    </xf>
    <xf numFmtId="0" fontId="18" fillId="0" borderId="1014" xfId="3" applyFont="1" applyBorder="1" applyAlignment="1">
      <alignment horizontal="left" vertical="center" shrinkToFit="1"/>
    </xf>
    <xf numFmtId="0" fontId="12" fillId="2" borderId="1101" xfId="3" applyFont="1" applyFill="1" applyBorder="1" applyAlignment="1">
      <alignment horizontal="center" vertical="center" wrapText="1"/>
    </xf>
    <xf numFmtId="0" fontId="12" fillId="2" borderId="1102" xfId="3" applyFont="1" applyFill="1" applyBorder="1" applyAlignment="1">
      <alignment horizontal="center" vertical="center" wrapText="1"/>
    </xf>
    <xf numFmtId="0" fontId="12" fillId="2" borderId="1103" xfId="3" applyFont="1" applyFill="1" applyBorder="1" applyAlignment="1">
      <alignment horizontal="center" vertical="center" wrapText="1"/>
    </xf>
    <xf numFmtId="0" fontId="12" fillId="5" borderId="1101" xfId="3" applyFont="1" applyFill="1" applyBorder="1" applyAlignment="1">
      <alignment horizontal="left" vertical="top" wrapText="1"/>
    </xf>
    <xf numFmtId="0" fontId="12" fillId="5" borderId="1102" xfId="3" applyFont="1" applyFill="1" applyBorder="1" applyAlignment="1">
      <alignment horizontal="left" vertical="top" wrapText="1"/>
    </xf>
    <xf numFmtId="0" fontId="12" fillId="5" borderId="1103" xfId="3" applyFont="1" applyFill="1" applyBorder="1" applyAlignment="1">
      <alignment horizontal="left" vertical="top" wrapText="1"/>
    </xf>
    <xf numFmtId="0" fontId="15" fillId="5" borderId="1101" xfId="3" applyFont="1" applyFill="1" applyBorder="1" applyAlignment="1">
      <alignment horizontal="center" vertical="center" wrapText="1"/>
    </xf>
    <xf numFmtId="0" fontId="15" fillId="5" borderId="1103" xfId="3" applyFont="1" applyFill="1" applyBorder="1" applyAlignment="1">
      <alignment horizontal="center" vertical="center" wrapText="1"/>
    </xf>
    <xf numFmtId="0" fontId="21" fillId="0" borderId="1101" xfId="3" applyFont="1" applyBorder="1" applyAlignment="1">
      <alignment horizontal="left" vertical="center" wrapText="1"/>
    </xf>
    <xf numFmtId="0" fontId="21" fillId="0" borderId="1102" xfId="3" applyFont="1" applyBorder="1" applyAlignment="1">
      <alignment horizontal="left" vertical="center" wrapText="1"/>
    </xf>
    <xf numFmtId="0" fontId="21" fillId="0" borderId="1103" xfId="3" applyFont="1" applyBorder="1" applyAlignment="1">
      <alignment horizontal="left" vertical="center" wrapText="1"/>
    </xf>
    <xf numFmtId="0" fontId="12" fillId="2" borderId="1101" xfId="3" applyFont="1" applyFill="1" applyBorder="1" applyAlignment="1">
      <alignment horizontal="center" vertical="center"/>
    </xf>
    <xf numFmtId="0" fontId="12" fillId="2" borderId="1102" xfId="3" applyFont="1" applyFill="1" applyBorder="1" applyAlignment="1">
      <alignment horizontal="center" vertical="center"/>
    </xf>
    <xf numFmtId="0" fontId="12" fillId="2" borderId="1096" xfId="3" applyFont="1" applyFill="1" applyBorder="1" applyAlignment="1">
      <alignment horizontal="center" vertical="center"/>
    </xf>
    <xf numFmtId="0" fontId="12" fillId="2" borderId="1097" xfId="3" applyFont="1" applyFill="1" applyBorder="1" applyAlignment="1">
      <alignment horizontal="center" vertical="center"/>
    </xf>
    <xf numFmtId="0" fontId="19" fillId="0" borderId="1098" xfId="3" applyFont="1" applyBorder="1" applyAlignment="1">
      <alignment horizontal="left" vertical="center" shrinkToFit="1"/>
    </xf>
    <xf numFmtId="0" fontId="19" fillId="0" borderId="1099" xfId="3" applyFont="1" applyBorder="1" applyAlignment="1">
      <alignment horizontal="left" vertical="center" shrinkToFit="1"/>
    </xf>
    <xf numFmtId="0" fontId="19" fillId="0" borderId="1100" xfId="3" applyFont="1" applyBorder="1" applyAlignment="1">
      <alignment horizontal="left" vertical="center" shrinkToFit="1"/>
    </xf>
    <xf numFmtId="0" fontId="12" fillId="2" borderId="1091" xfId="3" applyFont="1" applyFill="1" applyBorder="1" applyAlignment="1">
      <alignment horizontal="center" vertical="center"/>
    </xf>
    <xf numFmtId="0" fontId="12" fillId="2" borderId="1092" xfId="3" applyFont="1" applyFill="1" applyBorder="1" applyAlignment="1">
      <alignment horizontal="center" vertical="center"/>
    </xf>
    <xf numFmtId="0" fontId="12" fillId="2" borderId="1093" xfId="3" applyFont="1" applyFill="1" applyBorder="1" applyAlignment="1">
      <alignment horizontal="center" vertical="center"/>
    </xf>
    <xf numFmtId="0" fontId="13" fillId="0" borderId="1094" xfId="3" applyFont="1" applyBorder="1" applyAlignment="1">
      <alignment horizontal="left" vertical="top" wrapText="1"/>
    </xf>
    <xf numFmtId="0" fontId="13" fillId="0" borderId="1092" xfId="3" applyFont="1" applyBorder="1" applyAlignment="1">
      <alignment horizontal="left" vertical="top" wrapText="1"/>
    </xf>
    <xf numFmtId="0" fontId="13" fillId="0" borderId="1095" xfId="3" applyFont="1" applyBorder="1" applyAlignment="1">
      <alignment horizontal="left" vertical="top" wrapText="1"/>
    </xf>
    <xf numFmtId="0" fontId="12" fillId="2" borderId="1086" xfId="3" applyFont="1" applyFill="1" applyBorder="1" applyAlignment="1">
      <alignment horizontal="center" vertical="center"/>
    </xf>
    <xf numFmtId="0" fontId="12" fillId="2" borderId="1087" xfId="3" applyFont="1" applyFill="1" applyBorder="1" applyAlignment="1">
      <alignment horizontal="center" vertical="center"/>
    </xf>
    <xf numFmtId="0" fontId="19" fillId="0" borderId="1088" xfId="3" applyFont="1" applyBorder="1" applyAlignment="1">
      <alignment horizontal="left" vertical="center" shrinkToFit="1"/>
    </xf>
    <xf numFmtId="0" fontId="19" fillId="0" borderId="1089" xfId="3" applyFont="1" applyBorder="1" applyAlignment="1">
      <alignment horizontal="left" vertical="center" shrinkToFit="1"/>
    </xf>
    <xf numFmtId="0" fontId="19" fillId="0" borderId="1090" xfId="3" applyFont="1" applyBorder="1" applyAlignment="1">
      <alignment horizontal="left" vertical="center" shrinkToFit="1"/>
    </xf>
    <xf numFmtId="0" fontId="12" fillId="2" borderId="1081" xfId="3" applyFont="1" applyFill="1" applyBorder="1" applyAlignment="1">
      <alignment horizontal="center" vertical="center"/>
    </xf>
    <xf numFmtId="0" fontId="12" fillId="2" borderId="1082" xfId="3" applyFont="1" applyFill="1" applyBorder="1" applyAlignment="1">
      <alignment horizontal="center" vertical="center"/>
    </xf>
    <xf numFmtId="0" fontId="18" fillId="0" borderId="1083" xfId="3" applyFont="1" applyBorder="1" applyAlignment="1">
      <alignment horizontal="left" vertical="center" shrinkToFit="1"/>
    </xf>
    <xf numFmtId="0" fontId="18" fillId="0" borderId="1084" xfId="3" applyFont="1" applyBorder="1" applyAlignment="1">
      <alignment horizontal="left" vertical="center" shrinkToFit="1"/>
    </xf>
    <xf numFmtId="0" fontId="18" fillId="0" borderId="1085" xfId="3" applyFont="1" applyBorder="1" applyAlignment="1">
      <alignment horizontal="left" vertical="center" shrinkToFit="1"/>
    </xf>
    <xf numFmtId="0" fontId="18" fillId="0" borderId="1088" xfId="3" applyFont="1" applyBorder="1" applyAlignment="1">
      <alignment horizontal="left" vertical="center" shrinkToFit="1"/>
    </xf>
    <xf numFmtId="0" fontId="18" fillId="0" borderId="1089" xfId="3" applyFont="1" applyBorder="1" applyAlignment="1">
      <alignment horizontal="left" vertical="center" shrinkToFit="1"/>
    </xf>
    <xf numFmtId="0" fontId="18" fillId="0" borderId="1090" xfId="3" applyFont="1" applyBorder="1" applyAlignment="1">
      <alignment horizontal="left" vertical="center" shrinkToFit="1"/>
    </xf>
    <xf numFmtId="0" fontId="12" fillId="5" borderId="1068" xfId="3" applyFont="1" applyFill="1" applyBorder="1" applyAlignment="1">
      <alignment horizontal="left" vertical="top" wrapText="1"/>
    </xf>
    <xf numFmtId="0" fontId="12" fillId="5" borderId="1069" xfId="3" applyFont="1" applyFill="1" applyBorder="1" applyAlignment="1">
      <alignment horizontal="left" vertical="top" wrapText="1"/>
    </xf>
    <xf numFmtId="0" fontId="12" fillId="2" borderId="1067" xfId="3" applyFont="1" applyFill="1" applyBorder="1" applyAlignment="1">
      <alignment horizontal="center" vertical="center" wrapText="1"/>
    </xf>
    <xf numFmtId="0" fontId="12" fillId="2" borderId="1068" xfId="3" applyFont="1" applyFill="1" applyBorder="1" applyAlignment="1">
      <alignment horizontal="center" vertical="center" wrapText="1"/>
    </xf>
    <xf numFmtId="0" fontId="12" fillId="2" borderId="1080" xfId="3" applyFont="1" applyFill="1" applyBorder="1" applyAlignment="1">
      <alignment horizontal="center" vertical="center" wrapText="1"/>
    </xf>
    <xf numFmtId="0" fontId="12" fillId="2" borderId="1062" xfId="3" applyFont="1" applyFill="1" applyBorder="1" applyAlignment="1">
      <alignment horizontal="center" vertical="center"/>
    </xf>
    <xf numFmtId="0" fontId="12" fillId="2" borderId="1063" xfId="3" applyFont="1" applyFill="1" applyBorder="1" applyAlignment="1">
      <alignment horizontal="center" vertical="center"/>
    </xf>
    <xf numFmtId="0" fontId="19" fillId="0" borderId="1064" xfId="3" applyFont="1" applyBorder="1" applyAlignment="1">
      <alignment horizontal="left" vertical="center" shrinkToFit="1"/>
    </xf>
    <xf numFmtId="0" fontId="19" fillId="0" borderId="1065" xfId="3" applyFont="1" applyBorder="1" applyAlignment="1">
      <alignment horizontal="left" vertical="center" shrinkToFit="1"/>
    </xf>
    <xf numFmtId="0" fontId="19" fillId="0" borderId="1066" xfId="3" applyFont="1" applyBorder="1" applyAlignment="1">
      <alignment horizontal="left" vertical="center" shrinkToFit="1"/>
    </xf>
    <xf numFmtId="0" fontId="12" fillId="2" borderId="1075" xfId="3" applyFont="1" applyFill="1" applyBorder="1" applyAlignment="1">
      <alignment horizontal="center" vertical="center"/>
    </xf>
    <xf numFmtId="0" fontId="12" fillId="2" borderId="1076" xfId="3" applyFont="1" applyFill="1" applyBorder="1" applyAlignment="1">
      <alignment horizontal="center" vertical="center"/>
    </xf>
    <xf numFmtId="0" fontId="19" fillId="0" borderId="1077" xfId="3" applyFont="1" applyBorder="1" applyAlignment="1">
      <alignment horizontal="left" vertical="center" shrinkToFit="1"/>
    </xf>
    <xf numFmtId="0" fontId="19" fillId="0" borderId="1078" xfId="3" applyFont="1" applyBorder="1" applyAlignment="1">
      <alignment horizontal="left" vertical="center" shrinkToFit="1"/>
    </xf>
    <xf numFmtId="0" fontId="19" fillId="0" borderId="1079" xfId="3" applyFont="1" applyBorder="1" applyAlignment="1">
      <alignment horizontal="left" vertical="center" shrinkToFit="1"/>
    </xf>
    <xf numFmtId="0" fontId="18" fillId="0" borderId="1064" xfId="3" applyFont="1" applyBorder="1" applyAlignment="1">
      <alignment horizontal="left" vertical="center" shrinkToFit="1"/>
    </xf>
    <xf numFmtId="0" fontId="18" fillId="0" borderId="1065" xfId="3" applyFont="1" applyBorder="1" applyAlignment="1">
      <alignment horizontal="left" vertical="center" shrinkToFit="1"/>
    </xf>
    <xf numFmtId="0" fontId="18" fillId="0" borderId="1066" xfId="3" applyFont="1" applyBorder="1" applyAlignment="1">
      <alignment horizontal="left" vertical="center" shrinkToFit="1"/>
    </xf>
    <xf numFmtId="0" fontId="16" fillId="0" borderId="1068" xfId="3" applyFont="1" applyBorder="1" applyAlignment="1">
      <alignment horizontal="left" vertical="center" wrapText="1"/>
    </xf>
    <xf numFmtId="0" fontId="16" fillId="0" borderId="1069" xfId="3" applyFont="1" applyBorder="1" applyAlignment="1">
      <alignment horizontal="left" vertical="center" wrapText="1"/>
    </xf>
    <xf numFmtId="0" fontId="12" fillId="2" borderId="1070" xfId="3" applyFont="1" applyFill="1" applyBorder="1" applyAlignment="1">
      <alignment horizontal="center" vertical="center"/>
    </xf>
    <xf numFmtId="0" fontId="12" fillId="2" borderId="1071" xfId="3" applyFont="1" applyFill="1" applyBorder="1" applyAlignment="1">
      <alignment horizontal="center" vertical="center"/>
    </xf>
    <xf numFmtId="0" fontId="12" fillId="2" borderId="1072" xfId="3" applyFont="1" applyFill="1" applyBorder="1" applyAlignment="1">
      <alignment horizontal="center" vertical="center"/>
    </xf>
    <xf numFmtId="0" fontId="13" fillId="0" borderId="1073" xfId="3" applyFont="1" applyBorder="1" applyAlignment="1">
      <alignment horizontal="left" vertical="top" wrapText="1"/>
    </xf>
    <xf numFmtId="0" fontId="13" fillId="0" borderId="1071" xfId="3" applyFont="1" applyBorder="1" applyAlignment="1">
      <alignment horizontal="left" vertical="top" wrapText="1"/>
    </xf>
    <xf numFmtId="0" fontId="13" fillId="0" borderId="1074" xfId="3" applyFont="1" applyBorder="1" applyAlignment="1">
      <alignment horizontal="left" vertical="top" wrapText="1"/>
    </xf>
    <xf numFmtId="0" fontId="12" fillId="2" borderId="1067" xfId="3" applyFont="1" applyFill="1" applyBorder="1" applyAlignment="1">
      <alignment horizontal="center" vertical="center"/>
    </xf>
    <xf numFmtId="0" fontId="12" fillId="2" borderId="1068" xfId="3" applyFont="1" applyFill="1" applyBorder="1" applyAlignment="1">
      <alignment horizontal="center" vertical="center"/>
    </xf>
    <xf numFmtId="0" fontId="16" fillId="0" borderId="1055" xfId="3" applyFont="1" applyBorder="1" applyAlignment="1">
      <alignment horizontal="left" vertical="center" wrapText="1"/>
    </xf>
    <xf numFmtId="0" fontId="16" fillId="0" borderId="1056" xfId="3" applyFont="1" applyBorder="1" applyAlignment="1">
      <alignment horizontal="left" vertical="center" wrapText="1"/>
    </xf>
    <xf numFmtId="0" fontId="12" fillId="2" borderId="1057" xfId="3" applyFont="1" applyFill="1" applyBorder="1" applyAlignment="1">
      <alignment horizontal="center" vertical="center"/>
    </xf>
    <xf numFmtId="0" fontId="12" fillId="2" borderId="1058" xfId="3" applyFont="1" applyFill="1" applyBorder="1" applyAlignment="1">
      <alignment horizontal="center" vertical="center"/>
    </xf>
    <xf numFmtId="0" fontId="18" fillId="0" borderId="1059" xfId="3" applyFont="1" applyBorder="1" applyAlignment="1">
      <alignment horizontal="left" vertical="center" shrinkToFit="1"/>
    </xf>
    <xf numFmtId="0" fontId="18" fillId="0" borderId="1060" xfId="3" applyFont="1" applyBorder="1" applyAlignment="1">
      <alignment horizontal="left" vertical="center" shrinkToFit="1"/>
    </xf>
    <xf numFmtId="0" fontId="18" fillId="0" borderId="1061" xfId="3" applyFont="1" applyBorder="1" applyAlignment="1">
      <alignment horizontal="left" vertical="center" shrinkToFit="1"/>
    </xf>
    <xf numFmtId="0" fontId="12" fillId="2" borderId="1148" xfId="3" applyFont="1" applyFill="1" applyBorder="1" applyAlignment="1">
      <alignment horizontal="center" vertical="center" wrapText="1"/>
    </xf>
    <xf numFmtId="0" fontId="12" fillId="2" borderId="1149" xfId="3" applyFont="1" applyFill="1" applyBorder="1" applyAlignment="1">
      <alignment horizontal="center" vertical="center" wrapText="1"/>
    </xf>
    <xf numFmtId="0" fontId="12" fillId="2" borderId="1150" xfId="3" applyFont="1" applyFill="1" applyBorder="1" applyAlignment="1">
      <alignment horizontal="center" vertical="center" wrapText="1"/>
    </xf>
    <xf numFmtId="0" fontId="12" fillId="5" borderId="1148" xfId="3" applyFont="1" applyFill="1" applyBorder="1" applyAlignment="1">
      <alignment horizontal="left" vertical="top" wrapText="1"/>
    </xf>
    <xf numFmtId="0" fontId="12" fillId="5" borderId="1149" xfId="3" applyFont="1" applyFill="1" applyBorder="1" applyAlignment="1">
      <alignment horizontal="left" vertical="top" wrapText="1"/>
    </xf>
    <xf numFmtId="0" fontId="12" fillId="5" borderId="1150" xfId="3" applyFont="1" applyFill="1" applyBorder="1" applyAlignment="1">
      <alignment horizontal="left" vertical="top" wrapText="1"/>
    </xf>
    <xf numFmtId="0" fontId="15" fillId="5" borderId="1148" xfId="3" applyFont="1" applyFill="1" applyBorder="1" applyAlignment="1">
      <alignment horizontal="center" vertical="center" wrapText="1"/>
    </xf>
    <xf numFmtId="0" fontId="15" fillId="5" borderId="1150" xfId="3" applyFont="1" applyFill="1" applyBorder="1" applyAlignment="1">
      <alignment horizontal="center" vertical="center" wrapText="1"/>
    </xf>
    <xf numFmtId="0" fontId="21" fillId="0" borderId="1148" xfId="3" applyFont="1" applyBorder="1" applyAlignment="1">
      <alignment horizontal="left" vertical="center" wrapText="1"/>
    </xf>
    <xf numFmtId="0" fontId="21" fillId="0" borderId="1149" xfId="3" applyFont="1" applyBorder="1" applyAlignment="1">
      <alignment horizontal="left" vertical="center" wrapText="1"/>
    </xf>
    <xf numFmtId="0" fontId="21" fillId="0" borderId="1150" xfId="3" applyFont="1" applyBorder="1" applyAlignment="1">
      <alignment horizontal="left" vertical="center" wrapText="1"/>
    </xf>
    <xf numFmtId="0" fontId="12" fillId="2" borderId="1148" xfId="3" applyFont="1" applyFill="1" applyBorder="1" applyAlignment="1">
      <alignment horizontal="center" vertical="center"/>
    </xf>
    <xf numFmtId="0" fontId="12" fillId="2" borderId="1149" xfId="3" applyFont="1" applyFill="1" applyBorder="1" applyAlignment="1">
      <alignment horizontal="center" vertical="center"/>
    </xf>
    <xf numFmtId="0" fontId="12" fillId="2" borderId="1143" xfId="3" applyFont="1" applyFill="1" applyBorder="1" applyAlignment="1">
      <alignment horizontal="center" vertical="center"/>
    </xf>
    <xf numFmtId="0" fontId="12" fillId="2" borderId="1144" xfId="3" applyFont="1" applyFill="1" applyBorder="1" applyAlignment="1">
      <alignment horizontal="center" vertical="center"/>
    </xf>
    <xf numFmtId="0" fontId="19" fillId="0" borderId="1145" xfId="3" applyFont="1" applyBorder="1" applyAlignment="1">
      <alignment horizontal="left" vertical="center" shrinkToFit="1"/>
    </xf>
    <xf numFmtId="0" fontId="19" fillId="0" borderId="1146" xfId="3" applyFont="1" applyBorder="1" applyAlignment="1">
      <alignment horizontal="left" vertical="center" shrinkToFit="1"/>
    </xf>
    <xf numFmtId="0" fontId="19" fillId="0" borderId="1147" xfId="3" applyFont="1" applyBorder="1" applyAlignment="1">
      <alignment horizontal="left" vertical="center" shrinkToFit="1"/>
    </xf>
    <xf numFmtId="0" fontId="12" fillId="2" borderId="1138" xfId="3" applyFont="1" applyFill="1" applyBorder="1" applyAlignment="1">
      <alignment horizontal="center" vertical="center"/>
    </xf>
    <xf numFmtId="0" fontId="12" fillId="2" borderId="1139" xfId="3" applyFont="1" applyFill="1" applyBorder="1" applyAlignment="1">
      <alignment horizontal="center" vertical="center"/>
    </xf>
    <xf numFmtId="0" fontId="12" fillId="2" borderId="1140" xfId="3" applyFont="1" applyFill="1" applyBorder="1" applyAlignment="1">
      <alignment horizontal="center" vertical="center"/>
    </xf>
    <xf numFmtId="0" fontId="13" fillId="0" borderId="1141" xfId="3" applyFont="1" applyBorder="1" applyAlignment="1">
      <alignment horizontal="left" vertical="top" wrapText="1"/>
    </xf>
    <xf numFmtId="0" fontId="13" fillId="0" borderId="1139" xfId="3" applyFont="1" applyBorder="1" applyAlignment="1">
      <alignment horizontal="left" vertical="top" wrapText="1"/>
    </xf>
    <xf numFmtId="0" fontId="13" fillId="0" borderId="1142" xfId="3" applyFont="1" applyBorder="1" applyAlignment="1">
      <alignment horizontal="left" vertical="top" wrapText="1"/>
    </xf>
    <xf numFmtId="0" fontId="12" fillId="2" borderId="1133" xfId="3" applyFont="1" applyFill="1" applyBorder="1" applyAlignment="1">
      <alignment horizontal="center" vertical="center"/>
    </xf>
    <xf numFmtId="0" fontId="12" fillId="2" borderId="1134" xfId="3" applyFont="1" applyFill="1" applyBorder="1" applyAlignment="1">
      <alignment horizontal="center" vertical="center"/>
    </xf>
    <xf numFmtId="0" fontId="19" fillId="0" borderId="1135" xfId="3" applyFont="1" applyBorder="1" applyAlignment="1">
      <alignment horizontal="left" vertical="center" shrinkToFit="1"/>
    </xf>
    <xf numFmtId="0" fontId="19" fillId="0" borderId="1136" xfId="3" applyFont="1" applyBorder="1" applyAlignment="1">
      <alignment horizontal="left" vertical="center" shrinkToFit="1"/>
    </xf>
    <xf numFmtId="0" fontId="19" fillId="0" borderId="1137" xfId="3" applyFont="1" applyBorder="1" applyAlignment="1">
      <alignment horizontal="left" vertical="center" shrinkToFit="1"/>
    </xf>
    <xf numFmtId="0" fontId="12" fillId="2" borderId="1128" xfId="3" applyFont="1" applyFill="1" applyBorder="1" applyAlignment="1">
      <alignment horizontal="center" vertical="center"/>
    </xf>
    <xf numFmtId="0" fontId="12" fillId="2" borderId="1129" xfId="3" applyFont="1" applyFill="1" applyBorder="1" applyAlignment="1">
      <alignment horizontal="center" vertical="center"/>
    </xf>
    <xf numFmtId="0" fontId="18" fillId="0" borderId="1130" xfId="3" applyFont="1" applyBorder="1" applyAlignment="1">
      <alignment horizontal="left" vertical="center" shrinkToFit="1"/>
    </xf>
    <xf numFmtId="0" fontId="18" fillId="0" borderId="1131" xfId="3" applyFont="1" applyBorder="1" applyAlignment="1">
      <alignment horizontal="left" vertical="center" shrinkToFit="1"/>
    </xf>
    <xf numFmtId="0" fontId="18" fillId="0" borderId="1132" xfId="3" applyFont="1" applyBorder="1" applyAlignment="1">
      <alignment horizontal="left" vertical="center" shrinkToFit="1"/>
    </xf>
    <xf numFmtId="0" fontId="18" fillId="0" borderId="1135" xfId="3" applyFont="1" applyBorder="1" applyAlignment="1">
      <alignment horizontal="left" vertical="center" shrinkToFit="1"/>
    </xf>
    <xf numFmtId="0" fontId="18" fillId="0" borderId="1136" xfId="3" applyFont="1" applyBorder="1" applyAlignment="1">
      <alignment horizontal="left" vertical="center" shrinkToFit="1"/>
    </xf>
    <xf numFmtId="0" fontId="18" fillId="0" borderId="1137" xfId="3" applyFont="1" applyBorder="1" applyAlignment="1">
      <alignment horizontal="left" vertical="center" shrinkToFit="1"/>
    </xf>
    <xf numFmtId="0" fontId="12" fillId="5" borderId="1115" xfId="3" applyFont="1" applyFill="1" applyBorder="1" applyAlignment="1">
      <alignment horizontal="left" vertical="top" wrapText="1"/>
    </xf>
    <xf numFmtId="0" fontId="12" fillId="5" borderId="1116" xfId="3" applyFont="1" applyFill="1" applyBorder="1" applyAlignment="1">
      <alignment horizontal="left" vertical="top" wrapText="1"/>
    </xf>
    <xf numFmtId="0" fontId="12" fillId="2" borderId="1114" xfId="3" applyFont="1" applyFill="1" applyBorder="1" applyAlignment="1">
      <alignment horizontal="center" vertical="center" wrapText="1"/>
    </xf>
    <xf numFmtId="0" fontId="12" fillId="2" borderId="1115" xfId="3" applyFont="1" applyFill="1" applyBorder="1" applyAlignment="1">
      <alignment horizontal="center" vertical="center" wrapText="1"/>
    </xf>
    <xf numFmtId="0" fontId="12" fillId="2" borderId="1127" xfId="3" applyFont="1" applyFill="1" applyBorder="1" applyAlignment="1">
      <alignment horizontal="center" vertical="center" wrapText="1"/>
    </xf>
    <xf numFmtId="0" fontId="12" fillId="2" borderId="1109" xfId="3" applyFont="1" applyFill="1" applyBorder="1" applyAlignment="1">
      <alignment horizontal="center" vertical="center"/>
    </xf>
    <xf numFmtId="0" fontId="12" fillId="2" borderId="1110" xfId="3" applyFont="1" applyFill="1" applyBorder="1" applyAlignment="1">
      <alignment horizontal="center" vertical="center"/>
    </xf>
    <xf numFmtId="0" fontId="19" fillId="0" borderId="1111" xfId="3" applyFont="1" applyBorder="1" applyAlignment="1">
      <alignment horizontal="left" vertical="center" shrinkToFit="1"/>
    </xf>
    <xf numFmtId="0" fontId="19" fillId="0" borderId="1112" xfId="3" applyFont="1" applyBorder="1" applyAlignment="1">
      <alignment horizontal="left" vertical="center" shrinkToFit="1"/>
    </xf>
    <xf numFmtId="0" fontId="19" fillId="0" borderId="1113" xfId="3" applyFont="1" applyBorder="1" applyAlignment="1">
      <alignment horizontal="left" vertical="center" shrinkToFit="1"/>
    </xf>
    <xf numFmtId="0" fontId="12" fillId="2" borderId="1122" xfId="3" applyFont="1" applyFill="1" applyBorder="1" applyAlignment="1">
      <alignment horizontal="center" vertical="center"/>
    </xf>
    <xf numFmtId="0" fontId="12" fillId="2" borderId="1123" xfId="3" applyFont="1" applyFill="1" applyBorder="1" applyAlignment="1">
      <alignment horizontal="center" vertical="center"/>
    </xf>
    <xf numFmtId="0" fontId="19" fillId="0" borderId="1124" xfId="3" applyFont="1" applyBorder="1" applyAlignment="1">
      <alignment horizontal="left" vertical="center" shrinkToFit="1"/>
    </xf>
    <xf numFmtId="0" fontId="19" fillId="0" borderId="1125" xfId="3" applyFont="1" applyBorder="1" applyAlignment="1">
      <alignment horizontal="left" vertical="center" shrinkToFit="1"/>
    </xf>
    <xf numFmtId="0" fontId="19" fillId="0" borderId="1126" xfId="3" applyFont="1" applyBorder="1" applyAlignment="1">
      <alignment horizontal="left" vertical="center" shrinkToFit="1"/>
    </xf>
    <xf numFmtId="0" fontId="18" fillId="0" borderId="1111" xfId="3" applyFont="1" applyBorder="1" applyAlignment="1">
      <alignment horizontal="left" vertical="center" shrinkToFit="1"/>
    </xf>
    <xf numFmtId="0" fontId="18" fillId="0" borderId="1112" xfId="3" applyFont="1" applyBorder="1" applyAlignment="1">
      <alignment horizontal="left" vertical="center" shrinkToFit="1"/>
    </xf>
    <xf numFmtId="0" fontId="18" fillId="0" borderId="1113" xfId="3" applyFont="1" applyBorder="1" applyAlignment="1">
      <alignment horizontal="left" vertical="center" shrinkToFit="1"/>
    </xf>
    <xf numFmtId="0" fontId="16" fillId="0" borderId="1115" xfId="3" applyFont="1" applyBorder="1" applyAlignment="1">
      <alignment horizontal="left" vertical="center" wrapText="1"/>
    </xf>
    <xf numFmtId="0" fontId="16" fillId="0" borderId="1116" xfId="3" applyFont="1" applyBorder="1" applyAlignment="1">
      <alignment horizontal="left" vertical="center" wrapText="1"/>
    </xf>
    <xf numFmtId="0" fontId="12" fillId="2" borderId="1117" xfId="3" applyFont="1" applyFill="1" applyBorder="1" applyAlignment="1">
      <alignment horizontal="center" vertical="center"/>
    </xf>
    <xf numFmtId="0" fontId="12" fillId="2" borderId="1118" xfId="3" applyFont="1" applyFill="1" applyBorder="1" applyAlignment="1">
      <alignment horizontal="center" vertical="center"/>
    </xf>
    <xf numFmtId="0" fontId="12" fillId="2" borderId="1119" xfId="3" applyFont="1" applyFill="1" applyBorder="1" applyAlignment="1">
      <alignment horizontal="center" vertical="center"/>
    </xf>
    <xf numFmtId="0" fontId="13" fillId="0" borderId="1120" xfId="3" applyFont="1" applyBorder="1" applyAlignment="1">
      <alignment horizontal="left" vertical="top" wrapText="1"/>
    </xf>
    <xf numFmtId="0" fontId="13" fillId="0" borderId="1118" xfId="3" applyFont="1" applyBorder="1" applyAlignment="1">
      <alignment horizontal="left" vertical="top" wrapText="1"/>
    </xf>
    <xf numFmtId="0" fontId="13" fillId="0" borderId="1121" xfId="3" applyFont="1" applyBorder="1" applyAlignment="1">
      <alignment horizontal="left" vertical="top" wrapText="1"/>
    </xf>
    <xf numFmtId="0" fontId="12" fillId="2" borderId="1114" xfId="3" applyFont="1" applyFill="1" applyBorder="1" applyAlignment="1">
      <alignment horizontal="center" vertical="center"/>
    </xf>
    <xf numFmtId="0" fontId="12" fillId="2" borderId="1115" xfId="3" applyFont="1" applyFill="1" applyBorder="1" applyAlignment="1">
      <alignment horizontal="center" vertical="center"/>
    </xf>
    <xf numFmtId="0" fontId="16" fillId="0" borderId="1102" xfId="3" applyFont="1" applyBorder="1" applyAlignment="1">
      <alignment horizontal="left" vertical="center" wrapText="1"/>
    </xf>
    <xf numFmtId="0" fontId="16" fillId="0" borderId="1103" xfId="3" applyFont="1" applyBorder="1" applyAlignment="1">
      <alignment horizontal="left" vertical="center" wrapText="1"/>
    </xf>
    <xf numFmtId="0" fontId="12" fillId="2" borderId="1104" xfId="3" applyFont="1" applyFill="1" applyBorder="1" applyAlignment="1">
      <alignment horizontal="center" vertical="center"/>
    </xf>
    <xf numFmtId="0" fontId="12" fillId="2" borderId="1105" xfId="3" applyFont="1" applyFill="1" applyBorder="1" applyAlignment="1">
      <alignment horizontal="center" vertical="center"/>
    </xf>
    <xf numFmtId="0" fontId="18" fillId="0" borderId="1106" xfId="3" applyFont="1" applyBorder="1" applyAlignment="1">
      <alignment horizontal="left" vertical="center" shrinkToFit="1"/>
    </xf>
    <xf numFmtId="0" fontId="18" fillId="0" borderId="1107" xfId="3" applyFont="1" applyBorder="1" applyAlignment="1">
      <alignment horizontal="left" vertical="center" shrinkToFit="1"/>
    </xf>
    <xf numFmtId="0" fontId="18" fillId="0" borderId="1108" xfId="3" applyFont="1" applyBorder="1" applyAlignment="1">
      <alignment horizontal="left" vertical="center" shrinkToFit="1"/>
    </xf>
    <xf numFmtId="0" fontId="12" fillId="2" borderId="1195" xfId="3" applyFont="1" applyFill="1" applyBorder="1" applyAlignment="1">
      <alignment horizontal="center" vertical="center" wrapText="1"/>
    </xf>
    <xf numFmtId="0" fontId="12" fillId="2" borderId="1196" xfId="3" applyFont="1" applyFill="1" applyBorder="1" applyAlignment="1">
      <alignment horizontal="center" vertical="center" wrapText="1"/>
    </xf>
    <xf numFmtId="0" fontId="12" fillId="2" borderId="1197" xfId="3" applyFont="1" applyFill="1" applyBorder="1" applyAlignment="1">
      <alignment horizontal="center" vertical="center" wrapText="1"/>
    </xf>
    <xf numFmtId="0" fontId="12" fillId="5" borderId="1195" xfId="3" applyFont="1" applyFill="1" applyBorder="1" applyAlignment="1">
      <alignment horizontal="left" vertical="top" wrapText="1"/>
    </xf>
    <xf numFmtId="0" fontId="12" fillId="5" borderId="1196" xfId="3" applyFont="1" applyFill="1" applyBorder="1" applyAlignment="1">
      <alignment horizontal="left" vertical="top" wrapText="1"/>
    </xf>
    <xf numFmtId="0" fontId="12" fillId="5" borderId="1197" xfId="3" applyFont="1" applyFill="1" applyBorder="1" applyAlignment="1">
      <alignment horizontal="left" vertical="top" wrapText="1"/>
    </xf>
    <xf numFmtId="0" fontId="15" fillId="5" borderId="1195" xfId="3" applyFont="1" applyFill="1" applyBorder="1" applyAlignment="1">
      <alignment horizontal="center" vertical="center" wrapText="1"/>
    </xf>
    <xf numFmtId="0" fontId="15" fillId="5" borderId="1197" xfId="3" applyFont="1" applyFill="1" applyBorder="1" applyAlignment="1">
      <alignment horizontal="center" vertical="center" wrapText="1"/>
    </xf>
    <xf numFmtId="0" fontId="21" fillId="0" borderId="1195" xfId="3" applyFont="1" applyBorder="1" applyAlignment="1">
      <alignment horizontal="left" vertical="center" wrapText="1"/>
    </xf>
    <xf numFmtId="0" fontId="21" fillId="0" borderId="1196" xfId="3" applyFont="1" applyBorder="1" applyAlignment="1">
      <alignment horizontal="left" vertical="center" wrapText="1"/>
    </xf>
    <xf numFmtId="0" fontId="21" fillId="0" borderId="1197" xfId="3" applyFont="1" applyBorder="1" applyAlignment="1">
      <alignment horizontal="left" vertical="center" wrapText="1"/>
    </xf>
    <xf numFmtId="0" fontId="12" fillId="2" borderId="1195" xfId="3" applyFont="1" applyFill="1" applyBorder="1" applyAlignment="1">
      <alignment horizontal="center" vertical="center"/>
    </xf>
    <xf numFmtId="0" fontId="12" fillId="2" borderId="1196" xfId="3" applyFont="1" applyFill="1" applyBorder="1" applyAlignment="1">
      <alignment horizontal="center" vertical="center"/>
    </xf>
    <xf numFmtId="0" fontId="12" fillId="2" borderId="1190" xfId="3" applyFont="1" applyFill="1" applyBorder="1" applyAlignment="1">
      <alignment horizontal="center" vertical="center"/>
    </xf>
    <xf numFmtId="0" fontId="12" fillId="2" borderId="1191" xfId="3" applyFont="1" applyFill="1" applyBorder="1" applyAlignment="1">
      <alignment horizontal="center" vertical="center"/>
    </xf>
    <xf numFmtId="0" fontId="19" fillId="0" borderId="1192" xfId="3" applyFont="1" applyBorder="1" applyAlignment="1">
      <alignment horizontal="left" vertical="center" shrinkToFit="1"/>
    </xf>
    <xf numFmtId="0" fontId="19" fillId="0" borderId="1193" xfId="3" applyFont="1" applyBorder="1" applyAlignment="1">
      <alignment horizontal="left" vertical="center" shrinkToFit="1"/>
    </xf>
    <xf numFmtId="0" fontId="19" fillId="0" borderId="1194" xfId="3" applyFont="1" applyBorder="1" applyAlignment="1">
      <alignment horizontal="left" vertical="center" shrinkToFit="1"/>
    </xf>
    <xf numFmtId="0" fontId="12" fillId="2" borderId="1185" xfId="3" applyFont="1" applyFill="1" applyBorder="1" applyAlignment="1">
      <alignment horizontal="center" vertical="center"/>
    </xf>
    <xf numFmtId="0" fontId="12" fillId="2" borderId="1186" xfId="3" applyFont="1" applyFill="1" applyBorder="1" applyAlignment="1">
      <alignment horizontal="center" vertical="center"/>
    </xf>
    <xf numFmtId="0" fontId="12" fillId="2" borderId="1187" xfId="3" applyFont="1" applyFill="1" applyBorder="1" applyAlignment="1">
      <alignment horizontal="center" vertical="center"/>
    </xf>
    <xf numFmtId="0" fontId="13" fillId="0" borderId="1188" xfId="3" applyFont="1" applyBorder="1" applyAlignment="1">
      <alignment horizontal="left" vertical="top" wrapText="1"/>
    </xf>
    <xf numFmtId="0" fontId="13" fillId="0" borderId="1186" xfId="3" applyFont="1" applyBorder="1" applyAlignment="1">
      <alignment horizontal="left" vertical="top" wrapText="1"/>
    </xf>
    <xf numFmtId="0" fontId="13" fillId="0" borderId="1189" xfId="3" applyFont="1" applyBorder="1" applyAlignment="1">
      <alignment horizontal="left" vertical="top" wrapText="1"/>
    </xf>
    <xf numFmtId="0" fontId="12" fillId="2" borderId="1180" xfId="3" applyFont="1" applyFill="1" applyBorder="1" applyAlignment="1">
      <alignment horizontal="center" vertical="center"/>
    </xf>
    <xf numFmtId="0" fontId="12" fillId="2" borderId="1181" xfId="3" applyFont="1" applyFill="1" applyBorder="1" applyAlignment="1">
      <alignment horizontal="center" vertical="center"/>
    </xf>
    <xf numFmtId="0" fontId="19" fillId="0" borderId="1182" xfId="3" applyFont="1" applyBorder="1" applyAlignment="1">
      <alignment horizontal="left" vertical="center" shrinkToFit="1"/>
    </xf>
    <xf numFmtId="0" fontId="19" fillId="0" borderId="1183" xfId="3" applyFont="1" applyBorder="1" applyAlignment="1">
      <alignment horizontal="left" vertical="center" shrinkToFit="1"/>
    </xf>
    <xf numFmtId="0" fontId="19" fillId="0" borderId="1184" xfId="3" applyFont="1" applyBorder="1" applyAlignment="1">
      <alignment horizontal="left" vertical="center" shrinkToFit="1"/>
    </xf>
    <xf numFmtId="0" fontId="12" fillId="2" borderId="1175" xfId="3" applyFont="1" applyFill="1" applyBorder="1" applyAlignment="1">
      <alignment horizontal="center" vertical="center"/>
    </xf>
    <xf numFmtId="0" fontId="12" fillId="2" borderId="1176" xfId="3" applyFont="1" applyFill="1" applyBorder="1" applyAlignment="1">
      <alignment horizontal="center" vertical="center"/>
    </xf>
    <xf numFmtId="0" fontId="18" fillId="0" borderId="1177" xfId="3" applyFont="1" applyBorder="1" applyAlignment="1">
      <alignment horizontal="left" vertical="center" shrinkToFit="1"/>
    </xf>
    <xf numFmtId="0" fontId="18" fillId="0" borderId="1178" xfId="3" applyFont="1" applyBorder="1" applyAlignment="1">
      <alignment horizontal="left" vertical="center" shrinkToFit="1"/>
    </xf>
    <xf numFmtId="0" fontId="18" fillId="0" borderId="1179" xfId="3" applyFont="1" applyBorder="1" applyAlignment="1">
      <alignment horizontal="left" vertical="center" shrinkToFit="1"/>
    </xf>
    <xf numFmtId="0" fontId="18" fillId="0" borderId="1182" xfId="3" applyFont="1" applyBorder="1" applyAlignment="1">
      <alignment horizontal="left" vertical="center" shrinkToFit="1"/>
    </xf>
    <xf numFmtId="0" fontId="18" fillId="0" borderId="1183" xfId="3" applyFont="1" applyBorder="1" applyAlignment="1">
      <alignment horizontal="left" vertical="center" shrinkToFit="1"/>
    </xf>
    <xf numFmtId="0" fontId="18" fillId="0" borderId="1184" xfId="3" applyFont="1" applyBorder="1" applyAlignment="1">
      <alignment horizontal="left" vertical="center" shrinkToFit="1"/>
    </xf>
    <xf numFmtId="0" fontId="12" fillId="5" borderId="1162" xfId="3" applyFont="1" applyFill="1" applyBorder="1" applyAlignment="1">
      <alignment horizontal="left" vertical="top" wrapText="1"/>
    </xf>
    <xf numFmtId="0" fontId="12" fillId="5" borderId="1163" xfId="3" applyFont="1" applyFill="1" applyBorder="1" applyAlignment="1">
      <alignment horizontal="left" vertical="top" wrapText="1"/>
    </xf>
    <xf numFmtId="0" fontId="12" fillId="2" borderId="1161" xfId="3" applyFont="1" applyFill="1" applyBorder="1" applyAlignment="1">
      <alignment horizontal="center" vertical="center" wrapText="1"/>
    </xf>
    <xf numFmtId="0" fontId="12" fillId="2" borderId="1162" xfId="3" applyFont="1" applyFill="1" applyBorder="1" applyAlignment="1">
      <alignment horizontal="center" vertical="center" wrapText="1"/>
    </xf>
    <xf numFmtId="0" fontId="12" fillId="2" borderId="1174" xfId="3" applyFont="1" applyFill="1" applyBorder="1" applyAlignment="1">
      <alignment horizontal="center" vertical="center" wrapText="1"/>
    </xf>
    <xf numFmtId="0" fontId="12" fillId="2" borderId="1156" xfId="3" applyFont="1" applyFill="1" applyBorder="1" applyAlignment="1">
      <alignment horizontal="center" vertical="center"/>
    </xf>
    <xf numFmtId="0" fontId="12" fillId="2" borderId="1157" xfId="3" applyFont="1" applyFill="1" applyBorder="1" applyAlignment="1">
      <alignment horizontal="center" vertical="center"/>
    </xf>
    <xf numFmtId="0" fontId="19" fillId="0" borderId="1158" xfId="3" applyFont="1" applyBorder="1" applyAlignment="1">
      <alignment horizontal="left" vertical="center" shrinkToFit="1"/>
    </xf>
    <xf numFmtId="0" fontId="19" fillId="0" borderId="1159" xfId="3" applyFont="1" applyBorder="1" applyAlignment="1">
      <alignment horizontal="left" vertical="center" shrinkToFit="1"/>
    </xf>
    <xf numFmtId="0" fontId="19" fillId="0" borderId="1160" xfId="3" applyFont="1" applyBorder="1" applyAlignment="1">
      <alignment horizontal="left" vertical="center" shrinkToFit="1"/>
    </xf>
    <xf numFmtId="0" fontId="12" fillId="2" borderId="1169" xfId="3" applyFont="1" applyFill="1" applyBorder="1" applyAlignment="1">
      <alignment horizontal="center" vertical="center"/>
    </xf>
    <xf numFmtId="0" fontId="12" fillId="2" borderId="1170" xfId="3" applyFont="1" applyFill="1" applyBorder="1" applyAlignment="1">
      <alignment horizontal="center" vertical="center"/>
    </xf>
    <xf numFmtId="0" fontId="19" fillId="0" borderId="1171" xfId="3" applyFont="1" applyBorder="1" applyAlignment="1">
      <alignment horizontal="left" vertical="center" shrinkToFit="1"/>
    </xf>
    <xf numFmtId="0" fontId="19" fillId="0" borderId="1172" xfId="3" applyFont="1" applyBorder="1" applyAlignment="1">
      <alignment horizontal="left" vertical="center" shrinkToFit="1"/>
    </xf>
    <xf numFmtId="0" fontId="19" fillId="0" borderId="1173" xfId="3" applyFont="1" applyBorder="1" applyAlignment="1">
      <alignment horizontal="left" vertical="center" shrinkToFit="1"/>
    </xf>
    <xf numFmtId="0" fontId="18" fillId="0" borderId="1158" xfId="3" applyFont="1" applyBorder="1" applyAlignment="1">
      <alignment horizontal="left" vertical="center" shrinkToFit="1"/>
    </xf>
    <xf numFmtId="0" fontId="18" fillId="0" borderId="1159" xfId="3" applyFont="1" applyBorder="1" applyAlignment="1">
      <alignment horizontal="left" vertical="center" shrinkToFit="1"/>
    </xf>
    <xf numFmtId="0" fontId="18" fillId="0" borderId="1160" xfId="3" applyFont="1" applyBorder="1" applyAlignment="1">
      <alignment horizontal="left" vertical="center" shrinkToFit="1"/>
    </xf>
    <xf numFmtId="0" fontId="16" fillId="0" borderId="1162" xfId="3" applyFont="1" applyBorder="1" applyAlignment="1">
      <alignment horizontal="left" vertical="center" wrapText="1"/>
    </xf>
    <xf numFmtId="0" fontId="16" fillId="0" borderId="1163" xfId="3" applyFont="1" applyBorder="1" applyAlignment="1">
      <alignment horizontal="left" vertical="center" wrapText="1"/>
    </xf>
    <xf numFmtId="0" fontId="12" fillId="2" borderId="1164" xfId="3" applyFont="1" applyFill="1" applyBorder="1" applyAlignment="1">
      <alignment horizontal="center" vertical="center"/>
    </xf>
    <xf numFmtId="0" fontId="12" fillId="2" borderId="1165" xfId="3" applyFont="1" applyFill="1" applyBorder="1" applyAlignment="1">
      <alignment horizontal="center" vertical="center"/>
    </xf>
    <xf numFmtId="0" fontId="12" fillId="2" borderId="1166" xfId="3" applyFont="1" applyFill="1" applyBorder="1" applyAlignment="1">
      <alignment horizontal="center" vertical="center"/>
    </xf>
    <xf numFmtId="0" fontId="13" fillId="0" borderId="1167" xfId="3" applyFont="1" applyBorder="1" applyAlignment="1">
      <alignment horizontal="left" vertical="top" wrapText="1"/>
    </xf>
    <xf numFmtId="0" fontId="13" fillId="0" borderId="1165" xfId="3" applyFont="1" applyBorder="1" applyAlignment="1">
      <alignment horizontal="left" vertical="top" wrapText="1"/>
    </xf>
    <xf numFmtId="0" fontId="13" fillId="0" borderId="1168" xfId="3" applyFont="1" applyBorder="1" applyAlignment="1">
      <alignment horizontal="left" vertical="top" wrapText="1"/>
    </xf>
    <xf numFmtId="0" fontId="12" fillId="2" borderId="1161" xfId="3" applyFont="1" applyFill="1" applyBorder="1" applyAlignment="1">
      <alignment horizontal="center" vertical="center"/>
    </xf>
    <xf numFmtId="0" fontId="12" fillId="2" borderId="1162" xfId="3" applyFont="1" applyFill="1" applyBorder="1" applyAlignment="1">
      <alignment horizontal="center" vertical="center"/>
    </xf>
    <xf numFmtId="0" fontId="16" fillId="0" borderId="1149" xfId="3" applyFont="1" applyBorder="1" applyAlignment="1">
      <alignment horizontal="left" vertical="center" wrapText="1"/>
    </xf>
    <xf numFmtId="0" fontId="16" fillId="0" borderId="1150" xfId="3" applyFont="1" applyBorder="1" applyAlignment="1">
      <alignment horizontal="left" vertical="center" wrapText="1"/>
    </xf>
    <xf numFmtId="0" fontId="12" fillId="2" borderId="1151" xfId="3" applyFont="1" applyFill="1" applyBorder="1" applyAlignment="1">
      <alignment horizontal="center" vertical="center"/>
    </xf>
    <xf numFmtId="0" fontId="12" fillId="2" borderId="1152" xfId="3" applyFont="1" applyFill="1" applyBorder="1" applyAlignment="1">
      <alignment horizontal="center" vertical="center"/>
    </xf>
    <xf numFmtId="0" fontId="18" fillId="0" borderId="1153" xfId="3" applyFont="1" applyBorder="1" applyAlignment="1">
      <alignment horizontal="left" vertical="center" shrinkToFit="1"/>
    </xf>
    <xf numFmtId="0" fontId="18" fillId="0" borderId="1154" xfId="3" applyFont="1" applyBorder="1" applyAlignment="1">
      <alignment horizontal="left" vertical="center" shrinkToFit="1"/>
    </xf>
    <xf numFmtId="0" fontId="18" fillId="0" borderId="1155" xfId="3" applyFont="1" applyBorder="1" applyAlignment="1">
      <alignment horizontal="left" vertical="center" shrinkToFit="1"/>
    </xf>
    <xf numFmtId="0" fontId="12" fillId="2" borderId="1242" xfId="3" applyFont="1" applyFill="1" applyBorder="1" applyAlignment="1">
      <alignment horizontal="center" vertical="center" wrapText="1"/>
    </xf>
    <xf numFmtId="0" fontId="12" fillId="2" borderId="1243" xfId="3" applyFont="1" applyFill="1" applyBorder="1" applyAlignment="1">
      <alignment horizontal="center" vertical="center" wrapText="1"/>
    </xf>
    <xf numFmtId="0" fontId="12" fillId="2" borderId="1244" xfId="3" applyFont="1" applyFill="1" applyBorder="1" applyAlignment="1">
      <alignment horizontal="center" vertical="center" wrapText="1"/>
    </xf>
    <xf numFmtId="0" fontId="12" fillId="5" borderId="1242" xfId="3" applyFont="1" applyFill="1" applyBorder="1" applyAlignment="1">
      <alignment horizontal="left" vertical="top" wrapText="1"/>
    </xf>
    <xf numFmtId="0" fontId="12" fillId="5" borderId="1243" xfId="3" applyFont="1" applyFill="1" applyBorder="1" applyAlignment="1">
      <alignment horizontal="left" vertical="top" wrapText="1"/>
    </xf>
    <xf numFmtId="0" fontId="12" fillId="5" borderId="1244" xfId="3" applyFont="1" applyFill="1" applyBorder="1" applyAlignment="1">
      <alignment horizontal="left" vertical="top" wrapText="1"/>
    </xf>
    <xf numFmtId="0" fontId="15" fillId="5" borderId="1242" xfId="3" applyFont="1" applyFill="1" applyBorder="1" applyAlignment="1">
      <alignment horizontal="center" vertical="center" wrapText="1"/>
    </xf>
    <xf numFmtId="0" fontId="15" fillId="5" borderId="1244" xfId="3" applyFont="1" applyFill="1" applyBorder="1" applyAlignment="1">
      <alignment horizontal="center" vertical="center" wrapText="1"/>
    </xf>
    <xf numFmtId="0" fontId="21" fillId="0" borderId="1242" xfId="3" applyFont="1" applyBorder="1" applyAlignment="1">
      <alignment horizontal="left" vertical="center" wrapText="1"/>
    </xf>
    <xf numFmtId="0" fontId="21" fillId="0" borderId="1243" xfId="3" applyFont="1" applyBorder="1" applyAlignment="1">
      <alignment horizontal="left" vertical="center" wrapText="1"/>
    </xf>
    <xf numFmtId="0" fontId="21" fillId="0" borderId="1244" xfId="3" applyFont="1" applyBorder="1" applyAlignment="1">
      <alignment horizontal="left" vertical="center" wrapText="1"/>
    </xf>
    <xf numFmtId="0" fontId="12" fillId="2" borderId="1242" xfId="3" applyFont="1" applyFill="1" applyBorder="1" applyAlignment="1">
      <alignment horizontal="center" vertical="center"/>
    </xf>
    <xf numFmtId="0" fontId="12" fillId="2" borderId="1243" xfId="3" applyFont="1" applyFill="1" applyBorder="1" applyAlignment="1">
      <alignment horizontal="center" vertical="center"/>
    </xf>
    <xf numFmtId="0" fontId="12" fillId="2" borderId="1237" xfId="3" applyFont="1" applyFill="1" applyBorder="1" applyAlignment="1">
      <alignment horizontal="center" vertical="center"/>
    </xf>
    <xf numFmtId="0" fontId="12" fillId="2" borderId="1238" xfId="3" applyFont="1" applyFill="1" applyBorder="1" applyAlignment="1">
      <alignment horizontal="center" vertical="center"/>
    </xf>
    <xf numFmtId="0" fontId="19" fillId="0" borderId="1239" xfId="3" applyFont="1" applyBorder="1" applyAlignment="1">
      <alignment horizontal="left" vertical="center" shrinkToFit="1"/>
    </xf>
    <xf numFmtId="0" fontId="19" fillId="0" borderId="1240" xfId="3" applyFont="1" applyBorder="1" applyAlignment="1">
      <alignment horizontal="left" vertical="center" shrinkToFit="1"/>
    </xf>
    <xf numFmtId="0" fontId="19" fillId="0" borderId="1241" xfId="3" applyFont="1" applyBorder="1" applyAlignment="1">
      <alignment horizontal="left" vertical="center" shrinkToFit="1"/>
    </xf>
    <xf numFmtId="0" fontId="12" fillId="2" borderId="1232" xfId="3" applyFont="1" applyFill="1" applyBorder="1" applyAlignment="1">
      <alignment horizontal="center" vertical="center"/>
    </xf>
    <xf numFmtId="0" fontId="12" fillId="2" borderId="1233" xfId="3" applyFont="1" applyFill="1" applyBorder="1" applyAlignment="1">
      <alignment horizontal="center" vertical="center"/>
    </xf>
    <xf numFmtId="0" fontId="12" fillId="2" borderId="1234" xfId="3" applyFont="1" applyFill="1" applyBorder="1" applyAlignment="1">
      <alignment horizontal="center" vertical="center"/>
    </xf>
    <xf numFmtId="0" fontId="13" fillId="0" borderId="1235" xfId="3" applyFont="1" applyBorder="1" applyAlignment="1">
      <alignment horizontal="left" vertical="top" wrapText="1"/>
    </xf>
    <xf numFmtId="0" fontId="13" fillId="0" borderId="1233" xfId="3" applyFont="1" applyBorder="1" applyAlignment="1">
      <alignment horizontal="left" vertical="top" wrapText="1"/>
    </xf>
    <xf numFmtId="0" fontId="13" fillId="0" borderId="1236" xfId="3" applyFont="1" applyBorder="1" applyAlignment="1">
      <alignment horizontal="left" vertical="top" wrapText="1"/>
    </xf>
    <xf numFmtId="0" fontId="12" fillId="2" borderId="1227" xfId="3" applyFont="1" applyFill="1" applyBorder="1" applyAlignment="1">
      <alignment horizontal="center" vertical="center"/>
    </xf>
    <xf numFmtId="0" fontId="12" fillId="2" borderId="1228" xfId="3" applyFont="1" applyFill="1" applyBorder="1" applyAlignment="1">
      <alignment horizontal="center" vertical="center"/>
    </xf>
    <xf numFmtId="0" fontId="19" fillId="0" borderId="1229" xfId="3" applyFont="1" applyBorder="1" applyAlignment="1">
      <alignment horizontal="left" vertical="center" shrinkToFit="1"/>
    </xf>
    <xf numFmtId="0" fontId="19" fillId="0" borderId="1230" xfId="3" applyFont="1" applyBorder="1" applyAlignment="1">
      <alignment horizontal="left" vertical="center" shrinkToFit="1"/>
    </xf>
    <xf numFmtId="0" fontId="19" fillId="0" borderId="1231" xfId="3" applyFont="1" applyBorder="1" applyAlignment="1">
      <alignment horizontal="left" vertical="center" shrinkToFit="1"/>
    </xf>
    <xf numFmtId="0" fontId="12" fillId="2" borderId="1222" xfId="3" applyFont="1" applyFill="1" applyBorder="1" applyAlignment="1">
      <alignment horizontal="center" vertical="center"/>
    </xf>
    <xf numFmtId="0" fontId="12" fillId="2" borderId="1223" xfId="3" applyFont="1" applyFill="1" applyBorder="1" applyAlignment="1">
      <alignment horizontal="center" vertical="center"/>
    </xf>
    <xf numFmtId="0" fontId="18" fillId="0" borderId="1224" xfId="3" applyFont="1" applyBorder="1" applyAlignment="1">
      <alignment horizontal="left" vertical="center" shrinkToFit="1"/>
    </xf>
    <xf numFmtId="0" fontId="18" fillId="0" borderId="1225" xfId="3" applyFont="1" applyBorder="1" applyAlignment="1">
      <alignment horizontal="left" vertical="center" shrinkToFit="1"/>
    </xf>
    <xf numFmtId="0" fontId="18" fillId="0" borderId="1226" xfId="3" applyFont="1" applyBorder="1" applyAlignment="1">
      <alignment horizontal="left" vertical="center" shrinkToFit="1"/>
    </xf>
    <xf numFmtId="0" fontId="18" fillId="0" borderId="1229" xfId="3" applyFont="1" applyBorder="1" applyAlignment="1">
      <alignment horizontal="left" vertical="center" shrinkToFit="1"/>
    </xf>
    <xf numFmtId="0" fontId="18" fillId="0" borderId="1230" xfId="3" applyFont="1" applyBorder="1" applyAlignment="1">
      <alignment horizontal="left" vertical="center" shrinkToFit="1"/>
    </xf>
    <xf numFmtId="0" fontId="18" fillId="0" borderId="1231" xfId="3" applyFont="1" applyBorder="1" applyAlignment="1">
      <alignment horizontal="left" vertical="center" shrinkToFit="1"/>
    </xf>
    <xf numFmtId="0" fontId="12" fillId="5" borderId="1209" xfId="3" applyFont="1" applyFill="1" applyBorder="1" applyAlignment="1">
      <alignment horizontal="left" vertical="top" wrapText="1"/>
    </xf>
    <xf numFmtId="0" fontId="12" fillId="5" borderId="1210" xfId="3" applyFont="1" applyFill="1" applyBorder="1" applyAlignment="1">
      <alignment horizontal="left" vertical="top" wrapText="1"/>
    </xf>
    <xf numFmtId="0" fontId="12" fillId="2" borderId="1208" xfId="3" applyFont="1" applyFill="1" applyBorder="1" applyAlignment="1">
      <alignment horizontal="center" vertical="center" wrapText="1"/>
    </xf>
    <xf numFmtId="0" fontId="12" fillId="2" borderId="1209" xfId="3" applyFont="1" applyFill="1" applyBorder="1" applyAlignment="1">
      <alignment horizontal="center" vertical="center" wrapText="1"/>
    </xf>
    <xf numFmtId="0" fontId="12" fillId="2" borderId="1221" xfId="3" applyFont="1" applyFill="1" applyBorder="1" applyAlignment="1">
      <alignment horizontal="center" vertical="center" wrapText="1"/>
    </xf>
    <xf numFmtId="0" fontId="12" fillId="2" borderId="1203" xfId="3" applyFont="1" applyFill="1" applyBorder="1" applyAlignment="1">
      <alignment horizontal="center" vertical="center"/>
    </xf>
    <xf numFmtId="0" fontId="12" fillId="2" borderId="1204" xfId="3" applyFont="1" applyFill="1" applyBorder="1" applyAlignment="1">
      <alignment horizontal="center" vertical="center"/>
    </xf>
    <xf numFmtId="0" fontId="19" fillId="0" borderId="1205" xfId="3" applyFont="1" applyBorder="1" applyAlignment="1">
      <alignment horizontal="left" vertical="center" shrinkToFit="1"/>
    </xf>
    <xf numFmtId="0" fontId="19" fillId="0" borderId="1206" xfId="3" applyFont="1" applyBorder="1" applyAlignment="1">
      <alignment horizontal="left" vertical="center" shrinkToFit="1"/>
    </xf>
    <xf numFmtId="0" fontId="19" fillId="0" borderId="1207" xfId="3" applyFont="1" applyBorder="1" applyAlignment="1">
      <alignment horizontal="left" vertical="center" shrinkToFit="1"/>
    </xf>
    <xf numFmtId="0" fontId="12" fillId="2" borderId="1216" xfId="3" applyFont="1" applyFill="1" applyBorder="1" applyAlignment="1">
      <alignment horizontal="center" vertical="center"/>
    </xf>
    <xf numFmtId="0" fontId="12" fillId="2" borderId="1217" xfId="3" applyFont="1" applyFill="1" applyBorder="1" applyAlignment="1">
      <alignment horizontal="center" vertical="center"/>
    </xf>
    <xf numFmtId="0" fontId="19" fillId="0" borderId="1218" xfId="3" applyFont="1" applyBorder="1" applyAlignment="1">
      <alignment horizontal="left" vertical="center" shrinkToFit="1"/>
    </xf>
    <xf numFmtId="0" fontId="19" fillId="0" borderId="1219" xfId="3" applyFont="1" applyBorder="1" applyAlignment="1">
      <alignment horizontal="left" vertical="center" shrinkToFit="1"/>
    </xf>
    <xf numFmtId="0" fontId="19" fillId="0" borderId="1220" xfId="3" applyFont="1" applyBorder="1" applyAlignment="1">
      <alignment horizontal="left" vertical="center" shrinkToFit="1"/>
    </xf>
    <xf numFmtId="0" fontId="18" fillId="0" borderId="1205" xfId="3" applyFont="1" applyBorder="1" applyAlignment="1">
      <alignment horizontal="left" vertical="center" shrinkToFit="1"/>
    </xf>
    <xf numFmtId="0" fontId="18" fillId="0" borderId="1206" xfId="3" applyFont="1" applyBorder="1" applyAlignment="1">
      <alignment horizontal="left" vertical="center" shrinkToFit="1"/>
    </xf>
    <xf numFmtId="0" fontId="18" fillId="0" borderId="1207" xfId="3" applyFont="1" applyBorder="1" applyAlignment="1">
      <alignment horizontal="left" vertical="center" shrinkToFit="1"/>
    </xf>
    <xf numFmtId="0" fontId="16" fillId="0" borderId="1209" xfId="3" applyFont="1" applyBorder="1" applyAlignment="1">
      <alignment horizontal="left" vertical="center" wrapText="1"/>
    </xf>
    <xf numFmtId="0" fontId="16" fillId="0" borderId="1210" xfId="3" applyFont="1" applyBorder="1" applyAlignment="1">
      <alignment horizontal="left" vertical="center" wrapText="1"/>
    </xf>
    <xf numFmtId="0" fontId="12" fillId="2" borderId="1211" xfId="3" applyFont="1" applyFill="1" applyBorder="1" applyAlignment="1">
      <alignment horizontal="center" vertical="center"/>
    </xf>
    <xf numFmtId="0" fontId="12" fillId="2" borderId="1212" xfId="3" applyFont="1" applyFill="1" applyBorder="1" applyAlignment="1">
      <alignment horizontal="center" vertical="center"/>
    </xf>
    <xf numFmtId="0" fontId="12" fillId="2" borderId="1213" xfId="3" applyFont="1" applyFill="1" applyBorder="1" applyAlignment="1">
      <alignment horizontal="center" vertical="center"/>
    </xf>
    <xf numFmtId="0" fontId="13" fillId="0" borderId="1214" xfId="3" applyFont="1" applyBorder="1" applyAlignment="1">
      <alignment horizontal="left" vertical="top" wrapText="1"/>
    </xf>
    <xf numFmtId="0" fontId="13" fillId="0" borderId="1212" xfId="3" applyFont="1" applyBorder="1" applyAlignment="1">
      <alignment horizontal="left" vertical="top" wrapText="1"/>
    </xf>
    <xf numFmtId="0" fontId="13" fillId="0" borderId="1215" xfId="3" applyFont="1" applyBorder="1" applyAlignment="1">
      <alignment horizontal="left" vertical="top" wrapText="1"/>
    </xf>
    <xf numFmtId="0" fontId="12" fillId="2" borderId="1208" xfId="3" applyFont="1" applyFill="1" applyBorder="1" applyAlignment="1">
      <alignment horizontal="center" vertical="center"/>
    </xf>
    <xf numFmtId="0" fontId="12" fillId="2" borderId="1209" xfId="3" applyFont="1" applyFill="1" applyBorder="1" applyAlignment="1">
      <alignment horizontal="center" vertical="center"/>
    </xf>
    <xf numFmtId="0" fontId="16" fillId="0" borderId="1196" xfId="3" applyFont="1" applyBorder="1" applyAlignment="1">
      <alignment horizontal="left" vertical="center" wrapText="1"/>
    </xf>
    <xf numFmtId="0" fontId="16" fillId="0" borderId="1197" xfId="3" applyFont="1" applyBorder="1" applyAlignment="1">
      <alignment horizontal="left" vertical="center" wrapText="1"/>
    </xf>
    <xf numFmtId="0" fontId="12" fillId="2" borderId="1198" xfId="3" applyFont="1" applyFill="1" applyBorder="1" applyAlignment="1">
      <alignment horizontal="center" vertical="center"/>
    </xf>
    <xf numFmtId="0" fontId="12" fillId="2" borderId="1199" xfId="3" applyFont="1" applyFill="1" applyBorder="1" applyAlignment="1">
      <alignment horizontal="center" vertical="center"/>
    </xf>
    <xf numFmtId="0" fontId="18" fillId="0" borderId="1200" xfId="3" applyFont="1" applyBorder="1" applyAlignment="1">
      <alignment horizontal="left" vertical="center" shrinkToFit="1"/>
    </xf>
    <xf numFmtId="0" fontId="18" fillId="0" borderId="1201" xfId="3" applyFont="1" applyBorder="1" applyAlignment="1">
      <alignment horizontal="left" vertical="center" shrinkToFit="1"/>
    </xf>
    <xf numFmtId="0" fontId="18" fillId="0" borderId="1202" xfId="3" applyFont="1" applyBorder="1" applyAlignment="1">
      <alignment horizontal="left" vertical="center" shrinkToFit="1"/>
    </xf>
    <xf numFmtId="0" fontId="12" fillId="2" borderId="1289" xfId="3" applyFont="1" applyFill="1" applyBorder="1" applyAlignment="1">
      <alignment horizontal="center" vertical="center" wrapText="1"/>
    </xf>
    <xf numFmtId="0" fontId="12" fillId="2" borderId="1290" xfId="3" applyFont="1" applyFill="1" applyBorder="1" applyAlignment="1">
      <alignment horizontal="center" vertical="center" wrapText="1"/>
    </xf>
    <xf numFmtId="0" fontId="12" fillId="2" borderId="1291" xfId="3" applyFont="1" applyFill="1" applyBorder="1" applyAlignment="1">
      <alignment horizontal="center" vertical="center" wrapText="1"/>
    </xf>
    <xf numFmtId="0" fontId="12" fillId="5" borderId="1289" xfId="3" applyFont="1" applyFill="1" applyBorder="1" applyAlignment="1">
      <alignment horizontal="left" vertical="top" wrapText="1"/>
    </xf>
    <xf numFmtId="0" fontId="12" fillId="5" borderId="1290" xfId="3" applyFont="1" applyFill="1" applyBorder="1" applyAlignment="1">
      <alignment horizontal="left" vertical="top" wrapText="1"/>
    </xf>
    <xf numFmtId="0" fontId="12" fillId="5" borderId="1291" xfId="3" applyFont="1" applyFill="1" applyBorder="1" applyAlignment="1">
      <alignment horizontal="left" vertical="top" wrapText="1"/>
    </xf>
    <xf numFmtId="0" fontId="15" fillId="5" borderId="1289" xfId="3" applyFont="1" applyFill="1" applyBorder="1" applyAlignment="1">
      <alignment horizontal="center" vertical="center" wrapText="1"/>
    </xf>
    <xf numFmtId="0" fontId="15" fillId="5" borderId="1291" xfId="3" applyFont="1" applyFill="1" applyBorder="1" applyAlignment="1">
      <alignment horizontal="center" vertical="center" wrapText="1"/>
    </xf>
    <xf numFmtId="0" fontId="21" fillId="0" borderId="1289" xfId="3" applyFont="1" applyBorder="1" applyAlignment="1">
      <alignment horizontal="left" vertical="center" wrapText="1"/>
    </xf>
    <xf numFmtId="0" fontId="21" fillId="0" borderId="1290" xfId="3" applyFont="1" applyBorder="1" applyAlignment="1">
      <alignment horizontal="left" vertical="center" wrapText="1"/>
    </xf>
    <xf numFmtId="0" fontId="21" fillId="0" borderId="1291" xfId="3" applyFont="1" applyBorder="1" applyAlignment="1">
      <alignment horizontal="left" vertical="center" wrapText="1"/>
    </xf>
    <xf numFmtId="0" fontId="12" fillId="2" borderId="1289" xfId="3" applyFont="1" applyFill="1" applyBorder="1" applyAlignment="1">
      <alignment horizontal="center" vertical="center"/>
    </xf>
    <xf numFmtId="0" fontId="12" fillId="2" borderId="1290" xfId="3" applyFont="1" applyFill="1" applyBorder="1" applyAlignment="1">
      <alignment horizontal="center" vertical="center"/>
    </xf>
    <xf numFmtId="0" fontId="12" fillId="2" borderId="1284" xfId="3" applyFont="1" applyFill="1" applyBorder="1" applyAlignment="1">
      <alignment horizontal="center" vertical="center"/>
    </xf>
    <xf numFmtId="0" fontId="12" fillId="2" borderId="1285" xfId="3" applyFont="1" applyFill="1" applyBorder="1" applyAlignment="1">
      <alignment horizontal="center" vertical="center"/>
    </xf>
    <xf numFmtId="0" fontId="19" fillId="0" borderId="1286" xfId="3" applyFont="1" applyBorder="1" applyAlignment="1">
      <alignment horizontal="left" vertical="center" shrinkToFit="1"/>
    </xf>
    <xf numFmtId="0" fontId="19" fillId="0" borderId="1287" xfId="3" applyFont="1" applyBorder="1" applyAlignment="1">
      <alignment horizontal="left" vertical="center" shrinkToFit="1"/>
    </xf>
    <xf numFmtId="0" fontId="19" fillId="0" borderId="1288" xfId="3" applyFont="1" applyBorder="1" applyAlignment="1">
      <alignment horizontal="left" vertical="center" shrinkToFit="1"/>
    </xf>
    <xf numFmtId="0" fontId="12" fillId="2" borderId="1279" xfId="3" applyFont="1" applyFill="1" applyBorder="1" applyAlignment="1">
      <alignment horizontal="center" vertical="center"/>
    </xf>
    <xf numFmtId="0" fontId="12" fillId="2" borderId="1280" xfId="3" applyFont="1" applyFill="1" applyBorder="1" applyAlignment="1">
      <alignment horizontal="center" vertical="center"/>
    </xf>
    <xf numFmtId="0" fontId="12" fillId="2" borderId="1281" xfId="3" applyFont="1" applyFill="1" applyBorder="1" applyAlignment="1">
      <alignment horizontal="center" vertical="center"/>
    </xf>
    <xf numFmtId="0" fontId="13" fillId="0" borderId="1282" xfId="3" applyFont="1" applyBorder="1" applyAlignment="1">
      <alignment horizontal="left" vertical="top" wrapText="1"/>
    </xf>
    <xf numFmtId="0" fontId="13" fillId="0" borderId="1280" xfId="3" applyFont="1" applyBorder="1" applyAlignment="1">
      <alignment horizontal="left" vertical="top" wrapText="1"/>
    </xf>
    <xf numFmtId="0" fontId="13" fillId="0" borderId="1283" xfId="3" applyFont="1" applyBorder="1" applyAlignment="1">
      <alignment horizontal="left" vertical="top" wrapText="1"/>
    </xf>
    <xf numFmtId="0" fontId="12" fillId="2" borderId="1274" xfId="3" applyFont="1" applyFill="1" applyBorder="1" applyAlignment="1">
      <alignment horizontal="center" vertical="center"/>
    </xf>
    <xf numFmtId="0" fontId="12" fillId="2" borderId="1275" xfId="3" applyFont="1" applyFill="1" applyBorder="1" applyAlignment="1">
      <alignment horizontal="center" vertical="center"/>
    </xf>
    <xf numFmtId="0" fontId="19" fillId="0" borderId="1276" xfId="3" applyFont="1" applyBorder="1" applyAlignment="1">
      <alignment horizontal="left" vertical="center" shrinkToFit="1"/>
    </xf>
    <xf numFmtId="0" fontId="19" fillId="0" borderId="1277" xfId="3" applyFont="1" applyBorder="1" applyAlignment="1">
      <alignment horizontal="left" vertical="center" shrinkToFit="1"/>
    </xf>
    <xf numFmtId="0" fontId="19" fillId="0" borderId="1278" xfId="3" applyFont="1" applyBorder="1" applyAlignment="1">
      <alignment horizontal="left" vertical="center" shrinkToFit="1"/>
    </xf>
    <xf numFmtId="0" fontId="12" fillId="2" borderId="1269" xfId="3" applyFont="1" applyFill="1" applyBorder="1" applyAlignment="1">
      <alignment horizontal="center" vertical="center"/>
    </xf>
    <xf numFmtId="0" fontId="12" fillId="2" borderId="1270" xfId="3" applyFont="1" applyFill="1" applyBorder="1" applyAlignment="1">
      <alignment horizontal="center" vertical="center"/>
    </xf>
    <xf numFmtId="0" fontId="18" fillId="0" borderId="1271" xfId="3" applyFont="1" applyBorder="1" applyAlignment="1">
      <alignment horizontal="left" vertical="center" shrinkToFit="1"/>
    </xf>
    <xf numFmtId="0" fontId="18" fillId="0" borderId="1272" xfId="3" applyFont="1" applyBorder="1" applyAlignment="1">
      <alignment horizontal="left" vertical="center" shrinkToFit="1"/>
    </xf>
    <xf numFmtId="0" fontId="18" fillId="0" borderId="1273" xfId="3" applyFont="1" applyBorder="1" applyAlignment="1">
      <alignment horizontal="left" vertical="center" shrinkToFit="1"/>
    </xf>
    <xf numFmtId="0" fontId="18" fillId="0" borderId="1276" xfId="3" applyFont="1" applyBorder="1" applyAlignment="1">
      <alignment horizontal="left" vertical="center" shrinkToFit="1"/>
    </xf>
    <xf numFmtId="0" fontId="18" fillId="0" borderId="1277" xfId="3" applyFont="1" applyBorder="1" applyAlignment="1">
      <alignment horizontal="left" vertical="center" shrinkToFit="1"/>
    </xf>
    <xf numFmtId="0" fontId="18" fillId="0" borderId="1278" xfId="3" applyFont="1" applyBorder="1" applyAlignment="1">
      <alignment horizontal="left" vertical="center" shrinkToFit="1"/>
    </xf>
    <xf numFmtId="0" fontId="12" fillId="5" borderId="1256" xfId="3" applyFont="1" applyFill="1" applyBorder="1" applyAlignment="1">
      <alignment horizontal="left" vertical="top" wrapText="1"/>
    </xf>
    <xf numFmtId="0" fontId="12" fillId="5" borderId="1257" xfId="3" applyFont="1" applyFill="1" applyBorder="1" applyAlignment="1">
      <alignment horizontal="left" vertical="top" wrapText="1"/>
    </xf>
    <xf numFmtId="0" fontId="12" fillId="2" borderId="1255" xfId="3" applyFont="1" applyFill="1" applyBorder="1" applyAlignment="1">
      <alignment horizontal="center" vertical="center" wrapText="1"/>
    </xf>
    <xf numFmtId="0" fontId="12" fillId="2" borderId="1256" xfId="3" applyFont="1" applyFill="1" applyBorder="1" applyAlignment="1">
      <alignment horizontal="center" vertical="center" wrapText="1"/>
    </xf>
    <xf numFmtId="0" fontId="12" fillId="2" borderId="1268" xfId="3" applyFont="1" applyFill="1" applyBorder="1" applyAlignment="1">
      <alignment horizontal="center" vertical="center" wrapText="1"/>
    </xf>
    <xf numFmtId="0" fontId="12" fillId="2" borderId="1250" xfId="3" applyFont="1" applyFill="1" applyBorder="1" applyAlignment="1">
      <alignment horizontal="center" vertical="center"/>
    </xf>
    <xf numFmtId="0" fontId="12" fillId="2" borderId="1251" xfId="3" applyFont="1" applyFill="1" applyBorder="1" applyAlignment="1">
      <alignment horizontal="center" vertical="center"/>
    </xf>
    <xf numFmtId="0" fontId="19" fillId="0" borderId="1252" xfId="3" applyFont="1" applyBorder="1" applyAlignment="1">
      <alignment horizontal="left" vertical="center" shrinkToFit="1"/>
    </xf>
    <xf numFmtId="0" fontId="19" fillId="0" borderId="1253" xfId="3" applyFont="1" applyBorder="1" applyAlignment="1">
      <alignment horizontal="left" vertical="center" shrinkToFit="1"/>
    </xf>
    <xf numFmtId="0" fontId="19" fillId="0" borderId="1254" xfId="3" applyFont="1" applyBorder="1" applyAlignment="1">
      <alignment horizontal="left" vertical="center" shrinkToFit="1"/>
    </xf>
    <xf numFmtId="0" fontId="12" fillId="2" borderId="1263" xfId="3" applyFont="1" applyFill="1" applyBorder="1" applyAlignment="1">
      <alignment horizontal="center" vertical="center"/>
    </xf>
    <xf numFmtId="0" fontId="12" fillId="2" borderId="1264" xfId="3" applyFont="1" applyFill="1" applyBorder="1" applyAlignment="1">
      <alignment horizontal="center" vertical="center"/>
    </xf>
    <xf numFmtId="0" fontId="19" fillId="0" borderId="1265" xfId="3" applyFont="1" applyBorder="1" applyAlignment="1">
      <alignment horizontal="left" vertical="center" shrinkToFit="1"/>
    </xf>
    <xf numFmtId="0" fontId="19" fillId="0" borderId="1266" xfId="3" applyFont="1" applyBorder="1" applyAlignment="1">
      <alignment horizontal="left" vertical="center" shrinkToFit="1"/>
    </xf>
    <xf numFmtId="0" fontId="19" fillId="0" borderId="1267" xfId="3" applyFont="1" applyBorder="1" applyAlignment="1">
      <alignment horizontal="left" vertical="center" shrinkToFit="1"/>
    </xf>
    <xf numFmtId="0" fontId="18" fillId="0" borderId="1252" xfId="3" applyFont="1" applyBorder="1" applyAlignment="1">
      <alignment horizontal="left" vertical="center" shrinkToFit="1"/>
    </xf>
    <xf numFmtId="0" fontId="18" fillId="0" borderId="1253" xfId="3" applyFont="1" applyBorder="1" applyAlignment="1">
      <alignment horizontal="left" vertical="center" shrinkToFit="1"/>
    </xf>
    <xf numFmtId="0" fontId="18" fillId="0" borderId="1254" xfId="3" applyFont="1" applyBorder="1" applyAlignment="1">
      <alignment horizontal="left" vertical="center" shrinkToFit="1"/>
    </xf>
    <xf numFmtId="0" fontId="16" fillId="0" borderId="1256" xfId="3" applyFont="1" applyBorder="1" applyAlignment="1">
      <alignment horizontal="left" vertical="center" wrapText="1"/>
    </xf>
    <xf numFmtId="0" fontId="16" fillId="0" borderId="1257" xfId="3" applyFont="1" applyBorder="1" applyAlignment="1">
      <alignment horizontal="left" vertical="center" wrapText="1"/>
    </xf>
    <xf numFmtId="0" fontId="12" fillId="2" borderId="1258" xfId="3" applyFont="1" applyFill="1" applyBorder="1" applyAlignment="1">
      <alignment horizontal="center" vertical="center"/>
    </xf>
    <xf numFmtId="0" fontId="12" fillId="2" borderId="1259" xfId="3" applyFont="1" applyFill="1" applyBorder="1" applyAlignment="1">
      <alignment horizontal="center" vertical="center"/>
    </xf>
    <xf numFmtId="0" fontId="12" fillId="2" borderId="1260" xfId="3" applyFont="1" applyFill="1" applyBorder="1" applyAlignment="1">
      <alignment horizontal="center" vertical="center"/>
    </xf>
    <xf numFmtId="0" fontId="13" fillId="0" borderId="1261" xfId="3" applyFont="1" applyBorder="1" applyAlignment="1">
      <alignment horizontal="left" vertical="top" wrapText="1"/>
    </xf>
    <xf numFmtId="0" fontId="13" fillId="0" borderId="1259" xfId="3" applyFont="1" applyBorder="1" applyAlignment="1">
      <alignment horizontal="left" vertical="top" wrapText="1"/>
    </xf>
    <xf numFmtId="0" fontId="13" fillId="0" borderId="1262" xfId="3" applyFont="1" applyBorder="1" applyAlignment="1">
      <alignment horizontal="left" vertical="top" wrapText="1"/>
    </xf>
    <xf numFmtId="0" fontId="12" fillId="2" borderId="1255" xfId="3" applyFont="1" applyFill="1" applyBorder="1" applyAlignment="1">
      <alignment horizontal="center" vertical="center"/>
    </xf>
    <xf numFmtId="0" fontId="12" fillId="2" borderId="1256" xfId="3" applyFont="1" applyFill="1" applyBorder="1" applyAlignment="1">
      <alignment horizontal="center" vertical="center"/>
    </xf>
    <xf numFmtId="0" fontId="16" fillId="0" borderId="1243" xfId="3" applyFont="1" applyBorder="1" applyAlignment="1">
      <alignment horizontal="left" vertical="center" wrapText="1"/>
    </xf>
    <xf numFmtId="0" fontId="16" fillId="0" borderId="1244" xfId="3" applyFont="1" applyBorder="1" applyAlignment="1">
      <alignment horizontal="left" vertical="center" wrapText="1"/>
    </xf>
    <xf numFmtId="0" fontId="12" fillId="2" borderId="1245" xfId="3" applyFont="1" applyFill="1" applyBorder="1" applyAlignment="1">
      <alignment horizontal="center" vertical="center"/>
    </xf>
    <xf numFmtId="0" fontId="12" fillId="2" borderId="1246" xfId="3" applyFont="1" applyFill="1" applyBorder="1" applyAlignment="1">
      <alignment horizontal="center" vertical="center"/>
    </xf>
    <xf numFmtId="0" fontId="18" fillId="0" borderId="1247" xfId="3" applyFont="1" applyBorder="1" applyAlignment="1">
      <alignment horizontal="left" vertical="center" shrinkToFit="1"/>
    </xf>
    <xf numFmtId="0" fontId="18" fillId="0" borderId="1248" xfId="3" applyFont="1" applyBorder="1" applyAlignment="1">
      <alignment horizontal="left" vertical="center" shrinkToFit="1"/>
    </xf>
    <xf numFmtId="0" fontId="18" fillId="0" borderId="1249" xfId="3" applyFont="1" applyBorder="1" applyAlignment="1">
      <alignment horizontal="left" vertical="center" shrinkToFit="1"/>
    </xf>
    <xf numFmtId="0" fontId="12" fillId="2" borderId="1336" xfId="3" applyFont="1" applyFill="1" applyBorder="1" applyAlignment="1">
      <alignment horizontal="center" vertical="center" wrapText="1"/>
    </xf>
    <xf numFmtId="0" fontId="12" fillId="2" borderId="1337" xfId="3" applyFont="1" applyFill="1" applyBorder="1" applyAlignment="1">
      <alignment horizontal="center" vertical="center" wrapText="1"/>
    </xf>
    <xf numFmtId="0" fontId="12" fillId="2" borderId="1338" xfId="3" applyFont="1" applyFill="1" applyBorder="1" applyAlignment="1">
      <alignment horizontal="center" vertical="center" wrapText="1"/>
    </xf>
    <xf numFmtId="0" fontId="12" fillId="5" borderId="1336" xfId="3" applyFont="1" applyFill="1" applyBorder="1" applyAlignment="1">
      <alignment horizontal="left" vertical="top" wrapText="1"/>
    </xf>
    <xf numFmtId="0" fontId="12" fillId="5" borderId="1337" xfId="3" applyFont="1" applyFill="1" applyBorder="1" applyAlignment="1">
      <alignment horizontal="left" vertical="top" wrapText="1"/>
    </xf>
    <xf numFmtId="0" fontId="12" fillId="5" borderId="1338" xfId="3" applyFont="1" applyFill="1" applyBorder="1" applyAlignment="1">
      <alignment horizontal="left" vertical="top" wrapText="1"/>
    </xf>
    <xf numFmtId="0" fontId="15" fillId="5" borderId="1336" xfId="3" applyFont="1" applyFill="1" applyBorder="1" applyAlignment="1">
      <alignment horizontal="center" vertical="center" wrapText="1"/>
    </xf>
    <xf numFmtId="0" fontId="15" fillId="5" borderId="1338" xfId="3" applyFont="1" applyFill="1" applyBorder="1" applyAlignment="1">
      <alignment horizontal="center" vertical="center" wrapText="1"/>
    </xf>
    <xf numFmtId="0" fontId="21" fillId="0" borderId="1336" xfId="3" applyFont="1" applyBorder="1" applyAlignment="1">
      <alignment horizontal="left" vertical="center" wrapText="1"/>
    </xf>
    <xf numFmtId="0" fontId="21" fillId="0" borderId="1337" xfId="3" applyFont="1" applyBorder="1" applyAlignment="1">
      <alignment horizontal="left" vertical="center" wrapText="1"/>
    </xf>
    <xf numFmtId="0" fontId="21" fillId="0" borderId="1338" xfId="3" applyFont="1" applyBorder="1" applyAlignment="1">
      <alignment horizontal="left" vertical="center" wrapText="1"/>
    </xf>
    <xf numFmtId="0" fontId="12" fillId="2" borderId="1336" xfId="3" applyFont="1" applyFill="1" applyBorder="1" applyAlignment="1">
      <alignment horizontal="center" vertical="center"/>
    </xf>
    <xf numFmtId="0" fontId="12" fillId="2" borderId="1337" xfId="3" applyFont="1" applyFill="1" applyBorder="1" applyAlignment="1">
      <alignment horizontal="center" vertical="center"/>
    </xf>
    <xf numFmtId="0" fontId="12" fillId="2" borderId="1331" xfId="3" applyFont="1" applyFill="1" applyBorder="1" applyAlignment="1">
      <alignment horizontal="center" vertical="center"/>
    </xf>
    <xf numFmtId="0" fontId="12" fillId="2" borderId="1332" xfId="3" applyFont="1" applyFill="1" applyBorder="1" applyAlignment="1">
      <alignment horizontal="center" vertical="center"/>
    </xf>
    <xf numFmtId="0" fontId="19" fillId="0" borderId="1333" xfId="3" applyFont="1" applyBorder="1" applyAlignment="1">
      <alignment horizontal="left" vertical="center" shrinkToFit="1"/>
    </xf>
    <xf numFmtId="0" fontId="19" fillId="0" borderId="1334" xfId="3" applyFont="1" applyBorder="1" applyAlignment="1">
      <alignment horizontal="left" vertical="center" shrinkToFit="1"/>
    </xf>
    <xf numFmtId="0" fontId="19" fillId="0" borderId="1335" xfId="3" applyFont="1" applyBorder="1" applyAlignment="1">
      <alignment horizontal="left" vertical="center" shrinkToFit="1"/>
    </xf>
    <xf numFmtId="0" fontId="12" fillId="2" borderId="1326" xfId="3" applyFont="1" applyFill="1" applyBorder="1" applyAlignment="1">
      <alignment horizontal="center" vertical="center"/>
    </xf>
    <xf numFmtId="0" fontId="12" fillId="2" borderId="1327" xfId="3" applyFont="1" applyFill="1" applyBorder="1" applyAlignment="1">
      <alignment horizontal="center" vertical="center"/>
    </xf>
    <xf numFmtId="0" fontId="12" fillId="2" borderId="1328" xfId="3" applyFont="1" applyFill="1" applyBorder="1" applyAlignment="1">
      <alignment horizontal="center" vertical="center"/>
    </xf>
    <xf numFmtId="0" fontId="13" fillId="0" borderId="1329" xfId="3" applyFont="1" applyBorder="1" applyAlignment="1">
      <alignment horizontal="left" vertical="top" wrapText="1"/>
    </xf>
    <xf numFmtId="0" fontId="13" fillId="0" borderId="1327" xfId="3" applyFont="1" applyBorder="1" applyAlignment="1">
      <alignment horizontal="left" vertical="top" wrapText="1"/>
    </xf>
    <xf numFmtId="0" fontId="13" fillId="0" borderId="1330" xfId="3" applyFont="1" applyBorder="1" applyAlignment="1">
      <alignment horizontal="left" vertical="top" wrapText="1"/>
    </xf>
    <xf numFmtId="0" fontId="12" fillId="2" borderId="1321" xfId="3" applyFont="1" applyFill="1" applyBorder="1" applyAlignment="1">
      <alignment horizontal="center" vertical="center"/>
    </xf>
    <xf numFmtId="0" fontId="12" fillId="2" borderId="1322" xfId="3" applyFont="1" applyFill="1" applyBorder="1" applyAlignment="1">
      <alignment horizontal="center" vertical="center"/>
    </xf>
    <xf numFmtId="0" fontId="19" fillId="0" borderId="1323" xfId="3" applyFont="1" applyBorder="1" applyAlignment="1">
      <alignment horizontal="left" vertical="center" shrinkToFit="1"/>
    </xf>
    <xf numFmtId="0" fontId="19" fillId="0" borderId="1324" xfId="3" applyFont="1" applyBorder="1" applyAlignment="1">
      <alignment horizontal="left" vertical="center" shrinkToFit="1"/>
    </xf>
    <xf numFmtId="0" fontId="19" fillId="0" borderId="1325" xfId="3" applyFont="1" applyBorder="1" applyAlignment="1">
      <alignment horizontal="left" vertical="center" shrinkToFit="1"/>
    </xf>
    <xf numFmtId="0" fontId="12" fillId="2" borderId="1316" xfId="3" applyFont="1" applyFill="1" applyBorder="1" applyAlignment="1">
      <alignment horizontal="center" vertical="center"/>
    </xf>
    <xf numFmtId="0" fontId="12" fillId="2" borderId="1317" xfId="3" applyFont="1" applyFill="1" applyBorder="1" applyAlignment="1">
      <alignment horizontal="center" vertical="center"/>
    </xf>
    <xf numFmtId="0" fontId="18" fillId="0" borderId="1318" xfId="3" applyFont="1" applyBorder="1" applyAlignment="1">
      <alignment horizontal="left" vertical="center" shrinkToFit="1"/>
    </xf>
    <xf numFmtId="0" fontId="18" fillId="0" borderId="1319" xfId="3" applyFont="1" applyBorder="1" applyAlignment="1">
      <alignment horizontal="left" vertical="center" shrinkToFit="1"/>
    </xf>
    <xf numFmtId="0" fontId="18" fillId="0" borderId="1320" xfId="3" applyFont="1" applyBorder="1" applyAlignment="1">
      <alignment horizontal="left" vertical="center" shrinkToFit="1"/>
    </xf>
    <xf numFmtId="0" fontId="18" fillId="0" borderId="1323" xfId="3" applyFont="1" applyBorder="1" applyAlignment="1">
      <alignment horizontal="left" vertical="center" shrinkToFit="1"/>
    </xf>
    <xf numFmtId="0" fontId="18" fillId="0" borderId="1324" xfId="3" applyFont="1" applyBorder="1" applyAlignment="1">
      <alignment horizontal="left" vertical="center" shrinkToFit="1"/>
    </xf>
    <xf numFmtId="0" fontId="18" fillId="0" borderId="1325" xfId="3" applyFont="1" applyBorder="1" applyAlignment="1">
      <alignment horizontal="left" vertical="center" shrinkToFit="1"/>
    </xf>
    <xf numFmtId="0" fontId="12" fillId="5" borderId="1303" xfId="3" applyFont="1" applyFill="1" applyBorder="1" applyAlignment="1">
      <alignment horizontal="left" vertical="top" wrapText="1"/>
    </xf>
    <xf numFmtId="0" fontId="12" fillId="5" borderId="1304" xfId="3" applyFont="1" applyFill="1" applyBorder="1" applyAlignment="1">
      <alignment horizontal="left" vertical="top" wrapText="1"/>
    </xf>
    <xf numFmtId="0" fontId="12" fillId="2" borderId="1302" xfId="3" applyFont="1" applyFill="1" applyBorder="1" applyAlignment="1">
      <alignment horizontal="center" vertical="center" wrapText="1"/>
    </xf>
    <xf numFmtId="0" fontId="12" fillId="2" borderId="1303" xfId="3" applyFont="1" applyFill="1" applyBorder="1" applyAlignment="1">
      <alignment horizontal="center" vertical="center" wrapText="1"/>
    </xf>
    <xf numFmtId="0" fontId="12" fillId="2" borderId="1315" xfId="3" applyFont="1" applyFill="1" applyBorder="1" applyAlignment="1">
      <alignment horizontal="center" vertical="center" wrapText="1"/>
    </xf>
    <xf numFmtId="0" fontId="12" fillId="2" borderId="1297" xfId="3" applyFont="1" applyFill="1" applyBorder="1" applyAlignment="1">
      <alignment horizontal="center" vertical="center"/>
    </xf>
    <xf numFmtId="0" fontId="12" fillId="2" borderId="1298" xfId="3" applyFont="1" applyFill="1" applyBorder="1" applyAlignment="1">
      <alignment horizontal="center" vertical="center"/>
    </xf>
    <xf numFmtId="0" fontId="19" fillId="0" borderId="1299" xfId="3" applyFont="1" applyBorder="1" applyAlignment="1">
      <alignment horizontal="left" vertical="center" shrinkToFit="1"/>
    </xf>
    <xf numFmtId="0" fontId="19" fillId="0" borderId="1300" xfId="3" applyFont="1" applyBorder="1" applyAlignment="1">
      <alignment horizontal="left" vertical="center" shrinkToFit="1"/>
    </xf>
    <xf numFmtId="0" fontId="19" fillId="0" borderId="1301" xfId="3" applyFont="1" applyBorder="1" applyAlignment="1">
      <alignment horizontal="left" vertical="center" shrinkToFit="1"/>
    </xf>
    <xf numFmtId="0" fontId="12" fillId="2" borderId="1310" xfId="3" applyFont="1" applyFill="1" applyBorder="1" applyAlignment="1">
      <alignment horizontal="center" vertical="center"/>
    </xf>
    <xf numFmtId="0" fontId="12" fillId="2" borderId="1311" xfId="3" applyFont="1" applyFill="1" applyBorder="1" applyAlignment="1">
      <alignment horizontal="center" vertical="center"/>
    </xf>
    <xf numFmtId="0" fontId="19" fillId="0" borderId="1312" xfId="3" applyFont="1" applyBorder="1" applyAlignment="1">
      <alignment horizontal="left" vertical="center" shrinkToFit="1"/>
    </xf>
    <xf numFmtId="0" fontId="19" fillId="0" borderId="1313" xfId="3" applyFont="1" applyBorder="1" applyAlignment="1">
      <alignment horizontal="left" vertical="center" shrinkToFit="1"/>
    </xf>
    <xf numFmtId="0" fontId="19" fillId="0" borderId="1314" xfId="3" applyFont="1" applyBorder="1" applyAlignment="1">
      <alignment horizontal="left" vertical="center" shrinkToFit="1"/>
    </xf>
    <xf numFmtId="0" fontId="18" fillId="0" borderId="1299" xfId="3" applyFont="1" applyBorder="1" applyAlignment="1">
      <alignment horizontal="left" vertical="center" shrinkToFit="1"/>
    </xf>
    <xf numFmtId="0" fontId="18" fillId="0" borderId="1300" xfId="3" applyFont="1" applyBorder="1" applyAlignment="1">
      <alignment horizontal="left" vertical="center" shrinkToFit="1"/>
    </xf>
    <xf numFmtId="0" fontId="18" fillId="0" borderId="1301" xfId="3" applyFont="1" applyBorder="1" applyAlignment="1">
      <alignment horizontal="left" vertical="center" shrinkToFit="1"/>
    </xf>
    <xf numFmtId="0" fontId="16" fillId="0" borderId="1303" xfId="3" applyFont="1" applyBorder="1" applyAlignment="1">
      <alignment horizontal="left" vertical="center" wrapText="1"/>
    </xf>
    <xf numFmtId="0" fontId="16" fillId="0" borderId="1304" xfId="3" applyFont="1" applyBorder="1" applyAlignment="1">
      <alignment horizontal="left" vertical="center" wrapText="1"/>
    </xf>
    <xf numFmtId="0" fontId="12" fillId="2" borderId="1305" xfId="3" applyFont="1" applyFill="1" applyBorder="1" applyAlignment="1">
      <alignment horizontal="center" vertical="center"/>
    </xf>
    <xf numFmtId="0" fontId="12" fillId="2" borderId="1306" xfId="3" applyFont="1" applyFill="1" applyBorder="1" applyAlignment="1">
      <alignment horizontal="center" vertical="center"/>
    </xf>
    <xf numFmtId="0" fontId="12" fillId="2" borderId="1307" xfId="3" applyFont="1" applyFill="1" applyBorder="1" applyAlignment="1">
      <alignment horizontal="center" vertical="center"/>
    </xf>
    <xf numFmtId="0" fontId="13" fillId="0" borderId="1308" xfId="3" applyFont="1" applyBorder="1" applyAlignment="1">
      <alignment horizontal="left" vertical="top" wrapText="1"/>
    </xf>
    <xf numFmtId="0" fontId="13" fillId="0" borderId="1306" xfId="3" applyFont="1" applyBorder="1" applyAlignment="1">
      <alignment horizontal="left" vertical="top" wrapText="1"/>
    </xf>
    <xf numFmtId="0" fontId="13" fillId="0" borderId="1309" xfId="3" applyFont="1" applyBorder="1" applyAlignment="1">
      <alignment horizontal="left" vertical="top" wrapText="1"/>
    </xf>
    <xf numFmtId="0" fontId="12" fillId="2" borderId="1302" xfId="3" applyFont="1" applyFill="1" applyBorder="1" applyAlignment="1">
      <alignment horizontal="center" vertical="center"/>
    </xf>
    <xf numFmtId="0" fontId="12" fillId="2" borderId="1303" xfId="3" applyFont="1" applyFill="1" applyBorder="1" applyAlignment="1">
      <alignment horizontal="center" vertical="center"/>
    </xf>
    <xf numFmtId="0" fontId="16" fillId="0" borderId="1290" xfId="3" applyFont="1" applyBorder="1" applyAlignment="1">
      <alignment horizontal="left" vertical="center" wrapText="1"/>
    </xf>
    <xf numFmtId="0" fontId="16" fillId="0" borderId="1291" xfId="3" applyFont="1" applyBorder="1" applyAlignment="1">
      <alignment horizontal="left" vertical="center" wrapText="1"/>
    </xf>
    <xf numFmtId="0" fontId="12" fillId="2" borderId="1292" xfId="3" applyFont="1" applyFill="1" applyBorder="1" applyAlignment="1">
      <alignment horizontal="center" vertical="center"/>
    </xf>
    <xf numFmtId="0" fontId="12" fillId="2" borderId="1293" xfId="3" applyFont="1" applyFill="1" applyBorder="1" applyAlignment="1">
      <alignment horizontal="center" vertical="center"/>
    </xf>
    <xf numFmtId="0" fontId="18" fillId="0" borderId="1294" xfId="3" applyFont="1" applyBorder="1" applyAlignment="1">
      <alignment horizontal="left" vertical="center" shrinkToFit="1"/>
    </xf>
    <xf numFmtId="0" fontId="18" fillId="0" borderId="1295" xfId="3" applyFont="1" applyBorder="1" applyAlignment="1">
      <alignment horizontal="left" vertical="center" shrinkToFit="1"/>
    </xf>
    <xf numFmtId="0" fontId="18" fillId="0" borderId="1296" xfId="3" applyFont="1" applyBorder="1" applyAlignment="1">
      <alignment horizontal="left" vertical="center" shrinkToFit="1"/>
    </xf>
    <xf numFmtId="0" fontId="12" fillId="2" borderId="1383" xfId="3" applyFont="1" applyFill="1" applyBorder="1" applyAlignment="1">
      <alignment horizontal="center" vertical="center" wrapText="1"/>
    </xf>
    <xf numFmtId="0" fontId="12" fillId="2" borderId="1384" xfId="3" applyFont="1" applyFill="1" applyBorder="1" applyAlignment="1">
      <alignment horizontal="center" vertical="center" wrapText="1"/>
    </xf>
    <xf numFmtId="0" fontId="12" fillId="2" borderId="1385" xfId="3" applyFont="1" applyFill="1" applyBorder="1" applyAlignment="1">
      <alignment horizontal="center" vertical="center" wrapText="1"/>
    </xf>
    <xf numFmtId="0" fontId="12" fillId="5" borderId="1383" xfId="3" applyFont="1" applyFill="1" applyBorder="1" applyAlignment="1">
      <alignment horizontal="left" vertical="top" wrapText="1"/>
    </xf>
    <xf numFmtId="0" fontId="12" fillId="5" borderId="1384" xfId="3" applyFont="1" applyFill="1" applyBorder="1" applyAlignment="1">
      <alignment horizontal="left" vertical="top" wrapText="1"/>
    </xf>
    <xf numFmtId="0" fontId="12" fillId="5" borderId="1385" xfId="3" applyFont="1" applyFill="1" applyBorder="1" applyAlignment="1">
      <alignment horizontal="left" vertical="top" wrapText="1"/>
    </xf>
    <xf numFmtId="0" fontId="15" fillId="5" borderId="1383" xfId="3" applyFont="1" applyFill="1" applyBorder="1" applyAlignment="1">
      <alignment horizontal="center" vertical="center" wrapText="1"/>
    </xf>
    <xf numFmtId="0" fontId="15" fillId="5" borderId="1385" xfId="3" applyFont="1" applyFill="1" applyBorder="1" applyAlignment="1">
      <alignment horizontal="center" vertical="center" wrapText="1"/>
    </xf>
    <xf numFmtId="0" fontId="21" fillId="0" borderId="1383" xfId="3" applyFont="1" applyBorder="1" applyAlignment="1">
      <alignment horizontal="left" vertical="center" wrapText="1"/>
    </xf>
    <xf numFmtId="0" fontId="21" fillId="0" borderId="1384" xfId="3" applyFont="1" applyBorder="1" applyAlignment="1">
      <alignment horizontal="left" vertical="center" wrapText="1"/>
    </xf>
    <xf numFmtId="0" fontId="21" fillId="0" borderId="1385" xfId="3" applyFont="1" applyBorder="1" applyAlignment="1">
      <alignment horizontal="left" vertical="center" wrapText="1"/>
    </xf>
    <xf numFmtId="0" fontId="12" fillId="2" borderId="1383" xfId="3" applyFont="1" applyFill="1" applyBorder="1" applyAlignment="1">
      <alignment horizontal="center" vertical="center"/>
    </xf>
    <xf numFmtId="0" fontId="12" fillId="2" borderId="1384" xfId="3" applyFont="1" applyFill="1" applyBorder="1" applyAlignment="1">
      <alignment horizontal="center" vertical="center"/>
    </xf>
    <xf numFmtId="0" fontId="12" fillId="2" borderId="1378" xfId="3" applyFont="1" applyFill="1" applyBorder="1" applyAlignment="1">
      <alignment horizontal="center" vertical="center"/>
    </xf>
    <xf numFmtId="0" fontId="12" fillId="2" borderId="1379" xfId="3" applyFont="1" applyFill="1" applyBorder="1" applyAlignment="1">
      <alignment horizontal="center" vertical="center"/>
    </xf>
    <xf numFmtId="0" fontId="19" fillId="0" borderId="1380" xfId="3" applyFont="1" applyBorder="1" applyAlignment="1">
      <alignment horizontal="left" vertical="center" shrinkToFit="1"/>
    </xf>
    <xf numFmtId="0" fontId="19" fillId="0" borderId="1381" xfId="3" applyFont="1" applyBorder="1" applyAlignment="1">
      <alignment horizontal="left" vertical="center" shrinkToFit="1"/>
    </xf>
    <xf numFmtId="0" fontId="19" fillId="0" borderId="1382" xfId="3" applyFont="1" applyBorder="1" applyAlignment="1">
      <alignment horizontal="left" vertical="center" shrinkToFit="1"/>
    </xf>
    <xf numFmtId="0" fontId="12" fillId="2" borderId="1373" xfId="3" applyFont="1" applyFill="1" applyBorder="1" applyAlignment="1">
      <alignment horizontal="center" vertical="center"/>
    </xf>
    <xf numFmtId="0" fontId="12" fillId="2" borderId="1374" xfId="3" applyFont="1" applyFill="1" applyBorder="1" applyAlignment="1">
      <alignment horizontal="center" vertical="center"/>
    </xf>
    <xf numFmtId="0" fontId="12" fillId="2" borderId="1375" xfId="3" applyFont="1" applyFill="1" applyBorder="1" applyAlignment="1">
      <alignment horizontal="center" vertical="center"/>
    </xf>
    <xf numFmtId="0" fontId="13" fillId="0" borderId="1376" xfId="3" applyFont="1" applyBorder="1" applyAlignment="1">
      <alignment horizontal="left" vertical="top" wrapText="1"/>
    </xf>
    <xf numFmtId="0" fontId="13" fillId="0" borderId="1374" xfId="3" applyFont="1" applyBorder="1" applyAlignment="1">
      <alignment horizontal="left" vertical="top" wrapText="1"/>
    </xf>
    <xf numFmtId="0" fontId="13" fillId="0" borderId="1377" xfId="3" applyFont="1" applyBorder="1" applyAlignment="1">
      <alignment horizontal="left" vertical="top" wrapText="1"/>
    </xf>
    <xf numFmtId="0" fontId="12" fillId="2" borderId="1368" xfId="3" applyFont="1" applyFill="1" applyBorder="1" applyAlignment="1">
      <alignment horizontal="center" vertical="center"/>
    </xf>
    <xf numFmtId="0" fontId="12" fillId="2" borderId="1369" xfId="3" applyFont="1" applyFill="1" applyBorder="1" applyAlignment="1">
      <alignment horizontal="center" vertical="center"/>
    </xf>
    <xf numFmtId="0" fontId="19" fillId="0" borderId="1370" xfId="3" applyFont="1" applyBorder="1" applyAlignment="1">
      <alignment horizontal="left" vertical="center" shrinkToFit="1"/>
    </xf>
    <xf numFmtId="0" fontId="19" fillId="0" borderId="1371" xfId="3" applyFont="1" applyBorder="1" applyAlignment="1">
      <alignment horizontal="left" vertical="center" shrinkToFit="1"/>
    </xf>
    <xf numFmtId="0" fontId="19" fillId="0" borderId="1372" xfId="3" applyFont="1" applyBorder="1" applyAlignment="1">
      <alignment horizontal="left" vertical="center" shrinkToFit="1"/>
    </xf>
    <xf numFmtId="0" fontId="12" fillId="2" borderId="1363" xfId="3" applyFont="1" applyFill="1" applyBorder="1" applyAlignment="1">
      <alignment horizontal="center" vertical="center"/>
    </xf>
    <xf numFmtId="0" fontId="12" fillId="2" borderId="1364" xfId="3" applyFont="1" applyFill="1" applyBorder="1" applyAlignment="1">
      <alignment horizontal="center" vertical="center"/>
    </xf>
    <xf numFmtId="0" fontId="18" fillId="0" borderId="1365" xfId="3" applyFont="1" applyBorder="1" applyAlignment="1">
      <alignment horizontal="left" vertical="center" shrinkToFit="1"/>
    </xf>
    <xf numFmtId="0" fontId="18" fillId="0" borderId="1366" xfId="3" applyFont="1" applyBorder="1" applyAlignment="1">
      <alignment horizontal="left" vertical="center" shrinkToFit="1"/>
    </xf>
    <xf numFmtId="0" fontId="18" fillId="0" borderId="1367" xfId="3" applyFont="1" applyBorder="1" applyAlignment="1">
      <alignment horizontal="left" vertical="center" shrinkToFit="1"/>
    </xf>
    <xf numFmtId="0" fontId="18" fillId="0" borderId="1370" xfId="3" applyFont="1" applyBorder="1" applyAlignment="1">
      <alignment horizontal="left" vertical="center" shrinkToFit="1"/>
    </xf>
    <xf numFmtId="0" fontId="18" fillId="0" borderId="1371" xfId="3" applyFont="1" applyBorder="1" applyAlignment="1">
      <alignment horizontal="left" vertical="center" shrinkToFit="1"/>
    </xf>
    <xf numFmtId="0" fontId="18" fillId="0" borderId="1372" xfId="3" applyFont="1" applyBorder="1" applyAlignment="1">
      <alignment horizontal="left" vertical="center" shrinkToFit="1"/>
    </xf>
    <xf numFmtId="0" fontId="12" fillId="5" borderId="1350" xfId="3" applyFont="1" applyFill="1" applyBorder="1" applyAlignment="1">
      <alignment horizontal="left" vertical="top" wrapText="1"/>
    </xf>
    <xf numFmtId="0" fontId="12" fillId="5" borderId="1351" xfId="3" applyFont="1" applyFill="1" applyBorder="1" applyAlignment="1">
      <alignment horizontal="left" vertical="top" wrapText="1"/>
    </xf>
    <xf numFmtId="0" fontId="12" fillId="2" borderId="1349" xfId="3" applyFont="1" applyFill="1" applyBorder="1" applyAlignment="1">
      <alignment horizontal="center" vertical="center" wrapText="1"/>
    </xf>
    <xf numFmtId="0" fontId="12" fillId="2" borderId="1350" xfId="3" applyFont="1" applyFill="1" applyBorder="1" applyAlignment="1">
      <alignment horizontal="center" vertical="center" wrapText="1"/>
    </xf>
    <xf numFmtId="0" fontId="12" fillId="2" borderId="1362" xfId="3" applyFont="1" applyFill="1" applyBorder="1" applyAlignment="1">
      <alignment horizontal="center" vertical="center" wrapText="1"/>
    </xf>
    <xf numFmtId="0" fontId="12" fillId="2" borderId="1344" xfId="3" applyFont="1" applyFill="1" applyBorder="1" applyAlignment="1">
      <alignment horizontal="center" vertical="center"/>
    </xf>
    <xf numFmtId="0" fontId="12" fillId="2" borderId="1345" xfId="3" applyFont="1" applyFill="1" applyBorder="1" applyAlignment="1">
      <alignment horizontal="center" vertical="center"/>
    </xf>
    <xf numFmtId="0" fontId="19" fillId="0" borderId="1346" xfId="3" applyFont="1" applyBorder="1" applyAlignment="1">
      <alignment horizontal="left" vertical="center" shrinkToFit="1"/>
    </xf>
    <xf numFmtId="0" fontId="19" fillId="0" borderId="1347" xfId="3" applyFont="1" applyBorder="1" applyAlignment="1">
      <alignment horizontal="left" vertical="center" shrinkToFit="1"/>
    </xf>
    <xf numFmtId="0" fontId="19" fillId="0" borderId="1348" xfId="3" applyFont="1" applyBorder="1" applyAlignment="1">
      <alignment horizontal="left" vertical="center" shrinkToFit="1"/>
    </xf>
    <xf numFmtId="0" fontId="12" fillId="2" borderId="1357" xfId="3" applyFont="1" applyFill="1" applyBorder="1" applyAlignment="1">
      <alignment horizontal="center" vertical="center"/>
    </xf>
    <xf numFmtId="0" fontId="12" fillId="2" borderId="1358" xfId="3" applyFont="1" applyFill="1" applyBorder="1" applyAlignment="1">
      <alignment horizontal="center" vertical="center"/>
    </xf>
    <xf numFmtId="0" fontId="19" fillId="0" borderId="1359" xfId="3" applyFont="1" applyBorder="1" applyAlignment="1">
      <alignment horizontal="left" vertical="center" shrinkToFit="1"/>
    </xf>
    <xf numFmtId="0" fontId="19" fillId="0" borderId="1360" xfId="3" applyFont="1" applyBorder="1" applyAlignment="1">
      <alignment horizontal="left" vertical="center" shrinkToFit="1"/>
    </xf>
    <xf numFmtId="0" fontId="19" fillId="0" borderId="1361" xfId="3" applyFont="1" applyBorder="1" applyAlignment="1">
      <alignment horizontal="left" vertical="center" shrinkToFit="1"/>
    </xf>
    <xf numFmtId="0" fontId="18" fillId="0" borderId="1346" xfId="3" applyFont="1" applyBorder="1" applyAlignment="1">
      <alignment horizontal="left" vertical="center" shrinkToFit="1"/>
    </xf>
    <xf numFmtId="0" fontId="18" fillId="0" borderId="1347" xfId="3" applyFont="1" applyBorder="1" applyAlignment="1">
      <alignment horizontal="left" vertical="center" shrinkToFit="1"/>
    </xf>
    <xf numFmtId="0" fontId="18" fillId="0" borderId="1348" xfId="3" applyFont="1" applyBorder="1" applyAlignment="1">
      <alignment horizontal="left" vertical="center" shrinkToFit="1"/>
    </xf>
    <xf numFmtId="0" fontId="16" fillId="0" borderId="1350" xfId="3" applyFont="1" applyBorder="1" applyAlignment="1">
      <alignment horizontal="left" vertical="center" wrapText="1"/>
    </xf>
    <xf numFmtId="0" fontId="16" fillId="0" borderId="1351" xfId="3" applyFont="1" applyBorder="1" applyAlignment="1">
      <alignment horizontal="left" vertical="center" wrapText="1"/>
    </xf>
    <xf numFmtId="0" fontId="12" fillId="2" borderId="1352" xfId="3" applyFont="1" applyFill="1" applyBorder="1" applyAlignment="1">
      <alignment horizontal="center" vertical="center"/>
    </xf>
    <xf numFmtId="0" fontId="12" fillId="2" borderId="1353" xfId="3" applyFont="1" applyFill="1" applyBorder="1" applyAlignment="1">
      <alignment horizontal="center" vertical="center"/>
    </xf>
    <xf numFmtId="0" fontId="12" fillId="2" borderId="1354" xfId="3" applyFont="1" applyFill="1" applyBorder="1" applyAlignment="1">
      <alignment horizontal="center" vertical="center"/>
    </xf>
    <xf numFmtId="0" fontId="13" fillId="0" borderId="1355" xfId="3" applyFont="1" applyBorder="1" applyAlignment="1">
      <alignment horizontal="left" vertical="top" wrapText="1"/>
    </xf>
    <xf numFmtId="0" fontId="13" fillId="0" borderId="1353" xfId="3" applyFont="1" applyBorder="1" applyAlignment="1">
      <alignment horizontal="left" vertical="top" wrapText="1"/>
    </xf>
    <xf numFmtId="0" fontId="13" fillId="0" borderId="1356" xfId="3" applyFont="1" applyBorder="1" applyAlignment="1">
      <alignment horizontal="left" vertical="top" wrapText="1"/>
    </xf>
    <xf numFmtId="0" fontId="12" fillId="2" borderId="1349" xfId="3" applyFont="1" applyFill="1" applyBorder="1" applyAlignment="1">
      <alignment horizontal="center" vertical="center"/>
    </xf>
    <xf numFmtId="0" fontId="12" fillId="2" borderId="1350" xfId="3" applyFont="1" applyFill="1" applyBorder="1" applyAlignment="1">
      <alignment horizontal="center" vertical="center"/>
    </xf>
    <xf numFmtId="0" fontId="16" fillId="0" borderId="1337" xfId="3" applyFont="1" applyBorder="1" applyAlignment="1">
      <alignment horizontal="left" vertical="center" wrapText="1"/>
    </xf>
    <xf numFmtId="0" fontId="16" fillId="0" borderId="1338" xfId="3" applyFont="1" applyBorder="1" applyAlignment="1">
      <alignment horizontal="left" vertical="center" wrapText="1"/>
    </xf>
    <xf numFmtId="0" fontId="12" fillId="2" borderId="1339" xfId="3" applyFont="1" applyFill="1" applyBorder="1" applyAlignment="1">
      <alignment horizontal="center" vertical="center"/>
    </xf>
    <xf numFmtId="0" fontId="12" fillId="2" borderId="1340" xfId="3" applyFont="1" applyFill="1" applyBorder="1" applyAlignment="1">
      <alignment horizontal="center" vertical="center"/>
    </xf>
    <xf numFmtId="0" fontId="18" fillId="0" borderId="1341" xfId="3" applyFont="1" applyBorder="1" applyAlignment="1">
      <alignment horizontal="left" vertical="center" shrinkToFit="1"/>
    </xf>
    <xf numFmtId="0" fontId="18" fillId="0" borderId="1342" xfId="3" applyFont="1" applyBorder="1" applyAlignment="1">
      <alignment horizontal="left" vertical="center" shrinkToFit="1"/>
    </xf>
    <xf numFmtId="0" fontId="18" fillId="0" borderId="1343" xfId="3" applyFont="1" applyBorder="1" applyAlignment="1">
      <alignment horizontal="left" vertical="center" shrinkToFit="1"/>
    </xf>
    <xf numFmtId="0" fontId="12" fillId="2" borderId="1430" xfId="3" applyFont="1" applyFill="1" applyBorder="1" applyAlignment="1">
      <alignment horizontal="center" vertical="center" wrapText="1"/>
    </xf>
    <xf numFmtId="0" fontId="12" fillId="2" borderId="1431" xfId="3" applyFont="1" applyFill="1" applyBorder="1" applyAlignment="1">
      <alignment horizontal="center" vertical="center" wrapText="1"/>
    </xf>
    <xf numFmtId="0" fontId="12" fillId="2" borderId="1432" xfId="3" applyFont="1" applyFill="1" applyBorder="1" applyAlignment="1">
      <alignment horizontal="center" vertical="center" wrapText="1"/>
    </xf>
    <xf numFmtId="0" fontId="12" fillId="5" borderId="1430" xfId="3" applyFont="1" applyFill="1" applyBorder="1" applyAlignment="1">
      <alignment horizontal="left" vertical="top" wrapText="1"/>
    </xf>
    <xf numFmtId="0" fontId="12" fillId="5" borderId="1431" xfId="3" applyFont="1" applyFill="1" applyBorder="1" applyAlignment="1">
      <alignment horizontal="left" vertical="top" wrapText="1"/>
    </xf>
    <xf numFmtId="0" fontId="12" fillId="5" borderId="1432" xfId="3" applyFont="1" applyFill="1" applyBorder="1" applyAlignment="1">
      <alignment horizontal="left" vertical="top" wrapText="1"/>
    </xf>
    <xf numFmtId="0" fontId="15" fillId="5" borderId="1430" xfId="3" applyFont="1" applyFill="1" applyBorder="1" applyAlignment="1">
      <alignment horizontal="center" vertical="center" wrapText="1"/>
    </xf>
    <xf numFmtId="0" fontId="15" fillId="5" borderId="1432" xfId="3" applyFont="1" applyFill="1" applyBorder="1" applyAlignment="1">
      <alignment horizontal="center" vertical="center" wrapText="1"/>
    </xf>
    <xf numFmtId="0" fontId="21" fillId="0" borderId="1430" xfId="3" applyFont="1" applyBorder="1" applyAlignment="1">
      <alignment horizontal="left" vertical="center" wrapText="1"/>
    </xf>
    <xf numFmtId="0" fontId="21" fillId="0" borderId="1431" xfId="3" applyFont="1" applyBorder="1" applyAlignment="1">
      <alignment horizontal="left" vertical="center" wrapText="1"/>
    </xf>
    <xf numFmtId="0" fontId="21" fillId="0" borderId="1432" xfId="3" applyFont="1" applyBorder="1" applyAlignment="1">
      <alignment horizontal="left" vertical="center" wrapText="1"/>
    </xf>
    <xf numFmtId="0" fontId="12" fillId="2" borderId="1430" xfId="3" applyFont="1" applyFill="1" applyBorder="1" applyAlignment="1">
      <alignment horizontal="center" vertical="center"/>
    </xf>
    <xf numFmtId="0" fontId="12" fillId="2" borderId="1431" xfId="3" applyFont="1" applyFill="1" applyBorder="1" applyAlignment="1">
      <alignment horizontal="center" vertical="center"/>
    </xf>
    <xf numFmtId="0" fontId="12" fillId="2" borderId="1425" xfId="3" applyFont="1" applyFill="1" applyBorder="1" applyAlignment="1">
      <alignment horizontal="center" vertical="center"/>
    </xf>
    <xf numFmtId="0" fontId="12" fillId="2" borderId="1426" xfId="3" applyFont="1" applyFill="1" applyBorder="1" applyAlignment="1">
      <alignment horizontal="center" vertical="center"/>
    </xf>
    <xf numFmtId="0" fontId="19" fillId="0" borderId="1427" xfId="3" applyFont="1" applyBorder="1" applyAlignment="1">
      <alignment horizontal="left" vertical="center" shrinkToFit="1"/>
    </xf>
    <xf numFmtId="0" fontId="19" fillId="0" borderId="1428" xfId="3" applyFont="1" applyBorder="1" applyAlignment="1">
      <alignment horizontal="left" vertical="center" shrinkToFit="1"/>
    </xf>
    <xf numFmtId="0" fontId="19" fillId="0" borderId="1429" xfId="3" applyFont="1" applyBorder="1" applyAlignment="1">
      <alignment horizontal="left" vertical="center" shrinkToFit="1"/>
    </xf>
    <xf numFmtId="0" fontId="12" fillId="2" borderId="1420" xfId="3" applyFont="1" applyFill="1" applyBorder="1" applyAlignment="1">
      <alignment horizontal="center" vertical="center"/>
    </xf>
    <xf numFmtId="0" fontId="12" fillId="2" borderId="1421" xfId="3" applyFont="1" applyFill="1" applyBorder="1" applyAlignment="1">
      <alignment horizontal="center" vertical="center"/>
    </xf>
    <xf numFmtId="0" fontId="12" fillId="2" borderId="1422" xfId="3" applyFont="1" applyFill="1" applyBorder="1" applyAlignment="1">
      <alignment horizontal="center" vertical="center"/>
    </xf>
    <xf numFmtId="0" fontId="13" fillId="0" borderId="1423" xfId="3" applyFont="1" applyBorder="1" applyAlignment="1">
      <alignment horizontal="left" vertical="top" wrapText="1"/>
    </xf>
    <xf numFmtId="0" fontId="13" fillId="0" borderId="1421" xfId="3" applyFont="1" applyBorder="1" applyAlignment="1">
      <alignment horizontal="left" vertical="top" wrapText="1"/>
    </xf>
    <xf numFmtId="0" fontId="13" fillId="0" borderId="1424" xfId="3" applyFont="1" applyBorder="1" applyAlignment="1">
      <alignment horizontal="left" vertical="top" wrapText="1"/>
    </xf>
    <xf numFmtId="0" fontId="12" fillId="2" borderId="1415" xfId="3" applyFont="1" applyFill="1" applyBorder="1" applyAlignment="1">
      <alignment horizontal="center" vertical="center"/>
    </xf>
    <xf numFmtId="0" fontId="12" fillId="2" borderId="1416" xfId="3" applyFont="1" applyFill="1" applyBorder="1" applyAlignment="1">
      <alignment horizontal="center" vertical="center"/>
    </xf>
    <xf numFmtId="0" fontId="19" fillId="0" borderId="1417" xfId="3" applyFont="1" applyBorder="1" applyAlignment="1">
      <alignment horizontal="left" vertical="center" shrinkToFit="1"/>
    </xf>
    <xf numFmtId="0" fontId="19" fillId="0" borderId="1418" xfId="3" applyFont="1" applyBorder="1" applyAlignment="1">
      <alignment horizontal="left" vertical="center" shrinkToFit="1"/>
    </xf>
    <xf numFmtId="0" fontId="19" fillId="0" borderId="1419" xfId="3" applyFont="1" applyBorder="1" applyAlignment="1">
      <alignment horizontal="left" vertical="center" shrinkToFit="1"/>
    </xf>
    <xf numFmtId="0" fontId="12" fillId="2" borderId="1410" xfId="3" applyFont="1" applyFill="1" applyBorder="1" applyAlignment="1">
      <alignment horizontal="center" vertical="center"/>
    </xf>
    <xf numFmtId="0" fontId="12" fillId="2" borderId="1411" xfId="3" applyFont="1" applyFill="1" applyBorder="1" applyAlignment="1">
      <alignment horizontal="center" vertical="center"/>
    </xf>
    <xf numFmtId="0" fontId="18" fillId="0" borderId="1412" xfId="3" applyFont="1" applyBorder="1" applyAlignment="1">
      <alignment horizontal="left" vertical="center" shrinkToFit="1"/>
    </xf>
    <xf numFmtId="0" fontId="18" fillId="0" borderId="1413" xfId="3" applyFont="1" applyBorder="1" applyAlignment="1">
      <alignment horizontal="left" vertical="center" shrinkToFit="1"/>
    </xf>
    <xf numFmtId="0" fontId="18" fillId="0" borderId="1414" xfId="3" applyFont="1" applyBorder="1" applyAlignment="1">
      <alignment horizontal="left" vertical="center" shrinkToFit="1"/>
    </xf>
    <xf numFmtId="0" fontId="18" fillId="0" borderId="1417" xfId="3" applyFont="1" applyBorder="1" applyAlignment="1">
      <alignment horizontal="left" vertical="center" shrinkToFit="1"/>
    </xf>
    <xf numFmtId="0" fontId="18" fillId="0" borderId="1418" xfId="3" applyFont="1" applyBorder="1" applyAlignment="1">
      <alignment horizontal="left" vertical="center" shrinkToFit="1"/>
    </xf>
    <xf numFmtId="0" fontId="18" fillId="0" borderId="1419" xfId="3" applyFont="1" applyBorder="1" applyAlignment="1">
      <alignment horizontal="left" vertical="center" shrinkToFit="1"/>
    </xf>
    <xf numFmtId="0" fontId="12" fillId="5" borderId="1397" xfId="3" applyFont="1" applyFill="1" applyBorder="1" applyAlignment="1">
      <alignment horizontal="left" vertical="top" wrapText="1"/>
    </xf>
    <xf numFmtId="0" fontId="12" fillId="5" borderId="1398" xfId="3" applyFont="1" applyFill="1" applyBorder="1" applyAlignment="1">
      <alignment horizontal="left" vertical="top" wrapText="1"/>
    </xf>
    <xf numFmtId="0" fontId="12" fillId="2" borderId="1396" xfId="3" applyFont="1" applyFill="1" applyBorder="1" applyAlignment="1">
      <alignment horizontal="center" vertical="center" wrapText="1"/>
    </xf>
    <xf numFmtId="0" fontId="12" fillId="2" borderId="1397" xfId="3" applyFont="1" applyFill="1" applyBorder="1" applyAlignment="1">
      <alignment horizontal="center" vertical="center" wrapText="1"/>
    </xf>
    <xf numFmtId="0" fontId="12" fillId="2" borderId="1409" xfId="3" applyFont="1" applyFill="1" applyBorder="1" applyAlignment="1">
      <alignment horizontal="center" vertical="center" wrapText="1"/>
    </xf>
    <xf numFmtId="0" fontId="12" fillId="2" borderId="1391" xfId="3" applyFont="1" applyFill="1" applyBorder="1" applyAlignment="1">
      <alignment horizontal="center" vertical="center"/>
    </xf>
    <xf numFmtId="0" fontId="12" fillId="2" borderId="1392" xfId="3" applyFont="1" applyFill="1" applyBorder="1" applyAlignment="1">
      <alignment horizontal="center" vertical="center"/>
    </xf>
    <xf numFmtId="0" fontId="19" fillId="0" borderId="1393" xfId="3" applyFont="1" applyBorder="1" applyAlignment="1">
      <alignment horizontal="left" vertical="center" shrinkToFit="1"/>
    </xf>
    <xf numFmtId="0" fontId="19" fillId="0" borderId="1394" xfId="3" applyFont="1" applyBorder="1" applyAlignment="1">
      <alignment horizontal="left" vertical="center" shrinkToFit="1"/>
    </xf>
    <xf numFmtId="0" fontId="19" fillId="0" borderId="1395" xfId="3" applyFont="1" applyBorder="1" applyAlignment="1">
      <alignment horizontal="left" vertical="center" shrinkToFit="1"/>
    </xf>
    <xf numFmtId="0" fontId="12" fillId="2" borderId="1404" xfId="3" applyFont="1" applyFill="1" applyBorder="1" applyAlignment="1">
      <alignment horizontal="center" vertical="center"/>
    </xf>
    <xf numFmtId="0" fontId="12" fillId="2" borderId="1405" xfId="3" applyFont="1" applyFill="1" applyBorder="1" applyAlignment="1">
      <alignment horizontal="center" vertical="center"/>
    </xf>
    <xf numFmtId="0" fontId="19" fillId="0" borderId="1406" xfId="3" applyFont="1" applyBorder="1" applyAlignment="1">
      <alignment horizontal="left" vertical="center" shrinkToFit="1"/>
    </xf>
    <xf numFmtId="0" fontId="19" fillId="0" borderId="1407" xfId="3" applyFont="1" applyBorder="1" applyAlignment="1">
      <alignment horizontal="left" vertical="center" shrinkToFit="1"/>
    </xf>
    <xf numFmtId="0" fontId="19" fillId="0" borderId="1408" xfId="3" applyFont="1" applyBorder="1" applyAlignment="1">
      <alignment horizontal="left" vertical="center" shrinkToFit="1"/>
    </xf>
    <xf numFmtId="0" fontId="18" fillId="0" borderId="1393" xfId="3" applyFont="1" applyBorder="1" applyAlignment="1">
      <alignment horizontal="left" vertical="center" shrinkToFit="1"/>
    </xf>
    <xf numFmtId="0" fontId="18" fillId="0" borderId="1394" xfId="3" applyFont="1" applyBorder="1" applyAlignment="1">
      <alignment horizontal="left" vertical="center" shrinkToFit="1"/>
    </xf>
    <xf numFmtId="0" fontId="18" fillId="0" borderId="1395" xfId="3" applyFont="1" applyBorder="1" applyAlignment="1">
      <alignment horizontal="left" vertical="center" shrinkToFit="1"/>
    </xf>
    <xf numFmtId="0" fontId="16" fillId="0" borderId="1397" xfId="3" applyFont="1" applyBorder="1" applyAlignment="1">
      <alignment horizontal="left" vertical="center" wrapText="1"/>
    </xf>
    <xf numFmtId="0" fontId="16" fillId="0" borderId="1398" xfId="3" applyFont="1" applyBorder="1" applyAlignment="1">
      <alignment horizontal="left" vertical="center" wrapText="1"/>
    </xf>
    <xf numFmtId="0" fontId="12" fillId="2" borderId="1399" xfId="3" applyFont="1" applyFill="1" applyBorder="1" applyAlignment="1">
      <alignment horizontal="center" vertical="center"/>
    </xf>
    <xf numFmtId="0" fontId="12" fillId="2" borderId="1400" xfId="3" applyFont="1" applyFill="1" applyBorder="1" applyAlignment="1">
      <alignment horizontal="center" vertical="center"/>
    </xf>
    <xf numFmtId="0" fontId="12" fillId="2" borderId="1401" xfId="3" applyFont="1" applyFill="1" applyBorder="1" applyAlignment="1">
      <alignment horizontal="center" vertical="center"/>
    </xf>
    <xf numFmtId="0" fontId="13" fillId="0" borderId="1402" xfId="3" applyFont="1" applyBorder="1" applyAlignment="1">
      <alignment horizontal="left" vertical="top" wrapText="1"/>
    </xf>
    <xf numFmtId="0" fontId="13" fillId="0" borderId="1400" xfId="3" applyFont="1" applyBorder="1" applyAlignment="1">
      <alignment horizontal="left" vertical="top" wrapText="1"/>
    </xf>
    <xf numFmtId="0" fontId="13" fillId="0" borderId="1403" xfId="3" applyFont="1" applyBorder="1" applyAlignment="1">
      <alignment horizontal="left" vertical="top" wrapText="1"/>
    </xf>
    <xf numFmtId="0" fontId="12" fillId="2" borderId="1396" xfId="3" applyFont="1" applyFill="1" applyBorder="1" applyAlignment="1">
      <alignment horizontal="center" vertical="center"/>
    </xf>
    <xf numFmtId="0" fontId="12" fillId="2" borderId="1397" xfId="3" applyFont="1" applyFill="1" applyBorder="1" applyAlignment="1">
      <alignment horizontal="center" vertical="center"/>
    </xf>
    <xf numFmtId="0" fontId="16" fillId="0" borderId="1384" xfId="3" applyFont="1" applyBorder="1" applyAlignment="1">
      <alignment horizontal="left" vertical="center" wrapText="1"/>
    </xf>
    <xf numFmtId="0" fontId="16" fillId="0" borderId="1385" xfId="3" applyFont="1" applyBorder="1" applyAlignment="1">
      <alignment horizontal="left" vertical="center" wrapText="1"/>
    </xf>
    <xf numFmtId="0" fontId="12" fillId="2" borderId="1386" xfId="3" applyFont="1" applyFill="1" applyBorder="1" applyAlignment="1">
      <alignment horizontal="center" vertical="center"/>
    </xf>
    <xf numFmtId="0" fontId="12" fillId="2" borderId="1387" xfId="3" applyFont="1" applyFill="1" applyBorder="1" applyAlignment="1">
      <alignment horizontal="center" vertical="center"/>
    </xf>
    <xf numFmtId="0" fontId="18" fillId="0" borderId="1388" xfId="3" applyFont="1" applyBorder="1" applyAlignment="1">
      <alignment horizontal="left" vertical="center" shrinkToFit="1"/>
    </xf>
    <xf numFmtId="0" fontId="18" fillId="0" borderId="1389" xfId="3" applyFont="1" applyBorder="1" applyAlignment="1">
      <alignment horizontal="left" vertical="center" shrinkToFit="1"/>
    </xf>
    <xf numFmtId="0" fontId="18" fillId="0" borderId="1390" xfId="3" applyFont="1" applyBorder="1" applyAlignment="1">
      <alignment horizontal="left" vertical="center" shrinkToFit="1"/>
    </xf>
    <xf numFmtId="0" fontId="12" fillId="2" borderId="1477" xfId="3" applyFont="1" applyFill="1" applyBorder="1" applyAlignment="1">
      <alignment horizontal="center" vertical="center" wrapText="1"/>
    </xf>
    <xf numFmtId="0" fontId="12" fillId="2" borderId="1478" xfId="3" applyFont="1" applyFill="1" applyBorder="1" applyAlignment="1">
      <alignment horizontal="center" vertical="center" wrapText="1"/>
    </xf>
    <xf numFmtId="0" fontId="12" fillId="2" borderId="1479" xfId="3" applyFont="1" applyFill="1" applyBorder="1" applyAlignment="1">
      <alignment horizontal="center" vertical="center" wrapText="1"/>
    </xf>
    <xf numFmtId="0" fontId="12" fillId="5" borderId="1477" xfId="3" applyFont="1" applyFill="1" applyBorder="1" applyAlignment="1">
      <alignment horizontal="left" vertical="top" wrapText="1"/>
    </xf>
    <xf numFmtId="0" fontId="12" fillId="5" borderId="1478" xfId="3" applyFont="1" applyFill="1" applyBorder="1" applyAlignment="1">
      <alignment horizontal="left" vertical="top" wrapText="1"/>
    </xf>
    <xf numFmtId="0" fontId="12" fillId="5" borderId="1479" xfId="3" applyFont="1" applyFill="1" applyBorder="1" applyAlignment="1">
      <alignment horizontal="left" vertical="top" wrapText="1"/>
    </xf>
    <xf numFmtId="0" fontId="15" fillId="5" borderId="1477" xfId="3" applyFont="1" applyFill="1" applyBorder="1" applyAlignment="1">
      <alignment horizontal="center" vertical="center" wrapText="1"/>
    </xf>
    <xf numFmtId="0" fontId="15" fillId="5" borderId="1479" xfId="3" applyFont="1" applyFill="1" applyBorder="1" applyAlignment="1">
      <alignment horizontal="center" vertical="center" wrapText="1"/>
    </xf>
    <xf numFmtId="0" fontId="21" fillId="0" borderId="1477" xfId="3" applyFont="1" applyBorder="1" applyAlignment="1">
      <alignment horizontal="left" vertical="center" wrapText="1"/>
    </xf>
    <xf numFmtId="0" fontId="21" fillId="0" borderId="1478" xfId="3" applyFont="1" applyBorder="1" applyAlignment="1">
      <alignment horizontal="left" vertical="center" wrapText="1"/>
    </xf>
    <xf numFmtId="0" fontId="21" fillId="0" borderId="1479" xfId="3" applyFont="1" applyBorder="1" applyAlignment="1">
      <alignment horizontal="left" vertical="center" wrapText="1"/>
    </xf>
    <xf numFmtId="0" fontId="12" fillId="2" borderId="1477" xfId="3" applyFont="1" applyFill="1" applyBorder="1" applyAlignment="1">
      <alignment horizontal="center" vertical="center"/>
    </xf>
    <xf numFmtId="0" fontId="12" fillId="2" borderId="1478" xfId="3" applyFont="1" applyFill="1" applyBorder="1" applyAlignment="1">
      <alignment horizontal="center" vertical="center"/>
    </xf>
    <xf numFmtId="0" fontId="12" fillId="2" borderId="1472" xfId="3" applyFont="1" applyFill="1" applyBorder="1" applyAlignment="1">
      <alignment horizontal="center" vertical="center"/>
    </xf>
    <xf numFmtId="0" fontId="12" fillId="2" borderId="1473" xfId="3" applyFont="1" applyFill="1" applyBorder="1" applyAlignment="1">
      <alignment horizontal="center" vertical="center"/>
    </xf>
    <xf numFmtId="0" fontId="19" fillId="0" borderId="1474" xfId="3" applyFont="1" applyBorder="1" applyAlignment="1">
      <alignment horizontal="left" vertical="center" shrinkToFit="1"/>
    </xf>
    <xf numFmtId="0" fontId="19" fillId="0" borderId="1475" xfId="3" applyFont="1" applyBorder="1" applyAlignment="1">
      <alignment horizontal="left" vertical="center" shrinkToFit="1"/>
    </xf>
    <xf numFmtId="0" fontId="19" fillId="0" borderId="1476" xfId="3" applyFont="1" applyBorder="1" applyAlignment="1">
      <alignment horizontal="left" vertical="center" shrinkToFit="1"/>
    </xf>
    <xf numFmtId="0" fontId="12" fillId="2" borderId="1467" xfId="3" applyFont="1" applyFill="1" applyBorder="1" applyAlignment="1">
      <alignment horizontal="center" vertical="center"/>
    </xf>
    <xf numFmtId="0" fontId="12" fillId="2" borderId="1468" xfId="3" applyFont="1" applyFill="1" applyBorder="1" applyAlignment="1">
      <alignment horizontal="center" vertical="center"/>
    </xf>
    <xf numFmtId="0" fontId="12" fillId="2" borderId="1469" xfId="3" applyFont="1" applyFill="1" applyBorder="1" applyAlignment="1">
      <alignment horizontal="center" vertical="center"/>
    </xf>
    <xf numFmtId="0" fontId="13" fillId="0" borderId="1470" xfId="3" applyFont="1" applyBorder="1" applyAlignment="1">
      <alignment horizontal="left" vertical="top" wrapText="1"/>
    </xf>
    <xf numFmtId="0" fontId="13" fillId="0" borderId="1468" xfId="3" applyFont="1" applyBorder="1" applyAlignment="1">
      <alignment horizontal="left" vertical="top" wrapText="1"/>
    </xf>
    <xf numFmtId="0" fontId="13" fillId="0" borderId="1471" xfId="3" applyFont="1" applyBorder="1" applyAlignment="1">
      <alignment horizontal="left" vertical="top" wrapText="1"/>
    </xf>
    <xf numFmtId="0" fontId="12" fillId="2" borderId="1462" xfId="3" applyFont="1" applyFill="1" applyBorder="1" applyAlignment="1">
      <alignment horizontal="center" vertical="center"/>
    </xf>
    <xf numFmtId="0" fontId="12" fillId="2" borderId="1463" xfId="3" applyFont="1" applyFill="1" applyBorder="1" applyAlignment="1">
      <alignment horizontal="center" vertical="center"/>
    </xf>
    <xf numFmtId="0" fontId="19" fillId="0" borderId="1464" xfId="3" applyFont="1" applyBorder="1" applyAlignment="1">
      <alignment horizontal="left" vertical="center" shrinkToFit="1"/>
    </xf>
    <xf numFmtId="0" fontId="19" fillId="0" borderId="1465" xfId="3" applyFont="1" applyBorder="1" applyAlignment="1">
      <alignment horizontal="left" vertical="center" shrinkToFit="1"/>
    </xf>
    <xf numFmtId="0" fontId="19" fillId="0" borderId="1466" xfId="3" applyFont="1" applyBorder="1" applyAlignment="1">
      <alignment horizontal="left" vertical="center" shrinkToFit="1"/>
    </xf>
    <xf numFmtId="0" fontId="12" fillId="2" borderId="1457" xfId="3" applyFont="1" applyFill="1" applyBorder="1" applyAlignment="1">
      <alignment horizontal="center" vertical="center"/>
    </xf>
    <xf numFmtId="0" fontId="12" fillId="2" borderId="1458" xfId="3" applyFont="1" applyFill="1" applyBorder="1" applyAlignment="1">
      <alignment horizontal="center" vertical="center"/>
    </xf>
    <xf numFmtId="0" fontId="18" fillId="0" borderId="1459" xfId="3" applyFont="1" applyBorder="1" applyAlignment="1">
      <alignment horizontal="left" vertical="center" shrinkToFit="1"/>
    </xf>
    <xf numFmtId="0" fontId="18" fillId="0" borderId="1460" xfId="3" applyFont="1" applyBorder="1" applyAlignment="1">
      <alignment horizontal="left" vertical="center" shrinkToFit="1"/>
    </xf>
    <xf numFmtId="0" fontId="18" fillId="0" borderId="1461" xfId="3" applyFont="1" applyBorder="1" applyAlignment="1">
      <alignment horizontal="left" vertical="center" shrinkToFit="1"/>
    </xf>
    <xf numFmtId="0" fontId="18" fillId="0" borderId="1464" xfId="3" applyFont="1" applyBorder="1" applyAlignment="1">
      <alignment horizontal="left" vertical="center" shrinkToFit="1"/>
    </xf>
    <xf numFmtId="0" fontId="18" fillId="0" borderId="1465" xfId="3" applyFont="1" applyBorder="1" applyAlignment="1">
      <alignment horizontal="left" vertical="center" shrinkToFit="1"/>
    </xf>
    <xf numFmtId="0" fontId="18" fillId="0" borderId="1466" xfId="3" applyFont="1" applyBorder="1" applyAlignment="1">
      <alignment horizontal="left" vertical="center" shrinkToFit="1"/>
    </xf>
    <xf numFmtId="0" fontId="12" fillId="5" borderId="1444" xfId="3" applyFont="1" applyFill="1" applyBorder="1" applyAlignment="1">
      <alignment horizontal="left" vertical="top" wrapText="1"/>
    </xf>
    <xf numFmtId="0" fontId="12" fillId="5" borderId="1445" xfId="3" applyFont="1" applyFill="1" applyBorder="1" applyAlignment="1">
      <alignment horizontal="left" vertical="top" wrapText="1"/>
    </xf>
    <xf numFmtId="0" fontId="12" fillId="2" borderId="1443" xfId="3" applyFont="1" applyFill="1" applyBorder="1" applyAlignment="1">
      <alignment horizontal="center" vertical="center" wrapText="1"/>
    </xf>
    <xf numFmtId="0" fontId="12" fillId="2" borderId="1444" xfId="3" applyFont="1" applyFill="1" applyBorder="1" applyAlignment="1">
      <alignment horizontal="center" vertical="center" wrapText="1"/>
    </xf>
    <xf numFmtId="0" fontId="12" fillId="2" borderId="1456" xfId="3" applyFont="1" applyFill="1" applyBorder="1" applyAlignment="1">
      <alignment horizontal="center" vertical="center" wrapText="1"/>
    </xf>
    <xf numFmtId="0" fontId="12" fillId="2" borderId="1438" xfId="3" applyFont="1" applyFill="1" applyBorder="1" applyAlignment="1">
      <alignment horizontal="center" vertical="center"/>
    </xf>
    <xf numFmtId="0" fontId="12" fillId="2" borderId="1439" xfId="3" applyFont="1" applyFill="1" applyBorder="1" applyAlignment="1">
      <alignment horizontal="center" vertical="center"/>
    </xf>
    <xf numFmtId="0" fontId="19" fillId="0" borderId="1440" xfId="3" applyFont="1" applyBorder="1" applyAlignment="1">
      <alignment horizontal="left" vertical="center" shrinkToFit="1"/>
    </xf>
    <xf numFmtId="0" fontId="19" fillId="0" borderId="1441" xfId="3" applyFont="1" applyBorder="1" applyAlignment="1">
      <alignment horizontal="left" vertical="center" shrinkToFit="1"/>
    </xf>
    <xf numFmtId="0" fontId="19" fillId="0" borderId="1442" xfId="3" applyFont="1" applyBorder="1" applyAlignment="1">
      <alignment horizontal="left" vertical="center" shrinkToFit="1"/>
    </xf>
    <xf numFmtId="0" fontId="12" fillId="2" borderId="1451" xfId="3" applyFont="1" applyFill="1" applyBorder="1" applyAlignment="1">
      <alignment horizontal="center" vertical="center"/>
    </xf>
    <xf numFmtId="0" fontId="12" fillId="2" borderId="1452" xfId="3" applyFont="1" applyFill="1" applyBorder="1" applyAlignment="1">
      <alignment horizontal="center" vertical="center"/>
    </xf>
    <xf numFmtId="0" fontId="19" fillId="0" borderId="1453" xfId="3" applyFont="1" applyBorder="1" applyAlignment="1">
      <alignment horizontal="left" vertical="center" shrinkToFit="1"/>
    </xf>
    <xf numFmtId="0" fontId="19" fillId="0" borderId="1454" xfId="3" applyFont="1" applyBorder="1" applyAlignment="1">
      <alignment horizontal="left" vertical="center" shrinkToFit="1"/>
    </xf>
    <xf numFmtId="0" fontId="19" fillId="0" borderId="1455" xfId="3" applyFont="1" applyBorder="1" applyAlignment="1">
      <alignment horizontal="left" vertical="center" shrinkToFit="1"/>
    </xf>
    <xf numFmtId="0" fontId="18" fillId="0" borderId="1440" xfId="3" applyFont="1" applyBorder="1" applyAlignment="1">
      <alignment horizontal="left" vertical="center" shrinkToFit="1"/>
    </xf>
    <xf numFmtId="0" fontId="18" fillId="0" borderId="1441" xfId="3" applyFont="1" applyBorder="1" applyAlignment="1">
      <alignment horizontal="left" vertical="center" shrinkToFit="1"/>
    </xf>
    <xf numFmtId="0" fontId="18" fillId="0" borderId="1442" xfId="3" applyFont="1" applyBorder="1" applyAlignment="1">
      <alignment horizontal="left" vertical="center" shrinkToFit="1"/>
    </xf>
    <xf numFmtId="0" fontId="16" fillId="0" borderId="1444" xfId="3" applyFont="1" applyBorder="1" applyAlignment="1">
      <alignment horizontal="left" vertical="center" wrapText="1"/>
    </xf>
    <xf numFmtId="0" fontId="16" fillId="0" borderId="1445" xfId="3" applyFont="1" applyBorder="1" applyAlignment="1">
      <alignment horizontal="left" vertical="center" wrapText="1"/>
    </xf>
    <xf numFmtId="0" fontId="12" fillId="2" borderId="1446" xfId="3" applyFont="1" applyFill="1" applyBorder="1" applyAlignment="1">
      <alignment horizontal="center" vertical="center"/>
    </xf>
    <xf numFmtId="0" fontId="12" fillId="2" borderId="1447" xfId="3" applyFont="1" applyFill="1" applyBorder="1" applyAlignment="1">
      <alignment horizontal="center" vertical="center"/>
    </xf>
    <xf numFmtId="0" fontId="12" fillId="2" borderId="1448" xfId="3" applyFont="1" applyFill="1" applyBorder="1" applyAlignment="1">
      <alignment horizontal="center" vertical="center"/>
    </xf>
    <xf numFmtId="0" fontId="13" fillId="0" borderId="1449" xfId="3" applyFont="1" applyBorder="1" applyAlignment="1">
      <alignment horizontal="left" vertical="top" wrapText="1"/>
    </xf>
    <xf numFmtId="0" fontId="13" fillId="0" borderId="1447" xfId="3" applyFont="1" applyBorder="1" applyAlignment="1">
      <alignment horizontal="left" vertical="top" wrapText="1"/>
    </xf>
    <xf numFmtId="0" fontId="13" fillId="0" borderId="1450" xfId="3" applyFont="1" applyBorder="1" applyAlignment="1">
      <alignment horizontal="left" vertical="top" wrapText="1"/>
    </xf>
    <xf numFmtId="0" fontId="12" fillId="2" borderId="1443" xfId="3" applyFont="1" applyFill="1" applyBorder="1" applyAlignment="1">
      <alignment horizontal="center" vertical="center"/>
    </xf>
    <xf numFmtId="0" fontId="12" fillId="2" borderId="1444" xfId="3" applyFont="1" applyFill="1" applyBorder="1" applyAlignment="1">
      <alignment horizontal="center" vertical="center"/>
    </xf>
    <xf numFmtId="0" fontId="16" fillId="0" borderId="1431" xfId="3" applyFont="1" applyBorder="1" applyAlignment="1">
      <alignment horizontal="left" vertical="center" wrapText="1"/>
    </xf>
    <xf numFmtId="0" fontId="16" fillId="0" borderId="1432" xfId="3" applyFont="1" applyBorder="1" applyAlignment="1">
      <alignment horizontal="left" vertical="center" wrapText="1"/>
    </xf>
    <xf numFmtId="0" fontId="12" fillId="2" borderId="1433" xfId="3" applyFont="1" applyFill="1" applyBorder="1" applyAlignment="1">
      <alignment horizontal="center" vertical="center"/>
    </xf>
    <xf numFmtId="0" fontId="12" fillId="2" borderId="1434" xfId="3" applyFont="1" applyFill="1" applyBorder="1" applyAlignment="1">
      <alignment horizontal="center" vertical="center"/>
    </xf>
    <xf numFmtId="0" fontId="18" fillId="0" borderId="1435" xfId="3" applyFont="1" applyBorder="1" applyAlignment="1">
      <alignment horizontal="left" vertical="center" shrinkToFit="1"/>
    </xf>
    <xf numFmtId="0" fontId="18" fillId="0" borderId="1436" xfId="3" applyFont="1" applyBorder="1" applyAlignment="1">
      <alignment horizontal="left" vertical="center" shrinkToFit="1"/>
    </xf>
    <xf numFmtId="0" fontId="18" fillId="0" borderId="1437" xfId="3" applyFont="1" applyBorder="1" applyAlignment="1">
      <alignment horizontal="left" vertical="center" shrinkToFit="1"/>
    </xf>
    <xf numFmtId="0" fontId="12" fillId="2" borderId="1524" xfId="3" applyFont="1" applyFill="1" applyBorder="1" applyAlignment="1">
      <alignment horizontal="center" vertical="center" wrapText="1"/>
    </xf>
    <xf numFmtId="0" fontId="12" fillId="2" borderId="1525" xfId="3" applyFont="1" applyFill="1" applyBorder="1" applyAlignment="1">
      <alignment horizontal="center" vertical="center" wrapText="1"/>
    </xf>
    <xf numFmtId="0" fontId="12" fillId="2" borderId="1526" xfId="3" applyFont="1" applyFill="1" applyBorder="1" applyAlignment="1">
      <alignment horizontal="center" vertical="center" wrapText="1"/>
    </xf>
    <xf numFmtId="0" fontId="12" fillId="5" borderId="1524" xfId="3" applyFont="1" applyFill="1" applyBorder="1" applyAlignment="1">
      <alignment horizontal="left" vertical="top" wrapText="1"/>
    </xf>
    <xf numFmtId="0" fontId="12" fillId="5" borderId="1525" xfId="3" applyFont="1" applyFill="1" applyBorder="1" applyAlignment="1">
      <alignment horizontal="left" vertical="top" wrapText="1"/>
    </xf>
    <xf numFmtId="0" fontId="12" fillId="5" borderId="1526" xfId="3" applyFont="1" applyFill="1" applyBorder="1" applyAlignment="1">
      <alignment horizontal="left" vertical="top" wrapText="1"/>
    </xf>
    <xf numFmtId="0" fontId="15" fillId="5" borderId="1524" xfId="3" applyFont="1" applyFill="1" applyBorder="1" applyAlignment="1">
      <alignment horizontal="center" vertical="center" wrapText="1"/>
    </xf>
    <xf numFmtId="0" fontId="15" fillId="5" borderId="1526" xfId="3" applyFont="1" applyFill="1" applyBorder="1" applyAlignment="1">
      <alignment horizontal="center" vertical="center" wrapText="1"/>
    </xf>
    <xf numFmtId="0" fontId="21" fillId="0" borderId="1524" xfId="3" applyFont="1" applyBorder="1" applyAlignment="1">
      <alignment horizontal="left" vertical="center" wrapText="1"/>
    </xf>
    <xf numFmtId="0" fontId="21" fillId="0" borderId="1525" xfId="3" applyFont="1" applyBorder="1" applyAlignment="1">
      <alignment horizontal="left" vertical="center" wrapText="1"/>
    </xf>
    <xf numFmtId="0" fontId="21" fillId="0" borderId="1526" xfId="3" applyFont="1" applyBorder="1" applyAlignment="1">
      <alignment horizontal="left" vertical="center" wrapText="1"/>
    </xf>
    <xf numFmtId="0" fontId="12" fillId="2" borderId="1524" xfId="3" applyFont="1" applyFill="1" applyBorder="1" applyAlignment="1">
      <alignment horizontal="center" vertical="center"/>
    </xf>
    <xf numFmtId="0" fontId="12" fillId="2" borderId="1525" xfId="3" applyFont="1" applyFill="1" applyBorder="1" applyAlignment="1">
      <alignment horizontal="center" vertical="center"/>
    </xf>
    <xf numFmtId="0" fontId="12" fillId="2" borderId="1519" xfId="3" applyFont="1" applyFill="1" applyBorder="1" applyAlignment="1">
      <alignment horizontal="center" vertical="center"/>
    </xf>
    <xf numFmtId="0" fontId="12" fillId="2" borderId="1520" xfId="3" applyFont="1" applyFill="1" applyBorder="1" applyAlignment="1">
      <alignment horizontal="center" vertical="center"/>
    </xf>
    <xf numFmtId="0" fontId="19" fillId="0" borderId="1521" xfId="3" applyFont="1" applyBorder="1" applyAlignment="1">
      <alignment horizontal="left" vertical="center" shrinkToFit="1"/>
    </xf>
    <xf numFmtId="0" fontId="19" fillId="0" borderId="1522" xfId="3" applyFont="1" applyBorder="1" applyAlignment="1">
      <alignment horizontal="left" vertical="center" shrinkToFit="1"/>
    </xf>
    <xf numFmtId="0" fontId="19" fillId="0" borderId="1523" xfId="3" applyFont="1" applyBorder="1" applyAlignment="1">
      <alignment horizontal="left" vertical="center" shrinkToFit="1"/>
    </xf>
    <xf numFmtId="0" fontId="12" fillId="2" borderId="1514" xfId="3" applyFont="1" applyFill="1" applyBorder="1" applyAlignment="1">
      <alignment horizontal="center" vertical="center"/>
    </xf>
    <xf numFmtId="0" fontId="12" fillId="2" borderId="1515" xfId="3" applyFont="1" applyFill="1" applyBorder="1" applyAlignment="1">
      <alignment horizontal="center" vertical="center"/>
    </xf>
    <xf numFmtId="0" fontId="12" fillId="2" borderId="1516" xfId="3" applyFont="1" applyFill="1" applyBorder="1" applyAlignment="1">
      <alignment horizontal="center" vertical="center"/>
    </xf>
    <xf numFmtId="0" fontId="13" fillId="0" borderId="1517" xfId="3" applyFont="1" applyBorder="1" applyAlignment="1">
      <alignment horizontal="left" vertical="top" wrapText="1"/>
    </xf>
    <xf numFmtId="0" fontId="13" fillId="0" borderId="1515" xfId="3" applyFont="1" applyBorder="1" applyAlignment="1">
      <alignment horizontal="left" vertical="top" wrapText="1"/>
    </xf>
    <xf numFmtId="0" fontId="13" fillId="0" borderId="1518" xfId="3" applyFont="1" applyBorder="1" applyAlignment="1">
      <alignment horizontal="left" vertical="top" wrapText="1"/>
    </xf>
    <xf numFmtId="0" fontId="12" fillId="2" borderId="1509" xfId="3" applyFont="1" applyFill="1" applyBorder="1" applyAlignment="1">
      <alignment horizontal="center" vertical="center"/>
    </xf>
    <xf numFmtId="0" fontId="12" fillId="2" borderId="1510" xfId="3" applyFont="1" applyFill="1" applyBorder="1" applyAlignment="1">
      <alignment horizontal="center" vertical="center"/>
    </xf>
    <xf numFmtId="0" fontId="19" fillId="0" borderId="1511" xfId="3" applyFont="1" applyBorder="1" applyAlignment="1">
      <alignment horizontal="left" vertical="center" shrinkToFit="1"/>
    </xf>
    <xf numFmtId="0" fontId="19" fillId="0" borderId="1512" xfId="3" applyFont="1" applyBorder="1" applyAlignment="1">
      <alignment horizontal="left" vertical="center" shrinkToFit="1"/>
    </xf>
    <xf numFmtId="0" fontId="19" fillId="0" borderId="1513" xfId="3" applyFont="1" applyBorder="1" applyAlignment="1">
      <alignment horizontal="left" vertical="center" shrinkToFit="1"/>
    </xf>
    <xf numFmtId="0" fontId="12" fillId="2" borderId="1504" xfId="3" applyFont="1" applyFill="1" applyBorder="1" applyAlignment="1">
      <alignment horizontal="center" vertical="center"/>
    </xf>
    <xf numFmtId="0" fontId="12" fillId="2" borderId="1505" xfId="3" applyFont="1" applyFill="1" applyBorder="1" applyAlignment="1">
      <alignment horizontal="center" vertical="center"/>
    </xf>
    <xf numFmtId="0" fontId="18" fillId="0" borderId="1506" xfId="3" applyFont="1" applyBorder="1" applyAlignment="1">
      <alignment horizontal="left" vertical="center" shrinkToFit="1"/>
    </xf>
    <xf numFmtId="0" fontId="18" fillId="0" borderId="1507" xfId="3" applyFont="1" applyBorder="1" applyAlignment="1">
      <alignment horizontal="left" vertical="center" shrinkToFit="1"/>
    </xf>
    <xf numFmtId="0" fontId="18" fillId="0" borderId="1508" xfId="3" applyFont="1" applyBorder="1" applyAlignment="1">
      <alignment horizontal="left" vertical="center" shrinkToFit="1"/>
    </xf>
    <xf numFmtId="0" fontId="18" fillId="0" borderId="1511" xfId="3" applyFont="1" applyBorder="1" applyAlignment="1">
      <alignment horizontal="left" vertical="center" shrinkToFit="1"/>
    </xf>
    <xf numFmtId="0" fontId="18" fillId="0" borderId="1512" xfId="3" applyFont="1" applyBorder="1" applyAlignment="1">
      <alignment horizontal="left" vertical="center" shrinkToFit="1"/>
    </xf>
    <xf numFmtId="0" fontId="18" fillId="0" borderId="1513" xfId="3" applyFont="1" applyBorder="1" applyAlignment="1">
      <alignment horizontal="left" vertical="center" shrinkToFit="1"/>
    </xf>
    <xf numFmtId="0" fontId="12" fillId="5" borderId="1491" xfId="3" applyFont="1" applyFill="1" applyBorder="1" applyAlignment="1">
      <alignment horizontal="left" vertical="top" wrapText="1"/>
    </xf>
    <xf numFmtId="0" fontId="12" fillId="5" borderId="1492" xfId="3" applyFont="1" applyFill="1" applyBorder="1" applyAlignment="1">
      <alignment horizontal="left" vertical="top" wrapText="1"/>
    </xf>
    <xf numFmtId="0" fontId="12" fillId="2" borderId="1490" xfId="3" applyFont="1" applyFill="1" applyBorder="1" applyAlignment="1">
      <alignment horizontal="center" vertical="center" wrapText="1"/>
    </xf>
    <xf numFmtId="0" fontId="12" fillId="2" borderId="1491" xfId="3" applyFont="1" applyFill="1" applyBorder="1" applyAlignment="1">
      <alignment horizontal="center" vertical="center" wrapText="1"/>
    </xf>
    <xf numFmtId="0" fontId="12" fillId="2" borderId="1503" xfId="3" applyFont="1" applyFill="1" applyBorder="1" applyAlignment="1">
      <alignment horizontal="center" vertical="center" wrapText="1"/>
    </xf>
    <xf numFmtId="0" fontId="12" fillId="2" borderId="1485" xfId="3" applyFont="1" applyFill="1" applyBorder="1" applyAlignment="1">
      <alignment horizontal="center" vertical="center"/>
    </xf>
    <xf numFmtId="0" fontId="12" fillId="2" borderId="1486" xfId="3" applyFont="1" applyFill="1" applyBorder="1" applyAlignment="1">
      <alignment horizontal="center" vertical="center"/>
    </xf>
    <xf numFmtId="0" fontId="19" fillId="0" borderId="1487" xfId="3" applyFont="1" applyBorder="1" applyAlignment="1">
      <alignment horizontal="left" vertical="center" shrinkToFit="1"/>
    </xf>
    <xf numFmtId="0" fontId="19" fillId="0" borderId="1488" xfId="3" applyFont="1" applyBorder="1" applyAlignment="1">
      <alignment horizontal="left" vertical="center" shrinkToFit="1"/>
    </xf>
    <xf numFmtId="0" fontId="19" fillId="0" borderId="1489" xfId="3" applyFont="1" applyBorder="1" applyAlignment="1">
      <alignment horizontal="left" vertical="center" shrinkToFit="1"/>
    </xf>
    <xf numFmtId="0" fontId="12" fillId="2" borderId="1498" xfId="3" applyFont="1" applyFill="1" applyBorder="1" applyAlignment="1">
      <alignment horizontal="center" vertical="center"/>
    </xf>
    <xf numFmtId="0" fontId="12" fillId="2" borderId="1499" xfId="3" applyFont="1" applyFill="1" applyBorder="1" applyAlignment="1">
      <alignment horizontal="center" vertical="center"/>
    </xf>
    <xf numFmtId="0" fontId="19" fillId="0" borderId="1500" xfId="3" applyFont="1" applyBorder="1" applyAlignment="1">
      <alignment horizontal="left" vertical="center" shrinkToFit="1"/>
    </xf>
    <xf numFmtId="0" fontId="19" fillId="0" borderId="1501" xfId="3" applyFont="1" applyBorder="1" applyAlignment="1">
      <alignment horizontal="left" vertical="center" shrinkToFit="1"/>
    </xf>
    <xf numFmtId="0" fontId="19" fillId="0" borderId="1502" xfId="3" applyFont="1" applyBorder="1" applyAlignment="1">
      <alignment horizontal="left" vertical="center" shrinkToFit="1"/>
    </xf>
    <xf numFmtId="0" fontId="18" fillId="0" borderId="1487" xfId="3" applyFont="1" applyBorder="1" applyAlignment="1">
      <alignment horizontal="left" vertical="center" shrinkToFit="1"/>
    </xf>
    <xf numFmtId="0" fontId="18" fillId="0" borderId="1488" xfId="3" applyFont="1" applyBorder="1" applyAlignment="1">
      <alignment horizontal="left" vertical="center" shrinkToFit="1"/>
    </xf>
    <xf numFmtId="0" fontId="18" fillId="0" borderId="1489" xfId="3" applyFont="1" applyBorder="1" applyAlignment="1">
      <alignment horizontal="left" vertical="center" shrinkToFit="1"/>
    </xf>
    <xf numFmtId="0" fontId="16" fillId="0" borderId="1491" xfId="3" applyFont="1" applyBorder="1" applyAlignment="1">
      <alignment horizontal="left" vertical="center" wrapText="1"/>
    </xf>
    <xf numFmtId="0" fontId="16" fillId="0" borderId="1492" xfId="3" applyFont="1" applyBorder="1" applyAlignment="1">
      <alignment horizontal="left" vertical="center" wrapText="1"/>
    </xf>
    <xf numFmtId="0" fontId="12" fillId="2" borderId="1493" xfId="3" applyFont="1" applyFill="1" applyBorder="1" applyAlignment="1">
      <alignment horizontal="center" vertical="center"/>
    </xf>
    <xf numFmtId="0" fontId="12" fillId="2" borderId="1494" xfId="3" applyFont="1" applyFill="1" applyBorder="1" applyAlignment="1">
      <alignment horizontal="center" vertical="center"/>
    </xf>
    <xf numFmtId="0" fontId="12" fillId="2" borderId="1495" xfId="3" applyFont="1" applyFill="1" applyBorder="1" applyAlignment="1">
      <alignment horizontal="center" vertical="center"/>
    </xf>
    <xf numFmtId="0" fontId="13" fillId="0" borderId="1496" xfId="3" applyFont="1" applyBorder="1" applyAlignment="1">
      <alignment horizontal="left" vertical="top" wrapText="1"/>
    </xf>
    <xf numFmtId="0" fontId="13" fillId="0" borderId="1494" xfId="3" applyFont="1" applyBorder="1" applyAlignment="1">
      <alignment horizontal="left" vertical="top" wrapText="1"/>
    </xf>
    <xf numFmtId="0" fontId="13" fillId="0" borderId="1497" xfId="3" applyFont="1" applyBorder="1" applyAlignment="1">
      <alignment horizontal="left" vertical="top" wrapText="1"/>
    </xf>
    <xf numFmtId="0" fontId="12" fillId="2" borderId="1490" xfId="3" applyFont="1" applyFill="1" applyBorder="1" applyAlignment="1">
      <alignment horizontal="center" vertical="center"/>
    </xf>
    <xf numFmtId="0" fontId="12" fillId="2" borderId="1491" xfId="3" applyFont="1" applyFill="1" applyBorder="1" applyAlignment="1">
      <alignment horizontal="center" vertical="center"/>
    </xf>
    <xf numFmtId="0" fontId="16" fillId="0" borderId="1478" xfId="3" applyFont="1" applyBorder="1" applyAlignment="1">
      <alignment horizontal="left" vertical="center" wrapText="1"/>
    </xf>
    <xf numFmtId="0" fontId="16" fillId="0" borderId="1479" xfId="3" applyFont="1" applyBorder="1" applyAlignment="1">
      <alignment horizontal="left" vertical="center" wrapText="1"/>
    </xf>
    <xf numFmtId="0" fontId="12" fillId="2" borderId="1480" xfId="3" applyFont="1" applyFill="1" applyBorder="1" applyAlignment="1">
      <alignment horizontal="center" vertical="center"/>
    </xf>
    <xf numFmtId="0" fontId="12" fillId="2" borderId="1481" xfId="3" applyFont="1" applyFill="1" applyBorder="1" applyAlignment="1">
      <alignment horizontal="center" vertical="center"/>
    </xf>
    <xf numFmtId="0" fontId="18" fillId="0" borderId="1482" xfId="3" applyFont="1" applyBorder="1" applyAlignment="1">
      <alignment horizontal="left" vertical="center" shrinkToFit="1"/>
    </xf>
    <xf numFmtId="0" fontId="18" fillId="0" borderId="1483" xfId="3" applyFont="1" applyBorder="1" applyAlignment="1">
      <alignment horizontal="left" vertical="center" shrinkToFit="1"/>
    </xf>
    <xf numFmtId="0" fontId="18" fillId="0" borderId="1484" xfId="3" applyFont="1" applyBorder="1" applyAlignment="1">
      <alignment horizontal="left" vertical="center" shrinkToFit="1"/>
    </xf>
    <xf numFmtId="0" fontId="12" fillId="2" borderId="1571" xfId="3" applyFont="1" applyFill="1" applyBorder="1" applyAlignment="1">
      <alignment horizontal="center" vertical="center" wrapText="1"/>
    </xf>
    <xf numFmtId="0" fontId="12" fillId="2" borderId="1572" xfId="3" applyFont="1" applyFill="1" applyBorder="1" applyAlignment="1">
      <alignment horizontal="center" vertical="center" wrapText="1"/>
    </xf>
    <xf numFmtId="0" fontId="12" fillId="2" borderId="1573" xfId="3" applyFont="1" applyFill="1" applyBorder="1" applyAlignment="1">
      <alignment horizontal="center" vertical="center" wrapText="1"/>
    </xf>
    <xf numFmtId="0" fontId="12" fillId="5" borderId="1571" xfId="3" applyFont="1" applyFill="1" applyBorder="1" applyAlignment="1">
      <alignment horizontal="left" vertical="top" wrapText="1"/>
    </xf>
    <xf numFmtId="0" fontId="12" fillId="5" borderId="1572" xfId="3" applyFont="1" applyFill="1" applyBorder="1" applyAlignment="1">
      <alignment horizontal="left" vertical="top" wrapText="1"/>
    </xf>
    <xf numFmtId="0" fontId="12" fillId="5" borderId="1573" xfId="3" applyFont="1" applyFill="1" applyBorder="1" applyAlignment="1">
      <alignment horizontal="left" vertical="top" wrapText="1"/>
    </xf>
    <xf numFmtId="0" fontId="15" fillId="5" borderId="1571" xfId="3" applyFont="1" applyFill="1" applyBorder="1" applyAlignment="1">
      <alignment horizontal="center" vertical="center" wrapText="1"/>
    </xf>
    <xf numFmtId="0" fontId="15" fillId="5" borderId="1573" xfId="3" applyFont="1" applyFill="1" applyBorder="1" applyAlignment="1">
      <alignment horizontal="center" vertical="center" wrapText="1"/>
    </xf>
    <xf numFmtId="0" fontId="21" fillId="0" borderId="1571" xfId="3" applyFont="1" applyBorder="1" applyAlignment="1">
      <alignment horizontal="left" vertical="center" wrapText="1"/>
    </xf>
    <xf numFmtId="0" fontId="21" fillId="0" borderId="1572" xfId="3" applyFont="1" applyBorder="1" applyAlignment="1">
      <alignment horizontal="left" vertical="center" wrapText="1"/>
    </xf>
    <xf numFmtId="0" fontId="21" fillId="0" borderId="1573" xfId="3" applyFont="1" applyBorder="1" applyAlignment="1">
      <alignment horizontal="left" vertical="center" wrapText="1"/>
    </xf>
    <xf numFmtId="0" fontId="12" fillId="2" borderId="1571" xfId="3" applyFont="1" applyFill="1" applyBorder="1" applyAlignment="1">
      <alignment horizontal="center" vertical="center"/>
    </xf>
    <xf numFmtId="0" fontId="12" fillId="2" borderId="1572" xfId="3" applyFont="1" applyFill="1" applyBorder="1" applyAlignment="1">
      <alignment horizontal="center" vertical="center"/>
    </xf>
    <xf numFmtId="0" fontId="12" fillId="2" borderId="1566" xfId="3" applyFont="1" applyFill="1" applyBorder="1" applyAlignment="1">
      <alignment horizontal="center" vertical="center"/>
    </xf>
    <xf numFmtId="0" fontId="12" fillId="2" borderId="1567" xfId="3" applyFont="1" applyFill="1" applyBorder="1" applyAlignment="1">
      <alignment horizontal="center" vertical="center"/>
    </xf>
    <xf numFmtId="0" fontId="19" fillId="0" borderId="1568" xfId="3" applyFont="1" applyBorder="1" applyAlignment="1">
      <alignment horizontal="left" vertical="center" shrinkToFit="1"/>
    </xf>
    <xf numFmtId="0" fontId="19" fillId="0" borderId="1569" xfId="3" applyFont="1" applyBorder="1" applyAlignment="1">
      <alignment horizontal="left" vertical="center" shrinkToFit="1"/>
    </xf>
    <xf numFmtId="0" fontId="19" fillId="0" borderId="1570" xfId="3" applyFont="1" applyBorder="1" applyAlignment="1">
      <alignment horizontal="left" vertical="center" shrinkToFit="1"/>
    </xf>
    <xf numFmtId="0" fontId="12" fillId="2" borderId="1561" xfId="3" applyFont="1" applyFill="1" applyBorder="1" applyAlignment="1">
      <alignment horizontal="center" vertical="center"/>
    </xf>
    <xf numFmtId="0" fontId="12" fillId="2" borderId="1562" xfId="3" applyFont="1" applyFill="1" applyBorder="1" applyAlignment="1">
      <alignment horizontal="center" vertical="center"/>
    </xf>
    <xf numFmtId="0" fontId="12" fillId="2" borderId="1563" xfId="3" applyFont="1" applyFill="1" applyBorder="1" applyAlignment="1">
      <alignment horizontal="center" vertical="center"/>
    </xf>
    <xf numFmtId="0" fontId="13" fillId="0" borderId="1564" xfId="3" applyFont="1" applyBorder="1" applyAlignment="1">
      <alignment horizontal="left" vertical="top" wrapText="1"/>
    </xf>
    <xf numFmtId="0" fontId="13" fillId="0" borderId="1562" xfId="3" applyFont="1" applyBorder="1" applyAlignment="1">
      <alignment horizontal="left" vertical="top" wrapText="1"/>
    </xf>
    <xf numFmtId="0" fontId="13" fillId="0" borderId="1565" xfId="3" applyFont="1" applyBorder="1" applyAlignment="1">
      <alignment horizontal="left" vertical="top" wrapText="1"/>
    </xf>
    <xf numFmtId="0" fontId="12" fillId="2" borderId="1556" xfId="3" applyFont="1" applyFill="1" applyBorder="1" applyAlignment="1">
      <alignment horizontal="center" vertical="center"/>
    </xf>
    <xf numFmtId="0" fontId="12" fillId="2" borderId="1557" xfId="3" applyFont="1" applyFill="1" applyBorder="1" applyAlignment="1">
      <alignment horizontal="center" vertical="center"/>
    </xf>
    <xf numFmtId="0" fontId="19" fillId="0" borderId="1558" xfId="3" applyFont="1" applyBorder="1" applyAlignment="1">
      <alignment horizontal="left" vertical="center" shrinkToFit="1"/>
    </xf>
    <xf numFmtId="0" fontId="19" fillId="0" borderId="1559" xfId="3" applyFont="1" applyBorder="1" applyAlignment="1">
      <alignment horizontal="left" vertical="center" shrinkToFit="1"/>
    </xf>
    <xf numFmtId="0" fontId="19" fillId="0" borderId="1560" xfId="3" applyFont="1" applyBorder="1" applyAlignment="1">
      <alignment horizontal="left" vertical="center" shrinkToFit="1"/>
    </xf>
    <xf numFmtId="0" fontId="12" fillId="2" borderId="1551" xfId="3" applyFont="1" applyFill="1" applyBorder="1" applyAlignment="1">
      <alignment horizontal="center" vertical="center"/>
    </xf>
    <xf numFmtId="0" fontId="12" fillId="2" borderId="1552" xfId="3" applyFont="1" applyFill="1" applyBorder="1" applyAlignment="1">
      <alignment horizontal="center" vertical="center"/>
    </xf>
    <xf numFmtId="0" fontId="18" fillId="0" borderId="1553" xfId="3" applyFont="1" applyBorder="1" applyAlignment="1">
      <alignment horizontal="left" vertical="center" shrinkToFit="1"/>
    </xf>
    <xf numFmtId="0" fontId="18" fillId="0" borderId="1554" xfId="3" applyFont="1" applyBorder="1" applyAlignment="1">
      <alignment horizontal="left" vertical="center" shrinkToFit="1"/>
    </xf>
    <xf numFmtId="0" fontId="18" fillId="0" borderId="1555" xfId="3" applyFont="1" applyBorder="1" applyAlignment="1">
      <alignment horizontal="left" vertical="center" shrinkToFit="1"/>
    </xf>
    <xf numFmtId="0" fontId="18" fillId="0" borderId="1558" xfId="3" applyFont="1" applyBorder="1" applyAlignment="1">
      <alignment horizontal="left" vertical="center" shrinkToFit="1"/>
    </xf>
    <xf numFmtId="0" fontId="18" fillId="0" borderId="1559" xfId="3" applyFont="1" applyBorder="1" applyAlignment="1">
      <alignment horizontal="left" vertical="center" shrinkToFit="1"/>
    </xf>
    <xf numFmtId="0" fontId="18" fillId="0" borderId="1560" xfId="3" applyFont="1" applyBorder="1" applyAlignment="1">
      <alignment horizontal="left" vertical="center" shrinkToFit="1"/>
    </xf>
    <xf numFmtId="0" fontId="12" fillId="5" borderId="1538" xfId="3" applyFont="1" applyFill="1" applyBorder="1" applyAlignment="1">
      <alignment horizontal="left" vertical="top" wrapText="1"/>
    </xf>
    <xf numFmtId="0" fontId="12" fillId="5" borderId="1539" xfId="3" applyFont="1" applyFill="1" applyBorder="1" applyAlignment="1">
      <alignment horizontal="left" vertical="top" wrapText="1"/>
    </xf>
    <xf numFmtId="0" fontId="12" fillId="2" borderId="1537" xfId="3" applyFont="1" applyFill="1" applyBorder="1" applyAlignment="1">
      <alignment horizontal="center" vertical="center" wrapText="1"/>
    </xf>
    <xf numFmtId="0" fontId="12" fillId="2" borderId="1538" xfId="3" applyFont="1" applyFill="1" applyBorder="1" applyAlignment="1">
      <alignment horizontal="center" vertical="center" wrapText="1"/>
    </xf>
    <xf numFmtId="0" fontId="12" fillId="2" borderId="1550" xfId="3" applyFont="1" applyFill="1" applyBorder="1" applyAlignment="1">
      <alignment horizontal="center" vertical="center" wrapText="1"/>
    </xf>
    <xf numFmtId="0" fontId="12" fillId="2" borderId="1532" xfId="3" applyFont="1" applyFill="1" applyBorder="1" applyAlignment="1">
      <alignment horizontal="center" vertical="center"/>
    </xf>
    <xf numFmtId="0" fontId="12" fillId="2" borderId="1533" xfId="3" applyFont="1" applyFill="1" applyBorder="1" applyAlignment="1">
      <alignment horizontal="center" vertical="center"/>
    </xf>
    <xf numFmtId="0" fontId="19" fillId="0" borderId="1534" xfId="3" applyFont="1" applyBorder="1" applyAlignment="1">
      <alignment horizontal="left" vertical="center" shrinkToFit="1"/>
    </xf>
    <xf numFmtId="0" fontId="19" fillId="0" borderId="1535" xfId="3" applyFont="1" applyBorder="1" applyAlignment="1">
      <alignment horizontal="left" vertical="center" shrinkToFit="1"/>
    </xf>
    <xf numFmtId="0" fontId="19" fillId="0" borderId="1536" xfId="3" applyFont="1" applyBorder="1" applyAlignment="1">
      <alignment horizontal="left" vertical="center" shrinkToFit="1"/>
    </xf>
    <xf numFmtId="0" fontId="12" fillId="2" borderId="1545" xfId="3" applyFont="1" applyFill="1" applyBorder="1" applyAlignment="1">
      <alignment horizontal="center" vertical="center"/>
    </xf>
    <xf numFmtId="0" fontId="12" fillId="2" borderId="1546" xfId="3" applyFont="1" applyFill="1" applyBorder="1" applyAlignment="1">
      <alignment horizontal="center" vertical="center"/>
    </xf>
    <xf numFmtId="0" fontId="19" fillId="0" borderId="1547" xfId="3" applyFont="1" applyBorder="1" applyAlignment="1">
      <alignment horizontal="left" vertical="center" shrinkToFit="1"/>
    </xf>
    <xf numFmtId="0" fontId="19" fillId="0" borderId="1548" xfId="3" applyFont="1" applyBorder="1" applyAlignment="1">
      <alignment horizontal="left" vertical="center" shrinkToFit="1"/>
    </xf>
    <xf numFmtId="0" fontId="19" fillId="0" borderId="1549" xfId="3" applyFont="1" applyBorder="1" applyAlignment="1">
      <alignment horizontal="left" vertical="center" shrinkToFit="1"/>
    </xf>
    <xf numFmtId="0" fontId="18" fillId="0" borderId="1534" xfId="3" applyFont="1" applyBorder="1" applyAlignment="1">
      <alignment horizontal="left" vertical="center" shrinkToFit="1"/>
    </xf>
    <xf numFmtId="0" fontId="18" fillId="0" borderId="1535" xfId="3" applyFont="1" applyBorder="1" applyAlignment="1">
      <alignment horizontal="left" vertical="center" shrinkToFit="1"/>
    </xf>
    <xf numFmtId="0" fontId="18" fillId="0" borderId="1536" xfId="3" applyFont="1" applyBorder="1" applyAlignment="1">
      <alignment horizontal="left" vertical="center" shrinkToFit="1"/>
    </xf>
    <xf numFmtId="0" fontId="16" fillId="0" borderId="1538" xfId="3" applyFont="1" applyBorder="1" applyAlignment="1">
      <alignment horizontal="left" vertical="center" wrapText="1"/>
    </xf>
    <xf numFmtId="0" fontId="16" fillId="0" borderId="1539" xfId="3" applyFont="1" applyBorder="1" applyAlignment="1">
      <alignment horizontal="left" vertical="center" wrapText="1"/>
    </xf>
    <xf numFmtId="0" fontId="12" fillId="2" borderId="1540" xfId="3" applyFont="1" applyFill="1" applyBorder="1" applyAlignment="1">
      <alignment horizontal="center" vertical="center"/>
    </xf>
    <xf numFmtId="0" fontId="12" fillId="2" borderId="1541" xfId="3" applyFont="1" applyFill="1" applyBorder="1" applyAlignment="1">
      <alignment horizontal="center" vertical="center"/>
    </xf>
    <xf numFmtId="0" fontId="12" fillId="2" borderId="1542" xfId="3" applyFont="1" applyFill="1" applyBorder="1" applyAlignment="1">
      <alignment horizontal="center" vertical="center"/>
    </xf>
    <xf numFmtId="0" fontId="13" fillId="0" borderId="1543" xfId="3" applyFont="1" applyBorder="1" applyAlignment="1">
      <alignment horizontal="left" vertical="top" wrapText="1"/>
    </xf>
    <xf numFmtId="0" fontId="13" fillId="0" borderId="1541" xfId="3" applyFont="1" applyBorder="1" applyAlignment="1">
      <alignment horizontal="left" vertical="top" wrapText="1"/>
    </xf>
    <xf numFmtId="0" fontId="13" fillId="0" borderId="1544" xfId="3" applyFont="1" applyBorder="1" applyAlignment="1">
      <alignment horizontal="left" vertical="top" wrapText="1"/>
    </xf>
    <xf numFmtId="0" fontId="12" fillId="2" borderId="1537" xfId="3" applyFont="1" applyFill="1" applyBorder="1" applyAlignment="1">
      <alignment horizontal="center" vertical="center"/>
    </xf>
    <xf numFmtId="0" fontId="12" fillId="2" borderId="1538" xfId="3" applyFont="1" applyFill="1" applyBorder="1" applyAlignment="1">
      <alignment horizontal="center" vertical="center"/>
    </xf>
    <xf numFmtId="0" fontId="16" fillId="0" borderId="1525" xfId="3" applyFont="1" applyBorder="1" applyAlignment="1">
      <alignment horizontal="left" vertical="center" wrapText="1"/>
    </xf>
    <xf numFmtId="0" fontId="16" fillId="0" borderId="1526" xfId="3" applyFont="1" applyBorder="1" applyAlignment="1">
      <alignment horizontal="left" vertical="center" wrapText="1"/>
    </xf>
    <xf numFmtId="0" fontId="12" fillId="2" borderId="1527" xfId="3" applyFont="1" applyFill="1" applyBorder="1" applyAlignment="1">
      <alignment horizontal="center" vertical="center"/>
    </xf>
    <xf numFmtId="0" fontId="12" fillId="2" borderId="1528" xfId="3" applyFont="1" applyFill="1" applyBorder="1" applyAlignment="1">
      <alignment horizontal="center" vertical="center"/>
    </xf>
    <xf numFmtId="0" fontId="18" fillId="0" borderId="1529" xfId="3" applyFont="1" applyBorder="1" applyAlignment="1">
      <alignment horizontal="left" vertical="center" shrinkToFit="1"/>
    </xf>
    <xf numFmtId="0" fontId="18" fillId="0" borderId="1530" xfId="3" applyFont="1" applyBorder="1" applyAlignment="1">
      <alignment horizontal="left" vertical="center" shrinkToFit="1"/>
    </xf>
    <xf numFmtId="0" fontId="18" fillId="0" borderId="1531" xfId="3" applyFont="1" applyBorder="1" applyAlignment="1">
      <alignment horizontal="left" vertical="center" shrinkToFit="1"/>
    </xf>
    <xf numFmtId="0" fontId="12" fillId="2" borderId="1618" xfId="3" applyFont="1" applyFill="1" applyBorder="1" applyAlignment="1">
      <alignment horizontal="center" vertical="center" wrapText="1"/>
    </xf>
    <xf numFmtId="0" fontId="12" fillId="2" borderId="1619" xfId="3" applyFont="1" applyFill="1" applyBorder="1" applyAlignment="1">
      <alignment horizontal="center" vertical="center" wrapText="1"/>
    </xf>
    <xf numFmtId="0" fontId="12" fillId="2" borderId="1620" xfId="3" applyFont="1" applyFill="1" applyBorder="1" applyAlignment="1">
      <alignment horizontal="center" vertical="center" wrapText="1"/>
    </xf>
    <xf numFmtId="0" fontId="12" fillId="5" borderId="1618" xfId="3" applyFont="1" applyFill="1" applyBorder="1" applyAlignment="1">
      <alignment horizontal="left" vertical="top" wrapText="1"/>
    </xf>
    <xf numFmtId="0" fontId="12" fillId="5" borderId="1619" xfId="3" applyFont="1" applyFill="1" applyBorder="1" applyAlignment="1">
      <alignment horizontal="left" vertical="top" wrapText="1"/>
    </xf>
    <xf numFmtId="0" fontId="12" fillId="5" borderId="1620" xfId="3" applyFont="1" applyFill="1" applyBorder="1" applyAlignment="1">
      <alignment horizontal="left" vertical="top" wrapText="1"/>
    </xf>
    <xf numFmtId="0" fontId="15" fillId="5" borderId="1618" xfId="3" applyFont="1" applyFill="1" applyBorder="1" applyAlignment="1">
      <alignment horizontal="center" vertical="center" wrapText="1"/>
    </xf>
    <xf numFmtId="0" fontId="15" fillId="5" borderId="1620" xfId="3" applyFont="1" applyFill="1" applyBorder="1" applyAlignment="1">
      <alignment horizontal="center" vertical="center" wrapText="1"/>
    </xf>
    <xf numFmtId="0" fontId="21" fillId="0" borderId="1618" xfId="3" applyFont="1" applyBorder="1" applyAlignment="1">
      <alignment horizontal="left" vertical="center" wrapText="1"/>
    </xf>
    <xf numFmtId="0" fontId="21" fillId="0" borderId="1619" xfId="3" applyFont="1" applyBorder="1" applyAlignment="1">
      <alignment horizontal="left" vertical="center" wrapText="1"/>
    </xf>
    <xf numFmtId="0" fontId="21" fillId="0" borderId="1620" xfId="3" applyFont="1" applyBorder="1" applyAlignment="1">
      <alignment horizontal="left" vertical="center" wrapText="1"/>
    </xf>
    <xf numFmtId="0" fontId="12" fillId="2" borderId="1618" xfId="3" applyFont="1" applyFill="1" applyBorder="1" applyAlignment="1">
      <alignment horizontal="center" vertical="center"/>
    </xf>
    <xf numFmtId="0" fontId="12" fillId="2" borderId="1619" xfId="3" applyFont="1" applyFill="1" applyBorder="1" applyAlignment="1">
      <alignment horizontal="center" vertical="center"/>
    </xf>
    <xf numFmtId="0" fontId="12" fillId="2" borderId="1613" xfId="3" applyFont="1" applyFill="1" applyBorder="1" applyAlignment="1">
      <alignment horizontal="center" vertical="center"/>
    </xf>
    <xf numFmtId="0" fontId="12" fillId="2" borderId="1614" xfId="3" applyFont="1" applyFill="1" applyBorder="1" applyAlignment="1">
      <alignment horizontal="center" vertical="center"/>
    </xf>
    <xf numFmtId="0" fontId="19" fillId="0" borderId="1615" xfId="3" applyFont="1" applyBorder="1" applyAlignment="1">
      <alignment horizontal="left" vertical="center" shrinkToFit="1"/>
    </xf>
    <xf numFmtId="0" fontId="19" fillId="0" borderId="1616" xfId="3" applyFont="1" applyBorder="1" applyAlignment="1">
      <alignment horizontal="left" vertical="center" shrinkToFit="1"/>
    </xf>
    <xf numFmtId="0" fontId="19" fillId="0" borderId="1617" xfId="3" applyFont="1" applyBorder="1" applyAlignment="1">
      <alignment horizontal="left" vertical="center" shrinkToFit="1"/>
    </xf>
    <xf numFmtId="0" fontId="12" fillId="2" borderId="1608" xfId="3" applyFont="1" applyFill="1" applyBorder="1" applyAlignment="1">
      <alignment horizontal="center" vertical="center"/>
    </xf>
    <xf numFmtId="0" fontId="12" fillId="2" borderId="1609" xfId="3" applyFont="1" applyFill="1" applyBorder="1" applyAlignment="1">
      <alignment horizontal="center" vertical="center"/>
    </xf>
    <xf numFmtId="0" fontId="12" fillId="2" borderId="1610" xfId="3" applyFont="1" applyFill="1" applyBorder="1" applyAlignment="1">
      <alignment horizontal="center" vertical="center"/>
    </xf>
    <xf numFmtId="0" fontId="13" fillId="0" borderId="1611" xfId="3" applyFont="1" applyBorder="1" applyAlignment="1">
      <alignment horizontal="left" vertical="top" wrapText="1"/>
    </xf>
    <xf numFmtId="0" fontId="13" fillId="0" borderId="1609" xfId="3" applyFont="1" applyBorder="1" applyAlignment="1">
      <alignment horizontal="left" vertical="top" wrapText="1"/>
    </xf>
    <xf numFmtId="0" fontId="13" fillId="0" borderId="1612" xfId="3" applyFont="1" applyBorder="1" applyAlignment="1">
      <alignment horizontal="left" vertical="top" wrapText="1"/>
    </xf>
    <xf numFmtId="0" fontId="12" fillId="2" borderId="1603" xfId="3" applyFont="1" applyFill="1" applyBorder="1" applyAlignment="1">
      <alignment horizontal="center" vertical="center"/>
    </xf>
    <xf numFmtId="0" fontId="12" fillId="2" borderId="1604" xfId="3" applyFont="1" applyFill="1" applyBorder="1" applyAlignment="1">
      <alignment horizontal="center" vertical="center"/>
    </xf>
    <xf numFmtId="0" fontId="19" fillId="0" borderId="1605" xfId="3" applyFont="1" applyBorder="1" applyAlignment="1">
      <alignment horizontal="left" vertical="center" shrinkToFit="1"/>
    </xf>
    <xf numFmtId="0" fontId="19" fillId="0" borderId="1606" xfId="3" applyFont="1" applyBorder="1" applyAlignment="1">
      <alignment horizontal="left" vertical="center" shrinkToFit="1"/>
    </xf>
    <xf numFmtId="0" fontId="19" fillId="0" borderId="1607" xfId="3" applyFont="1" applyBorder="1" applyAlignment="1">
      <alignment horizontal="left" vertical="center" shrinkToFit="1"/>
    </xf>
    <xf numFmtId="0" fontId="12" fillId="2" borderId="1598" xfId="3" applyFont="1" applyFill="1" applyBorder="1" applyAlignment="1">
      <alignment horizontal="center" vertical="center"/>
    </xf>
    <xf numFmtId="0" fontId="12" fillId="2" borderId="1599" xfId="3" applyFont="1" applyFill="1" applyBorder="1" applyAlignment="1">
      <alignment horizontal="center" vertical="center"/>
    </xf>
    <xf numFmtId="0" fontId="18" fillId="0" borderId="1600" xfId="3" applyFont="1" applyBorder="1" applyAlignment="1">
      <alignment horizontal="left" vertical="center" shrinkToFit="1"/>
    </xf>
    <xf numFmtId="0" fontId="18" fillId="0" borderId="1601" xfId="3" applyFont="1" applyBorder="1" applyAlignment="1">
      <alignment horizontal="left" vertical="center" shrinkToFit="1"/>
    </xf>
    <xf numFmtId="0" fontId="18" fillId="0" borderId="1602" xfId="3" applyFont="1" applyBorder="1" applyAlignment="1">
      <alignment horizontal="left" vertical="center" shrinkToFit="1"/>
    </xf>
    <xf numFmtId="0" fontId="18" fillId="0" borderId="1605" xfId="3" applyFont="1" applyBorder="1" applyAlignment="1">
      <alignment horizontal="left" vertical="center" shrinkToFit="1"/>
    </xf>
    <xf numFmtId="0" fontId="18" fillId="0" borderId="1606" xfId="3" applyFont="1" applyBorder="1" applyAlignment="1">
      <alignment horizontal="left" vertical="center" shrinkToFit="1"/>
    </xf>
    <xf numFmtId="0" fontId="18" fillId="0" borderId="1607" xfId="3" applyFont="1" applyBorder="1" applyAlignment="1">
      <alignment horizontal="left" vertical="center" shrinkToFit="1"/>
    </xf>
    <xf numFmtId="0" fontId="12" fillId="5" borderId="1585" xfId="3" applyFont="1" applyFill="1" applyBorder="1" applyAlignment="1">
      <alignment horizontal="left" vertical="top" wrapText="1"/>
    </xf>
    <xf numFmtId="0" fontId="12" fillId="5" borderId="1586" xfId="3" applyFont="1" applyFill="1" applyBorder="1" applyAlignment="1">
      <alignment horizontal="left" vertical="top" wrapText="1"/>
    </xf>
    <xf numFmtId="0" fontId="12" fillId="2" borderId="1584" xfId="3" applyFont="1" applyFill="1" applyBorder="1" applyAlignment="1">
      <alignment horizontal="center" vertical="center" wrapText="1"/>
    </xf>
    <xf numFmtId="0" fontId="12" fillId="2" borderId="1585" xfId="3" applyFont="1" applyFill="1" applyBorder="1" applyAlignment="1">
      <alignment horizontal="center" vertical="center" wrapText="1"/>
    </xf>
    <xf numFmtId="0" fontId="12" fillId="2" borderId="1597" xfId="3" applyFont="1" applyFill="1" applyBorder="1" applyAlignment="1">
      <alignment horizontal="center" vertical="center" wrapText="1"/>
    </xf>
    <xf numFmtId="0" fontId="12" fillId="2" borderId="1579" xfId="3" applyFont="1" applyFill="1" applyBorder="1" applyAlignment="1">
      <alignment horizontal="center" vertical="center"/>
    </xf>
    <xf numFmtId="0" fontId="12" fillId="2" borderId="1580" xfId="3" applyFont="1" applyFill="1" applyBorder="1" applyAlignment="1">
      <alignment horizontal="center" vertical="center"/>
    </xf>
    <xf numFmtId="0" fontId="19" fillId="0" borderId="1581" xfId="3" applyFont="1" applyBorder="1" applyAlignment="1">
      <alignment horizontal="left" vertical="center" shrinkToFit="1"/>
    </xf>
    <xf numFmtId="0" fontId="19" fillId="0" borderId="1582" xfId="3" applyFont="1" applyBorder="1" applyAlignment="1">
      <alignment horizontal="left" vertical="center" shrinkToFit="1"/>
    </xf>
    <xf numFmtId="0" fontId="19" fillId="0" borderId="1583" xfId="3" applyFont="1" applyBorder="1" applyAlignment="1">
      <alignment horizontal="left" vertical="center" shrinkToFit="1"/>
    </xf>
    <xf numFmtId="0" fontId="12" fillId="2" borderId="1592" xfId="3" applyFont="1" applyFill="1" applyBorder="1" applyAlignment="1">
      <alignment horizontal="center" vertical="center"/>
    </xf>
    <xf numFmtId="0" fontId="12" fillId="2" borderId="1593" xfId="3" applyFont="1" applyFill="1" applyBorder="1" applyAlignment="1">
      <alignment horizontal="center" vertical="center"/>
    </xf>
    <xf numFmtId="0" fontId="19" fillId="0" borderId="1594" xfId="3" applyFont="1" applyBorder="1" applyAlignment="1">
      <alignment horizontal="left" vertical="center" shrinkToFit="1"/>
    </xf>
    <xf numFmtId="0" fontId="19" fillId="0" borderId="1595" xfId="3" applyFont="1" applyBorder="1" applyAlignment="1">
      <alignment horizontal="left" vertical="center" shrinkToFit="1"/>
    </xf>
    <xf numFmtId="0" fontId="19" fillId="0" borderId="1596" xfId="3" applyFont="1" applyBorder="1" applyAlignment="1">
      <alignment horizontal="left" vertical="center" shrinkToFit="1"/>
    </xf>
    <xf numFmtId="0" fontId="18" fillId="0" borderId="1581" xfId="3" applyFont="1" applyBorder="1" applyAlignment="1">
      <alignment horizontal="left" vertical="center" shrinkToFit="1"/>
    </xf>
    <xf numFmtId="0" fontId="18" fillId="0" borderId="1582" xfId="3" applyFont="1" applyBorder="1" applyAlignment="1">
      <alignment horizontal="left" vertical="center" shrinkToFit="1"/>
    </xf>
    <xf numFmtId="0" fontId="18" fillId="0" borderId="1583" xfId="3" applyFont="1" applyBorder="1" applyAlignment="1">
      <alignment horizontal="left" vertical="center" shrinkToFit="1"/>
    </xf>
    <xf numFmtId="0" fontId="16" fillId="0" borderId="1585" xfId="3" applyFont="1" applyBorder="1" applyAlignment="1">
      <alignment horizontal="left" vertical="center" wrapText="1"/>
    </xf>
    <xf numFmtId="0" fontId="16" fillId="0" borderId="1586" xfId="3" applyFont="1" applyBorder="1" applyAlignment="1">
      <alignment horizontal="left" vertical="center" wrapText="1"/>
    </xf>
    <xf numFmtId="0" fontId="12" fillId="2" borderId="1587" xfId="3" applyFont="1" applyFill="1" applyBorder="1" applyAlignment="1">
      <alignment horizontal="center" vertical="center"/>
    </xf>
    <xf numFmtId="0" fontId="12" fillId="2" borderId="1588" xfId="3" applyFont="1" applyFill="1" applyBorder="1" applyAlignment="1">
      <alignment horizontal="center" vertical="center"/>
    </xf>
    <xf numFmtId="0" fontId="12" fillId="2" borderId="1589" xfId="3" applyFont="1" applyFill="1" applyBorder="1" applyAlignment="1">
      <alignment horizontal="center" vertical="center"/>
    </xf>
    <xf numFmtId="0" fontId="13" fillId="0" borderId="1590" xfId="3" applyFont="1" applyBorder="1" applyAlignment="1">
      <alignment horizontal="left" vertical="top" wrapText="1"/>
    </xf>
    <xf numFmtId="0" fontId="13" fillId="0" borderId="1588" xfId="3" applyFont="1" applyBorder="1" applyAlignment="1">
      <alignment horizontal="left" vertical="top" wrapText="1"/>
    </xf>
    <xf numFmtId="0" fontId="13" fillId="0" borderId="1591" xfId="3" applyFont="1" applyBorder="1" applyAlignment="1">
      <alignment horizontal="left" vertical="top" wrapText="1"/>
    </xf>
    <xf numFmtId="0" fontId="12" fillId="2" borderId="1584" xfId="3" applyFont="1" applyFill="1" applyBorder="1" applyAlignment="1">
      <alignment horizontal="center" vertical="center"/>
    </xf>
    <xf numFmtId="0" fontId="12" fillId="2" borderId="1585" xfId="3" applyFont="1" applyFill="1" applyBorder="1" applyAlignment="1">
      <alignment horizontal="center" vertical="center"/>
    </xf>
    <xf numFmtId="0" fontId="16" fillId="0" borderId="1572" xfId="3" applyFont="1" applyBorder="1" applyAlignment="1">
      <alignment horizontal="left" vertical="center" wrapText="1"/>
    </xf>
    <xf numFmtId="0" fontId="16" fillId="0" borderId="1573" xfId="3" applyFont="1" applyBorder="1" applyAlignment="1">
      <alignment horizontal="left" vertical="center" wrapText="1"/>
    </xf>
    <xf numFmtId="0" fontId="12" fillId="2" borderId="1574" xfId="3" applyFont="1" applyFill="1" applyBorder="1" applyAlignment="1">
      <alignment horizontal="center" vertical="center"/>
    </xf>
    <xf numFmtId="0" fontId="12" fillId="2" borderId="1575" xfId="3" applyFont="1" applyFill="1" applyBorder="1" applyAlignment="1">
      <alignment horizontal="center" vertical="center"/>
    </xf>
    <xf numFmtId="0" fontId="18" fillId="0" borderId="1576" xfId="3" applyFont="1" applyBorder="1" applyAlignment="1">
      <alignment horizontal="left" vertical="center" shrinkToFit="1"/>
    </xf>
    <xf numFmtId="0" fontId="18" fillId="0" borderId="1577" xfId="3" applyFont="1" applyBorder="1" applyAlignment="1">
      <alignment horizontal="left" vertical="center" shrinkToFit="1"/>
    </xf>
    <xf numFmtId="0" fontId="18" fillId="0" borderId="1578" xfId="3" applyFont="1" applyBorder="1" applyAlignment="1">
      <alignment horizontal="left" vertical="center" shrinkToFit="1"/>
    </xf>
    <xf numFmtId="0" fontId="12" fillId="2" borderId="1665" xfId="3" applyFont="1" applyFill="1" applyBorder="1" applyAlignment="1">
      <alignment horizontal="center" vertical="center" wrapText="1"/>
    </xf>
    <xf numFmtId="0" fontId="12" fillId="2" borderId="1666" xfId="3" applyFont="1" applyFill="1" applyBorder="1" applyAlignment="1">
      <alignment horizontal="center" vertical="center" wrapText="1"/>
    </xf>
    <xf numFmtId="0" fontId="12" fillId="2" borderId="1667" xfId="3" applyFont="1" applyFill="1" applyBorder="1" applyAlignment="1">
      <alignment horizontal="center" vertical="center" wrapText="1"/>
    </xf>
    <xf numFmtId="0" fontId="12" fillId="5" borderId="1665" xfId="3" applyFont="1" applyFill="1" applyBorder="1" applyAlignment="1">
      <alignment horizontal="left" vertical="top" wrapText="1"/>
    </xf>
    <xf numFmtId="0" fontId="12" fillId="5" borderId="1666" xfId="3" applyFont="1" applyFill="1" applyBorder="1" applyAlignment="1">
      <alignment horizontal="left" vertical="top" wrapText="1"/>
    </xf>
    <xf numFmtId="0" fontId="12" fillId="5" borderId="1667" xfId="3" applyFont="1" applyFill="1" applyBorder="1" applyAlignment="1">
      <alignment horizontal="left" vertical="top" wrapText="1"/>
    </xf>
    <xf numFmtId="0" fontId="15" fillId="5" borderId="1665" xfId="3" applyFont="1" applyFill="1" applyBorder="1" applyAlignment="1">
      <alignment horizontal="center" vertical="center" wrapText="1"/>
    </xf>
    <xf numFmtId="0" fontId="15" fillId="5" borderId="1667" xfId="3" applyFont="1" applyFill="1" applyBorder="1" applyAlignment="1">
      <alignment horizontal="center" vertical="center" wrapText="1"/>
    </xf>
    <xf numFmtId="0" fontId="21" fillId="0" borderId="1665" xfId="3" applyFont="1" applyBorder="1" applyAlignment="1">
      <alignment horizontal="left" vertical="center" wrapText="1"/>
    </xf>
    <xf numFmtId="0" fontId="21" fillId="0" borderId="1666" xfId="3" applyFont="1" applyBorder="1" applyAlignment="1">
      <alignment horizontal="left" vertical="center" wrapText="1"/>
    </xf>
    <xf numFmtId="0" fontId="21" fillId="0" borderId="1667" xfId="3" applyFont="1" applyBorder="1" applyAlignment="1">
      <alignment horizontal="left" vertical="center" wrapText="1"/>
    </xf>
    <xf numFmtId="0" fontId="12" fillId="2" borderId="1665" xfId="3" applyFont="1" applyFill="1" applyBorder="1" applyAlignment="1">
      <alignment horizontal="center" vertical="center"/>
    </xf>
    <xf numFmtId="0" fontId="12" fillId="2" borderId="1666" xfId="3" applyFont="1" applyFill="1" applyBorder="1" applyAlignment="1">
      <alignment horizontal="center" vertical="center"/>
    </xf>
    <xf numFmtId="0" fontId="12" fillId="2" borderId="1660" xfId="3" applyFont="1" applyFill="1" applyBorder="1" applyAlignment="1">
      <alignment horizontal="center" vertical="center"/>
    </xf>
    <xf numFmtId="0" fontId="12" fillId="2" borderId="1661" xfId="3" applyFont="1" applyFill="1" applyBorder="1" applyAlignment="1">
      <alignment horizontal="center" vertical="center"/>
    </xf>
    <xf numFmtId="0" fontId="19" fillId="0" borderId="1662" xfId="3" applyFont="1" applyBorder="1" applyAlignment="1">
      <alignment horizontal="left" vertical="center" shrinkToFit="1"/>
    </xf>
    <xf numFmtId="0" fontId="19" fillId="0" borderId="1663" xfId="3" applyFont="1" applyBorder="1" applyAlignment="1">
      <alignment horizontal="left" vertical="center" shrinkToFit="1"/>
    </xf>
    <xf numFmtId="0" fontId="19" fillId="0" borderId="1664" xfId="3" applyFont="1" applyBorder="1" applyAlignment="1">
      <alignment horizontal="left" vertical="center" shrinkToFit="1"/>
    </xf>
    <xf numFmtId="0" fontId="12" fillId="2" borderId="1655" xfId="3" applyFont="1" applyFill="1" applyBorder="1" applyAlignment="1">
      <alignment horizontal="center" vertical="center"/>
    </xf>
    <xf numFmtId="0" fontId="12" fillId="2" borderId="1656" xfId="3" applyFont="1" applyFill="1" applyBorder="1" applyAlignment="1">
      <alignment horizontal="center" vertical="center"/>
    </xf>
    <xf numFmtId="0" fontId="12" fillId="2" borderId="1657" xfId="3" applyFont="1" applyFill="1" applyBorder="1" applyAlignment="1">
      <alignment horizontal="center" vertical="center"/>
    </xf>
    <xf numFmtId="0" fontId="13" fillId="0" borderId="1658" xfId="3" applyFont="1" applyBorder="1" applyAlignment="1">
      <alignment horizontal="left" vertical="top" wrapText="1"/>
    </xf>
    <xf numFmtId="0" fontId="13" fillId="0" borderId="1656" xfId="3" applyFont="1" applyBorder="1" applyAlignment="1">
      <alignment horizontal="left" vertical="top" wrapText="1"/>
    </xf>
    <xf numFmtId="0" fontId="13" fillId="0" borderId="1659" xfId="3" applyFont="1" applyBorder="1" applyAlignment="1">
      <alignment horizontal="left" vertical="top" wrapText="1"/>
    </xf>
    <xf numFmtId="0" fontId="12" fillId="2" borderId="1650" xfId="3" applyFont="1" applyFill="1" applyBorder="1" applyAlignment="1">
      <alignment horizontal="center" vertical="center"/>
    </xf>
    <xf numFmtId="0" fontId="12" fillId="2" borderId="1651" xfId="3" applyFont="1" applyFill="1" applyBorder="1" applyAlignment="1">
      <alignment horizontal="center" vertical="center"/>
    </xf>
    <xf numFmtId="0" fontId="19" fillId="0" borderId="1652" xfId="3" applyFont="1" applyBorder="1" applyAlignment="1">
      <alignment horizontal="left" vertical="center" shrinkToFit="1"/>
    </xf>
    <xf numFmtId="0" fontId="19" fillId="0" borderId="1653" xfId="3" applyFont="1" applyBorder="1" applyAlignment="1">
      <alignment horizontal="left" vertical="center" shrinkToFit="1"/>
    </xf>
    <xf numFmtId="0" fontId="19" fillId="0" borderId="1654" xfId="3" applyFont="1" applyBorder="1" applyAlignment="1">
      <alignment horizontal="left" vertical="center" shrinkToFit="1"/>
    </xf>
    <xf numFmtId="0" fontId="12" fillId="2" borderId="1645" xfId="3" applyFont="1" applyFill="1" applyBorder="1" applyAlignment="1">
      <alignment horizontal="center" vertical="center"/>
    </xf>
    <xf numFmtId="0" fontId="12" fillId="2" borderId="1646" xfId="3" applyFont="1" applyFill="1" applyBorder="1" applyAlignment="1">
      <alignment horizontal="center" vertical="center"/>
    </xf>
    <xf numFmtId="0" fontId="18" fillId="0" borderId="1647" xfId="3" applyFont="1" applyBorder="1" applyAlignment="1">
      <alignment horizontal="left" vertical="center" shrinkToFit="1"/>
    </xf>
    <xf numFmtId="0" fontId="18" fillId="0" borderId="1648" xfId="3" applyFont="1" applyBorder="1" applyAlignment="1">
      <alignment horizontal="left" vertical="center" shrinkToFit="1"/>
    </xf>
    <xf numFmtId="0" fontId="18" fillId="0" borderId="1649" xfId="3" applyFont="1" applyBorder="1" applyAlignment="1">
      <alignment horizontal="left" vertical="center" shrinkToFit="1"/>
    </xf>
    <xf numFmtId="0" fontId="18" fillId="0" borderId="1652" xfId="3" applyFont="1" applyBorder="1" applyAlignment="1">
      <alignment horizontal="left" vertical="center" shrinkToFit="1"/>
    </xf>
    <xf numFmtId="0" fontId="18" fillId="0" borderId="1653" xfId="3" applyFont="1" applyBorder="1" applyAlignment="1">
      <alignment horizontal="left" vertical="center" shrinkToFit="1"/>
    </xf>
    <xf numFmtId="0" fontId="18" fillId="0" borderId="1654" xfId="3" applyFont="1" applyBorder="1" applyAlignment="1">
      <alignment horizontal="left" vertical="center" shrinkToFit="1"/>
    </xf>
    <xf numFmtId="0" fontId="12" fillId="5" borderId="1632" xfId="3" applyFont="1" applyFill="1" applyBorder="1" applyAlignment="1">
      <alignment horizontal="left" vertical="top" wrapText="1"/>
    </xf>
    <xf numFmtId="0" fontId="12" fillId="5" borderId="1633" xfId="3" applyFont="1" applyFill="1" applyBorder="1" applyAlignment="1">
      <alignment horizontal="left" vertical="top" wrapText="1"/>
    </xf>
    <xf numFmtId="0" fontId="12" fillId="2" borderId="1631" xfId="3" applyFont="1" applyFill="1" applyBorder="1" applyAlignment="1">
      <alignment horizontal="center" vertical="center" wrapText="1"/>
    </xf>
    <xf numFmtId="0" fontId="12" fillId="2" borderId="1632" xfId="3" applyFont="1" applyFill="1" applyBorder="1" applyAlignment="1">
      <alignment horizontal="center" vertical="center" wrapText="1"/>
    </xf>
    <xf numFmtId="0" fontId="12" fillId="2" borderId="1644" xfId="3" applyFont="1" applyFill="1" applyBorder="1" applyAlignment="1">
      <alignment horizontal="center" vertical="center" wrapText="1"/>
    </xf>
    <xf numFmtId="0" fontId="12" fillId="2" borderId="1626" xfId="3" applyFont="1" applyFill="1" applyBorder="1" applyAlignment="1">
      <alignment horizontal="center" vertical="center"/>
    </xf>
    <xf numFmtId="0" fontId="12" fillId="2" borderId="1627" xfId="3" applyFont="1" applyFill="1" applyBorder="1" applyAlignment="1">
      <alignment horizontal="center" vertical="center"/>
    </xf>
    <xf numFmtId="0" fontId="19" fillId="0" borderId="1628" xfId="3" applyFont="1" applyBorder="1" applyAlignment="1">
      <alignment horizontal="left" vertical="center" shrinkToFit="1"/>
    </xf>
    <xf numFmtId="0" fontId="19" fillId="0" borderId="1629" xfId="3" applyFont="1" applyBorder="1" applyAlignment="1">
      <alignment horizontal="left" vertical="center" shrinkToFit="1"/>
    </xf>
    <xf numFmtId="0" fontId="19" fillId="0" borderId="1630" xfId="3" applyFont="1" applyBorder="1" applyAlignment="1">
      <alignment horizontal="left" vertical="center" shrinkToFit="1"/>
    </xf>
    <xf numFmtId="0" fontId="12" fillId="2" borderId="1639" xfId="3" applyFont="1" applyFill="1" applyBorder="1" applyAlignment="1">
      <alignment horizontal="center" vertical="center"/>
    </xf>
    <xf numFmtId="0" fontId="12" fillId="2" borderId="1640" xfId="3" applyFont="1" applyFill="1" applyBorder="1" applyAlignment="1">
      <alignment horizontal="center" vertical="center"/>
    </xf>
    <xf numFmtId="0" fontId="19" fillId="0" borderId="1641" xfId="3" applyFont="1" applyBorder="1" applyAlignment="1">
      <alignment horizontal="left" vertical="center" shrinkToFit="1"/>
    </xf>
    <xf numFmtId="0" fontId="19" fillId="0" borderId="1642" xfId="3" applyFont="1" applyBorder="1" applyAlignment="1">
      <alignment horizontal="left" vertical="center" shrinkToFit="1"/>
    </xf>
    <xf numFmtId="0" fontId="19" fillId="0" borderId="1643" xfId="3" applyFont="1" applyBorder="1" applyAlignment="1">
      <alignment horizontal="left" vertical="center" shrinkToFit="1"/>
    </xf>
    <xf numFmtId="0" fontId="18" fillId="0" borderId="1628" xfId="3" applyFont="1" applyBorder="1" applyAlignment="1">
      <alignment horizontal="left" vertical="center" shrinkToFit="1"/>
    </xf>
    <xf numFmtId="0" fontId="18" fillId="0" borderId="1629" xfId="3" applyFont="1" applyBorder="1" applyAlignment="1">
      <alignment horizontal="left" vertical="center" shrinkToFit="1"/>
    </xf>
    <xf numFmtId="0" fontId="18" fillId="0" borderId="1630" xfId="3" applyFont="1" applyBorder="1" applyAlignment="1">
      <alignment horizontal="left" vertical="center" shrinkToFit="1"/>
    </xf>
    <xf numFmtId="0" fontId="16" fillId="0" borderId="1632" xfId="3" applyFont="1" applyBorder="1" applyAlignment="1">
      <alignment horizontal="left" vertical="center" wrapText="1"/>
    </xf>
    <xf numFmtId="0" fontId="16" fillId="0" borderId="1633" xfId="3" applyFont="1" applyBorder="1" applyAlignment="1">
      <alignment horizontal="left" vertical="center" wrapText="1"/>
    </xf>
    <xf numFmtId="0" fontId="12" fillId="2" borderId="1634" xfId="3" applyFont="1" applyFill="1" applyBorder="1" applyAlignment="1">
      <alignment horizontal="center" vertical="center"/>
    </xf>
    <xf numFmtId="0" fontId="12" fillId="2" borderId="1635" xfId="3" applyFont="1" applyFill="1" applyBorder="1" applyAlignment="1">
      <alignment horizontal="center" vertical="center"/>
    </xf>
    <xf numFmtId="0" fontId="12" fillId="2" borderId="1636" xfId="3" applyFont="1" applyFill="1" applyBorder="1" applyAlignment="1">
      <alignment horizontal="center" vertical="center"/>
    </xf>
    <xf numFmtId="0" fontId="13" fillId="0" borderId="1637" xfId="3" applyFont="1" applyBorder="1" applyAlignment="1">
      <alignment horizontal="left" vertical="top" wrapText="1"/>
    </xf>
    <xf numFmtId="0" fontId="13" fillId="0" borderId="1635" xfId="3" applyFont="1" applyBorder="1" applyAlignment="1">
      <alignment horizontal="left" vertical="top" wrapText="1"/>
    </xf>
    <xf numFmtId="0" fontId="13" fillId="0" borderId="1638" xfId="3" applyFont="1" applyBorder="1" applyAlignment="1">
      <alignment horizontal="left" vertical="top" wrapText="1"/>
    </xf>
    <xf numFmtId="0" fontId="12" fillId="2" borderId="1631" xfId="3" applyFont="1" applyFill="1" applyBorder="1" applyAlignment="1">
      <alignment horizontal="center" vertical="center"/>
    </xf>
    <xf numFmtId="0" fontId="12" fillId="2" borderId="1632" xfId="3" applyFont="1" applyFill="1" applyBorder="1" applyAlignment="1">
      <alignment horizontal="center" vertical="center"/>
    </xf>
    <xf numFmtId="0" fontId="16" fillId="0" borderId="1619" xfId="3" applyFont="1" applyBorder="1" applyAlignment="1">
      <alignment horizontal="left" vertical="center" wrapText="1"/>
    </xf>
    <xf numFmtId="0" fontId="16" fillId="0" borderId="1620" xfId="3" applyFont="1" applyBorder="1" applyAlignment="1">
      <alignment horizontal="left" vertical="center" wrapText="1"/>
    </xf>
    <xf numFmtId="0" fontId="12" fillId="2" borderId="1621" xfId="3" applyFont="1" applyFill="1" applyBorder="1" applyAlignment="1">
      <alignment horizontal="center" vertical="center"/>
    </xf>
    <xf numFmtId="0" fontId="12" fillId="2" borderId="1622" xfId="3" applyFont="1" applyFill="1" applyBorder="1" applyAlignment="1">
      <alignment horizontal="center" vertical="center"/>
    </xf>
    <xf numFmtId="0" fontId="18" fillId="0" borderId="1623" xfId="3" applyFont="1" applyBorder="1" applyAlignment="1">
      <alignment horizontal="left" vertical="center" shrinkToFit="1"/>
    </xf>
    <xf numFmtId="0" fontId="18" fillId="0" borderId="1624" xfId="3" applyFont="1" applyBorder="1" applyAlignment="1">
      <alignment horizontal="left" vertical="center" shrinkToFit="1"/>
    </xf>
    <xf numFmtId="0" fontId="18" fillId="0" borderId="1625" xfId="3" applyFont="1" applyBorder="1" applyAlignment="1">
      <alignment horizontal="left" vertical="center" shrinkToFit="1"/>
    </xf>
    <xf numFmtId="0" fontId="12" fillId="2" borderId="1712" xfId="3" applyFont="1" applyFill="1" applyBorder="1" applyAlignment="1">
      <alignment horizontal="center" vertical="center" wrapText="1"/>
    </xf>
    <xf numFmtId="0" fontId="12" fillId="2" borderId="1713" xfId="3" applyFont="1" applyFill="1" applyBorder="1" applyAlignment="1">
      <alignment horizontal="center" vertical="center" wrapText="1"/>
    </xf>
    <xf numFmtId="0" fontId="12" fillId="2" borderId="1714" xfId="3" applyFont="1" applyFill="1" applyBorder="1" applyAlignment="1">
      <alignment horizontal="center" vertical="center" wrapText="1"/>
    </xf>
    <xf numFmtId="0" fontId="12" fillId="5" borderId="1712" xfId="3" applyFont="1" applyFill="1" applyBorder="1" applyAlignment="1">
      <alignment horizontal="left" vertical="top" wrapText="1"/>
    </xf>
    <xf numFmtId="0" fontId="12" fillId="5" borderId="1713" xfId="3" applyFont="1" applyFill="1" applyBorder="1" applyAlignment="1">
      <alignment horizontal="left" vertical="top" wrapText="1"/>
    </xf>
    <xf numFmtId="0" fontId="12" fillId="5" borderId="1714" xfId="3" applyFont="1" applyFill="1" applyBorder="1" applyAlignment="1">
      <alignment horizontal="left" vertical="top" wrapText="1"/>
    </xf>
    <xf numFmtId="0" fontId="15" fillId="5" borderId="1712" xfId="3" applyFont="1" applyFill="1" applyBorder="1" applyAlignment="1">
      <alignment horizontal="center" vertical="center" wrapText="1"/>
    </xf>
    <xf numFmtId="0" fontId="15" fillId="5" borderId="1714" xfId="3" applyFont="1" applyFill="1" applyBorder="1" applyAlignment="1">
      <alignment horizontal="center" vertical="center" wrapText="1"/>
    </xf>
    <xf numFmtId="0" fontId="21" fillId="0" borderId="1712" xfId="3" applyFont="1" applyBorder="1" applyAlignment="1">
      <alignment horizontal="left" vertical="center" wrapText="1"/>
    </xf>
    <xf numFmtId="0" fontId="21" fillId="0" borderId="1713" xfId="3" applyFont="1" applyBorder="1" applyAlignment="1">
      <alignment horizontal="left" vertical="center" wrapText="1"/>
    </xf>
    <xf numFmtId="0" fontId="21" fillId="0" borderId="1714" xfId="3" applyFont="1" applyBorder="1" applyAlignment="1">
      <alignment horizontal="left" vertical="center" wrapText="1"/>
    </xf>
    <xf numFmtId="0" fontId="12" fillId="2" borderId="1712" xfId="3" applyFont="1" applyFill="1" applyBorder="1" applyAlignment="1">
      <alignment horizontal="center" vertical="center"/>
    </xf>
    <xf numFmtId="0" fontId="12" fillId="2" borderId="1713" xfId="3" applyFont="1" applyFill="1" applyBorder="1" applyAlignment="1">
      <alignment horizontal="center" vertical="center"/>
    </xf>
    <xf numFmtId="0" fontId="12" fillId="2" borderId="1707" xfId="3" applyFont="1" applyFill="1" applyBorder="1" applyAlignment="1">
      <alignment horizontal="center" vertical="center"/>
    </xf>
    <xf numFmtId="0" fontId="12" fillId="2" borderId="1708" xfId="3" applyFont="1" applyFill="1" applyBorder="1" applyAlignment="1">
      <alignment horizontal="center" vertical="center"/>
    </xf>
    <xf numFmtId="0" fontId="19" fillId="0" borderId="1709" xfId="3" applyFont="1" applyBorder="1" applyAlignment="1">
      <alignment horizontal="left" vertical="center" shrinkToFit="1"/>
    </xf>
    <xf numFmtId="0" fontId="19" fillId="0" borderId="1710" xfId="3" applyFont="1" applyBorder="1" applyAlignment="1">
      <alignment horizontal="left" vertical="center" shrinkToFit="1"/>
    </xf>
    <xf numFmtId="0" fontId="19" fillId="0" borderId="1711" xfId="3" applyFont="1" applyBorder="1" applyAlignment="1">
      <alignment horizontal="left" vertical="center" shrinkToFit="1"/>
    </xf>
    <xf numFmtId="0" fontId="12" fillId="2" borderId="1702" xfId="3" applyFont="1" applyFill="1" applyBorder="1" applyAlignment="1">
      <alignment horizontal="center" vertical="center"/>
    </xf>
    <xf numFmtId="0" fontId="12" fillId="2" borderId="1703" xfId="3" applyFont="1" applyFill="1" applyBorder="1" applyAlignment="1">
      <alignment horizontal="center" vertical="center"/>
    </xf>
    <xf numFmtId="0" fontId="12" fillId="2" borderId="1704" xfId="3" applyFont="1" applyFill="1" applyBorder="1" applyAlignment="1">
      <alignment horizontal="center" vertical="center"/>
    </xf>
    <xf numFmtId="0" fontId="13" fillId="0" borderId="1705" xfId="3" applyFont="1" applyBorder="1" applyAlignment="1">
      <alignment horizontal="left" vertical="top" wrapText="1"/>
    </xf>
    <xf numFmtId="0" fontId="13" fillId="0" borderId="1703" xfId="3" applyFont="1" applyBorder="1" applyAlignment="1">
      <alignment horizontal="left" vertical="top" wrapText="1"/>
    </xf>
    <xf numFmtId="0" fontId="13" fillId="0" borderId="1706" xfId="3" applyFont="1" applyBorder="1" applyAlignment="1">
      <alignment horizontal="left" vertical="top" wrapText="1"/>
    </xf>
    <xf numFmtId="0" fontId="12" fillId="2" borderId="1697" xfId="3" applyFont="1" applyFill="1" applyBorder="1" applyAlignment="1">
      <alignment horizontal="center" vertical="center"/>
    </xf>
    <xf numFmtId="0" fontId="12" fillId="2" borderId="1698" xfId="3" applyFont="1" applyFill="1" applyBorder="1" applyAlignment="1">
      <alignment horizontal="center" vertical="center"/>
    </xf>
    <xf numFmtId="0" fontId="19" fillId="0" borderId="1699" xfId="3" applyFont="1" applyBorder="1" applyAlignment="1">
      <alignment horizontal="left" vertical="center" shrinkToFit="1"/>
    </xf>
    <xf numFmtId="0" fontId="19" fillId="0" borderId="1700" xfId="3" applyFont="1" applyBorder="1" applyAlignment="1">
      <alignment horizontal="left" vertical="center" shrinkToFit="1"/>
    </xf>
    <xf numFmtId="0" fontId="19" fillId="0" borderId="1701" xfId="3" applyFont="1" applyBorder="1" applyAlignment="1">
      <alignment horizontal="left" vertical="center" shrinkToFit="1"/>
    </xf>
    <xf numFmtId="0" fontId="12" fillId="2" borderId="1692" xfId="3" applyFont="1" applyFill="1" applyBorder="1" applyAlignment="1">
      <alignment horizontal="center" vertical="center"/>
    </xf>
    <xf numFmtId="0" fontId="12" fillId="2" borderId="1693" xfId="3" applyFont="1" applyFill="1" applyBorder="1" applyAlignment="1">
      <alignment horizontal="center" vertical="center"/>
    </xf>
    <xf numFmtId="0" fontId="18" fillId="0" borderId="1694" xfId="3" applyFont="1" applyBorder="1" applyAlignment="1">
      <alignment horizontal="left" vertical="center" shrinkToFit="1"/>
    </xf>
    <xf numFmtId="0" fontId="18" fillId="0" borderId="1695" xfId="3" applyFont="1" applyBorder="1" applyAlignment="1">
      <alignment horizontal="left" vertical="center" shrinkToFit="1"/>
    </xf>
    <xf numFmtId="0" fontId="18" fillId="0" borderId="1696" xfId="3" applyFont="1" applyBorder="1" applyAlignment="1">
      <alignment horizontal="left" vertical="center" shrinkToFit="1"/>
    </xf>
    <xf numFmtId="0" fontId="18" fillId="0" borderId="1699" xfId="3" applyFont="1" applyBorder="1" applyAlignment="1">
      <alignment horizontal="left" vertical="center" shrinkToFit="1"/>
    </xf>
    <xf numFmtId="0" fontId="18" fillId="0" borderId="1700" xfId="3" applyFont="1" applyBorder="1" applyAlignment="1">
      <alignment horizontal="left" vertical="center" shrinkToFit="1"/>
    </xf>
    <xf numFmtId="0" fontId="18" fillId="0" borderId="1701" xfId="3" applyFont="1" applyBorder="1" applyAlignment="1">
      <alignment horizontal="left" vertical="center" shrinkToFit="1"/>
    </xf>
    <xf numFmtId="0" fontId="12" fillId="5" borderId="1679" xfId="3" applyFont="1" applyFill="1" applyBorder="1" applyAlignment="1">
      <alignment horizontal="left" vertical="top" wrapText="1"/>
    </xf>
    <xf numFmtId="0" fontId="12" fillId="5" borderId="1680" xfId="3" applyFont="1" applyFill="1" applyBorder="1" applyAlignment="1">
      <alignment horizontal="left" vertical="top" wrapText="1"/>
    </xf>
    <xf numFmtId="0" fontId="12" fillId="2" borderId="1678" xfId="3" applyFont="1" applyFill="1" applyBorder="1" applyAlignment="1">
      <alignment horizontal="center" vertical="center" wrapText="1"/>
    </xf>
    <xf numFmtId="0" fontId="12" fillId="2" borderId="1679" xfId="3" applyFont="1" applyFill="1" applyBorder="1" applyAlignment="1">
      <alignment horizontal="center" vertical="center" wrapText="1"/>
    </xf>
    <xf numFmtId="0" fontId="12" fillId="2" borderId="1691" xfId="3" applyFont="1" applyFill="1" applyBorder="1" applyAlignment="1">
      <alignment horizontal="center" vertical="center" wrapText="1"/>
    </xf>
    <xf numFmtId="0" fontId="12" fillId="2" borderId="1673" xfId="3" applyFont="1" applyFill="1" applyBorder="1" applyAlignment="1">
      <alignment horizontal="center" vertical="center"/>
    </xf>
    <xf numFmtId="0" fontId="12" fillId="2" borderId="1674" xfId="3" applyFont="1" applyFill="1" applyBorder="1" applyAlignment="1">
      <alignment horizontal="center" vertical="center"/>
    </xf>
    <xf numFmtId="0" fontId="19" fillId="0" borderId="1675" xfId="3" applyFont="1" applyBorder="1" applyAlignment="1">
      <alignment horizontal="left" vertical="center" shrinkToFit="1"/>
    </xf>
    <xf numFmtId="0" fontId="19" fillId="0" borderId="1676" xfId="3" applyFont="1" applyBorder="1" applyAlignment="1">
      <alignment horizontal="left" vertical="center" shrinkToFit="1"/>
    </xf>
    <xf numFmtId="0" fontId="19" fillId="0" borderId="1677" xfId="3" applyFont="1" applyBorder="1" applyAlignment="1">
      <alignment horizontal="left" vertical="center" shrinkToFit="1"/>
    </xf>
    <xf numFmtId="0" fontId="12" fillId="2" borderId="1686" xfId="3" applyFont="1" applyFill="1" applyBorder="1" applyAlignment="1">
      <alignment horizontal="center" vertical="center"/>
    </xf>
    <xf numFmtId="0" fontId="12" fillId="2" borderId="1687" xfId="3" applyFont="1" applyFill="1" applyBorder="1" applyAlignment="1">
      <alignment horizontal="center" vertical="center"/>
    </xf>
    <xf numFmtId="0" fontId="19" fillId="0" borderId="1688" xfId="3" applyFont="1" applyBorder="1" applyAlignment="1">
      <alignment horizontal="left" vertical="center" shrinkToFit="1"/>
    </xf>
    <xf numFmtId="0" fontId="19" fillId="0" borderId="1689" xfId="3" applyFont="1" applyBorder="1" applyAlignment="1">
      <alignment horizontal="left" vertical="center" shrinkToFit="1"/>
    </xf>
    <xf numFmtId="0" fontId="19" fillId="0" borderId="1690" xfId="3" applyFont="1" applyBorder="1" applyAlignment="1">
      <alignment horizontal="left" vertical="center" shrinkToFit="1"/>
    </xf>
    <xf numFmtId="0" fontId="18" fillId="0" borderId="1675" xfId="3" applyFont="1" applyBorder="1" applyAlignment="1">
      <alignment horizontal="left" vertical="center" shrinkToFit="1"/>
    </xf>
    <xf numFmtId="0" fontId="18" fillId="0" borderId="1676" xfId="3" applyFont="1" applyBorder="1" applyAlignment="1">
      <alignment horizontal="left" vertical="center" shrinkToFit="1"/>
    </xf>
    <xf numFmtId="0" fontId="18" fillId="0" borderId="1677" xfId="3" applyFont="1" applyBorder="1" applyAlignment="1">
      <alignment horizontal="left" vertical="center" shrinkToFit="1"/>
    </xf>
    <xf numFmtId="0" fontId="16" fillId="0" borderId="1679" xfId="3" applyFont="1" applyBorder="1" applyAlignment="1">
      <alignment horizontal="left" vertical="center" wrapText="1"/>
    </xf>
    <xf numFmtId="0" fontId="16" fillId="0" borderId="1680" xfId="3" applyFont="1" applyBorder="1" applyAlignment="1">
      <alignment horizontal="left" vertical="center" wrapText="1"/>
    </xf>
    <xf numFmtId="0" fontId="12" fillId="2" borderId="1681" xfId="3" applyFont="1" applyFill="1" applyBorder="1" applyAlignment="1">
      <alignment horizontal="center" vertical="center"/>
    </xf>
    <xf numFmtId="0" fontId="12" fillId="2" borderId="1682" xfId="3" applyFont="1" applyFill="1" applyBorder="1" applyAlignment="1">
      <alignment horizontal="center" vertical="center"/>
    </xf>
    <xf numFmtId="0" fontId="12" fillId="2" borderId="1683" xfId="3" applyFont="1" applyFill="1" applyBorder="1" applyAlignment="1">
      <alignment horizontal="center" vertical="center"/>
    </xf>
    <xf numFmtId="0" fontId="13" fillId="0" borderId="1684" xfId="3" applyFont="1" applyBorder="1" applyAlignment="1">
      <alignment horizontal="left" vertical="top" wrapText="1"/>
    </xf>
    <xf numFmtId="0" fontId="13" fillId="0" borderId="1682" xfId="3" applyFont="1" applyBorder="1" applyAlignment="1">
      <alignment horizontal="left" vertical="top" wrapText="1"/>
    </xf>
    <xf numFmtId="0" fontId="13" fillId="0" borderId="1685" xfId="3" applyFont="1" applyBorder="1" applyAlignment="1">
      <alignment horizontal="left" vertical="top" wrapText="1"/>
    </xf>
    <xf numFmtId="0" fontId="12" fillId="2" borderId="1678" xfId="3" applyFont="1" applyFill="1" applyBorder="1" applyAlignment="1">
      <alignment horizontal="center" vertical="center"/>
    </xf>
    <xf numFmtId="0" fontId="12" fillId="2" borderId="1679" xfId="3" applyFont="1" applyFill="1" applyBorder="1" applyAlignment="1">
      <alignment horizontal="center" vertical="center"/>
    </xf>
    <xf numFmtId="0" fontId="16" fillId="0" borderId="1666" xfId="3" applyFont="1" applyBorder="1" applyAlignment="1">
      <alignment horizontal="left" vertical="center" wrapText="1"/>
    </xf>
    <xf numFmtId="0" fontId="16" fillId="0" borderId="1667" xfId="3" applyFont="1" applyBorder="1" applyAlignment="1">
      <alignment horizontal="left" vertical="center" wrapText="1"/>
    </xf>
    <xf numFmtId="0" fontId="12" fillId="2" borderId="1668" xfId="3" applyFont="1" applyFill="1" applyBorder="1" applyAlignment="1">
      <alignment horizontal="center" vertical="center"/>
    </xf>
    <xf numFmtId="0" fontId="12" fillId="2" borderId="1669" xfId="3" applyFont="1" applyFill="1" applyBorder="1" applyAlignment="1">
      <alignment horizontal="center" vertical="center"/>
    </xf>
    <xf numFmtId="0" fontId="18" fillId="0" borderId="1670" xfId="3" applyFont="1" applyBorder="1" applyAlignment="1">
      <alignment horizontal="left" vertical="center" shrinkToFit="1"/>
    </xf>
    <xf numFmtId="0" fontId="18" fillId="0" borderId="1671" xfId="3" applyFont="1" applyBorder="1" applyAlignment="1">
      <alignment horizontal="left" vertical="center" shrinkToFit="1"/>
    </xf>
    <xf numFmtId="0" fontId="18" fillId="0" borderId="1672" xfId="3" applyFont="1" applyBorder="1" applyAlignment="1">
      <alignment horizontal="left" vertical="center" shrinkToFit="1"/>
    </xf>
    <xf numFmtId="0" fontId="12" fillId="2" borderId="1759" xfId="3" applyFont="1" applyFill="1" applyBorder="1" applyAlignment="1">
      <alignment horizontal="center" vertical="center" wrapText="1"/>
    </xf>
    <xf numFmtId="0" fontId="12" fillId="2" borderId="1760" xfId="3" applyFont="1" applyFill="1" applyBorder="1" applyAlignment="1">
      <alignment horizontal="center" vertical="center" wrapText="1"/>
    </xf>
    <xf numFmtId="0" fontId="12" fillId="2" borderId="1761" xfId="3" applyFont="1" applyFill="1" applyBorder="1" applyAlignment="1">
      <alignment horizontal="center" vertical="center" wrapText="1"/>
    </xf>
    <xf numFmtId="0" fontId="12" fillId="5" borderId="1759" xfId="3" applyFont="1" applyFill="1" applyBorder="1" applyAlignment="1">
      <alignment horizontal="left" vertical="top" wrapText="1"/>
    </xf>
    <xf numFmtId="0" fontId="12" fillId="5" borderId="1760" xfId="3" applyFont="1" applyFill="1" applyBorder="1" applyAlignment="1">
      <alignment horizontal="left" vertical="top" wrapText="1"/>
    </xf>
    <xf numFmtId="0" fontId="12" fillId="5" borderId="1761" xfId="3" applyFont="1" applyFill="1" applyBorder="1" applyAlignment="1">
      <alignment horizontal="left" vertical="top" wrapText="1"/>
    </xf>
    <xf numFmtId="0" fontId="15" fillId="5" borderId="1759" xfId="3" applyFont="1" applyFill="1" applyBorder="1" applyAlignment="1">
      <alignment horizontal="center" vertical="center" wrapText="1"/>
    </xf>
    <xf numFmtId="0" fontId="15" fillId="5" borderId="1761" xfId="3" applyFont="1" applyFill="1" applyBorder="1" applyAlignment="1">
      <alignment horizontal="center" vertical="center" wrapText="1"/>
    </xf>
    <xf numFmtId="0" fontId="21" fillId="0" borderId="1759" xfId="3" applyFont="1" applyBorder="1" applyAlignment="1">
      <alignment horizontal="left" vertical="center" wrapText="1"/>
    </xf>
    <xf numFmtId="0" fontId="21" fillId="0" borderId="1760" xfId="3" applyFont="1" applyBorder="1" applyAlignment="1">
      <alignment horizontal="left" vertical="center" wrapText="1"/>
    </xf>
    <xf numFmtId="0" fontId="21" fillId="0" borderId="1761" xfId="3" applyFont="1" applyBorder="1" applyAlignment="1">
      <alignment horizontal="left" vertical="center" wrapText="1"/>
    </xf>
    <xf numFmtId="0" fontId="12" fillId="2" borderId="1759" xfId="3" applyFont="1" applyFill="1" applyBorder="1" applyAlignment="1">
      <alignment horizontal="center" vertical="center"/>
    </xf>
    <xf numFmtId="0" fontId="12" fillId="2" borderId="1760" xfId="3" applyFont="1" applyFill="1" applyBorder="1" applyAlignment="1">
      <alignment horizontal="center" vertical="center"/>
    </xf>
    <xf numFmtId="0" fontId="12" fillId="2" borderId="1754" xfId="3" applyFont="1" applyFill="1" applyBorder="1" applyAlignment="1">
      <alignment horizontal="center" vertical="center"/>
    </xf>
    <xf numFmtId="0" fontId="12" fillId="2" borderId="1755" xfId="3" applyFont="1" applyFill="1" applyBorder="1" applyAlignment="1">
      <alignment horizontal="center" vertical="center"/>
    </xf>
    <xf numFmtId="0" fontId="19" fillId="0" borderId="1756" xfId="3" applyFont="1" applyBorder="1" applyAlignment="1">
      <alignment horizontal="left" vertical="center" shrinkToFit="1"/>
    </xf>
    <xf numFmtId="0" fontId="19" fillId="0" borderId="1757" xfId="3" applyFont="1" applyBorder="1" applyAlignment="1">
      <alignment horizontal="left" vertical="center" shrinkToFit="1"/>
    </xf>
    <xf numFmtId="0" fontId="19" fillId="0" borderId="1758" xfId="3" applyFont="1" applyBorder="1" applyAlignment="1">
      <alignment horizontal="left" vertical="center" shrinkToFit="1"/>
    </xf>
    <xf numFmtId="0" fontId="12" fillId="2" borderId="1749" xfId="3" applyFont="1" applyFill="1" applyBorder="1" applyAlignment="1">
      <alignment horizontal="center" vertical="center"/>
    </xf>
    <xf numFmtId="0" fontId="12" fillId="2" borderId="1750" xfId="3" applyFont="1" applyFill="1" applyBorder="1" applyAlignment="1">
      <alignment horizontal="center" vertical="center"/>
    </xf>
    <xf numFmtId="0" fontId="12" fillId="2" borderId="1751" xfId="3" applyFont="1" applyFill="1" applyBorder="1" applyAlignment="1">
      <alignment horizontal="center" vertical="center"/>
    </xf>
    <xf numFmtId="0" fontId="13" fillId="0" borderId="1752" xfId="3" applyFont="1" applyBorder="1" applyAlignment="1">
      <alignment horizontal="left" vertical="top" wrapText="1"/>
    </xf>
    <xf numFmtId="0" fontId="13" fillId="0" borderId="1750" xfId="3" applyFont="1" applyBorder="1" applyAlignment="1">
      <alignment horizontal="left" vertical="top" wrapText="1"/>
    </xf>
    <xf numFmtId="0" fontId="13" fillId="0" borderId="1753" xfId="3" applyFont="1" applyBorder="1" applyAlignment="1">
      <alignment horizontal="left" vertical="top" wrapText="1"/>
    </xf>
    <xf numFmtId="0" fontId="12" fillId="2" borderId="1744" xfId="3" applyFont="1" applyFill="1" applyBorder="1" applyAlignment="1">
      <alignment horizontal="center" vertical="center"/>
    </xf>
    <xf numFmtId="0" fontId="12" fillId="2" borderId="1745" xfId="3" applyFont="1" applyFill="1" applyBorder="1" applyAlignment="1">
      <alignment horizontal="center" vertical="center"/>
    </xf>
    <xf numFmtId="0" fontId="19" fillId="0" borderId="1746" xfId="3" applyFont="1" applyBorder="1" applyAlignment="1">
      <alignment horizontal="left" vertical="center" shrinkToFit="1"/>
    </xf>
    <xf numFmtId="0" fontId="19" fillId="0" borderId="1747" xfId="3" applyFont="1" applyBorder="1" applyAlignment="1">
      <alignment horizontal="left" vertical="center" shrinkToFit="1"/>
    </xf>
    <xf numFmtId="0" fontId="19" fillId="0" borderId="1748" xfId="3" applyFont="1" applyBorder="1" applyAlignment="1">
      <alignment horizontal="left" vertical="center" shrinkToFit="1"/>
    </xf>
    <xf numFmtId="0" fontId="12" fillId="2" borderId="1739" xfId="3" applyFont="1" applyFill="1" applyBorder="1" applyAlignment="1">
      <alignment horizontal="center" vertical="center"/>
    </xf>
    <xf numFmtId="0" fontId="12" fillId="2" borderId="1740" xfId="3" applyFont="1" applyFill="1" applyBorder="1" applyAlignment="1">
      <alignment horizontal="center" vertical="center"/>
    </xf>
    <xf numFmtId="0" fontId="18" fillId="0" borderId="1741" xfId="3" applyFont="1" applyBorder="1" applyAlignment="1">
      <alignment horizontal="left" vertical="center" shrinkToFit="1"/>
    </xf>
    <xf numFmtId="0" fontId="18" fillId="0" borderId="1742" xfId="3" applyFont="1" applyBorder="1" applyAlignment="1">
      <alignment horizontal="left" vertical="center" shrinkToFit="1"/>
    </xf>
    <xf numFmtId="0" fontId="18" fillId="0" borderId="1743" xfId="3" applyFont="1" applyBorder="1" applyAlignment="1">
      <alignment horizontal="left" vertical="center" shrinkToFit="1"/>
    </xf>
    <xf numFmtId="0" fontId="18" fillId="0" borderId="1746" xfId="3" applyFont="1" applyBorder="1" applyAlignment="1">
      <alignment horizontal="left" vertical="center" shrinkToFit="1"/>
    </xf>
    <xf numFmtId="0" fontId="18" fillId="0" borderId="1747" xfId="3" applyFont="1" applyBorder="1" applyAlignment="1">
      <alignment horizontal="left" vertical="center" shrinkToFit="1"/>
    </xf>
    <xf numFmtId="0" fontId="18" fillId="0" borderId="1748" xfId="3" applyFont="1" applyBorder="1" applyAlignment="1">
      <alignment horizontal="left" vertical="center" shrinkToFit="1"/>
    </xf>
    <xf numFmtId="0" fontId="12" fillId="5" borderId="1726" xfId="3" applyFont="1" applyFill="1" applyBorder="1" applyAlignment="1">
      <alignment horizontal="left" vertical="top" wrapText="1"/>
    </xf>
    <xf numFmtId="0" fontId="12" fillId="5" borderId="1727" xfId="3" applyFont="1" applyFill="1" applyBorder="1" applyAlignment="1">
      <alignment horizontal="left" vertical="top" wrapText="1"/>
    </xf>
    <xf numFmtId="0" fontId="12" fillId="2" borderId="1725" xfId="3" applyFont="1" applyFill="1" applyBorder="1" applyAlignment="1">
      <alignment horizontal="center" vertical="center" wrapText="1"/>
    </xf>
    <xf numFmtId="0" fontId="12" fillId="2" borderId="1726" xfId="3" applyFont="1" applyFill="1" applyBorder="1" applyAlignment="1">
      <alignment horizontal="center" vertical="center" wrapText="1"/>
    </xf>
    <xf numFmtId="0" fontId="12" fillId="2" borderId="1738" xfId="3" applyFont="1" applyFill="1" applyBorder="1" applyAlignment="1">
      <alignment horizontal="center" vertical="center" wrapText="1"/>
    </xf>
    <xf numFmtId="0" fontId="12" fillId="2" borderId="1720" xfId="3" applyFont="1" applyFill="1" applyBorder="1" applyAlignment="1">
      <alignment horizontal="center" vertical="center"/>
    </xf>
    <xf numFmtId="0" fontId="12" fillId="2" borderId="1721" xfId="3" applyFont="1" applyFill="1" applyBorder="1" applyAlignment="1">
      <alignment horizontal="center" vertical="center"/>
    </xf>
    <xf numFmtId="0" fontId="19" fillId="0" borderId="1722" xfId="3" applyFont="1" applyBorder="1" applyAlignment="1">
      <alignment horizontal="left" vertical="center" shrinkToFit="1"/>
    </xf>
    <xf numFmtId="0" fontId="19" fillId="0" borderId="1723" xfId="3" applyFont="1" applyBorder="1" applyAlignment="1">
      <alignment horizontal="left" vertical="center" shrinkToFit="1"/>
    </xf>
    <xf numFmtId="0" fontId="19" fillId="0" borderId="1724" xfId="3" applyFont="1" applyBorder="1" applyAlignment="1">
      <alignment horizontal="left" vertical="center" shrinkToFit="1"/>
    </xf>
    <xf numFmtId="0" fontId="12" fillId="2" borderId="1733" xfId="3" applyFont="1" applyFill="1" applyBorder="1" applyAlignment="1">
      <alignment horizontal="center" vertical="center"/>
    </xf>
    <xf numFmtId="0" fontId="12" fillId="2" borderId="1734" xfId="3" applyFont="1" applyFill="1" applyBorder="1" applyAlignment="1">
      <alignment horizontal="center" vertical="center"/>
    </xf>
    <xf numFmtId="0" fontId="19" fillId="0" borderId="1735" xfId="3" applyFont="1" applyBorder="1" applyAlignment="1">
      <alignment horizontal="left" vertical="center" shrinkToFit="1"/>
    </xf>
    <xf numFmtId="0" fontId="19" fillId="0" borderId="1736" xfId="3" applyFont="1" applyBorder="1" applyAlignment="1">
      <alignment horizontal="left" vertical="center" shrinkToFit="1"/>
    </xf>
    <xf numFmtId="0" fontId="19" fillId="0" borderId="1737" xfId="3" applyFont="1" applyBorder="1" applyAlignment="1">
      <alignment horizontal="left" vertical="center" shrinkToFit="1"/>
    </xf>
    <xf numFmtId="0" fontId="18" fillId="0" borderId="1722" xfId="3" applyFont="1" applyBorder="1" applyAlignment="1">
      <alignment horizontal="left" vertical="center" shrinkToFit="1"/>
    </xf>
    <xf numFmtId="0" fontId="18" fillId="0" borderId="1723" xfId="3" applyFont="1" applyBorder="1" applyAlignment="1">
      <alignment horizontal="left" vertical="center" shrinkToFit="1"/>
    </xf>
    <xf numFmtId="0" fontId="18" fillId="0" borderId="1724" xfId="3" applyFont="1" applyBorder="1" applyAlignment="1">
      <alignment horizontal="left" vertical="center" shrinkToFit="1"/>
    </xf>
    <xf numFmtId="0" fontId="16" fillId="0" borderId="1726" xfId="3" applyFont="1" applyBorder="1" applyAlignment="1">
      <alignment horizontal="left" vertical="center" wrapText="1"/>
    </xf>
    <xf numFmtId="0" fontId="16" fillId="0" borderId="1727" xfId="3" applyFont="1" applyBorder="1" applyAlignment="1">
      <alignment horizontal="left" vertical="center" wrapText="1"/>
    </xf>
    <xf numFmtId="0" fontId="12" fillId="2" borderId="1728" xfId="3" applyFont="1" applyFill="1" applyBorder="1" applyAlignment="1">
      <alignment horizontal="center" vertical="center"/>
    </xf>
    <xf numFmtId="0" fontId="12" fillId="2" borderId="1729" xfId="3" applyFont="1" applyFill="1" applyBorder="1" applyAlignment="1">
      <alignment horizontal="center" vertical="center"/>
    </xf>
    <xf numFmtId="0" fontId="12" fillId="2" borderId="1730" xfId="3" applyFont="1" applyFill="1" applyBorder="1" applyAlignment="1">
      <alignment horizontal="center" vertical="center"/>
    </xf>
    <xf numFmtId="0" fontId="13" fillId="0" borderId="1731" xfId="3" applyFont="1" applyBorder="1" applyAlignment="1">
      <alignment horizontal="left" vertical="top" wrapText="1"/>
    </xf>
    <xf numFmtId="0" fontId="13" fillId="0" borderId="1729" xfId="3" applyFont="1" applyBorder="1" applyAlignment="1">
      <alignment horizontal="left" vertical="top" wrapText="1"/>
    </xf>
    <xf numFmtId="0" fontId="13" fillId="0" borderId="1732" xfId="3" applyFont="1" applyBorder="1" applyAlignment="1">
      <alignment horizontal="left" vertical="top" wrapText="1"/>
    </xf>
    <xf numFmtId="0" fontId="12" fillId="2" borderId="1725" xfId="3" applyFont="1" applyFill="1" applyBorder="1" applyAlignment="1">
      <alignment horizontal="center" vertical="center"/>
    </xf>
    <xf numFmtId="0" fontId="12" fillId="2" borderId="1726" xfId="3" applyFont="1" applyFill="1" applyBorder="1" applyAlignment="1">
      <alignment horizontal="center" vertical="center"/>
    </xf>
    <xf numFmtId="0" fontId="16" fillId="0" borderId="1713" xfId="3" applyFont="1" applyBorder="1" applyAlignment="1">
      <alignment horizontal="left" vertical="center" wrapText="1"/>
    </xf>
    <xf numFmtId="0" fontId="16" fillId="0" borderId="1714" xfId="3" applyFont="1" applyBorder="1" applyAlignment="1">
      <alignment horizontal="left" vertical="center" wrapText="1"/>
    </xf>
    <xf numFmtId="0" fontId="12" fillId="2" borderId="1715" xfId="3" applyFont="1" applyFill="1" applyBorder="1" applyAlignment="1">
      <alignment horizontal="center" vertical="center"/>
    </xf>
    <xf numFmtId="0" fontId="12" fillId="2" borderId="1716" xfId="3" applyFont="1" applyFill="1" applyBorder="1" applyAlignment="1">
      <alignment horizontal="center" vertical="center"/>
    </xf>
    <xf numFmtId="0" fontId="18" fillId="0" borderId="1717" xfId="3" applyFont="1" applyBorder="1" applyAlignment="1">
      <alignment horizontal="left" vertical="center" shrinkToFit="1"/>
    </xf>
    <xf numFmtId="0" fontId="18" fillId="0" borderId="1718" xfId="3" applyFont="1" applyBorder="1" applyAlignment="1">
      <alignment horizontal="left" vertical="center" shrinkToFit="1"/>
    </xf>
    <xf numFmtId="0" fontId="18" fillId="0" borderId="1719" xfId="3" applyFont="1" applyBorder="1" applyAlignment="1">
      <alignment horizontal="left" vertical="center" shrinkToFit="1"/>
    </xf>
    <xf numFmtId="0" fontId="12" fillId="2" borderId="1806" xfId="3" applyFont="1" applyFill="1" applyBorder="1" applyAlignment="1">
      <alignment horizontal="center" vertical="center" wrapText="1"/>
    </xf>
    <xf numFmtId="0" fontId="12" fillId="2" borderId="1807" xfId="3" applyFont="1" applyFill="1" applyBorder="1" applyAlignment="1">
      <alignment horizontal="center" vertical="center" wrapText="1"/>
    </xf>
    <xf numFmtId="0" fontId="12" fillId="2" borderId="1808" xfId="3" applyFont="1" applyFill="1" applyBorder="1" applyAlignment="1">
      <alignment horizontal="center" vertical="center" wrapText="1"/>
    </xf>
    <xf numFmtId="0" fontId="12" fillId="5" borderId="1806" xfId="3" applyFont="1" applyFill="1" applyBorder="1" applyAlignment="1">
      <alignment horizontal="left" vertical="top" wrapText="1"/>
    </xf>
    <xf numFmtId="0" fontId="12" fillId="5" borderId="1807" xfId="3" applyFont="1" applyFill="1" applyBorder="1" applyAlignment="1">
      <alignment horizontal="left" vertical="top" wrapText="1"/>
    </xf>
    <xf numFmtId="0" fontId="12" fillId="5" borderId="1808" xfId="3" applyFont="1" applyFill="1" applyBorder="1" applyAlignment="1">
      <alignment horizontal="left" vertical="top" wrapText="1"/>
    </xf>
    <xf numFmtId="0" fontId="15" fillId="5" borderId="1806" xfId="3" applyFont="1" applyFill="1" applyBorder="1" applyAlignment="1">
      <alignment horizontal="center" vertical="center" wrapText="1"/>
    </xf>
    <xf numFmtId="0" fontId="15" fillId="5" borderId="1808" xfId="3" applyFont="1" applyFill="1" applyBorder="1" applyAlignment="1">
      <alignment horizontal="center" vertical="center" wrapText="1"/>
    </xf>
    <xf numFmtId="0" fontId="21" fillId="0" borderId="1806" xfId="3" applyFont="1" applyBorder="1" applyAlignment="1">
      <alignment horizontal="left" vertical="center" wrapText="1"/>
    </xf>
    <xf numFmtId="0" fontId="21" fillId="0" borderId="1807" xfId="3" applyFont="1" applyBorder="1" applyAlignment="1">
      <alignment horizontal="left" vertical="center" wrapText="1"/>
    </xf>
    <xf numFmtId="0" fontId="21" fillId="0" borderId="1808" xfId="3" applyFont="1" applyBorder="1" applyAlignment="1">
      <alignment horizontal="left" vertical="center" wrapText="1"/>
    </xf>
    <xf numFmtId="0" fontId="12" fillId="2" borderId="1806" xfId="3" applyFont="1" applyFill="1" applyBorder="1" applyAlignment="1">
      <alignment horizontal="center" vertical="center"/>
    </xf>
    <xf numFmtId="0" fontId="12" fillId="2" borderId="1807" xfId="3" applyFont="1" applyFill="1" applyBorder="1" applyAlignment="1">
      <alignment horizontal="center" vertical="center"/>
    </xf>
    <xf numFmtId="0" fontId="12" fillId="2" borderId="1801" xfId="3" applyFont="1" applyFill="1" applyBorder="1" applyAlignment="1">
      <alignment horizontal="center" vertical="center"/>
    </xf>
    <xf numFmtId="0" fontId="12" fillId="2" borderId="1802" xfId="3" applyFont="1" applyFill="1" applyBorder="1" applyAlignment="1">
      <alignment horizontal="center" vertical="center"/>
    </xf>
    <xf numFmtId="0" fontId="19" fillId="0" borderId="1803" xfId="3" applyFont="1" applyBorder="1" applyAlignment="1">
      <alignment horizontal="left" vertical="center" shrinkToFit="1"/>
    </xf>
    <xf numFmtId="0" fontId="19" fillId="0" borderId="1804" xfId="3" applyFont="1" applyBorder="1" applyAlignment="1">
      <alignment horizontal="left" vertical="center" shrinkToFit="1"/>
    </xf>
    <xf numFmtId="0" fontId="19" fillId="0" borderId="1805" xfId="3" applyFont="1" applyBorder="1" applyAlignment="1">
      <alignment horizontal="left" vertical="center" shrinkToFit="1"/>
    </xf>
    <xf numFmtId="0" fontId="12" fillId="2" borderId="1796" xfId="3" applyFont="1" applyFill="1" applyBorder="1" applyAlignment="1">
      <alignment horizontal="center" vertical="center"/>
    </xf>
    <xf numFmtId="0" fontId="12" fillId="2" borderId="1797" xfId="3" applyFont="1" applyFill="1" applyBorder="1" applyAlignment="1">
      <alignment horizontal="center" vertical="center"/>
    </xf>
    <xf numFmtId="0" fontId="12" fillId="2" borderId="1798" xfId="3" applyFont="1" applyFill="1" applyBorder="1" applyAlignment="1">
      <alignment horizontal="center" vertical="center"/>
    </xf>
    <xf numFmtId="0" fontId="13" fillId="0" borderId="1799" xfId="3" applyFont="1" applyBorder="1" applyAlignment="1">
      <alignment horizontal="left" vertical="top" wrapText="1"/>
    </xf>
    <xf numFmtId="0" fontId="13" fillId="0" borderId="1797" xfId="3" applyFont="1" applyBorder="1" applyAlignment="1">
      <alignment horizontal="left" vertical="top" wrapText="1"/>
    </xf>
    <xf numFmtId="0" fontId="13" fillId="0" borderId="1800" xfId="3" applyFont="1" applyBorder="1" applyAlignment="1">
      <alignment horizontal="left" vertical="top" wrapText="1"/>
    </xf>
    <xf numFmtId="0" fontId="12" fillId="2" borderId="1791" xfId="3" applyFont="1" applyFill="1" applyBorder="1" applyAlignment="1">
      <alignment horizontal="center" vertical="center"/>
    </xf>
    <xf numFmtId="0" fontId="12" fillId="2" borderId="1792" xfId="3" applyFont="1" applyFill="1" applyBorder="1" applyAlignment="1">
      <alignment horizontal="center" vertical="center"/>
    </xf>
    <xf numFmtId="0" fontId="19" fillId="0" borderId="1793" xfId="3" applyFont="1" applyBorder="1" applyAlignment="1">
      <alignment horizontal="left" vertical="center" shrinkToFit="1"/>
    </xf>
    <xf numFmtId="0" fontId="19" fillId="0" borderId="1794" xfId="3" applyFont="1" applyBorder="1" applyAlignment="1">
      <alignment horizontal="left" vertical="center" shrinkToFit="1"/>
    </xf>
    <xf numFmtId="0" fontId="19" fillId="0" borderId="1795" xfId="3" applyFont="1" applyBorder="1" applyAlignment="1">
      <alignment horizontal="left" vertical="center" shrinkToFit="1"/>
    </xf>
    <xf numFmtId="0" fontId="12" fillId="2" borderId="1786" xfId="3" applyFont="1" applyFill="1" applyBorder="1" applyAlignment="1">
      <alignment horizontal="center" vertical="center"/>
    </xf>
    <xf numFmtId="0" fontId="12" fillId="2" borderId="1787" xfId="3" applyFont="1" applyFill="1" applyBorder="1" applyAlignment="1">
      <alignment horizontal="center" vertical="center"/>
    </xf>
    <xf numFmtId="0" fontId="18" fillId="0" borderId="1788" xfId="3" applyFont="1" applyBorder="1" applyAlignment="1">
      <alignment horizontal="left" vertical="center" shrinkToFit="1"/>
    </xf>
    <xf numFmtId="0" fontId="18" fillId="0" borderId="1789" xfId="3" applyFont="1" applyBorder="1" applyAlignment="1">
      <alignment horizontal="left" vertical="center" shrinkToFit="1"/>
    </xf>
    <xf numFmtId="0" fontId="18" fillId="0" borderId="1790" xfId="3" applyFont="1" applyBorder="1" applyAlignment="1">
      <alignment horizontal="left" vertical="center" shrinkToFit="1"/>
    </xf>
    <xf numFmtId="0" fontId="18" fillId="0" borderId="1793" xfId="3" applyFont="1" applyBorder="1" applyAlignment="1">
      <alignment horizontal="left" vertical="center" shrinkToFit="1"/>
    </xf>
    <xf numFmtId="0" fontId="18" fillId="0" borderId="1794" xfId="3" applyFont="1" applyBorder="1" applyAlignment="1">
      <alignment horizontal="left" vertical="center" shrinkToFit="1"/>
    </xf>
    <xf numFmtId="0" fontId="18" fillId="0" borderId="1795" xfId="3" applyFont="1" applyBorder="1" applyAlignment="1">
      <alignment horizontal="left" vertical="center" shrinkToFit="1"/>
    </xf>
    <xf numFmtId="0" fontId="12" fillId="5" borderId="1773" xfId="3" applyFont="1" applyFill="1" applyBorder="1" applyAlignment="1">
      <alignment horizontal="left" vertical="top" wrapText="1"/>
    </xf>
    <xf numFmtId="0" fontId="12" fillId="5" borderId="1774" xfId="3" applyFont="1" applyFill="1" applyBorder="1" applyAlignment="1">
      <alignment horizontal="left" vertical="top" wrapText="1"/>
    </xf>
    <xf numFmtId="0" fontId="12" fillId="2" borderId="1772" xfId="3" applyFont="1" applyFill="1" applyBorder="1" applyAlignment="1">
      <alignment horizontal="center" vertical="center" wrapText="1"/>
    </xf>
    <xf numFmtId="0" fontId="12" fillId="2" borderId="1773" xfId="3" applyFont="1" applyFill="1" applyBorder="1" applyAlignment="1">
      <alignment horizontal="center" vertical="center" wrapText="1"/>
    </xf>
    <xf numFmtId="0" fontId="12" fillId="2" borderId="1785" xfId="3" applyFont="1" applyFill="1" applyBorder="1" applyAlignment="1">
      <alignment horizontal="center" vertical="center" wrapText="1"/>
    </xf>
    <xf numFmtId="0" fontId="12" fillId="2" borderId="1767" xfId="3" applyFont="1" applyFill="1" applyBorder="1" applyAlignment="1">
      <alignment horizontal="center" vertical="center"/>
    </xf>
    <xf numFmtId="0" fontId="12" fillId="2" borderId="1768" xfId="3" applyFont="1" applyFill="1" applyBorder="1" applyAlignment="1">
      <alignment horizontal="center" vertical="center"/>
    </xf>
    <xf numFmtId="0" fontId="19" fillId="0" borderId="1769" xfId="3" applyFont="1" applyBorder="1" applyAlignment="1">
      <alignment horizontal="left" vertical="center" shrinkToFit="1"/>
    </xf>
    <xf numFmtId="0" fontId="19" fillId="0" borderId="1770" xfId="3" applyFont="1" applyBorder="1" applyAlignment="1">
      <alignment horizontal="left" vertical="center" shrinkToFit="1"/>
    </xf>
    <xf numFmtId="0" fontId="19" fillId="0" borderId="1771" xfId="3" applyFont="1" applyBorder="1" applyAlignment="1">
      <alignment horizontal="left" vertical="center" shrinkToFit="1"/>
    </xf>
    <xf numFmtId="0" fontId="12" fillId="2" borderId="1780" xfId="3" applyFont="1" applyFill="1" applyBorder="1" applyAlignment="1">
      <alignment horizontal="center" vertical="center"/>
    </xf>
    <xf numFmtId="0" fontId="12" fillId="2" borderId="1781" xfId="3" applyFont="1" applyFill="1" applyBorder="1" applyAlignment="1">
      <alignment horizontal="center" vertical="center"/>
    </xf>
    <xf numFmtId="0" fontId="19" fillId="0" borderId="1782" xfId="3" applyFont="1" applyBorder="1" applyAlignment="1">
      <alignment horizontal="left" vertical="center" shrinkToFit="1"/>
    </xf>
    <xf numFmtId="0" fontId="19" fillId="0" borderId="1783" xfId="3" applyFont="1" applyBorder="1" applyAlignment="1">
      <alignment horizontal="left" vertical="center" shrinkToFit="1"/>
    </xf>
    <xf numFmtId="0" fontId="19" fillId="0" borderId="1784" xfId="3" applyFont="1" applyBorder="1" applyAlignment="1">
      <alignment horizontal="left" vertical="center" shrinkToFit="1"/>
    </xf>
    <xf numFmtId="0" fontId="18" fillId="0" borderId="1769" xfId="3" applyFont="1" applyBorder="1" applyAlignment="1">
      <alignment horizontal="left" vertical="center" shrinkToFit="1"/>
    </xf>
    <xf numFmtId="0" fontId="18" fillId="0" borderId="1770" xfId="3" applyFont="1" applyBorder="1" applyAlignment="1">
      <alignment horizontal="left" vertical="center" shrinkToFit="1"/>
    </xf>
    <xf numFmtId="0" fontId="18" fillId="0" borderId="1771" xfId="3" applyFont="1" applyBorder="1" applyAlignment="1">
      <alignment horizontal="left" vertical="center" shrinkToFit="1"/>
    </xf>
    <xf numFmtId="0" fontId="16" fillId="0" borderId="1773" xfId="3" applyFont="1" applyBorder="1" applyAlignment="1">
      <alignment horizontal="left" vertical="center" wrapText="1"/>
    </xf>
    <xf numFmtId="0" fontId="16" fillId="0" borderId="1774" xfId="3" applyFont="1" applyBorder="1" applyAlignment="1">
      <alignment horizontal="left" vertical="center" wrapText="1"/>
    </xf>
    <xf numFmtId="0" fontId="12" fillId="2" borderId="1775" xfId="3" applyFont="1" applyFill="1" applyBorder="1" applyAlignment="1">
      <alignment horizontal="center" vertical="center"/>
    </xf>
    <xf numFmtId="0" fontId="12" fillId="2" borderId="1776" xfId="3" applyFont="1" applyFill="1" applyBorder="1" applyAlignment="1">
      <alignment horizontal="center" vertical="center"/>
    </xf>
    <xf numFmtId="0" fontId="12" fillId="2" borderId="1777" xfId="3" applyFont="1" applyFill="1" applyBorder="1" applyAlignment="1">
      <alignment horizontal="center" vertical="center"/>
    </xf>
    <xf numFmtId="0" fontId="13" fillId="0" borderId="1778" xfId="3" applyFont="1" applyBorder="1" applyAlignment="1">
      <alignment horizontal="left" vertical="top" wrapText="1"/>
    </xf>
    <xf numFmtId="0" fontId="13" fillId="0" borderId="1776" xfId="3" applyFont="1" applyBorder="1" applyAlignment="1">
      <alignment horizontal="left" vertical="top" wrapText="1"/>
    </xf>
    <xf numFmtId="0" fontId="13" fillId="0" borderId="1779" xfId="3" applyFont="1" applyBorder="1" applyAlignment="1">
      <alignment horizontal="left" vertical="top" wrapText="1"/>
    </xf>
    <xf numFmtId="0" fontId="12" fillId="2" borderId="1772" xfId="3" applyFont="1" applyFill="1" applyBorder="1" applyAlignment="1">
      <alignment horizontal="center" vertical="center"/>
    </xf>
    <xf numFmtId="0" fontId="12" fillId="2" borderId="1773" xfId="3" applyFont="1" applyFill="1" applyBorder="1" applyAlignment="1">
      <alignment horizontal="center" vertical="center"/>
    </xf>
    <xf numFmtId="0" fontId="16" fillId="0" borderId="1760" xfId="3" applyFont="1" applyBorder="1" applyAlignment="1">
      <alignment horizontal="left" vertical="center" wrapText="1"/>
    </xf>
    <xf numFmtId="0" fontId="16" fillId="0" borderId="1761" xfId="3" applyFont="1" applyBorder="1" applyAlignment="1">
      <alignment horizontal="left" vertical="center" wrapText="1"/>
    </xf>
    <xf numFmtId="0" fontId="12" fillId="2" borderId="1762" xfId="3" applyFont="1" applyFill="1" applyBorder="1" applyAlignment="1">
      <alignment horizontal="center" vertical="center"/>
    </xf>
    <xf numFmtId="0" fontId="12" fillId="2" borderId="1763" xfId="3" applyFont="1" applyFill="1" applyBorder="1" applyAlignment="1">
      <alignment horizontal="center" vertical="center"/>
    </xf>
    <xf numFmtId="0" fontId="18" fillId="0" borderId="1764" xfId="3" applyFont="1" applyBorder="1" applyAlignment="1">
      <alignment horizontal="left" vertical="center" shrinkToFit="1"/>
    </xf>
    <xf numFmtId="0" fontId="18" fillId="0" borderId="1765" xfId="3" applyFont="1" applyBorder="1" applyAlignment="1">
      <alignment horizontal="left" vertical="center" shrinkToFit="1"/>
    </xf>
    <xf numFmtId="0" fontId="18" fillId="0" borderId="1766" xfId="3" applyFont="1" applyBorder="1" applyAlignment="1">
      <alignment horizontal="left" vertical="center" shrinkToFit="1"/>
    </xf>
    <xf numFmtId="0" fontId="12" fillId="2" borderId="1853" xfId="3" applyFont="1" applyFill="1" applyBorder="1" applyAlignment="1">
      <alignment horizontal="center" vertical="center" wrapText="1"/>
    </xf>
    <xf numFmtId="0" fontId="12" fillId="2" borderId="1854" xfId="3" applyFont="1" applyFill="1" applyBorder="1" applyAlignment="1">
      <alignment horizontal="center" vertical="center" wrapText="1"/>
    </xf>
    <xf numFmtId="0" fontId="12" fillId="2" borderId="1855" xfId="3" applyFont="1" applyFill="1" applyBorder="1" applyAlignment="1">
      <alignment horizontal="center" vertical="center" wrapText="1"/>
    </xf>
    <xf numFmtId="0" fontId="12" fillId="5" borderId="1853" xfId="3" applyFont="1" applyFill="1" applyBorder="1" applyAlignment="1">
      <alignment horizontal="left" vertical="top" wrapText="1"/>
    </xf>
    <xf numFmtId="0" fontId="12" fillId="5" borderId="1854" xfId="3" applyFont="1" applyFill="1" applyBorder="1" applyAlignment="1">
      <alignment horizontal="left" vertical="top" wrapText="1"/>
    </xf>
    <xf numFmtId="0" fontId="12" fillId="5" borderId="1855" xfId="3" applyFont="1" applyFill="1" applyBorder="1" applyAlignment="1">
      <alignment horizontal="left" vertical="top" wrapText="1"/>
    </xf>
    <xf numFmtId="0" fontId="15" fillId="5" borderId="1853" xfId="3" applyFont="1" applyFill="1" applyBorder="1" applyAlignment="1">
      <alignment horizontal="center" vertical="center" wrapText="1"/>
    </xf>
    <xf numFmtId="0" fontId="15" fillId="5" borderId="1855" xfId="3" applyFont="1" applyFill="1" applyBorder="1" applyAlignment="1">
      <alignment horizontal="center" vertical="center" wrapText="1"/>
    </xf>
    <xf numFmtId="0" fontId="21" fillId="0" borderId="1853" xfId="3" applyFont="1" applyBorder="1" applyAlignment="1">
      <alignment horizontal="left" vertical="center" wrapText="1"/>
    </xf>
    <xf numFmtId="0" fontId="21" fillId="0" borderId="1854" xfId="3" applyFont="1" applyBorder="1" applyAlignment="1">
      <alignment horizontal="left" vertical="center" wrapText="1"/>
    </xf>
    <xf numFmtId="0" fontId="21" fillId="0" borderId="1855" xfId="3" applyFont="1" applyBorder="1" applyAlignment="1">
      <alignment horizontal="left" vertical="center" wrapText="1"/>
    </xf>
    <xf numFmtId="0" fontId="12" fillId="2" borderId="1853" xfId="3" applyFont="1" applyFill="1" applyBorder="1" applyAlignment="1">
      <alignment horizontal="center" vertical="center"/>
    </xf>
    <xf numFmtId="0" fontId="12" fillId="2" borderId="1854" xfId="3" applyFont="1" applyFill="1" applyBorder="1" applyAlignment="1">
      <alignment horizontal="center" vertical="center"/>
    </xf>
    <xf numFmtId="0" fontId="12" fillId="2" borderId="1848" xfId="3" applyFont="1" applyFill="1" applyBorder="1" applyAlignment="1">
      <alignment horizontal="center" vertical="center"/>
    </xf>
    <xf numFmtId="0" fontId="12" fillId="2" borderId="1849" xfId="3" applyFont="1" applyFill="1" applyBorder="1" applyAlignment="1">
      <alignment horizontal="center" vertical="center"/>
    </xf>
    <xf numFmtId="0" fontId="19" fillId="0" borderId="1850" xfId="3" applyFont="1" applyBorder="1" applyAlignment="1">
      <alignment horizontal="left" vertical="center" shrinkToFit="1"/>
    </xf>
    <xf numFmtId="0" fontId="19" fillId="0" borderId="1851" xfId="3" applyFont="1" applyBorder="1" applyAlignment="1">
      <alignment horizontal="left" vertical="center" shrinkToFit="1"/>
    </xf>
    <xf numFmtId="0" fontId="19" fillId="0" borderId="1852" xfId="3" applyFont="1" applyBorder="1" applyAlignment="1">
      <alignment horizontal="left" vertical="center" shrinkToFit="1"/>
    </xf>
    <xf numFmtId="0" fontId="12" fillId="2" borderId="1843" xfId="3" applyFont="1" applyFill="1" applyBorder="1" applyAlignment="1">
      <alignment horizontal="center" vertical="center"/>
    </xf>
    <xf numFmtId="0" fontId="12" fillId="2" borderId="1844" xfId="3" applyFont="1" applyFill="1" applyBorder="1" applyAlignment="1">
      <alignment horizontal="center" vertical="center"/>
    </xf>
    <xf numFmtId="0" fontId="12" fillId="2" borderId="1845" xfId="3" applyFont="1" applyFill="1" applyBorder="1" applyAlignment="1">
      <alignment horizontal="center" vertical="center"/>
    </xf>
    <xf numFmtId="0" fontId="13" fillId="0" borderId="1846" xfId="3" applyFont="1" applyBorder="1" applyAlignment="1">
      <alignment horizontal="left" vertical="top" wrapText="1"/>
    </xf>
    <xf numFmtId="0" fontId="13" fillId="0" borderId="1844" xfId="3" applyFont="1" applyBorder="1" applyAlignment="1">
      <alignment horizontal="left" vertical="top" wrapText="1"/>
    </xf>
    <xf numFmtId="0" fontId="13" fillId="0" borderId="1847" xfId="3" applyFont="1" applyBorder="1" applyAlignment="1">
      <alignment horizontal="left" vertical="top" wrapText="1"/>
    </xf>
    <xf numFmtId="0" fontId="12" fillId="2" borderId="1838" xfId="3" applyFont="1" applyFill="1" applyBorder="1" applyAlignment="1">
      <alignment horizontal="center" vertical="center"/>
    </xf>
    <xf numFmtId="0" fontId="12" fillId="2" borderId="1839" xfId="3" applyFont="1" applyFill="1" applyBorder="1" applyAlignment="1">
      <alignment horizontal="center" vertical="center"/>
    </xf>
    <xf numFmtId="0" fontId="19" fillId="0" borderId="1840" xfId="3" applyFont="1" applyBorder="1" applyAlignment="1">
      <alignment horizontal="left" vertical="center" shrinkToFit="1"/>
    </xf>
    <xf numFmtId="0" fontId="19" fillId="0" borderId="1841" xfId="3" applyFont="1" applyBorder="1" applyAlignment="1">
      <alignment horizontal="left" vertical="center" shrinkToFit="1"/>
    </xf>
    <xf numFmtId="0" fontId="19" fillId="0" borderId="1842" xfId="3" applyFont="1" applyBorder="1" applyAlignment="1">
      <alignment horizontal="left" vertical="center" shrinkToFit="1"/>
    </xf>
    <xf numFmtId="0" fontId="12" fillId="2" borderId="1833" xfId="3" applyFont="1" applyFill="1" applyBorder="1" applyAlignment="1">
      <alignment horizontal="center" vertical="center"/>
    </xf>
    <xf numFmtId="0" fontId="12" fillId="2" borderId="1834" xfId="3" applyFont="1" applyFill="1" applyBorder="1" applyAlignment="1">
      <alignment horizontal="center" vertical="center"/>
    </xf>
    <xf numFmtId="0" fontId="18" fillId="0" borderId="1835" xfId="3" applyFont="1" applyBorder="1" applyAlignment="1">
      <alignment horizontal="left" vertical="center" shrinkToFit="1"/>
    </xf>
    <xf numFmtId="0" fontId="18" fillId="0" borderId="1836" xfId="3" applyFont="1" applyBorder="1" applyAlignment="1">
      <alignment horizontal="left" vertical="center" shrinkToFit="1"/>
    </xf>
    <xf numFmtId="0" fontId="18" fillId="0" borderId="1837" xfId="3" applyFont="1" applyBorder="1" applyAlignment="1">
      <alignment horizontal="left" vertical="center" shrinkToFit="1"/>
    </xf>
    <xf numFmtId="0" fontId="18" fillId="0" borderId="1840" xfId="3" applyFont="1" applyBorder="1" applyAlignment="1">
      <alignment horizontal="left" vertical="center" shrinkToFit="1"/>
    </xf>
    <xf numFmtId="0" fontId="18" fillId="0" borderId="1841" xfId="3" applyFont="1" applyBorder="1" applyAlignment="1">
      <alignment horizontal="left" vertical="center" shrinkToFit="1"/>
    </xf>
    <xf numFmtId="0" fontId="18" fillId="0" borderId="1842" xfId="3" applyFont="1" applyBorder="1" applyAlignment="1">
      <alignment horizontal="left" vertical="center" shrinkToFit="1"/>
    </xf>
    <xf numFmtId="0" fontId="12" fillId="5" borderId="1820" xfId="3" applyFont="1" applyFill="1" applyBorder="1" applyAlignment="1">
      <alignment horizontal="left" vertical="top" wrapText="1"/>
    </xf>
    <xf numFmtId="0" fontId="12" fillId="5" borderId="1821" xfId="3" applyFont="1" applyFill="1" applyBorder="1" applyAlignment="1">
      <alignment horizontal="left" vertical="top" wrapText="1"/>
    </xf>
    <xf numFmtId="0" fontId="12" fillId="2" borderId="1819" xfId="3" applyFont="1" applyFill="1" applyBorder="1" applyAlignment="1">
      <alignment horizontal="center" vertical="center" wrapText="1"/>
    </xf>
    <xf numFmtId="0" fontId="12" fillId="2" borderId="1820" xfId="3" applyFont="1" applyFill="1" applyBorder="1" applyAlignment="1">
      <alignment horizontal="center" vertical="center" wrapText="1"/>
    </xf>
    <xf numFmtId="0" fontId="12" fillId="2" borderId="1832" xfId="3" applyFont="1" applyFill="1" applyBorder="1" applyAlignment="1">
      <alignment horizontal="center" vertical="center" wrapText="1"/>
    </xf>
    <xf numFmtId="0" fontId="12" fillId="2" borderId="1814" xfId="3" applyFont="1" applyFill="1" applyBorder="1" applyAlignment="1">
      <alignment horizontal="center" vertical="center"/>
    </xf>
    <xf numFmtId="0" fontId="12" fillId="2" borderId="1815" xfId="3" applyFont="1" applyFill="1" applyBorder="1" applyAlignment="1">
      <alignment horizontal="center" vertical="center"/>
    </xf>
    <xf numFmtId="0" fontId="19" fillId="0" borderId="1816" xfId="3" applyFont="1" applyBorder="1" applyAlignment="1">
      <alignment horizontal="left" vertical="center" shrinkToFit="1"/>
    </xf>
    <xf numFmtId="0" fontId="19" fillId="0" borderId="1817" xfId="3" applyFont="1" applyBorder="1" applyAlignment="1">
      <alignment horizontal="left" vertical="center" shrinkToFit="1"/>
    </xf>
    <xf numFmtId="0" fontId="19" fillId="0" borderId="1818" xfId="3" applyFont="1" applyBorder="1" applyAlignment="1">
      <alignment horizontal="left" vertical="center" shrinkToFit="1"/>
    </xf>
    <xf numFmtId="0" fontId="12" fillId="2" borderId="1827" xfId="3" applyFont="1" applyFill="1" applyBorder="1" applyAlignment="1">
      <alignment horizontal="center" vertical="center"/>
    </xf>
    <xf numFmtId="0" fontId="12" fillId="2" borderId="1828" xfId="3" applyFont="1" applyFill="1" applyBorder="1" applyAlignment="1">
      <alignment horizontal="center" vertical="center"/>
    </xf>
    <xf numFmtId="0" fontId="19" fillId="0" borderId="1829" xfId="3" applyFont="1" applyBorder="1" applyAlignment="1">
      <alignment horizontal="left" vertical="center" shrinkToFit="1"/>
    </xf>
    <xf numFmtId="0" fontId="19" fillId="0" borderId="1830" xfId="3" applyFont="1" applyBorder="1" applyAlignment="1">
      <alignment horizontal="left" vertical="center" shrinkToFit="1"/>
    </xf>
    <xf numFmtId="0" fontId="19" fillId="0" borderId="1831" xfId="3" applyFont="1" applyBorder="1" applyAlignment="1">
      <alignment horizontal="left" vertical="center" shrinkToFit="1"/>
    </xf>
    <xf numFmtId="0" fontId="18" fillId="0" borderId="1816" xfId="3" applyFont="1" applyBorder="1" applyAlignment="1">
      <alignment horizontal="left" vertical="center" shrinkToFit="1"/>
    </xf>
    <xf numFmtId="0" fontId="18" fillId="0" borderId="1817" xfId="3" applyFont="1" applyBorder="1" applyAlignment="1">
      <alignment horizontal="left" vertical="center" shrinkToFit="1"/>
    </xf>
    <xf numFmtId="0" fontId="18" fillId="0" borderId="1818" xfId="3" applyFont="1" applyBorder="1" applyAlignment="1">
      <alignment horizontal="left" vertical="center" shrinkToFit="1"/>
    </xf>
    <xf numFmtId="0" fontId="16" fillId="0" borderId="1820" xfId="3" applyFont="1" applyBorder="1" applyAlignment="1">
      <alignment horizontal="left" vertical="center" wrapText="1"/>
    </xf>
    <xf numFmtId="0" fontId="16" fillId="0" borderId="1821" xfId="3" applyFont="1" applyBorder="1" applyAlignment="1">
      <alignment horizontal="left" vertical="center" wrapText="1"/>
    </xf>
    <xf numFmtId="0" fontId="12" fillId="2" borderId="1822" xfId="3" applyFont="1" applyFill="1" applyBorder="1" applyAlignment="1">
      <alignment horizontal="center" vertical="center"/>
    </xf>
    <xf numFmtId="0" fontId="12" fillId="2" borderId="1823" xfId="3" applyFont="1" applyFill="1" applyBorder="1" applyAlignment="1">
      <alignment horizontal="center" vertical="center"/>
    </xf>
    <xf numFmtId="0" fontId="12" fillId="2" borderId="1824" xfId="3" applyFont="1" applyFill="1" applyBorder="1" applyAlignment="1">
      <alignment horizontal="center" vertical="center"/>
    </xf>
    <xf numFmtId="0" fontId="13" fillId="0" borderId="1825" xfId="3" applyFont="1" applyBorder="1" applyAlignment="1">
      <alignment horizontal="left" vertical="top" wrapText="1"/>
    </xf>
    <xf numFmtId="0" fontId="13" fillId="0" borderId="1823" xfId="3" applyFont="1" applyBorder="1" applyAlignment="1">
      <alignment horizontal="left" vertical="top" wrapText="1"/>
    </xf>
    <xf numFmtId="0" fontId="13" fillId="0" borderId="1826" xfId="3" applyFont="1" applyBorder="1" applyAlignment="1">
      <alignment horizontal="left" vertical="top" wrapText="1"/>
    </xf>
    <xf numFmtId="0" fontId="12" fillId="2" borderId="1819" xfId="3" applyFont="1" applyFill="1" applyBorder="1" applyAlignment="1">
      <alignment horizontal="center" vertical="center"/>
    </xf>
    <xf numFmtId="0" fontId="12" fillId="2" borderId="1820" xfId="3" applyFont="1" applyFill="1" applyBorder="1" applyAlignment="1">
      <alignment horizontal="center" vertical="center"/>
    </xf>
    <xf numFmtId="0" fontId="16" fillId="0" borderId="1807" xfId="3" applyFont="1" applyBorder="1" applyAlignment="1">
      <alignment horizontal="left" vertical="center" wrapText="1"/>
    </xf>
    <xf numFmtId="0" fontId="16" fillId="0" borderId="1808" xfId="3" applyFont="1" applyBorder="1" applyAlignment="1">
      <alignment horizontal="left" vertical="center" wrapText="1"/>
    </xf>
    <xf numFmtId="0" fontId="12" fillId="2" borderId="1809" xfId="3" applyFont="1" applyFill="1" applyBorder="1" applyAlignment="1">
      <alignment horizontal="center" vertical="center"/>
    </xf>
    <xf numFmtId="0" fontId="12" fillId="2" borderId="1810" xfId="3" applyFont="1" applyFill="1" applyBorder="1" applyAlignment="1">
      <alignment horizontal="center" vertical="center"/>
    </xf>
    <xf numFmtId="0" fontId="18" fillId="0" borderId="1811" xfId="3" applyFont="1" applyBorder="1" applyAlignment="1">
      <alignment horizontal="left" vertical="center" shrinkToFit="1"/>
    </xf>
    <xf numFmtId="0" fontId="18" fillId="0" borderId="1812" xfId="3" applyFont="1" applyBorder="1" applyAlignment="1">
      <alignment horizontal="left" vertical="center" shrinkToFit="1"/>
    </xf>
    <xf numFmtId="0" fontId="18" fillId="0" borderId="1813" xfId="3" applyFont="1" applyBorder="1" applyAlignment="1">
      <alignment horizontal="left" vertical="center" shrinkToFit="1"/>
    </xf>
    <xf numFmtId="0" fontId="12" fillId="2" borderId="1900" xfId="3" applyFont="1" applyFill="1" applyBorder="1" applyAlignment="1">
      <alignment horizontal="center" vertical="center" wrapText="1"/>
    </xf>
    <xf numFmtId="0" fontId="12" fillId="2" borderId="1901" xfId="3" applyFont="1" applyFill="1" applyBorder="1" applyAlignment="1">
      <alignment horizontal="center" vertical="center" wrapText="1"/>
    </xf>
    <xf numFmtId="0" fontId="12" fillId="2" borderId="1902" xfId="3" applyFont="1" applyFill="1" applyBorder="1" applyAlignment="1">
      <alignment horizontal="center" vertical="center" wrapText="1"/>
    </xf>
    <xf numFmtId="0" fontId="12" fillId="5" borderId="1900" xfId="3" applyFont="1" applyFill="1" applyBorder="1" applyAlignment="1">
      <alignment horizontal="left" vertical="top" wrapText="1"/>
    </xf>
    <xf numFmtId="0" fontId="12" fillId="5" borderId="1901" xfId="3" applyFont="1" applyFill="1" applyBorder="1" applyAlignment="1">
      <alignment horizontal="left" vertical="top" wrapText="1"/>
    </xf>
    <xf numFmtId="0" fontId="12" fillId="5" borderId="1902" xfId="3" applyFont="1" applyFill="1" applyBorder="1" applyAlignment="1">
      <alignment horizontal="left" vertical="top" wrapText="1"/>
    </xf>
    <xf numFmtId="0" fontId="15" fillId="5" borderId="1900" xfId="3" applyFont="1" applyFill="1" applyBorder="1" applyAlignment="1">
      <alignment horizontal="center" vertical="center" wrapText="1"/>
    </xf>
    <xf numFmtId="0" fontId="15" fillId="5" borderId="1902" xfId="3" applyFont="1" applyFill="1" applyBorder="1" applyAlignment="1">
      <alignment horizontal="center" vertical="center" wrapText="1"/>
    </xf>
    <xf numFmtId="0" fontId="21" fillId="0" borderId="1900" xfId="3" applyFont="1" applyBorder="1" applyAlignment="1">
      <alignment horizontal="left" vertical="center" wrapText="1"/>
    </xf>
    <xf numFmtId="0" fontId="21" fillId="0" borderId="1901" xfId="3" applyFont="1" applyBorder="1" applyAlignment="1">
      <alignment horizontal="left" vertical="center" wrapText="1"/>
    </xf>
    <xf numFmtId="0" fontId="21" fillId="0" borderId="1902" xfId="3" applyFont="1" applyBorder="1" applyAlignment="1">
      <alignment horizontal="left" vertical="center" wrapText="1"/>
    </xf>
    <xf numFmtId="0" fontId="12" fillId="2" borderId="1900" xfId="3" applyFont="1" applyFill="1" applyBorder="1" applyAlignment="1">
      <alignment horizontal="center" vertical="center"/>
    </xf>
    <xf numFmtId="0" fontId="12" fillId="2" borderId="1901" xfId="3" applyFont="1" applyFill="1" applyBorder="1" applyAlignment="1">
      <alignment horizontal="center" vertical="center"/>
    </xf>
    <xf numFmtId="0" fontId="12" fillId="2" borderId="1895" xfId="3" applyFont="1" applyFill="1" applyBorder="1" applyAlignment="1">
      <alignment horizontal="center" vertical="center"/>
    </xf>
    <xf numFmtId="0" fontId="12" fillId="2" borderId="1896" xfId="3" applyFont="1" applyFill="1" applyBorder="1" applyAlignment="1">
      <alignment horizontal="center" vertical="center"/>
    </xf>
    <xf numFmtId="0" fontId="19" fillId="0" borderId="1897" xfId="3" applyFont="1" applyBorder="1" applyAlignment="1">
      <alignment horizontal="left" vertical="center" shrinkToFit="1"/>
    </xf>
    <xf numFmtId="0" fontId="19" fillId="0" borderId="1898" xfId="3" applyFont="1" applyBorder="1" applyAlignment="1">
      <alignment horizontal="left" vertical="center" shrinkToFit="1"/>
    </xf>
    <xf numFmtId="0" fontId="19" fillId="0" borderId="1899" xfId="3" applyFont="1" applyBorder="1" applyAlignment="1">
      <alignment horizontal="left" vertical="center" shrinkToFit="1"/>
    </xf>
    <xf numFmtId="0" fontId="12" fillId="2" borderId="1890" xfId="3" applyFont="1" applyFill="1" applyBorder="1" applyAlignment="1">
      <alignment horizontal="center" vertical="center"/>
    </xf>
    <xf numFmtId="0" fontId="12" fillId="2" borderId="1891" xfId="3" applyFont="1" applyFill="1" applyBorder="1" applyAlignment="1">
      <alignment horizontal="center" vertical="center"/>
    </xf>
    <xf numFmtId="0" fontId="12" fillId="2" borderId="1892" xfId="3" applyFont="1" applyFill="1" applyBorder="1" applyAlignment="1">
      <alignment horizontal="center" vertical="center"/>
    </xf>
    <xf numFmtId="0" fontId="13" fillId="0" borderId="1893" xfId="3" applyFont="1" applyBorder="1" applyAlignment="1">
      <alignment horizontal="left" vertical="top" wrapText="1"/>
    </xf>
    <xf numFmtId="0" fontId="13" fillId="0" borderId="1891" xfId="3" applyFont="1" applyBorder="1" applyAlignment="1">
      <alignment horizontal="left" vertical="top" wrapText="1"/>
    </xf>
    <xf numFmtId="0" fontId="13" fillId="0" borderId="1894" xfId="3" applyFont="1" applyBorder="1" applyAlignment="1">
      <alignment horizontal="left" vertical="top" wrapText="1"/>
    </xf>
    <xf numFmtId="0" fontId="12" fillId="2" borderId="1885" xfId="3" applyFont="1" applyFill="1" applyBorder="1" applyAlignment="1">
      <alignment horizontal="center" vertical="center"/>
    </xf>
    <xf numFmtId="0" fontId="12" fillId="2" borderId="1886" xfId="3" applyFont="1" applyFill="1" applyBorder="1" applyAlignment="1">
      <alignment horizontal="center" vertical="center"/>
    </xf>
    <xf numFmtId="0" fontId="19" fillId="0" borderId="1887" xfId="3" applyFont="1" applyBorder="1" applyAlignment="1">
      <alignment horizontal="left" vertical="center" shrinkToFit="1"/>
    </xf>
    <xf numFmtId="0" fontId="19" fillId="0" borderId="1888" xfId="3" applyFont="1" applyBorder="1" applyAlignment="1">
      <alignment horizontal="left" vertical="center" shrinkToFit="1"/>
    </xf>
    <xf numFmtId="0" fontId="19" fillId="0" borderId="1889" xfId="3" applyFont="1" applyBorder="1" applyAlignment="1">
      <alignment horizontal="left" vertical="center" shrinkToFit="1"/>
    </xf>
    <xf numFmtId="0" fontId="12" fillId="2" borderId="1880" xfId="3" applyFont="1" applyFill="1" applyBorder="1" applyAlignment="1">
      <alignment horizontal="center" vertical="center"/>
    </xf>
    <xf numFmtId="0" fontId="12" fillId="2" borderId="1881" xfId="3" applyFont="1" applyFill="1" applyBorder="1" applyAlignment="1">
      <alignment horizontal="center" vertical="center"/>
    </xf>
    <xf numFmtId="0" fontId="18" fillId="0" borderId="1882" xfId="3" applyFont="1" applyBorder="1" applyAlignment="1">
      <alignment horizontal="left" vertical="center" shrinkToFit="1"/>
    </xf>
    <xf numFmtId="0" fontId="18" fillId="0" borderId="1883" xfId="3" applyFont="1" applyBorder="1" applyAlignment="1">
      <alignment horizontal="left" vertical="center" shrinkToFit="1"/>
    </xf>
    <xf numFmtId="0" fontId="18" fillId="0" borderId="1884" xfId="3" applyFont="1" applyBorder="1" applyAlignment="1">
      <alignment horizontal="left" vertical="center" shrinkToFit="1"/>
    </xf>
    <xf numFmtId="0" fontId="18" fillId="0" borderId="1887" xfId="3" applyFont="1" applyBorder="1" applyAlignment="1">
      <alignment horizontal="left" vertical="center" shrinkToFit="1"/>
    </xf>
    <xf numFmtId="0" fontId="18" fillId="0" borderId="1888" xfId="3" applyFont="1" applyBorder="1" applyAlignment="1">
      <alignment horizontal="left" vertical="center" shrinkToFit="1"/>
    </xf>
    <xf numFmtId="0" fontId="18" fillId="0" borderId="1889" xfId="3" applyFont="1" applyBorder="1" applyAlignment="1">
      <alignment horizontal="left" vertical="center" shrinkToFit="1"/>
    </xf>
    <xf numFmtId="0" fontId="12" fillId="5" borderId="1867" xfId="3" applyFont="1" applyFill="1" applyBorder="1" applyAlignment="1">
      <alignment horizontal="left" vertical="top" wrapText="1"/>
    </xf>
    <xf numFmtId="0" fontId="12" fillId="5" borderId="1868" xfId="3" applyFont="1" applyFill="1" applyBorder="1" applyAlignment="1">
      <alignment horizontal="left" vertical="top" wrapText="1"/>
    </xf>
    <xf numFmtId="0" fontId="12" fillId="2" borderId="1866" xfId="3" applyFont="1" applyFill="1" applyBorder="1" applyAlignment="1">
      <alignment horizontal="center" vertical="center" wrapText="1"/>
    </xf>
    <xf numFmtId="0" fontId="12" fillId="2" borderId="1867" xfId="3" applyFont="1" applyFill="1" applyBorder="1" applyAlignment="1">
      <alignment horizontal="center" vertical="center" wrapText="1"/>
    </xf>
    <xf numFmtId="0" fontId="12" fillId="2" borderId="1879" xfId="3" applyFont="1" applyFill="1" applyBorder="1" applyAlignment="1">
      <alignment horizontal="center" vertical="center" wrapText="1"/>
    </xf>
    <xf numFmtId="0" fontId="12" fillId="2" borderId="1861" xfId="3" applyFont="1" applyFill="1" applyBorder="1" applyAlignment="1">
      <alignment horizontal="center" vertical="center"/>
    </xf>
    <xf numFmtId="0" fontId="12" fillId="2" borderId="1862" xfId="3" applyFont="1" applyFill="1" applyBorder="1" applyAlignment="1">
      <alignment horizontal="center" vertical="center"/>
    </xf>
    <xf numFmtId="0" fontId="19" fillId="0" borderId="1863" xfId="3" applyFont="1" applyBorder="1" applyAlignment="1">
      <alignment horizontal="left" vertical="center" shrinkToFit="1"/>
    </xf>
    <xf numFmtId="0" fontId="19" fillId="0" borderId="1864" xfId="3" applyFont="1" applyBorder="1" applyAlignment="1">
      <alignment horizontal="left" vertical="center" shrinkToFit="1"/>
    </xf>
    <xf numFmtId="0" fontId="19" fillId="0" borderId="1865" xfId="3" applyFont="1" applyBorder="1" applyAlignment="1">
      <alignment horizontal="left" vertical="center" shrinkToFit="1"/>
    </xf>
    <xf numFmtId="0" fontId="12" fillId="2" borderId="1874" xfId="3" applyFont="1" applyFill="1" applyBorder="1" applyAlignment="1">
      <alignment horizontal="center" vertical="center"/>
    </xf>
    <xf numFmtId="0" fontId="12" fillId="2" borderId="1875" xfId="3" applyFont="1" applyFill="1" applyBorder="1" applyAlignment="1">
      <alignment horizontal="center" vertical="center"/>
    </xf>
    <xf numFmtId="0" fontId="19" fillId="0" borderId="1876" xfId="3" applyFont="1" applyBorder="1" applyAlignment="1">
      <alignment horizontal="left" vertical="center" shrinkToFit="1"/>
    </xf>
    <xf numFmtId="0" fontId="19" fillId="0" borderId="1877" xfId="3" applyFont="1" applyBorder="1" applyAlignment="1">
      <alignment horizontal="left" vertical="center" shrinkToFit="1"/>
    </xf>
    <xf numFmtId="0" fontId="19" fillId="0" borderId="1878" xfId="3" applyFont="1" applyBorder="1" applyAlignment="1">
      <alignment horizontal="left" vertical="center" shrinkToFit="1"/>
    </xf>
    <xf numFmtId="0" fontId="18" fillId="0" borderId="1863" xfId="3" applyFont="1" applyBorder="1" applyAlignment="1">
      <alignment horizontal="left" vertical="center" shrinkToFit="1"/>
    </xf>
    <xf numFmtId="0" fontId="18" fillId="0" borderId="1864" xfId="3" applyFont="1" applyBorder="1" applyAlignment="1">
      <alignment horizontal="left" vertical="center" shrinkToFit="1"/>
    </xf>
    <xf numFmtId="0" fontId="18" fillId="0" borderId="1865" xfId="3" applyFont="1" applyBorder="1" applyAlignment="1">
      <alignment horizontal="left" vertical="center" shrinkToFit="1"/>
    </xf>
    <xf numFmtId="0" fontId="16" fillId="0" borderId="1867" xfId="3" applyFont="1" applyBorder="1" applyAlignment="1">
      <alignment horizontal="left" vertical="center" wrapText="1"/>
    </xf>
    <xf numFmtId="0" fontId="16" fillId="0" borderId="1868" xfId="3" applyFont="1" applyBorder="1" applyAlignment="1">
      <alignment horizontal="left" vertical="center" wrapText="1"/>
    </xf>
    <xf numFmtId="0" fontId="12" fillId="2" borderId="1869" xfId="3" applyFont="1" applyFill="1" applyBorder="1" applyAlignment="1">
      <alignment horizontal="center" vertical="center"/>
    </xf>
    <xf numFmtId="0" fontId="12" fillId="2" borderId="1870" xfId="3" applyFont="1" applyFill="1" applyBorder="1" applyAlignment="1">
      <alignment horizontal="center" vertical="center"/>
    </xf>
    <xf numFmtId="0" fontId="12" fillId="2" borderId="1871" xfId="3" applyFont="1" applyFill="1" applyBorder="1" applyAlignment="1">
      <alignment horizontal="center" vertical="center"/>
    </xf>
    <xf numFmtId="0" fontId="13" fillId="0" borderId="1872" xfId="3" applyFont="1" applyBorder="1" applyAlignment="1">
      <alignment horizontal="left" vertical="top" wrapText="1"/>
    </xf>
    <xf numFmtId="0" fontId="13" fillId="0" borderId="1870" xfId="3" applyFont="1" applyBorder="1" applyAlignment="1">
      <alignment horizontal="left" vertical="top" wrapText="1"/>
    </xf>
    <xf numFmtId="0" fontId="13" fillId="0" borderId="1873" xfId="3" applyFont="1" applyBorder="1" applyAlignment="1">
      <alignment horizontal="left" vertical="top" wrapText="1"/>
    </xf>
    <xf numFmtId="0" fontId="12" fillId="2" borderId="1866" xfId="3" applyFont="1" applyFill="1" applyBorder="1" applyAlignment="1">
      <alignment horizontal="center" vertical="center"/>
    </xf>
    <xf numFmtId="0" fontId="12" fillId="2" borderId="1867" xfId="3" applyFont="1" applyFill="1" applyBorder="1" applyAlignment="1">
      <alignment horizontal="center" vertical="center"/>
    </xf>
    <xf numFmtId="0" fontId="16" fillId="0" borderId="1854" xfId="3" applyFont="1" applyBorder="1" applyAlignment="1">
      <alignment horizontal="left" vertical="center" wrapText="1"/>
    </xf>
    <xf numFmtId="0" fontId="16" fillId="0" borderId="1855" xfId="3" applyFont="1" applyBorder="1" applyAlignment="1">
      <alignment horizontal="left" vertical="center" wrapText="1"/>
    </xf>
    <xf numFmtId="0" fontId="12" fillId="2" borderId="1856" xfId="3" applyFont="1" applyFill="1" applyBorder="1" applyAlignment="1">
      <alignment horizontal="center" vertical="center"/>
    </xf>
    <xf numFmtId="0" fontId="12" fillId="2" borderId="1857" xfId="3" applyFont="1" applyFill="1" applyBorder="1" applyAlignment="1">
      <alignment horizontal="center" vertical="center"/>
    </xf>
    <xf numFmtId="0" fontId="18" fillId="0" borderId="1858" xfId="3" applyFont="1" applyBorder="1" applyAlignment="1">
      <alignment horizontal="left" vertical="center" shrinkToFit="1"/>
    </xf>
    <xf numFmtId="0" fontId="18" fillId="0" borderId="1859" xfId="3" applyFont="1" applyBorder="1" applyAlignment="1">
      <alignment horizontal="left" vertical="center" shrinkToFit="1"/>
    </xf>
    <xf numFmtId="0" fontId="18" fillId="0" borderId="1860" xfId="3" applyFont="1" applyBorder="1" applyAlignment="1">
      <alignment horizontal="left" vertical="center" shrinkToFit="1"/>
    </xf>
    <xf numFmtId="0" fontId="12" fillId="2" borderId="1947" xfId="3" applyFont="1" applyFill="1" applyBorder="1" applyAlignment="1">
      <alignment horizontal="center" vertical="center" wrapText="1"/>
    </xf>
    <xf numFmtId="0" fontId="12" fillId="2" borderId="1948" xfId="3" applyFont="1" applyFill="1" applyBorder="1" applyAlignment="1">
      <alignment horizontal="center" vertical="center" wrapText="1"/>
    </xf>
    <xf numFmtId="0" fontId="12" fillId="2" borderId="1949" xfId="3" applyFont="1" applyFill="1" applyBorder="1" applyAlignment="1">
      <alignment horizontal="center" vertical="center" wrapText="1"/>
    </xf>
    <xf numFmtId="0" fontId="12" fillId="5" borderId="1947" xfId="3" applyFont="1" applyFill="1" applyBorder="1" applyAlignment="1">
      <alignment horizontal="left" vertical="top" wrapText="1"/>
    </xf>
    <xf numFmtId="0" fontId="12" fillId="5" borderId="1948" xfId="3" applyFont="1" applyFill="1" applyBorder="1" applyAlignment="1">
      <alignment horizontal="left" vertical="top" wrapText="1"/>
    </xf>
    <xf numFmtId="0" fontId="12" fillId="5" borderId="1949" xfId="3" applyFont="1" applyFill="1" applyBorder="1" applyAlignment="1">
      <alignment horizontal="left" vertical="top" wrapText="1"/>
    </xf>
    <xf numFmtId="0" fontId="15" fillId="5" borderId="1947" xfId="3" applyFont="1" applyFill="1" applyBorder="1" applyAlignment="1">
      <alignment horizontal="center" vertical="center" wrapText="1"/>
    </xf>
    <xf numFmtId="0" fontId="15" fillId="5" borderId="1949" xfId="3" applyFont="1" applyFill="1" applyBorder="1" applyAlignment="1">
      <alignment horizontal="center" vertical="center" wrapText="1"/>
    </xf>
    <xf numFmtId="0" fontId="21" fillId="0" borderId="1947" xfId="3" applyFont="1" applyBorder="1" applyAlignment="1">
      <alignment horizontal="left" vertical="center" wrapText="1"/>
    </xf>
    <xf numFmtId="0" fontId="21" fillId="0" borderId="1948" xfId="3" applyFont="1" applyBorder="1" applyAlignment="1">
      <alignment horizontal="left" vertical="center" wrapText="1"/>
    </xf>
    <xf numFmtId="0" fontId="21" fillId="0" borderId="1949" xfId="3" applyFont="1" applyBorder="1" applyAlignment="1">
      <alignment horizontal="left" vertical="center" wrapText="1"/>
    </xf>
    <xf numFmtId="0" fontId="12" fillId="2" borderId="1947" xfId="3" applyFont="1" applyFill="1" applyBorder="1" applyAlignment="1">
      <alignment horizontal="center" vertical="center"/>
    </xf>
    <xf numFmtId="0" fontId="12" fillId="2" borderId="1948" xfId="3" applyFont="1" applyFill="1" applyBorder="1" applyAlignment="1">
      <alignment horizontal="center" vertical="center"/>
    </xf>
    <xf numFmtId="0" fontId="12" fillId="2" borderId="1942" xfId="3" applyFont="1" applyFill="1" applyBorder="1" applyAlignment="1">
      <alignment horizontal="center" vertical="center"/>
    </xf>
    <xf numFmtId="0" fontId="12" fillId="2" borderId="1943" xfId="3" applyFont="1" applyFill="1" applyBorder="1" applyAlignment="1">
      <alignment horizontal="center" vertical="center"/>
    </xf>
    <xf numFmtId="0" fontId="19" fillId="0" borderId="1944" xfId="3" applyFont="1" applyBorder="1" applyAlignment="1">
      <alignment horizontal="left" vertical="center" shrinkToFit="1"/>
    </xf>
    <xf numFmtId="0" fontId="19" fillId="0" borderId="1945" xfId="3" applyFont="1" applyBorder="1" applyAlignment="1">
      <alignment horizontal="left" vertical="center" shrinkToFit="1"/>
    </xf>
    <xf numFmtId="0" fontId="19" fillId="0" borderId="1946" xfId="3" applyFont="1" applyBorder="1" applyAlignment="1">
      <alignment horizontal="left" vertical="center" shrinkToFit="1"/>
    </xf>
    <xf numFmtId="0" fontId="12" fillId="2" borderId="1937" xfId="3" applyFont="1" applyFill="1" applyBorder="1" applyAlignment="1">
      <alignment horizontal="center" vertical="center"/>
    </xf>
    <xf numFmtId="0" fontId="12" fillId="2" borderId="1938" xfId="3" applyFont="1" applyFill="1" applyBorder="1" applyAlignment="1">
      <alignment horizontal="center" vertical="center"/>
    </xf>
    <xf numFmtId="0" fontId="12" fillId="2" borderId="1939" xfId="3" applyFont="1" applyFill="1" applyBorder="1" applyAlignment="1">
      <alignment horizontal="center" vertical="center"/>
    </xf>
    <xf numFmtId="0" fontId="13" fillId="0" borderId="1940" xfId="3" applyFont="1" applyBorder="1" applyAlignment="1">
      <alignment horizontal="left" vertical="top" wrapText="1"/>
    </xf>
    <xf numFmtId="0" fontId="13" fillId="0" borderId="1938" xfId="3" applyFont="1" applyBorder="1" applyAlignment="1">
      <alignment horizontal="left" vertical="top" wrapText="1"/>
    </xf>
    <xf numFmtId="0" fontId="13" fillId="0" borderId="1941" xfId="3" applyFont="1" applyBorder="1" applyAlignment="1">
      <alignment horizontal="left" vertical="top" wrapText="1"/>
    </xf>
    <xf numFmtId="0" fontId="12" fillId="2" borderId="1932" xfId="3" applyFont="1" applyFill="1" applyBorder="1" applyAlignment="1">
      <alignment horizontal="center" vertical="center"/>
    </xf>
    <xf numFmtId="0" fontId="12" fillId="2" borderId="1933" xfId="3" applyFont="1" applyFill="1" applyBorder="1" applyAlignment="1">
      <alignment horizontal="center" vertical="center"/>
    </xf>
    <xf numFmtId="0" fontId="19" fillId="0" borderId="1934" xfId="3" applyFont="1" applyBorder="1" applyAlignment="1">
      <alignment horizontal="left" vertical="center" shrinkToFit="1"/>
    </xf>
    <xf numFmtId="0" fontId="19" fillId="0" borderId="1935" xfId="3" applyFont="1" applyBorder="1" applyAlignment="1">
      <alignment horizontal="left" vertical="center" shrinkToFit="1"/>
    </xf>
    <xf numFmtId="0" fontId="19" fillId="0" borderId="1936" xfId="3" applyFont="1" applyBorder="1" applyAlignment="1">
      <alignment horizontal="left" vertical="center" shrinkToFit="1"/>
    </xf>
    <xf numFmtId="0" fontId="12" fillId="2" borderId="1927" xfId="3" applyFont="1" applyFill="1" applyBorder="1" applyAlignment="1">
      <alignment horizontal="center" vertical="center"/>
    </xf>
    <xf numFmtId="0" fontId="12" fillId="2" borderId="1928" xfId="3" applyFont="1" applyFill="1" applyBorder="1" applyAlignment="1">
      <alignment horizontal="center" vertical="center"/>
    </xf>
    <xf numFmtId="0" fontId="18" fillId="0" borderId="1929" xfId="3" applyFont="1" applyBorder="1" applyAlignment="1">
      <alignment horizontal="left" vertical="center" shrinkToFit="1"/>
    </xf>
    <xf numFmtId="0" fontId="18" fillId="0" borderId="1930" xfId="3" applyFont="1" applyBorder="1" applyAlignment="1">
      <alignment horizontal="left" vertical="center" shrinkToFit="1"/>
    </xf>
    <xf numFmtId="0" fontId="18" fillId="0" borderId="1931" xfId="3" applyFont="1" applyBorder="1" applyAlignment="1">
      <alignment horizontal="left" vertical="center" shrinkToFit="1"/>
    </xf>
    <xf numFmtId="0" fontId="18" fillId="0" borderId="1934" xfId="3" applyFont="1" applyBorder="1" applyAlignment="1">
      <alignment horizontal="left" vertical="center" shrinkToFit="1"/>
    </xf>
    <xf numFmtId="0" fontId="18" fillId="0" borderId="1935" xfId="3" applyFont="1" applyBorder="1" applyAlignment="1">
      <alignment horizontal="left" vertical="center" shrinkToFit="1"/>
    </xf>
    <xf numFmtId="0" fontId="18" fillId="0" borderId="1936" xfId="3" applyFont="1" applyBorder="1" applyAlignment="1">
      <alignment horizontal="left" vertical="center" shrinkToFit="1"/>
    </xf>
    <xf numFmtId="0" fontId="12" fillId="5" borderId="1914" xfId="3" applyFont="1" applyFill="1" applyBorder="1" applyAlignment="1">
      <alignment horizontal="left" vertical="top" wrapText="1"/>
    </xf>
    <xf numFmtId="0" fontId="12" fillId="5" borderId="1915" xfId="3" applyFont="1" applyFill="1" applyBorder="1" applyAlignment="1">
      <alignment horizontal="left" vertical="top" wrapText="1"/>
    </xf>
    <xf numFmtId="0" fontId="12" fillId="2" borderId="1913" xfId="3" applyFont="1" applyFill="1" applyBorder="1" applyAlignment="1">
      <alignment horizontal="center" vertical="center" wrapText="1"/>
    </xf>
    <xf numFmtId="0" fontId="12" fillId="2" borderId="1914" xfId="3" applyFont="1" applyFill="1" applyBorder="1" applyAlignment="1">
      <alignment horizontal="center" vertical="center" wrapText="1"/>
    </xf>
    <xf numFmtId="0" fontId="12" fillId="2" borderId="1926" xfId="3" applyFont="1" applyFill="1" applyBorder="1" applyAlignment="1">
      <alignment horizontal="center" vertical="center" wrapText="1"/>
    </xf>
    <xf numFmtId="0" fontId="12" fillId="2" borderId="1908" xfId="3" applyFont="1" applyFill="1" applyBorder="1" applyAlignment="1">
      <alignment horizontal="center" vertical="center"/>
    </xf>
    <xf numFmtId="0" fontId="12" fillId="2" borderId="1909" xfId="3" applyFont="1" applyFill="1" applyBorder="1" applyAlignment="1">
      <alignment horizontal="center" vertical="center"/>
    </xf>
    <xf numFmtId="0" fontId="19" fillId="0" borderId="1910" xfId="3" applyFont="1" applyBorder="1" applyAlignment="1">
      <alignment horizontal="left" vertical="center" shrinkToFit="1"/>
    </xf>
    <xf numFmtId="0" fontId="19" fillId="0" borderId="1911" xfId="3" applyFont="1" applyBorder="1" applyAlignment="1">
      <alignment horizontal="left" vertical="center" shrinkToFit="1"/>
    </xf>
    <xf numFmtId="0" fontId="19" fillId="0" borderId="1912" xfId="3" applyFont="1" applyBorder="1" applyAlignment="1">
      <alignment horizontal="left" vertical="center" shrinkToFit="1"/>
    </xf>
    <xf numFmtId="0" fontId="12" fillId="2" borderId="1921" xfId="3" applyFont="1" applyFill="1" applyBorder="1" applyAlignment="1">
      <alignment horizontal="center" vertical="center"/>
    </xf>
    <xf numFmtId="0" fontId="12" fillId="2" borderId="1922" xfId="3" applyFont="1" applyFill="1" applyBorder="1" applyAlignment="1">
      <alignment horizontal="center" vertical="center"/>
    </xf>
    <xf numFmtId="0" fontId="19" fillId="0" borderId="1923" xfId="3" applyFont="1" applyBorder="1" applyAlignment="1">
      <alignment horizontal="left" vertical="center" shrinkToFit="1"/>
    </xf>
    <xf numFmtId="0" fontId="19" fillId="0" borderId="1924" xfId="3" applyFont="1" applyBorder="1" applyAlignment="1">
      <alignment horizontal="left" vertical="center" shrinkToFit="1"/>
    </xf>
    <xf numFmtId="0" fontId="19" fillId="0" borderId="1925" xfId="3" applyFont="1" applyBorder="1" applyAlignment="1">
      <alignment horizontal="left" vertical="center" shrinkToFit="1"/>
    </xf>
    <xf numFmtId="0" fontId="18" fillId="0" borderId="1910" xfId="3" applyFont="1" applyBorder="1" applyAlignment="1">
      <alignment horizontal="left" vertical="center" shrinkToFit="1"/>
    </xf>
    <xf numFmtId="0" fontId="18" fillId="0" borderId="1911" xfId="3" applyFont="1" applyBorder="1" applyAlignment="1">
      <alignment horizontal="left" vertical="center" shrinkToFit="1"/>
    </xf>
    <xf numFmtId="0" fontId="18" fillId="0" borderId="1912" xfId="3" applyFont="1" applyBorder="1" applyAlignment="1">
      <alignment horizontal="left" vertical="center" shrinkToFit="1"/>
    </xf>
    <xf numFmtId="0" fontId="16" fillId="0" borderId="1914" xfId="3" applyFont="1" applyBorder="1" applyAlignment="1">
      <alignment horizontal="left" vertical="center" wrapText="1"/>
    </xf>
    <xf numFmtId="0" fontId="16" fillId="0" borderId="1915" xfId="3" applyFont="1" applyBorder="1" applyAlignment="1">
      <alignment horizontal="left" vertical="center" wrapText="1"/>
    </xf>
    <xf numFmtId="0" fontId="12" fillId="2" borderId="1916" xfId="3" applyFont="1" applyFill="1" applyBorder="1" applyAlignment="1">
      <alignment horizontal="center" vertical="center"/>
    </xf>
    <xf numFmtId="0" fontId="12" fillId="2" borderId="1917" xfId="3" applyFont="1" applyFill="1" applyBorder="1" applyAlignment="1">
      <alignment horizontal="center" vertical="center"/>
    </xf>
    <xf numFmtId="0" fontId="12" fillId="2" borderId="1918" xfId="3" applyFont="1" applyFill="1" applyBorder="1" applyAlignment="1">
      <alignment horizontal="center" vertical="center"/>
    </xf>
    <xf numFmtId="0" fontId="13" fillId="0" borderId="1919" xfId="3" applyFont="1" applyBorder="1" applyAlignment="1">
      <alignment horizontal="left" vertical="top" wrapText="1"/>
    </xf>
    <xf numFmtId="0" fontId="13" fillId="0" borderId="1917" xfId="3" applyFont="1" applyBorder="1" applyAlignment="1">
      <alignment horizontal="left" vertical="top" wrapText="1"/>
    </xf>
    <xf numFmtId="0" fontId="13" fillId="0" borderId="1920" xfId="3" applyFont="1" applyBorder="1" applyAlignment="1">
      <alignment horizontal="left" vertical="top" wrapText="1"/>
    </xf>
    <xf numFmtId="0" fontId="12" fillId="2" borderId="1913" xfId="3" applyFont="1" applyFill="1" applyBorder="1" applyAlignment="1">
      <alignment horizontal="center" vertical="center"/>
    </xf>
    <xf numFmtId="0" fontId="12" fillId="2" borderId="1914" xfId="3" applyFont="1" applyFill="1" applyBorder="1" applyAlignment="1">
      <alignment horizontal="center" vertical="center"/>
    </xf>
    <xf numFmtId="0" fontId="16" fillId="0" borderId="1901" xfId="3" applyFont="1" applyBorder="1" applyAlignment="1">
      <alignment horizontal="left" vertical="center" wrapText="1"/>
    </xf>
    <xf numFmtId="0" fontId="16" fillId="0" borderId="1902" xfId="3" applyFont="1" applyBorder="1" applyAlignment="1">
      <alignment horizontal="left" vertical="center" wrapText="1"/>
    </xf>
    <xf numFmtId="0" fontId="12" fillId="2" borderId="1903" xfId="3" applyFont="1" applyFill="1" applyBorder="1" applyAlignment="1">
      <alignment horizontal="center" vertical="center"/>
    </xf>
    <xf numFmtId="0" fontId="12" fillId="2" borderId="1904" xfId="3" applyFont="1" applyFill="1" applyBorder="1" applyAlignment="1">
      <alignment horizontal="center" vertical="center"/>
    </xf>
    <xf numFmtId="0" fontId="18" fillId="0" borderId="1905" xfId="3" applyFont="1" applyBorder="1" applyAlignment="1">
      <alignment horizontal="left" vertical="center" shrinkToFit="1"/>
    </xf>
    <xf numFmtId="0" fontId="18" fillId="0" borderId="1906" xfId="3" applyFont="1" applyBorder="1" applyAlignment="1">
      <alignment horizontal="left" vertical="center" shrinkToFit="1"/>
    </xf>
    <xf numFmtId="0" fontId="18" fillId="0" borderId="1907" xfId="3" applyFont="1" applyBorder="1" applyAlignment="1">
      <alignment horizontal="left" vertical="center" shrinkToFit="1"/>
    </xf>
    <xf numFmtId="0" fontId="12" fillId="2" borderId="1994" xfId="3" applyFont="1" applyFill="1" applyBorder="1" applyAlignment="1">
      <alignment horizontal="center" vertical="center" wrapText="1"/>
    </xf>
    <xf numFmtId="0" fontId="12" fillId="2" borderId="1995" xfId="3" applyFont="1" applyFill="1" applyBorder="1" applyAlignment="1">
      <alignment horizontal="center" vertical="center" wrapText="1"/>
    </xf>
    <xf numFmtId="0" fontId="12" fillId="2" borderId="1996" xfId="3" applyFont="1" applyFill="1" applyBorder="1" applyAlignment="1">
      <alignment horizontal="center" vertical="center" wrapText="1"/>
    </xf>
    <xf numFmtId="0" fontId="12" fillId="5" borderId="1994" xfId="3" applyFont="1" applyFill="1" applyBorder="1" applyAlignment="1">
      <alignment horizontal="left" vertical="top" wrapText="1"/>
    </xf>
    <xf numFmtId="0" fontId="12" fillId="5" borderId="1995" xfId="3" applyFont="1" applyFill="1" applyBorder="1" applyAlignment="1">
      <alignment horizontal="left" vertical="top" wrapText="1"/>
    </xf>
    <xf numFmtId="0" fontId="12" fillId="5" borderId="1996" xfId="3" applyFont="1" applyFill="1" applyBorder="1" applyAlignment="1">
      <alignment horizontal="left" vertical="top" wrapText="1"/>
    </xf>
    <xf numFmtId="0" fontId="15" fillId="5" borderId="1994" xfId="3" applyFont="1" applyFill="1" applyBorder="1" applyAlignment="1">
      <alignment horizontal="center" vertical="center" wrapText="1"/>
    </xf>
    <xf numFmtId="0" fontId="15" fillId="5" borderId="1996" xfId="3" applyFont="1" applyFill="1" applyBorder="1" applyAlignment="1">
      <alignment horizontal="center" vertical="center" wrapText="1"/>
    </xf>
    <xf numFmtId="0" fontId="21" fillId="0" borderId="1994" xfId="3" applyFont="1" applyBorder="1" applyAlignment="1">
      <alignment horizontal="left" vertical="center" wrapText="1"/>
    </xf>
    <xf numFmtId="0" fontId="21" fillId="0" borderId="1995" xfId="3" applyFont="1" applyBorder="1" applyAlignment="1">
      <alignment horizontal="left" vertical="center" wrapText="1"/>
    </xf>
    <xf numFmtId="0" fontId="21" fillId="0" borderId="1996" xfId="3" applyFont="1" applyBorder="1" applyAlignment="1">
      <alignment horizontal="left" vertical="center" wrapText="1"/>
    </xf>
    <xf numFmtId="0" fontId="12" fillId="2" borderId="1994" xfId="3" applyFont="1" applyFill="1" applyBorder="1" applyAlignment="1">
      <alignment horizontal="center" vertical="center"/>
    </xf>
    <xf numFmtId="0" fontId="12" fillId="2" borderId="1995" xfId="3" applyFont="1" applyFill="1" applyBorder="1" applyAlignment="1">
      <alignment horizontal="center" vertical="center"/>
    </xf>
    <xf numFmtId="0" fontId="12" fillId="2" borderId="1989" xfId="3" applyFont="1" applyFill="1" applyBorder="1" applyAlignment="1">
      <alignment horizontal="center" vertical="center"/>
    </xf>
    <xf numFmtId="0" fontId="12" fillId="2" borderId="1990" xfId="3" applyFont="1" applyFill="1" applyBorder="1" applyAlignment="1">
      <alignment horizontal="center" vertical="center"/>
    </xf>
    <xf numFmtId="0" fontId="19" fillId="0" borderId="1991" xfId="3" applyFont="1" applyBorder="1" applyAlignment="1">
      <alignment horizontal="left" vertical="center" shrinkToFit="1"/>
    </xf>
    <xf numFmtId="0" fontId="19" fillId="0" borderId="1992" xfId="3" applyFont="1" applyBorder="1" applyAlignment="1">
      <alignment horizontal="left" vertical="center" shrinkToFit="1"/>
    </xf>
    <xf numFmtId="0" fontId="19" fillId="0" borderId="1993" xfId="3" applyFont="1" applyBorder="1" applyAlignment="1">
      <alignment horizontal="left" vertical="center" shrinkToFit="1"/>
    </xf>
    <xf numFmtId="0" fontId="12" fillId="2" borderId="1984" xfId="3" applyFont="1" applyFill="1" applyBorder="1" applyAlignment="1">
      <alignment horizontal="center" vertical="center"/>
    </xf>
    <xf numFmtId="0" fontId="12" fillId="2" borderId="1985" xfId="3" applyFont="1" applyFill="1" applyBorder="1" applyAlignment="1">
      <alignment horizontal="center" vertical="center"/>
    </xf>
    <xf numFmtId="0" fontId="12" fillId="2" borderId="1986" xfId="3" applyFont="1" applyFill="1" applyBorder="1" applyAlignment="1">
      <alignment horizontal="center" vertical="center"/>
    </xf>
    <xf numFmtId="0" fontId="13" fillId="0" borderId="1987" xfId="3" applyFont="1" applyBorder="1" applyAlignment="1">
      <alignment horizontal="left" vertical="top" wrapText="1"/>
    </xf>
    <xf numFmtId="0" fontId="13" fillId="0" borderId="1985" xfId="3" applyFont="1" applyBorder="1" applyAlignment="1">
      <alignment horizontal="left" vertical="top" wrapText="1"/>
    </xf>
    <xf numFmtId="0" fontId="13" fillId="0" borderId="1988" xfId="3" applyFont="1" applyBorder="1" applyAlignment="1">
      <alignment horizontal="left" vertical="top" wrapText="1"/>
    </xf>
    <xf numFmtId="0" fontId="12" fillId="2" borderId="1979" xfId="3" applyFont="1" applyFill="1" applyBorder="1" applyAlignment="1">
      <alignment horizontal="center" vertical="center"/>
    </xf>
    <xf numFmtId="0" fontId="12" fillId="2" borderId="1980" xfId="3" applyFont="1" applyFill="1" applyBorder="1" applyAlignment="1">
      <alignment horizontal="center" vertical="center"/>
    </xf>
    <xf numFmtId="0" fontId="19" fillId="0" borderId="1981" xfId="3" applyFont="1" applyBorder="1" applyAlignment="1">
      <alignment horizontal="left" vertical="center" shrinkToFit="1"/>
    </xf>
    <xf numFmtId="0" fontId="19" fillId="0" borderId="1982" xfId="3" applyFont="1" applyBorder="1" applyAlignment="1">
      <alignment horizontal="left" vertical="center" shrinkToFit="1"/>
    </xf>
    <xf numFmtId="0" fontId="19" fillId="0" borderId="1983" xfId="3" applyFont="1" applyBorder="1" applyAlignment="1">
      <alignment horizontal="left" vertical="center" shrinkToFit="1"/>
    </xf>
    <xf numFmtId="0" fontId="12" fillId="2" borderId="1974" xfId="3" applyFont="1" applyFill="1" applyBorder="1" applyAlignment="1">
      <alignment horizontal="center" vertical="center"/>
    </xf>
    <xf numFmtId="0" fontId="12" fillId="2" borderId="1975" xfId="3" applyFont="1" applyFill="1" applyBorder="1" applyAlignment="1">
      <alignment horizontal="center" vertical="center"/>
    </xf>
    <xf numFmtId="0" fontId="18" fillId="0" borderId="1976" xfId="3" applyFont="1" applyBorder="1" applyAlignment="1">
      <alignment horizontal="left" vertical="center" shrinkToFit="1"/>
    </xf>
    <xf numFmtId="0" fontId="18" fillId="0" borderId="1977" xfId="3" applyFont="1" applyBorder="1" applyAlignment="1">
      <alignment horizontal="left" vertical="center" shrinkToFit="1"/>
    </xf>
    <xf numFmtId="0" fontId="18" fillId="0" borderId="1978" xfId="3" applyFont="1" applyBorder="1" applyAlignment="1">
      <alignment horizontal="left" vertical="center" shrinkToFit="1"/>
    </xf>
    <xf numFmtId="0" fontId="18" fillId="0" borderId="1981" xfId="3" applyFont="1" applyBorder="1" applyAlignment="1">
      <alignment horizontal="left" vertical="center" shrinkToFit="1"/>
    </xf>
    <xf numFmtId="0" fontId="18" fillId="0" borderId="1982" xfId="3" applyFont="1" applyBorder="1" applyAlignment="1">
      <alignment horizontal="left" vertical="center" shrinkToFit="1"/>
    </xf>
    <xf numFmtId="0" fontId="18" fillId="0" borderId="1983" xfId="3" applyFont="1" applyBorder="1" applyAlignment="1">
      <alignment horizontal="left" vertical="center" shrinkToFit="1"/>
    </xf>
    <xf numFmtId="0" fontId="12" fillId="5" borderId="1961" xfId="3" applyFont="1" applyFill="1" applyBorder="1" applyAlignment="1">
      <alignment horizontal="left" vertical="top" wrapText="1"/>
    </xf>
    <xf numFmtId="0" fontId="12" fillId="5" borderId="1962" xfId="3" applyFont="1" applyFill="1" applyBorder="1" applyAlignment="1">
      <alignment horizontal="left" vertical="top" wrapText="1"/>
    </xf>
    <xf numFmtId="0" fontId="12" fillId="2" borderId="1960" xfId="3" applyFont="1" applyFill="1" applyBorder="1" applyAlignment="1">
      <alignment horizontal="center" vertical="center" wrapText="1"/>
    </xf>
    <xf numFmtId="0" fontId="12" fillId="2" borderId="1961" xfId="3" applyFont="1" applyFill="1" applyBorder="1" applyAlignment="1">
      <alignment horizontal="center" vertical="center" wrapText="1"/>
    </xf>
    <xf numFmtId="0" fontId="12" fillId="2" borderId="1973" xfId="3" applyFont="1" applyFill="1" applyBorder="1" applyAlignment="1">
      <alignment horizontal="center" vertical="center" wrapText="1"/>
    </xf>
    <xf numFmtId="0" fontId="12" fillId="2" borderId="1955" xfId="3" applyFont="1" applyFill="1" applyBorder="1" applyAlignment="1">
      <alignment horizontal="center" vertical="center"/>
    </xf>
    <xf numFmtId="0" fontId="12" fillId="2" borderId="1956" xfId="3" applyFont="1" applyFill="1" applyBorder="1" applyAlignment="1">
      <alignment horizontal="center" vertical="center"/>
    </xf>
    <xf numFmtId="0" fontId="19" fillId="0" borderId="1957" xfId="3" applyFont="1" applyBorder="1" applyAlignment="1">
      <alignment horizontal="left" vertical="center" shrinkToFit="1"/>
    </xf>
    <xf numFmtId="0" fontId="19" fillId="0" borderId="1958" xfId="3" applyFont="1" applyBorder="1" applyAlignment="1">
      <alignment horizontal="left" vertical="center" shrinkToFit="1"/>
    </xf>
    <xf numFmtId="0" fontId="19" fillId="0" borderId="1959" xfId="3" applyFont="1" applyBorder="1" applyAlignment="1">
      <alignment horizontal="left" vertical="center" shrinkToFit="1"/>
    </xf>
    <xf numFmtId="0" fontId="12" fillId="2" borderId="1968" xfId="3" applyFont="1" applyFill="1" applyBorder="1" applyAlignment="1">
      <alignment horizontal="center" vertical="center"/>
    </xf>
    <xf numFmtId="0" fontId="12" fillId="2" borderId="1969" xfId="3" applyFont="1" applyFill="1" applyBorder="1" applyAlignment="1">
      <alignment horizontal="center" vertical="center"/>
    </xf>
    <xf numFmtId="0" fontId="19" fillId="0" borderId="1970" xfId="3" applyFont="1" applyBorder="1" applyAlignment="1">
      <alignment horizontal="left" vertical="center" shrinkToFit="1"/>
    </xf>
    <xf numFmtId="0" fontId="19" fillId="0" borderId="1971" xfId="3" applyFont="1" applyBorder="1" applyAlignment="1">
      <alignment horizontal="left" vertical="center" shrinkToFit="1"/>
    </xf>
    <xf numFmtId="0" fontId="19" fillId="0" borderId="1972" xfId="3" applyFont="1" applyBorder="1" applyAlignment="1">
      <alignment horizontal="left" vertical="center" shrinkToFit="1"/>
    </xf>
    <xf numFmtId="0" fontId="18" fillId="0" borderId="1957" xfId="3" applyFont="1" applyBorder="1" applyAlignment="1">
      <alignment horizontal="left" vertical="center" shrinkToFit="1"/>
    </xf>
    <xf numFmtId="0" fontId="18" fillId="0" borderId="1958" xfId="3" applyFont="1" applyBorder="1" applyAlignment="1">
      <alignment horizontal="left" vertical="center" shrinkToFit="1"/>
    </xf>
    <xf numFmtId="0" fontId="18" fillId="0" borderId="1959" xfId="3" applyFont="1" applyBorder="1" applyAlignment="1">
      <alignment horizontal="left" vertical="center" shrinkToFit="1"/>
    </xf>
    <xf numFmtId="0" fontId="16" fillId="0" borderId="1961" xfId="3" applyFont="1" applyBorder="1" applyAlignment="1">
      <alignment horizontal="left" vertical="center" wrapText="1"/>
    </xf>
    <xf numFmtId="0" fontId="16" fillId="0" borderId="1962" xfId="3" applyFont="1" applyBorder="1" applyAlignment="1">
      <alignment horizontal="left" vertical="center" wrapText="1"/>
    </xf>
    <xf numFmtId="0" fontId="12" fillId="2" borderId="1963" xfId="3" applyFont="1" applyFill="1" applyBorder="1" applyAlignment="1">
      <alignment horizontal="center" vertical="center"/>
    </xf>
    <xf numFmtId="0" fontId="12" fillId="2" borderId="1964" xfId="3" applyFont="1" applyFill="1" applyBorder="1" applyAlignment="1">
      <alignment horizontal="center" vertical="center"/>
    </xf>
    <xf numFmtId="0" fontId="12" fillId="2" borderId="1965" xfId="3" applyFont="1" applyFill="1" applyBorder="1" applyAlignment="1">
      <alignment horizontal="center" vertical="center"/>
    </xf>
    <xf numFmtId="0" fontId="13" fillId="0" borderId="1966" xfId="3" applyFont="1" applyBorder="1" applyAlignment="1">
      <alignment horizontal="left" vertical="top" wrapText="1"/>
    </xf>
    <xf numFmtId="0" fontId="13" fillId="0" borderId="1964" xfId="3" applyFont="1" applyBorder="1" applyAlignment="1">
      <alignment horizontal="left" vertical="top" wrapText="1"/>
    </xf>
    <xf numFmtId="0" fontId="13" fillId="0" borderId="1967" xfId="3" applyFont="1" applyBorder="1" applyAlignment="1">
      <alignment horizontal="left" vertical="top" wrapText="1"/>
    </xf>
    <xf numFmtId="0" fontId="12" fillId="2" borderId="1960" xfId="3" applyFont="1" applyFill="1" applyBorder="1" applyAlignment="1">
      <alignment horizontal="center" vertical="center"/>
    </xf>
    <xf numFmtId="0" fontId="12" fillId="2" borderId="1961" xfId="3" applyFont="1" applyFill="1" applyBorder="1" applyAlignment="1">
      <alignment horizontal="center" vertical="center"/>
    </xf>
    <xf numFmtId="0" fontId="16" fillId="0" borderId="1948" xfId="3" applyFont="1" applyBorder="1" applyAlignment="1">
      <alignment horizontal="left" vertical="center" wrapText="1"/>
    </xf>
    <xf numFmtId="0" fontId="16" fillId="0" borderId="1949" xfId="3" applyFont="1" applyBorder="1" applyAlignment="1">
      <alignment horizontal="left" vertical="center" wrapText="1"/>
    </xf>
    <xf numFmtId="0" fontId="12" fillId="2" borderId="1950" xfId="3" applyFont="1" applyFill="1" applyBorder="1" applyAlignment="1">
      <alignment horizontal="center" vertical="center"/>
    </xf>
    <xf numFmtId="0" fontId="12" fillId="2" borderId="1951" xfId="3" applyFont="1" applyFill="1" applyBorder="1" applyAlignment="1">
      <alignment horizontal="center" vertical="center"/>
    </xf>
    <xf numFmtId="0" fontId="18" fillId="0" borderId="1952" xfId="3" applyFont="1" applyBorder="1" applyAlignment="1">
      <alignment horizontal="left" vertical="center" shrinkToFit="1"/>
    </xf>
    <xf numFmtId="0" fontId="18" fillId="0" borderId="1953" xfId="3" applyFont="1" applyBorder="1" applyAlignment="1">
      <alignment horizontal="left" vertical="center" shrinkToFit="1"/>
    </xf>
    <xf numFmtId="0" fontId="18" fillId="0" borderId="1954" xfId="3" applyFont="1" applyBorder="1" applyAlignment="1">
      <alignment horizontal="left" vertical="center" shrinkToFit="1"/>
    </xf>
    <xf numFmtId="0" fontId="12" fillId="2" borderId="2041" xfId="3" applyFont="1" applyFill="1" applyBorder="1" applyAlignment="1">
      <alignment horizontal="center" vertical="center" wrapText="1"/>
    </xf>
    <xf numFmtId="0" fontId="12" fillId="2" borderId="2042" xfId="3" applyFont="1" applyFill="1" applyBorder="1" applyAlignment="1">
      <alignment horizontal="center" vertical="center" wrapText="1"/>
    </xf>
    <xf numFmtId="0" fontId="12" fillId="2" borderId="2043" xfId="3" applyFont="1" applyFill="1" applyBorder="1" applyAlignment="1">
      <alignment horizontal="center" vertical="center" wrapText="1"/>
    </xf>
    <xf numFmtId="0" fontId="12" fillId="5" borderId="2041" xfId="3" applyFont="1" applyFill="1" applyBorder="1" applyAlignment="1">
      <alignment horizontal="left" vertical="top" wrapText="1"/>
    </xf>
    <xf numFmtId="0" fontId="12" fillId="5" borderId="2042" xfId="3" applyFont="1" applyFill="1" applyBorder="1" applyAlignment="1">
      <alignment horizontal="left" vertical="top" wrapText="1"/>
    </xf>
    <xf numFmtId="0" fontId="12" fillId="5" borderId="2043" xfId="3" applyFont="1" applyFill="1" applyBorder="1" applyAlignment="1">
      <alignment horizontal="left" vertical="top" wrapText="1"/>
    </xf>
    <xf numFmtId="0" fontId="15" fillId="5" borderId="2041" xfId="3" applyFont="1" applyFill="1" applyBorder="1" applyAlignment="1">
      <alignment horizontal="center" vertical="center" wrapText="1"/>
    </xf>
    <xf numFmtId="0" fontId="15" fillId="5" borderId="2043" xfId="3" applyFont="1" applyFill="1" applyBorder="1" applyAlignment="1">
      <alignment horizontal="center" vertical="center" wrapText="1"/>
    </xf>
    <xf numFmtId="0" fontId="21" fillId="0" borderId="2041" xfId="3" applyFont="1" applyBorder="1" applyAlignment="1">
      <alignment horizontal="left" vertical="center" wrapText="1"/>
    </xf>
    <xf numFmtId="0" fontId="21" fillId="0" borderId="2042" xfId="3" applyFont="1" applyBorder="1" applyAlignment="1">
      <alignment horizontal="left" vertical="center" wrapText="1"/>
    </xf>
    <xf numFmtId="0" fontId="21" fillId="0" borderId="2043" xfId="3" applyFont="1" applyBorder="1" applyAlignment="1">
      <alignment horizontal="left" vertical="center" wrapText="1"/>
    </xf>
    <xf numFmtId="0" fontId="12" fillId="2" borderId="2041" xfId="3" applyFont="1" applyFill="1" applyBorder="1" applyAlignment="1">
      <alignment horizontal="center" vertical="center"/>
    </xf>
    <xf numFmtId="0" fontId="12" fillId="2" borderId="2042" xfId="3" applyFont="1" applyFill="1" applyBorder="1" applyAlignment="1">
      <alignment horizontal="center" vertical="center"/>
    </xf>
    <xf numFmtId="0" fontId="12" fillId="2" borderId="2036" xfId="3" applyFont="1" applyFill="1" applyBorder="1" applyAlignment="1">
      <alignment horizontal="center" vertical="center"/>
    </xf>
    <xf numFmtId="0" fontId="12" fillId="2" borderId="2037" xfId="3" applyFont="1" applyFill="1" applyBorder="1" applyAlignment="1">
      <alignment horizontal="center" vertical="center"/>
    </xf>
    <xf numFmtId="0" fontId="19" fillId="0" borderId="2038" xfId="3" applyFont="1" applyBorder="1" applyAlignment="1">
      <alignment horizontal="left" vertical="center" shrinkToFit="1"/>
    </xf>
    <xf numFmtId="0" fontId="19" fillId="0" borderId="2039" xfId="3" applyFont="1" applyBorder="1" applyAlignment="1">
      <alignment horizontal="left" vertical="center" shrinkToFit="1"/>
    </xf>
    <xf numFmtId="0" fontId="19" fillId="0" borderId="2040" xfId="3" applyFont="1" applyBorder="1" applyAlignment="1">
      <alignment horizontal="left" vertical="center" shrinkToFit="1"/>
    </xf>
    <xf numFmtId="0" fontId="12" fillId="2" borderId="2031" xfId="3" applyFont="1" applyFill="1" applyBorder="1" applyAlignment="1">
      <alignment horizontal="center" vertical="center"/>
    </xf>
    <xf numFmtId="0" fontId="12" fillId="2" borderId="2032" xfId="3" applyFont="1" applyFill="1" applyBorder="1" applyAlignment="1">
      <alignment horizontal="center" vertical="center"/>
    </xf>
    <xf numFmtId="0" fontId="12" fillId="2" borderId="2033" xfId="3" applyFont="1" applyFill="1" applyBorder="1" applyAlignment="1">
      <alignment horizontal="center" vertical="center"/>
    </xf>
    <xf numFmtId="0" fontId="13" fillId="0" borderId="2034" xfId="3" applyFont="1" applyBorder="1" applyAlignment="1">
      <alignment horizontal="left" vertical="top" wrapText="1"/>
    </xf>
    <xf numFmtId="0" fontId="13" fillId="0" borderId="2032" xfId="3" applyFont="1" applyBorder="1" applyAlignment="1">
      <alignment horizontal="left" vertical="top" wrapText="1"/>
    </xf>
    <xf numFmtId="0" fontId="13" fillId="0" borderId="2035" xfId="3" applyFont="1" applyBorder="1" applyAlignment="1">
      <alignment horizontal="left" vertical="top" wrapText="1"/>
    </xf>
    <xf numFmtId="0" fontId="12" fillId="2" borderId="2026" xfId="3" applyFont="1" applyFill="1" applyBorder="1" applyAlignment="1">
      <alignment horizontal="center" vertical="center"/>
    </xf>
    <xf numFmtId="0" fontId="12" fillId="2" borderId="2027" xfId="3" applyFont="1" applyFill="1" applyBorder="1" applyAlignment="1">
      <alignment horizontal="center" vertical="center"/>
    </xf>
    <xf numFmtId="0" fontId="19" fillId="0" borderId="2028" xfId="3" applyFont="1" applyBorder="1" applyAlignment="1">
      <alignment horizontal="left" vertical="center" shrinkToFit="1"/>
    </xf>
    <xf numFmtId="0" fontId="19" fillId="0" borderId="2029" xfId="3" applyFont="1" applyBorder="1" applyAlignment="1">
      <alignment horizontal="left" vertical="center" shrinkToFit="1"/>
    </xf>
    <xf numFmtId="0" fontId="19" fillId="0" borderId="2030" xfId="3" applyFont="1" applyBorder="1" applyAlignment="1">
      <alignment horizontal="left" vertical="center" shrinkToFit="1"/>
    </xf>
    <xf numFmtId="0" fontId="12" fillId="2" borderId="2021" xfId="3" applyFont="1" applyFill="1" applyBorder="1" applyAlignment="1">
      <alignment horizontal="center" vertical="center"/>
    </xf>
    <xf numFmtId="0" fontId="12" fillId="2" borderId="2022" xfId="3" applyFont="1" applyFill="1" applyBorder="1" applyAlignment="1">
      <alignment horizontal="center" vertical="center"/>
    </xf>
    <xf numFmtId="0" fontId="18" fillId="0" borderId="2023" xfId="3" applyFont="1" applyBorder="1" applyAlignment="1">
      <alignment horizontal="left" vertical="center" shrinkToFit="1"/>
    </xf>
    <xf numFmtId="0" fontId="18" fillId="0" borderId="2024" xfId="3" applyFont="1" applyBorder="1" applyAlignment="1">
      <alignment horizontal="left" vertical="center" shrinkToFit="1"/>
    </xf>
    <xf numFmtId="0" fontId="18" fillId="0" borderId="2025" xfId="3" applyFont="1" applyBorder="1" applyAlignment="1">
      <alignment horizontal="left" vertical="center" shrinkToFit="1"/>
    </xf>
    <xf numFmtId="0" fontId="18" fillId="0" borderId="2028" xfId="3" applyFont="1" applyBorder="1" applyAlignment="1">
      <alignment horizontal="left" vertical="center" shrinkToFit="1"/>
    </xf>
    <xf numFmtId="0" fontId="18" fillId="0" borderId="2029" xfId="3" applyFont="1" applyBorder="1" applyAlignment="1">
      <alignment horizontal="left" vertical="center" shrinkToFit="1"/>
    </xf>
    <xf numFmtId="0" fontId="18" fillId="0" borderId="2030" xfId="3" applyFont="1" applyBorder="1" applyAlignment="1">
      <alignment horizontal="left" vertical="center" shrinkToFit="1"/>
    </xf>
    <xf numFmtId="0" fontId="12" fillId="5" borderId="2008" xfId="3" applyFont="1" applyFill="1" applyBorder="1" applyAlignment="1">
      <alignment horizontal="left" vertical="top" wrapText="1"/>
    </xf>
    <xf numFmtId="0" fontId="12" fillId="5" borderId="2009" xfId="3" applyFont="1" applyFill="1" applyBorder="1" applyAlignment="1">
      <alignment horizontal="left" vertical="top" wrapText="1"/>
    </xf>
    <xf numFmtId="0" fontId="12" fillId="2" borderId="2007" xfId="3" applyFont="1" applyFill="1" applyBorder="1" applyAlignment="1">
      <alignment horizontal="center" vertical="center" wrapText="1"/>
    </xf>
    <xf numFmtId="0" fontId="12" fillId="2" borderId="2008" xfId="3" applyFont="1" applyFill="1" applyBorder="1" applyAlignment="1">
      <alignment horizontal="center" vertical="center" wrapText="1"/>
    </xf>
    <xf numFmtId="0" fontId="12" fillId="2" borderId="2020" xfId="3" applyFont="1" applyFill="1" applyBorder="1" applyAlignment="1">
      <alignment horizontal="center" vertical="center" wrapText="1"/>
    </xf>
    <xf numFmtId="0" fontId="12" fillId="2" borderId="2002" xfId="3" applyFont="1" applyFill="1" applyBorder="1" applyAlignment="1">
      <alignment horizontal="center" vertical="center"/>
    </xf>
    <xf numFmtId="0" fontId="12" fillId="2" borderId="2003" xfId="3" applyFont="1" applyFill="1" applyBorder="1" applyAlignment="1">
      <alignment horizontal="center" vertical="center"/>
    </xf>
    <xf numFmtId="0" fontId="19" fillId="0" borderId="2004" xfId="3" applyFont="1" applyBorder="1" applyAlignment="1">
      <alignment horizontal="left" vertical="center" shrinkToFit="1"/>
    </xf>
    <xf numFmtId="0" fontId="19" fillId="0" borderId="2005" xfId="3" applyFont="1" applyBorder="1" applyAlignment="1">
      <alignment horizontal="left" vertical="center" shrinkToFit="1"/>
    </xf>
    <xf numFmtId="0" fontId="19" fillId="0" borderId="2006" xfId="3" applyFont="1" applyBorder="1" applyAlignment="1">
      <alignment horizontal="left" vertical="center" shrinkToFit="1"/>
    </xf>
    <xf numFmtId="0" fontId="12" fillId="2" borderId="2015" xfId="3" applyFont="1" applyFill="1" applyBorder="1" applyAlignment="1">
      <alignment horizontal="center" vertical="center"/>
    </xf>
    <xf numFmtId="0" fontId="12" fillId="2" borderId="2016" xfId="3" applyFont="1" applyFill="1" applyBorder="1" applyAlignment="1">
      <alignment horizontal="center" vertical="center"/>
    </xf>
    <xf numFmtId="0" fontId="19" fillId="0" borderId="2017" xfId="3" applyFont="1" applyBorder="1" applyAlignment="1">
      <alignment horizontal="left" vertical="center" shrinkToFit="1"/>
    </xf>
    <xf numFmtId="0" fontId="19" fillId="0" borderId="2018" xfId="3" applyFont="1" applyBorder="1" applyAlignment="1">
      <alignment horizontal="left" vertical="center" shrinkToFit="1"/>
    </xf>
    <xf numFmtId="0" fontId="19" fillId="0" borderId="2019" xfId="3" applyFont="1" applyBorder="1" applyAlignment="1">
      <alignment horizontal="left" vertical="center" shrinkToFit="1"/>
    </xf>
    <xf numFmtId="0" fontId="18" fillId="0" borderId="2004" xfId="3" applyFont="1" applyBorder="1" applyAlignment="1">
      <alignment horizontal="left" vertical="center" shrinkToFit="1"/>
    </xf>
    <xf numFmtId="0" fontId="18" fillId="0" borderId="2005" xfId="3" applyFont="1" applyBorder="1" applyAlignment="1">
      <alignment horizontal="left" vertical="center" shrinkToFit="1"/>
    </xf>
    <xf numFmtId="0" fontId="18" fillId="0" borderId="2006" xfId="3" applyFont="1" applyBorder="1" applyAlignment="1">
      <alignment horizontal="left" vertical="center" shrinkToFit="1"/>
    </xf>
    <xf numFmtId="0" fontId="16" fillId="0" borderId="2008" xfId="3" applyFont="1" applyBorder="1" applyAlignment="1">
      <alignment horizontal="left" vertical="center" wrapText="1"/>
    </xf>
    <xf numFmtId="0" fontId="16" fillId="0" borderId="2009" xfId="3" applyFont="1" applyBorder="1" applyAlignment="1">
      <alignment horizontal="left" vertical="center" wrapText="1"/>
    </xf>
    <xf numFmtId="0" fontId="12" fillId="2" borderId="2010" xfId="3" applyFont="1" applyFill="1" applyBorder="1" applyAlignment="1">
      <alignment horizontal="center" vertical="center"/>
    </xf>
    <xf numFmtId="0" fontId="12" fillId="2" borderId="2011" xfId="3" applyFont="1" applyFill="1" applyBorder="1" applyAlignment="1">
      <alignment horizontal="center" vertical="center"/>
    </xf>
    <xf numFmtId="0" fontId="12" fillId="2" borderId="2012" xfId="3" applyFont="1" applyFill="1" applyBorder="1" applyAlignment="1">
      <alignment horizontal="center" vertical="center"/>
    </xf>
    <xf numFmtId="0" fontId="13" fillId="0" borderId="2013" xfId="3" applyFont="1" applyBorder="1" applyAlignment="1">
      <alignment horizontal="left" vertical="top" wrapText="1"/>
    </xf>
    <xf numFmtId="0" fontId="13" fillId="0" borderId="2011" xfId="3" applyFont="1" applyBorder="1" applyAlignment="1">
      <alignment horizontal="left" vertical="top" wrapText="1"/>
    </xf>
    <xf numFmtId="0" fontId="13" fillId="0" borderId="2014" xfId="3" applyFont="1" applyBorder="1" applyAlignment="1">
      <alignment horizontal="left" vertical="top" wrapText="1"/>
    </xf>
    <xf numFmtId="0" fontId="12" fillId="2" borderId="2007" xfId="3" applyFont="1" applyFill="1" applyBorder="1" applyAlignment="1">
      <alignment horizontal="center" vertical="center"/>
    </xf>
    <xf numFmtId="0" fontId="12" fillId="2" borderId="2008" xfId="3" applyFont="1" applyFill="1" applyBorder="1" applyAlignment="1">
      <alignment horizontal="center" vertical="center"/>
    </xf>
    <xf numFmtId="0" fontId="16" fillId="0" borderId="1995" xfId="3" applyFont="1" applyBorder="1" applyAlignment="1">
      <alignment horizontal="left" vertical="center" wrapText="1"/>
    </xf>
    <xf numFmtId="0" fontId="16" fillId="0" borderId="1996" xfId="3" applyFont="1" applyBorder="1" applyAlignment="1">
      <alignment horizontal="left" vertical="center" wrapText="1"/>
    </xf>
    <xf numFmtId="0" fontId="12" fillId="2" borderId="1997" xfId="3" applyFont="1" applyFill="1" applyBorder="1" applyAlignment="1">
      <alignment horizontal="center" vertical="center"/>
    </xf>
    <xf numFmtId="0" fontId="12" fillId="2" borderId="1998" xfId="3" applyFont="1" applyFill="1" applyBorder="1" applyAlignment="1">
      <alignment horizontal="center" vertical="center"/>
    </xf>
    <xf numFmtId="0" fontId="18" fillId="0" borderId="1999" xfId="3" applyFont="1" applyBorder="1" applyAlignment="1">
      <alignment horizontal="left" vertical="center" shrinkToFit="1"/>
    </xf>
    <xf numFmtId="0" fontId="18" fillId="0" borderId="2000" xfId="3" applyFont="1" applyBorder="1" applyAlignment="1">
      <alignment horizontal="left" vertical="center" shrinkToFit="1"/>
    </xf>
    <xf numFmtId="0" fontId="18" fillId="0" borderId="2001" xfId="3" applyFont="1" applyBorder="1" applyAlignment="1">
      <alignment horizontal="left" vertical="center" shrinkToFit="1"/>
    </xf>
    <xf numFmtId="0" fontId="12" fillId="2" borderId="2088" xfId="3" applyFont="1" applyFill="1" applyBorder="1" applyAlignment="1">
      <alignment horizontal="center" vertical="center" wrapText="1"/>
    </xf>
    <xf numFmtId="0" fontId="12" fillId="2" borderId="2089" xfId="3" applyFont="1" applyFill="1" applyBorder="1" applyAlignment="1">
      <alignment horizontal="center" vertical="center" wrapText="1"/>
    </xf>
    <xf numFmtId="0" fontId="12" fillId="2" borderId="2090" xfId="3" applyFont="1" applyFill="1" applyBorder="1" applyAlignment="1">
      <alignment horizontal="center" vertical="center" wrapText="1"/>
    </xf>
    <xf numFmtId="0" fontId="12" fillId="5" borderId="2088" xfId="3" applyFont="1" applyFill="1" applyBorder="1" applyAlignment="1">
      <alignment horizontal="left" vertical="top" wrapText="1"/>
    </xf>
    <xf numFmtId="0" fontId="12" fillId="5" borderId="2089" xfId="3" applyFont="1" applyFill="1" applyBorder="1" applyAlignment="1">
      <alignment horizontal="left" vertical="top" wrapText="1"/>
    </xf>
    <xf numFmtId="0" fontId="12" fillId="5" borderId="2090" xfId="3" applyFont="1" applyFill="1" applyBorder="1" applyAlignment="1">
      <alignment horizontal="left" vertical="top" wrapText="1"/>
    </xf>
    <xf numFmtId="0" fontId="15" fillId="5" borderId="2088" xfId="3" applyFont="1" applyFill="1" applyBorder="1" applyAlignment="1">
      <alignment horizontal="center" vertical="center" wrapText="1"/>
    </xf>
    <xf numFmtId="0" fontId="15" fillId="5" borderId="2090" xfId="3" applyFont="1" applyFill="1" applyBorder="1" applyAlignment="1">
      <alignment horizontal="center" vertical="center" wrapText="1"/>
    </xf>
    <xf numFmtId="0" fontId="21" fillId="0" borderId="2088" xfId="3" applyFont="1" applyBorder="1" applyAlignment="1">
      <alignment horizontal="left" vertical="center" wrapText="1"/>
    </xf>
    <xf numFmtId="0" fontId="21" fillId="0" borderId="2089" xfId="3" applyFont="1" applyBorder="1" applyAlignment="1">
      <alignment horizontal="left" vertical="center" wrapText="1"/>
    </xf>
    <xf numFmtId="0" fontId="21" fillId="0" borderId="2090" xfId="3" applyFont="1" applyBorder="1" applyAlignment="1">
      <alignment horizontal="left" vertical="center" wrapText="1"/>
    </xf>
    <xf numFmtId="0" fontId="12" fillId="2" borderId="2088" xfId="3" applyFont="1" applyFill="1" applyBorder="1" applyAlignment="1">
      <alignment horizontal="center" vertical="center"/>
    </xf>
    <xf numFmtId="0" fontId="12" fillId="2" borderId="2089" xfId="3" applyFont="1" applyFill="1" applyBorder="1" applyAlignment="1">
      <alignment horizontal="center" vertical="center"/>
    </xf>
    <xf numFmtId="0" fontId="12" fillId="2" borderId="2083" xfId="3" applyFont="1" applyFill="1" applyBorder="1" applyAlignment="1">
      <alignment horizontal="center" vertical="center"/>
    </xf>
    <xf numFmtId="0" fontId="12" fillId="2" borderId="2084" xfId="3" applyFont="1" applyFill="1" applyBorder="1" applyAlignment="1">
      <alignment horizontal="center" vertical="center"/>
    </xf>
    <xf numFmtId="0" fontId="19" fillId="0" borderId="2085" xfId="3" applyFont="1" applyBorder="1" applyAlignment="1">
      <alignment horizontal="left" vertical="center" shrinkToFit="1"/>
    </xf>
    <xf numFmtId="0" fontId="19" fillId="0" borderId="2086" xfId="3" applyFont="1" applyBorder="1" applyAlignment="1">
      <alignment horizontal="left" vertical="center" shrinkToFit="1"/>
    </xf>
    <xf numFmtId="0" fontId="19" fillId="0" borderId="2087" xfId="3" applyFont="1" applyBorder="1" applyAlignment="1">
      <alignment horizontal="left" vertical="center" shrinkToFit="1"/>
    </xf>
    <xf numFmtId="0" fontId="12" fillId="2" borderId="2078" xfId="3" applyFont="1" applyFill="1" applyBorder="1" applyAlignment="1">
      <alignment horizontal="center" vertical="center"/>
    </xf>
    <xf numFmtId="0" fontId="12" fillId="2" borderId="2079" xfId="3" applyFont="1" applyFill="1" applyBorder="1" applyAlignment="1">
      <alignment horizontal="center" vertical="center"/>
    </xf>
    <xf numFmtId="0" fontId="12" fillId="2" borderId="2080" xfId="3" applyFont="1" applyFill="1" applyBorder="1" applyAlignment="1">
      <alignment horizontal="center" vertical="center"/>
    </xf>
    <xf numFmtId="0" fontId="13" fillId="0" borderId="2081" xfId="3" applyFont="1" applyBorder="1" applyAlignment="1">
      <alignment horizontal="left" vertical="top" wrapText="1"/>
    </xf>
    <xf numFmtId="0" fontId="13" fillId="0" borderId="2079" xfId="3" applyFont="1" applyBorder="1" applyAlignment="1">
      <alignment horizontal="left" vertical="top" wrapText="1"/>
    </xf>
    <xf numFmtId="0" fontId="13" fillId="0" borderId="2082" xfId="3" applyFont="1" applyBorder="1" applyAlignment="1">
      <alignment horizontal="left" vertical="top" wrapText="1"/>
    </xf>
    <xf numFmtId="0" fontId="12" fillId="2" borderId="2073" xfId="3" applyFont="1" applyFill="1" applyBorder="1" applyAlignment="1">
      <alignment horizontal="center" vertical="center"/>
    </xf>
    <xf numFmtId="0" fontId="12" fillId="2" borderId="2074" xfId="3" applyFont="1" applyFill="1" applyBorder="1" applyAlignment="1">
      <alignment horizontal="center" vertical="center"/>
    </xf>
    <xf numFmtId="0" fontId="19" fillId="0" borderId="2075" xfId="3" applyFont="1" applyBorder="1" applyAlignment="1">
      <alignment horizontal="left" vertical="center" shrinkToFit="1"/>
    </xf>
    <xf numFmtId="0" fontId="19" fillId="0" borderId="2076" xfId="3" applyFont="1" applyBorder="1" applyAlignment="1">
      <alignment horizontal="left" vertical="center" shrinkToFit="1"/>
    </xf>
    <xf numFmtId="0" fontId="19" fillId="0" borderId="2077" xfId="3" applyFont="1" applyBorder="1" applyAlignment="1">
      <alignment horizontal="left" vertical="center" shrinkToFit="1"/>
    </xf>
    <xf numFmtId="0" fontId="12" fillId="2" borderId="2068" xfId="3" applyFont="1" applyFill="1" applyBorder="1" applyAlignment="1">
      <alignment horizontal="center" vertical="center"/>
    </xf>
    <xf numFmtId="0" fontId="12" fillId="2" borderId="2069" xfId="3" applyFont="1" applyFill="1" applyBorder="1" applyAlignment="1">
      <alignment horizontal="center" vertical="center"/>
    </xf>
    <xf numFmtId="0" fontId="18" fillId="0" borderId="2070" xfId="3" applyFont="1" applyBorder="1" applyAlignment="1">
      <alignment horizontal="left" vertical="center" shrinkToFit="1"/>
    </xf>
    <xf numFmtId="0" fontId="18" fillId="0" borderId="2071" xfId="3" applyFont="1" applyBorder="1" applyAlignment="1">
      <alignment horizontal="left" vertical="center" shrinkToFit="1"/>
    </xf>
    <xf numFmtId="0" fontId="18" fillId="0" borderId="2072" xfId="3" applyFont="1" applyBorder="1" applyAlignment="1">
      <alignment horizontal="left" vertical="center" shrinkToFit="1"/>
    </xf>
    <xf numFmtId="0" fontId="18" fillId="0" borderId="2075" xfId="3" applyFont="1" applyBorder="1" applyAlignment="1">
      <alignment horizontal="left" vertical="center" shrinkToFit="1"/>
    </xf>
    <xf numFmtId="0" fontId="18" fillId="0" borderId="2076" xfId="3" applyFont="1" applyBorder="1" applyAlignment="1">
      <alignment horizontal="left" vertical="center" shrinkToFit="1"/>
    </xf>
    <xf numFmtId="0" fontId="18" fillId="0" borderId="2077" xfId="3" applyFont="1" applyBorder="1" applyAlignment="1">
      <alignment horizontal="left" vertical="center" shrinkToFit="1"/>
    </xf>
    <xf numFmtId="0" fontId="12" fillId="5" borderId="2055" xfId="3" applyFont="1" applyFill="1" applyBorder="1" applyAlignment="1">
      <alignment horizontal="left" vertical="top" wrapText="1"/>
    </xf>
    <xf numFmtId="0" fontId="12" fillId="5" borderId="2056" xfId="3" applyFont="1" applyFill="1" applyBorder="1" applyAlignment="1">
      <alignment horizontal="left" vertical="top" wrapText="1"/>
    </xf>
    <xf numFmtId="0" fontId="12" fillId="2" borderId="2054" xfId="3" applyFont="1" applyFill="1" applyBorder="1" applyAlignment="1">
      <alignment horizontal="center" vertical="center" wrapText="1"/>
    </xf>
    <xf numFmtId="0" fontId="12" fillId="2" borderId="2055" xfId="3" applyFont="1" applyFill="1" applyBorder="1" applyAlignment="1">
      <alignment horizontal="center" vertical="center" wrapText="1"/>
    </xf>
    <xf numFmtId="0" fontId="12" fillId="2" borderId="2067" xfId="3" applyFont="1" applyFill="1" applyBorder="1" applyAlignment="1">
      <alignment horizontal="center" vertical="center" wrapText="1"/>
    </xf>
    <xf numFmtId="0" fontId="12" fillId="2" borderId="2049" xfId="3" applyFont="1" applyFill="1" applyBorder="1" applyAlignment="1">
      <alignment horizontal="center" vertical="center"/>
    </xf>
    <xf numFmtId="0" fontId="12" fillId="2" borderId="2050" xfId="3" applyFont="1" applyFill="1" applyBorder="1" applyAlignment="1">
      <alignment horizontal="center" vertical="center"/>
    </xf>
    <xf numFmtId="0" fontId="19" fillId="0" borderId="2051" xfId="3" applyFont="1" applyBorder="1" applyAlignment="1">
      <alignment horizontal="left" vertical="center" shrinkToFit="1"/>
    </xf>
    <xf numFmtId="0" fontId="19" fillId="0" borderId="2052" xfId="3" applyFont="1" applyBorder="1" applyAlignment="1">
      <alignment horizontal="left" vertical="center" shrinkToFit="1"/>
    </xf>
    <xf numFmtId="0" fontId="19" fillId="0" borderId="2053" xfId="3" applyFont="1" applyBorder="1" applyAlignment="1">
      <alignment horizontal="left" vertical="center" shrinkToFit="1"/>
    </xf>
    <xf numFmtId="0" fontId="12" fillId="2" borderId="2062" xfId="3" applyFont="1" applyFill="1" applyBorder="1" applyAlignment="1">
      <alignment horizontal="center" vertical="center"/>
    </xf>
    <xf numFmtId="0" fontId="12" fillId="2" borderId="2063" xfId="3" applyFont="1" applyFill="1" applyBorder="1" applyAlignment="1">
      <alignment horizontal="center" vertical="center"/>
    </xf>
    <xf numFmtId="0" fontId="19" fillId="0" borderId="2064" xfId="3" applyFont="1" applyBorder="1" applyAlignment="1">
      <alignment horizontal="left" vertical="center" shrinkToFit="1"/>
    </xf>
    <xf numFmtId="0" fontId="19" fillId="0" borderId="2065" xfId="3" applyFont="1" applyBorder="1" applyAlignment="1">
      <alignment horizontal="left" vertical="center" shrinkToFit="1"/>
    </xf>
    <xf numFmtId="0" fontId="19" fillId="0" borderId="2066" xfId="3" applyFont="1" applyBorder="1" applyAlignment="1">
      <alignment horizontal="left" vertical="center" shrinkToFit="1"/>
    </xf>
    <xf numFmtId="0" fontId="18" fillId="0" borderId="2051" xfId="3" applyFont="1" applyBorder="1" applyAlignment="1">
      <alignment horizontal="left" vertical="center" shrinkToFit="1"/>
    </xf>
    <xf numFmtId="0" fontId="18" fillId="0" borderId="2052" xfId="3" applyFont="1" applyBorder="1" applyAlignment="1">
      <alignment horizontal="left" vertical="center" shrinkToFit="1"/>
    </xf>
    <xf numFmtId="0" fontId="18" fillId="0" borderId="2053" xfId="3" applyFont="1" applyBorder="1" applyAlignment="1">
      <alignment horizontal="left" vertical="center" shrinkToFit="1"/>
    </xf>
    <xf numFmtId="0" fontId="16" fillId="0" borderId="2055" xfId="3" applyFont="1" applyBorder="1" applyAlignment="1">
      <alignment horizontal="left" vertical="center" wrapText="1"/>
    </xf>
    <xf numFmtId="0" fontId="16" fillId="0" borderId="2056" xfId="3" applyFont="1" applyBorder="1" applyAlignment="1">
      <alignment horizontal="left" vertical="center" wrapText="1"/>
    </xf>
    <xf numFmtId="0" fontId="12" fillId="2" borderId="2057" xfId="3" applyFont="1" applyFill="1" applyBorder="1" applyAlignment="1">
      <alignment horizontal="center" vertical="center"/>
    </xf>
    <xf numFmtId="0" fontId="12" fillId="2" borderId="2058" xfId="3" applyFont="1" applyFill="1" applyBorder="1" applyAlignment="1">
      <alignment horizontal="center" vertical="center"/>
    </xf>
    <xf numFmtId="0" fontId="12" fillId="2" borderId="2059" xfId="3" applyFont="1" applyFill="1" applyBorder="1" applyAlignment="1">
      <alignment horizontal="center" vertical="center"/>
    </xf>
    <xf numFmtId="0" fontId="13" fillId="0" borderId="2060" xfId="3" applyFont="1" applyBorder="1" applyAlignment="1">
      <alignment horizontal="left" vertical="top" wrapText="1"/>
    </xf>
    <xf numFmtId="0" fontId="13" fillId="0" borderId="2058" xfId="3" applyFont="1" applyBorder="1" applyAlignment="1">
      <alignment horizontal="left" vertical="top" wrapText="1"/>
    </xf>
    <xf numFmtId="0" fontId="13" fillId="0" borderId="2061" xfId="3" applyFont="1" applyBorder="1" applyAlignment="1">
      <alignment horizontal="left" vertical="top" wrapText="1"/>
    </xf>
    <xf numFmtId="0" fontId="12" fillId="2" borderId="2054" xfId="3" applyFont="1" applyFill="1" applyBorder="1" applyAlignment="1">
      <alignment horizontal="center" vertical="center"/>
    </xf>
    <xf numFmtId="0" fontId="12" fillId="2" borderId="2055" xfId="3" applyFont="1" applyFill="1" applyBorder="1" applyAlignment="1">
      <alignment horizontal="center" vertical="center"/>
    </xf>
    <xf numFmtId="0" fontId="16" fillId="0" borderId="2042" xfId="3" applyFont="1" applyBorder="1" applyAlignment="1">
      <alignment horizontal="left" vertical="center" wrapText="1"/>
    </xf>
    <xf numFmtId="0" fontId="16" fillId="0" borderId="2043" xfId="3" applyFont="1" applyBorder="1" applyAlignment="1">
      <alignment horizontal="left" vertical="center" wrapText="1"/>
    </xf>
    <xf numFmtId="0" fontId="12" fillId="2" borderId="2044" xfId="3" applyFont="1" applyFill="1" applyBorder="1" applyAlignment="1">
      <alignment horizontal="center" vertical="center"/>
    </xf>
    <xf numFmtId="0" fontId="12" fillId="2" borderId="2045" xfId="3" applyFont="1" applyFill="1" applyBorder="1" applyAlignment="1">
      <alignment horizontal="center" vertical="center"/>
    </xf>
    <xf numFmtId="0" fontId="18" fillId="0" borderId="2046" xfId="3" applyFont="1" applyBorder="1" applyAlignment="1">
      <alignment horizontal="left" vertical="center" shrinkToFit="1"/>
    </xf>
    <xf numFmtId="0" fontId="18" fillId="0" borderId="2047" xfId="3" applyFont="1" applyBorder="1" applyAlignment="1">
      <alignment horizontal="left" vertical="center" shrinkToFit="1"/>
    </xf>
    <xf numFmtId="0" fontId="18" fillId="0" borderId="2048" xfId="3" applyFont="1" applyBorder="1" applyAlignment="1">
      <alignment horizontal="left" vertical="center" shrinkToFit="1"/>
    </xf>
    <xf numFmtId="0" fontId="12" fillId="2" borderId="2135" xfId="3" applyFont="1" applyFill="1" applyBorder="1" applyAlignment="1">
      <alignment horizontal="center" vertical="center" wrapText="1"/>
    </xf>
    <xf numFmtId="0" fontId="12" fillId="2" borderId="2136" xfId="3" applyFont="1" applyFill="1" applyBorder="1" applyAlignment="1">
      <alignment horizontal="center" vertical="center" wrapText="1"/>
    </xf>
    <xf numFmtId="0" fontId="12" fillId="2" borderId="2137" xfId="3" applyFont="1" applyFill="1" applyBorder="1" applyAlignment="1">
      <alignment horizontal="center" vertical="center" wrapText="1"/>
    </xf>
    <xf numFmtId="0" fontId="12" fillId="5" borderId="2135" xfId="3" applyFont="1" applyFill="1" applyBorder="1" applyAlignment="1">
      <alignment horizontal="left" vertical="top" wrapText="1"/>
    </xf>
    <xf numFmtId="0" fontId="12" fillId="5" borderId="2136" xfId="3" applyFont="1" applyFill="1" applyBorder="1" applyAlignment="1">
      <alignment horizontal="left" vertical="top" wrapText="1"/>
    </xf>
    <xf numFmtId="0" fontId="12" fillId="5" borderId="2137" xfId="3" applyFont="1" applyFill="1" applyBorder="1" applyAlignment="1">
      <alignment horizontal="left" vertical="top" wrapText="1"/>
    </xf>
    <xf numFmtId="0" fontId="15" fillId="5" borderId="2135" xfId="3" applyFont="1" applyFill="1" applyBorder="1" applyAlignment="1">
      <alignment horizontal="center" vertical="center" wrapText="1"/>
    </xf>
    <xf numFmtId="0" fontId="15" fillId="5" borderId="2137" xfId="3" applyFont="1" applyFill="1" applyBorder="1" applyAlignment="1">
      <alignment horizontal="center" vertical="center" wrapText="1"/>
    </xf>
    <xf numFmtId="0" fontId="21" fillId="0" borderId="2135" xfId="3" applyFont="1" applyBorder="1" applyAlignment="1">
      <alignment horizontal="left" vertical="center" wrapText="1"/>
    </xf>
    <xf numFmtId="0" fontId="21" fillId="0" borderId="2136" xfId="3" applyFont="1" applyBorder="1" applyAlignment="1">
      <alignment horizontal="left" vertical="center" wrapText="1"/>
    </xf>
    <xf numFmtId="0" fontId="21" fillId="0" borderId="2137" xfId="3" applyFont="1" applyBorder="1" applyAlignment="1">
      <alignment horizontal="left" vertical="center" wrapText="1"/>
    </xf>
    <xf numFmtId="0" fontId="12" fillId="2" borderId="2135" xfId="3" applyFont="1" applyFill="1" applyBorder="1" applyAlignment="1">
      <alignment horizontal="center" vertical="center"/>
    </xf>
    <xf numFmtId="0" fontId="12" fillId="2" borderId="2136" xfId="3" applyFont="1" applyFill="1" applyBorder="1" applyAlignment="1">
      <alignment horizontal="center" vertical="center"/>
    </xf>
    <xf numFmtId="0" fontId="12" fillId="2" borderId="2130" xfId="3" applyFont="1" applyFill="1" applyBorder="1" applyAlignment="1">
      <alignment horizontal="center" vertical="center"/>
    </xf>
    <xf numFmtId="0" fontId="12" fillId="2" borderId="2131" xfId="3" applyFont="1" applyFill="1" applyBorder="1" applyAlignment="1">
      <alignment horizontal="center" vertical="center"/>
    </xf>
    <xf numFmtId="0" fontId="19" fillId="0" borderId="2132" xfId="3" applyFont="1" applyBorder="1" applyAlignment="1">
      <alignment horizontal="left" vertical="center" shrinkToFit="1"/>
    </xf>
    <xf numFmtId="0" fontId="19" fillId="0" borderId="2133" xfId="3" applyFont="1" applyBorder="1" applyAlignment="1">
      <alignment horizontal="left" vertical="center" shrinkToFit="1"/>
    </xf>
    <xf numFmtId="0" fontId="19" fillId="0" borderId="2134" xfId="3" applyFont="1" applyBorder="1" applyAlignment="1">
      <alignment horizontal="left" vertical="center" shrinkToFit="1"/>
    </xf>
    <xf numFmtId="0" fontId="12" fillId="2" borderId="2125" xfId="3" applyFont="1" applyFill="1" applyBorder="1" applyAlignment="1">
      <alignment horizontal="center" vertical="center"/>
    </xf>
    <xf numFmtId="0" fontId="12" fillId="2" borderId="2126" xfId="3" applyFont="1" applyFill="1" applyBorder="1" applyAlignment="1">
      <alignment horizontal="center" vertical="center"/>
    </xf>
    <xf numFmtId="0" fontId="12" fillId="2" borderId="2127" xfId="3" applyFont="1" applyFill="1" applyBorder="1" applyAlignment="1">
      <alignment horizontal="center" vertical="center"/>
    </xf>
    <xf numFmtId="0" fontId="13" fillId="0" borderId="2128" xfId="3" applyFont="1" applyBorder="1" applyAlignment="1">
      <alignment horizontal="left" vertical="top" wrapText="1"/>
    </xf>
    <xf numFmtId="0" fontId="13" fillId="0" borderId="2126" xfId="3" applyFont="1" applyBorder="1" applyAlignment="1">
      <alignment horizontal="left" vertical="top" wrapText="1"/>
    </xf>
    <xf numFmtId="0" fontId="13" fillId="0" borderId="2129" xfId="3" applyFont="1" applyBorder="1" applyAlignment="1">
      <alignment horizontal="left" vertical="top" wrapText="1"/>
    </xf>
    <xf numFmtId="0" fontId="12" fillId="2" borderId="2120" xfId="3" applyFont="1" applyFill="1" applyBorder="1" applyAlignment="1">
      <alignment horizontal="center" vertical="center"/>
    </xf>
    <xf numFmtId="0" fontId="12" fillId="2" borderId="2121" xfId="3" applyFont="1" applyFill="1" applyBorder="1" applyAlignment="1">
      <alignment horizontal="center" vertical="center"/>
    </xf>
    <xf numFmtId="0" fontId="19" fillId="0" borderId="2122" xfId="3" applyFont="1" applyBorder="1" applyAlignment="1">
      <alignment horizontal="left" vertical="center" shrinkToFit="1"/>
    </xf>
    <xf numFmtId="0" fontId="19" fillId="0" borderId="2123" xfId="3" applyFont="1" applyBorder="1" applyAlignment="1">
      <alignment horizontal="left" vertical="center" shrinkToFit="1"/>
    </xf>
    <xf numFmtId="0" fontId="19" fillId="0" borderId="2124" xfId="3" applyFont="1" applyBorder="1" applyAlignment="1">
      <alignment horizontal="left" vertical="center" shrinkToFit="1"/>
    </xf>
    <xf numFmtId="0" fontId="12" fillId="2" borderId="2115" xfId="3" applyFont="1" applyFill="1" applyBorder="1" applyAlignment="1">
      <alignment horizontal="center" vertical="center"/>
    </xf>
    <xf numFmtId="0" fontId="12" fillId="2" borderId="2116" xfId="3" applyFont="1" applyFill="1" applyBorder="1" applyAlignment="1">
      <alignment horizontal="center" vertical="center"/>
    </xf>
    <xf numFmtId="0" fontId="18" fillId="0" borderId="2117" xfId="3" applyFont="1" applyBorder="1" applyAlignment="1">
      <alignment horizontal="left" vertical="center" shrinkToFit="1"/>
    </xf>
    <xf numFmtId="0" fontId="18" fillId="0" borderId="2118" xfId="3" applyFont="1" applyBorder="1" applyAlignment="1">
      <alignment horizontal="left" vertical="center" shrinkToFit="1"/>
    </xf>
    <xf numFmtId="0" fontId="18" fillId="0" borderId="2119" xfId="3" applyFont="1" applyBorder="1" applyAlignment="1">
      <alignment horizontal="left" vertical="center" shrinkToFit="1"/>
    </xf>
    <xf numFmtId="0" fontId="18" fillId="0" borderId="2122" xfId="3" applyFont="1" applyBorder="1" applyAlignment="1">
      <alignment horizontal="left" vertical="center" shrinkToFit="1"/>
    </xf>
    <xf numFmtId="0" fontId="18" fillId="0" borderId="2123" xfId="3" applyFont="1" applyBorder="1" applyAlignment="1">
      <alignment horizontal="left" vertical="center" shrinkToFit="1"/>
    </xf>
    <xf numFmtId="0" fontId="18" fillId="0" borderId="2124" xfId="3" applyFont="1" applyBorder="1" applyAlignment="1">
      <alignment horizontal="left" vertical="center" shrinkToFit="1"/>
    </xf>
    <xf numFmtId="0" fontId="12" fillId="5" borderId="2102" xfId="3" applyFont="1" applyFill="1" applyBorder="1" applyAlignment="1">
      <alignment horizontal="left" vertical="top" wrapText="1"/>
    </xf>
    <xf numFmtId="0" fontId="12" fillId="5" borderId="2103" xfId="3" applyFont="1" applyFill="1" applyBorder="1" applyAlignment="1">
      <alignment horizontal="left" vertical="top" wrapText="1"/>
    </xf>
    <xf numFmtId="0" fontId="12" fillId="2" borderId="2101" xfId="3" applyFont="1" applyFill="1" applyBorder="1" applyAlignment="1">
      <alignment horizontal="center" vertical="center" wrapText="1"/>
    </xf>
    <xf numFmtId="0" fontId="12" fillId="2" borderId="2102" xfId="3" applyFont="1" applyFill="1" applyBorder="1" applyAlignment="1">
      <alignment horizontal="center" vertical="center" wrapText="1"/>
    </xf>
    <xf numFmtId="0" fontId="12" fillId="2" borderId="2114" xfId="3" applyFont="1" applyFill="1" applyBorder="1" applyAlignment="1">
      <alignment horizontal="center" vertical="center" wrapText="1"/>
    </xf>
    <xf numFmtId="0" fontId="12" fillId="2" borderId="2096" xfId="3" applyFont="1" applyFill="1" applyBorder="1" applyAlignment="1">
      <alignment horizontal="center" vertical="center"/>
    </xf>
    <xf numFmtId="0" fontId="12" fillId="2" borderId="2097" xfId="3" applyFont="1" applyFill="1" applyBorder="1" applyAlignment="1">
      <alignment horizontal="center" vertical="center"/>
    </xf>
    <xf numFmtId="0" fontId="19" fillId="0" borderId="2098" xfId="3" applyFont="1" applyBorder="1" applyAlignment="1">
      <alignment horizontal="left" vertical="center" shrinkToFit="1"/>
    </xf>
    <xf numFmtId="0" fontId="19" fillId="0" borderId="2099" xfId="3" applyFont="1" applyBorder="1" applyAlignment="1">
      <alignment horizontal="left" vertical="center" shrinkToFit="1"/>
    </xf>
    <xf numFmtId="0" fontId="19" fillId="0" borderId="2100" xfId="3" applyFont="1" applyBorder="1" applyAlignment="1">
      <alignment horizontal="left" vertical="center" shrinkToFit="1"/>
    </xf>
    <xf numFmtId="0" fontId="12" fillId="2" borderId="2109" xfId="3" applyFont="1" applyFill="1" applyBorder="1" applyAlignment="1">
      <alignment horizontal="center" vertical="center"/>
    </xf>
    <xf numFmtId="0" fontId="12" fillId="2" borderId="2110" xfId="3" applyFont="1" applyFill="1" applyBorder="1" applyAlignment="1">
      <alignment horizontal="center" vertical="center"/>
    </xf>
    <xf numFmtId="0" fontId="19" fillId="0" borderId="2111" xfId="3" applyFont="1" applyBorder="1" applyAlignment="1">
      <alignment horizontal="left" vertical="center" shrinkToFit="1"/>
    </xf>
    <xf numFmtId="0" fontId="19" fillId="0" borderId="2112" xfId="3" applyFont="1" applyBorder="1" applyAlignment="1">
      <alignment horizontal="left" vertical="center" shrinkToFit="1"/>
    </xf>
    <xf numFmtId="0" fontId="19" fillId="0" borderId="2113" xfId="3" applyFont="1" applyBorder="1" applyAlignment="1">
      <alignment horizontal="left" vertical="center" shrinkToFit="1"/>
    </xf>
    <xf numFmtId="0" fontId="18" fillId="0" borderId="2098" xfId="3" applyFont="1" applyBorder="1" applyAlignment="1">
      <alignment horizontal="left" vertical="center" shrinkToFit="1"/>
    </xf>
    <xf numFmtId="0" fontId="18" fillId="0" borderId="2099" xfId="3" applyFont="1" applyBorder="1" applyAlignment="1">
      <alignment horizontal="left" vertical="center" shrinkToFit="1"/>
    </xf>
    <xf numFmtId="0" fontId="18" fillId="0" borderId="2100" xfId="3" applyFont="1" applyBorder="1" applyAlignment="1">
      <alignment horizontal="left" vertical="center" shrinkToFit="1"/>
    </xf>
    <xf numFmtId="0" fontId="16" fillId="0" borderId="2102" xfId="3" applyFont="1" applyBorder="1" applyAlignment="1">
      <alignment horizontal="left" vertical="center" wrapText="1"/>
    </xf>
    <xf numFmtId="0" fontId="16" fillId="0" borderId="2103" xfId="3" applyFont="1" applyBorder="1" applyAlignment="1">
      <alignment horizontal="left" vertical="center" wrapText="1"/>
    </xf>
    <xf numFmtId="0" fontId="12" fillId="2" borderId="2104" xfId="3" applyFont="1" applyFill="1" applyBorder="1" applyAlignment="1">
      <alignment horizontal="center" vertical="center"/>
    </xf>
    <xf numFmtId="0" fontId="12" fillId="2" borderId="2105" xfId="3" applyFont="1" applyFill="1" applyBorder="1" applyAlignment="1">
      <alignment horizontal="center" vertical="center"/>
    </xf>
    <xf numFmtId="0" fontId="12" fillId="2" borderId="2106" xfId="3" applyFont="1" applyFill="1" applyBorder="1" applyAlignment="1">
      <alignment horizontal="center" vertical="center"/>
    </xf>
    <xf numFmtId="0" fontId="13" fillId="0" borderId="2107" xfId="3" applyFont="1" applyBorder="1" applyAlignment="1">
      <alignment horizontal="left" vertical="top" wrapText="1"/>
    </xf>
    <xf numFmtId="0" fontId="13" fillId="0" borderId="2105" xfId="3" applyFont="1" applyBorder="1" applyAlignment="1">
      <alignment horizontal="left" vertical="top" wrapText="1"/>
    </xf>
    <xf numFmtId="0" fontId="13" fillId="0" borderId="2108" xfId="3" applyFont="1" applyBorder="1" applyAlignment="1">
      <alignment horizontal="left" vertical="top" wrapText="1"/>
    </xf>
    <xf numFmtId="0" fontId="12" fillId="2" borderId="2101" xfId="3" applyFont="1" applyFill="1" applyBorder="1" applyAlignment="1">
      <alignment horizontal="center" vertical="center"/>
    </xf>
    <xf numFmtId="0" fontId="12" fillId="2" borderId="2102" xfId="3" applyFont="1" applyFill="1" applyBorder="1" applyAlignment="1">
      <alignment horizontal="center" vertical="center"/>
    </xf>
    <xf numFmtId="0" fontId="16" fillId="0" borderId="2089" xfId="3" applyFont="1" applyBorder="1" applyAlignment="1">
      <alignment horizontal="left" vertical="center" wrapText="1"/>
    </xf>
    <xf numFmtId="0" fontId="16" fillId="0" borderId="2090" xfId="3" applyFont="1" applyBorder="1" applyAlignment="1">
      <alignment horizontal="left" vertical="center" wrapText="1"/>
    </xf>
    <xf numFmtId="0" fontId="12" fillId="2" borderId="2091" xfId="3" applyFont="1" applyFill="1" applyBorder="1" applyAlignment="1">
      <alignment horizontal="center" vertical="center"/>
    </xf>
    <xf numFmtId="0" fontId="12" fillId="2" borderId="2092" xfId="3" applyFont="1" applyFill="1" applyBorder="1" applyAlignment="1">
      <alignment horizontal="center" vertical="center"/>
    </xf>
    <xf numFmtId="0" fontId="18" fillId="0" borderId="2093" xfId="3" applyFont="1" applyBorder="1" applyAlignment="1">
      <alignment horizontal="left" vertical="center" shrinkToFit="1"/>
    </xf>
    <xf numFmtId="0" fontId="18" fillId="0" borderId="2094" xfId="3" applyFont="1" applyBorder="1" applyAlignment="1">
      <alignment horizontal="left" vertical="center" shrinkToFit="1"/>
    </xf>
    <xf numFmtId="0" fontId="18" fillId="0" borderId="2095" xfId="3" applyFont="1" applyBorder="1" applyAlignment="1">
      <alignment horizontal="left" vertical="center" shrinkToFit="1"/>
    </xf>
    <xf numFmtId="0" fontId="12" fillId="2" borderId="2182" xfId="3" applyFont="1" applyFill="1" applyBorder="1" applyAlignment="1">
      <alignment horizontal="center" vertical="center" wrapText="1"/>
    </xf>
    <xf numFmtId="0" fontId="12" fillId="2" borderId="2183" xfId="3" applyFont="1" applyFill="1" applyBorder="1" applyAlignment="1">
      <alignment horizontal="center" vertical="center" wrapText="1"/>
    </xf>
    <xf numFmtId="0" fontId="12" fillId="2" borderId="2184" xfId="3" applyFont="1" applyFill="1" applyBorder="1" applyAlignment="1">
      <alignment horizontal="center" vertical="center" wrapText="1"/>
    </xf>
    <xf numFmtId="0" fontId="12" fillId="5" borderId="2182" xfId="3" applyFont="1" applyFill="1" applyBorder="1" applyAlignment="1">
      <alignment horizontal="left" vertical="top" wrapText="1"/>
    </xf>
    <xf numFmtId="0" fontId="12" fillId="5" borderId="2183" xfId="3" applyFont="1" applyFill="1" applyBorder="1" applyAlignment="1">
      <alignment horizontal="left" vertical="top" wrapText="1"/>
    </xf>
    <xf numFmtId="0" fontId="12" fillId="5" borderId="2184" xfId="3" applyFont="1" applyFill="1" applyBorder="1" applyAlignment="1">
      <alignment horizontal="left" vertical="top" wrapText="1"/>
    </xf>
    <xf numFmtId="0" fontId="15" fillId="5" borderId="2182" xfId="3" applyFont="1" applyFill="1" applyBorder="1" applyAlignment="1">
      <alignment horizontal="center" vertical="center" wrapText="1"/>
    </xf>
    <xf numFmtId="0" fontId="15" fillId="5" borderId="2184" xfId="3" applyFont="1" applyFill="1" applyBorder="1" applyAlignment="1">
      <alignment horizontal="center" vertical="center" wrapText="1"/>
    </xf>
    <xf numFmtId="0" fontId="21" fillId="0" borderId="2182" xfId="3" applyFont="1" applyBorder="1" applyAlignment="1">
      <alignment horizontal="left" vertical="center" wrapText="1"/>
    </xf>
    <xf numFmtId="0" fontId="21" fillId="0" borderId="2183" xfId="3" applyFont="1" applyBorder="1" applyAlignment="1">
      <alignment horizontal="left" vertical="center" wrapText="1"/>
    </xf>
    <xf numFmtId="0" fontId="21" fillId="0" borderId="2184" xfId="3" applyFont="1" applyBorder="1" applyAlignment="1">
      <alignment horizontal="left" vertical="center" wrapText="1"/>
    </xf>
    <xf numFmtId="0" fontId="12" fillId="2" borderId="2182" xfId="3" applyFont="1" applyFill="1" applyBorder="1" applyAlignment="1">
      <alignment horizontal="center" vertical="center"/>
    </xf>
    <xf numFmtId="0" fontId="12" fillId="2" borderId="2183" xfId="3" applyFont="1" applyFill="1" applyBorder="1" applyAlignment="1">
      <alignment horizontal="center" vertical="center"/>
    </xf>
    <xf numFmtId="0" fontId="12" fillId="2" borderId="2177" xfId="3" applyFont="1" applyFill="1" applyBorder="1" applyAlignment="1">
      <alignment horizontal="center" vertical="center"/>
    </xf>
    <xf numFmtId="0" fontId="12" fillId="2" borderId="2178" xfId="3" applyFont="1" applyFill="1" applyBorder="1" applyAlignment="1">
      <alignment horizontal="center" vertical="center"/>
    </xf>
    <xf numFmtId="0" fontId="19" fillId="0" borderId="2179" xfId="3" applyFont="1" applyBorder="1" applyAlignment="1">
      <alignment horizontal="left" vertical="center" shrinkToFit="1"/>
    </xf>
    <xf numFmtId="0" fontId="19" fillId="0" borderId="2180" xfId="3" applyFont="1" applyBorder="1" applyAlignment="1">
      <alignment horizontal="left" vertical="center" shrinkToFit="1"/>
    </xf>
    <xf numFmtId="0" fontId="19" fillId="0" borderId="2181" xfId="3" applyFont="1" applyBorder="1" applyAlignment="1">
      <alignment horizontal="left" vertical="center" shrinkToFit="1"/>
    </xf>
    <xf numFmtId="0" fontId="12" fillId="2" borderId="2172" xfId="3" applyFont="1" applyFill="1" applyBorder="1" applyAlignment="1">
      <alignment horizontal="center" vertical="center"/>
    </xf>
    <xf numFmtId="0" fontId="12" fillId="2" borderId="2173" xfId="3" applyFont="1" applyFill="1" applyBorder="1" applyAlignment="1">
      <alignment horizontal="center" vertical="center"/>
    </xf>
    <xf numFmtId="0" fontId="12" fillId="2" borderId="2174" xfId="3" applyFont="1" applyFill="1" applyBorder="1" applyAlignment="1">
      <alignment horizontal="center" vertical="center"/>
    </xf>
    <xf numFmtId="0" fontId="13" fillId="0" borderId="2175" xfId="3" applyFont="1" applyBorder="1" applyAlignment="1">
      <alignment horizontal="left" vertical="top" wrapText="1"/>
    </xf>
    <xf numFmtId="0" fontId="13" fillId="0" borderId="2173" xfId="3" applyFont="1" applyBorder="1" applyAlignment="1">
      <alignment horizontal="left" vertical="top" wrapText="1"/>
    </xf>
    <xf numFmtId="0" fontId="13" fillId="0" borderId="2176" xfId="3" applyFont="1" applyBorder="1" applyAlignment="1">
      <alignment horizontal="left" vertical="top" wrapText="1"/>
    </xf>
    <xf numFmtId="0" fontId="12" fillId="2" borderId="2167" xfId="3" applyFont="1" applyFill="1" applyBorder="1" applyAlignment="1">
      <alignment horizontal="center" vertical="center"/>
    </xf>
    <xf numFmtId="0" fontId="12" fillId="2" borderId="2168" xfId="3" applyFont="1" applyFill="1" applyBorder="1" applyAlignment="1">
      <alignment horizontal="center" vertical="center"/>
    </xf>
    <xf numFmtId="0" fontId="19" fillId="0" borderId="2169" xfId="3" applyFont="1" applyBorder="1" applyAlignment="1">
      <alignment horizontal="left" vertical="center" shrinkToFit="1"/>
    </xf>
    <xf numFmtId="0" fontId="19" fillId="0" borderId="2170" xfId="3" applyFont="1" applyBorder="1" applyAlignment="1">
      <alignment horizontal="left" vertical="center" shrinkToFit="1"/>
    </xf>
    <xf numFmtId="0" fontId="19" fillId="0" borderId="2171" xfId="3" applyFont="1" applyBorder="1" applyAlignment="1">
      <alignment horizontal="left" vertical="center" shrinkToFit="1"/>
    </xf>
    <xf numFmtId="0" fontId="12" fillId="2" borderId="2162" xfId="3" applyFont="1" applyFill="1" applyBorder="1" applyAlignment="1">
      <alignment horizontal="center" vertical="center"/>
    </xf>
    <xf numFmtId="0" fontId="12" fillId="2" borderId="2163" xfId="3" applyFont="1" applyFill="1" applyBorder="1" applyAlignment="1">
      <alignment horizontal="center" vertical="center"/>
    </xf>
    <xf numFmtId="0" fontId="18" fillId="0" borderId="2164" xfId="3" applyFont="1" applyBorder="1" applyAlignment="1">
      <alignment horizontal="left" vertical="center" shrinkToFit="1"/>
    </xf>
    <xf numFmtId="0" fontId="18" fillId="0" borderId="2165" xfId="3" applyFont="1" applyBorder="1" applyAlignment="1">
      <alignment horizontal="left" vertical="center" shrinkToFit="1"/>
    </xf>
    <xf numFmtId="0" fontId="18" fillId="0" borderId="2166" xfId="3" applyFont="1" applyBorder="1" applyAlignment="1">
      <alignment horizontal="left" vertical="center" shrinkToFit="1"/>
    </xf>
    <xf numFmtId="0" fontId="18" fillId="0" borderId="2169" xfId="3" applyFont="1" applyBorder="1" applyAlignment="1">
      <alignment horizontal="left" vertical="center" shrinkToFit="1"/>
    </xf>
    <xf numFmtId="0" fontId="18" fillId="0" borderId="2170" xfId="3" applyFont="1" applyBorder="1" applyAlignment="1">
      <alignment horizontal="left" vertical="center" shrinkToFit="1"/>
    </xf>
    <xf numFmtId="0" fontId="18" fillId="0" borderId="2171" xfId="3" applyFont="1" applyBorder="1" applyAlignment="1">
      <alignment horizontal="left" vertical="center" shrinkToFit="1"/>
    </xf>
    <xf numFmtId="0" fontId="12" fillId="5" borderId="2149" xfId="3" applyFont="1" applyFill="1" applyBorder="1" applyAlignment="1">
      <alignment horizontal="left" vertical="top" wrapText="1"/>
    </xf>
    <xf numFmtId="0" fontId="12" fillId="5" borderId="2150" xfId="3" applyFont="1" applyFill="1" applyBorder="1" applyAlignment="1">
      <alignment horizontal="left" vertical="top" wrapText="1"/>
    </xf>
    <xf numFmtId="0" fontId="12" fillId="2" borderId="2148" xfId="3" applyFont="1" applyFill="1" applyBorder="1" applyAlignment="1">
      <alignment horizontal="center" vertical="center" wrapText="1"/>
    </xf>
    <xf numFmtId="0" fontId="12" fillId="2" borderId="2149" xfId="3" applyFont="1" applyFill="1" applyBorder="1" applyAlignment="1">
      <alignment horizontal="center" vertical="center" wrapText="1"/>
    </xf>
    <xf numFmtId="0" fontId="12" fillId="2" borderId="2161" xfId="3" applyFont="1" applyFill="1" applyBorder="1" applyAlignment="1">
      <alignment horizontal="center" vertical="center" wrapText="1"/>
    </xf>
    <xf numFmtId="0" fontId="12" fillId="2" borderId="2143" xfId="3" applyFont="1" applyFill="1" applyBorder="1" applyAlignment="1">
      <alignment horizontal="center" vertical="center"/>
    </xf>
    <xf numFmtId="0" fontId="12" fillId="2" borderId="2144" xfId="3" applyFont="1" applyFill="1" applyBorder="1" applyAlignment="1">
      <alignment horizontal="center" vertical="center"/>
    </xf>
    <xf numFmtId="0" fontId="19" fillId="0" borderId="2145" xfId="3" applyFont="1" applyBorder="1" applyAlignment="1">
      <alignment horizontal="left" vertical="center" shrinkToFit="1"/>
    </xf>
    <xf numFmtId="0" fontId="19" fillId="0" borderId="2146" xfId="3" applyFont="1" applyBorder="1" applyAlignment="1">
      <alignment horizontal="left" vertical="center" shrinkToFit="1"/>
    </xf>
    <xf numFmtId="0" fontId="19" fillId="0" borderId="2147" xfId="3" applyFont="1" applyBorder="1" applyAlignment="1">
      <alignment horizontal="left" vertical="center" shrinkToFit="1"/>
    </xf>
    <xf numFmtId="0" fontId="12" fillId="2" borderId="2156" xfId="3" applyFont="1" applyFill="1" applyBorder="1" applyAlignment="1">
      <alignment horizontal="center" vertical="center"/>
    </xf>
    <xf numFmtId="0" fontId="12" fillId="2" borderId="2157" xfId="3" applyFont="1" applyFill="1" applyBorder="1" applyAlignment="1">
      <alignment horizontal="center" vertical="center"/>
    </xf>
    <xf numFmtId="0" fontId="19" fillId="0" borderId="2158" xfId="3" applyFont="1" applyBorder="1" applyAlignment="1">
      <alignment horizontal="left" vertical="center" shrinkToFit="1"/>
    </xf>
    <xf numFmtId="0" fontId="19" fillId="0" borderId="2159" xfId="3" applyFont="1" applyBorder="1" applyAlignment="1">
      <alignment horizontal="left" vertical="center" shrinkToFit="1"/>
    </xf>
    <xf numFmtId="0" fontId="19" fillId="0" borderId="2160" xfId="3" applyFont="1" applyBorder="1" applyAlignment="1">
      <alignment horizontal="left" vertical="center" shrinkToFit="1"/>
    </xf>
    <xf numFmtId="0" fontId="18" fillId="0" borderId="2145" xfId="3" applyFont="1" applyBorder="1" applyAlignment="1">
      <alignment horizontal="left" vertical="center" shrinkToFit="1"/>
    </xf>
    <xf numFmtId="0" fontId="18" fillId="0" borderId="2146" xfId="3" applyFont="1" applyBorder="1" applyAlignment="1">
      <alignment horizontal="left" vertical="center" shrinkToFit="1"/>
    </xf>
    <xf numFmtId="0" fontId="18" fillId="0" borderId="2147" xfId="3" applyFont="1" applyBorder="1" applyAlignment="1">
      <alignment horizontal="left" vertical="center" shrinkToFit="1"/>
    </xf>
    <xf numFmtId="0" fontId="16" fillId="0" borderId="2149" xfId="3" applyFont="1" applyBorder="1" applyAlignment="1">
      <alignment horizontal="left" vertical="center" wrapText="1"/>
    </xf>
    <xf numFmtId="0" fontId="16" fillId="0" borderId="2150" xfId="3" applyFont="1" applyBorder="1" applyAlignment="1">
      <alignment horizontal="left" vertical="center" wrapText="1"/>
    </xf>
    <xf numFmtId="0" fontId="12" fillId="2" borderId="2151" xfId="3" applyFont="1" applyFill="1" applyBorder="1" applyAlignment="1">
      <alignment horizontal="center" vertical="center"/>
    </xf>
    <xf numFmtId="0" fontId="12" fillId="2" borderId="2152" xfId="3" applyFont="1" applyFill="1" applyBorder="1" applyAlignment="1">
      <alignment horizontal="center" vertical="center"/>
    </xf>
    <xf numFmtId="0" fontId="12" fillId="2" borderId="2153" xfId="3" applyFont="1" applyFill="1" applyBorder="1" applyAlignment="1">
      <alignment horizontal="center" vertical="center"/>
    </xf>
    <xf numFmtId="0" fontId="13" fillId="0" borderId="2154" xfId="3" applyFont="1" applyBorder="1" applyAlignment="1">
      <alignment horizontal="left" vertical="top" wrapText="1"/>
    </xf>
    <xf numFmtId="0" fontId="13" fillId="0" borderId="2152" xfId="3" applyFont="1" applyBorder="1" applyAlignment="1">
      <alignment horizontal="left" vertical="top" wrapText="1"/>
    </xf>
    <xf numFmtId="0" fontId="13" fillId="0" borderId="2155" xfId="3" applyFont="1" applyBorder="1" applyAlignment="1">
      <alignment horizontal="left" vertical="top" wrapText="1"/>
    </xf>
    <xf numFmtId="0" fontId="12" fillId="2" borderId="2148" xfId="3" applyFont="1" applyFill="1" applyBorder="1" applyAlignment="1">
      <alignment horizontal="center" vertical="center"/>
    </xf>
    <xf numFmtId="0" fontId="12" fillId="2" borderId="2149" xfId="3" applyFont="1" applyFill="1" applyBorder="1" applyAlignment="1">
      <alignment horizontal="center" vertical="center"/>
    </xf>
    <xf numFmtId="0" fontId="16" fillId="0" borderId="2136" xfId="3" applyFont="1" applyBorder="1" applyAlignment="1">
      <alignment horizontal="left" vertical="center" wrapText="1"/>
    </xf>
    <xf numFmtId="0" fontId="16" fillId="0" borderId="2137" xfId="3" applyFont="1" applyBorder="1" applyAlignment="1">
      <alignment horizontal="left" vertical="center" wrapText="1"/>
    </xf>
    <xf numFmtId="0" fontId="12" fillId="2" borderId="2138" xfId="3" applyFont="1" applyFill="1" applyBorder="1" applyAlignment="1">
      <alignment horizontal="center" vertical="center"/>
    </xf>
    <xf numFmtId="0" fontId="12" fillId="2" borderId="2139" xfId="3" applyFont="1" applyFill="1" applyBorder="1" applyAlignment="1">
      <alignment horizontal="center" vertical="center"/>
    </xf>
    <xf numFmtId="0" fontId="18" fillId="0" borderId="2140" xfId="3" applyFont="1" applyBorder="1" applyAlignment="1">
      <alignment horizontal="left" vertical="center" shrinkToFit="1"/>
    </xf>
    <xf numFmtId="0" fontId="18" fillId="0" borderId="2141" xfId="3" applyFont="1" applyBorder="1" applyAlignment="1">
      <alignment horizontal="left" vertical="center" shrinkToFit="1"/>
    </xf>
    <xf numFmtId="0" fontId="18" fillId="0" borderId="2142" xfId="3" applyFont="1" applyBorder="1" applyAlignment="1">
      <alignment horizontal="left" vertical="center" shrinkToFit="1"/>
    </xf>
    <xf numFmtId="0" fontId="12" fillId="2" borderId="2229" xfId="3" applyFont="1" applyFill="1" applyBorder="1" applyAlignment="1">
      <alignment horizontal="center" vertical="center" wrapText="1"/>
    </xf>
    <xf numFmtId="0" fontId="12" fillId="2" borderId="2230" xfId="3" applyFont="1" applyFill="1" applyBorder="1" applyAlignment="1">
      <alignment horizontal="center" vertical="center" wrapText="1"/>
    </xf>
    <xf numFmtId="0" fontId="12" fillId="2" borderId="2231" xfId="3" applyFont="1" applyFill="1" applyBorder="1" applyAlignment="1">
      <alignment horizontal="center" vertical="center" wrapText="1"/>
    </xf>
    <xf numFmtId="0" fontId="12" fillId="5" borderId="2229" xfId="3" applyFont="1" applyFill="1" applyBorder="1" applyAlignment="1">
      <alignment horizontal="left" vertical="top" wrapText="1"/>
    </xf>
    <xf numFmtId="0" fontId="12" fillId="5" borderId="2230" xfId="3" applyFont="1" applyFill="1" applyBorder="1" applyAlignment="1">
      <alignment horizontal="left" vertical="top" wrapText="1"/>
    </xf>
    <xf numFmtId="0" fontId="12" fillId="5" borderId="2231" xfId="3" applyFont="1" applyFill="1" applyBorder="1" applyAlignment="1">
      <alignment horizontal="left" vertical="top" wrapText="1"/>
    </xf>
    <xf numFmtId="0" fontId="15" fillId="5" borderId="2229" xfId="3" applyFont="1" applyFill="1" applyBorder="1" applyAlignment="1">
      <alignment horizontal="center" vertical="center" wrapText="1"/>
    </xf>
    <xf numFmtId="0" fontId="15" fillId="5" borderId="2231" xfId="3" applyFont="1" applyFill="1" applyBorder="1" applyAlignment="1">
      <alignment horizontal="center" vertical="center" wrapText="1"/>
    </xf>
    <xf numFmtId="0" fontId="21" fillId="0" borderId="2229" xfId="3" applyFont="1" applyBorder="1" applyAlignment="1">
      <alignment horizontal="left" vertical="center" wrapText="1"/>
    </xf>
    <xf numFmtId="0" fontId="21" fillId="0" borderId="2230" xfId="3" applyFont="1" applyBorder="1" applyAlignment="1">
      <alignment horizontal="left" vertical="center" wrapText="1"/>
    </xf>
    <xf numFmtId="0" fontId="21" fillId="0" borderId="2231" xfId="3" applyFont="1" applyBorder="1" applyAlignment="1">
      <alignment horizontal="left" vertical="center" wrapText="1"/>
    </xf>
    <xf numFmtId="0" fontId="12" fillId="2" borderId="2229" xfId="3" applyFont="1" applyFill="1" applyBorder="1" applyAlignment="1">
      <alignment horizontal="center" vertical="center"/>
    </xf>
    <xf numFmtId="0" fontId="12" fillId="2" borderId="2230" xfId="3" applyFont="1" applyFill="1" applyBorder="1" applyAlignment="1">
      <alignment horizontal="center" vertical="center"/>
    </xf>
    <xf numFmtId="0" fontId="12" fillId="2" borderId="2224" xfId="3" applyFont="1" applyFill="1" applyBorder="1" applyAlignment="1">
      <alignment horizontal="center" vertical="center"/>
    </xf>
    <xf numFmtId="0" fontId="12" fillId="2" borderId="2225" xfId="3" applyFont="1" applyFill="1" applyBorder="1" applyAlignment="1">
      <alignment horizontal="center" vertical="center"/>
    </xf>
    <xf numFmtId="0" fontId="19" fillId="0" borderId="2226" xfId="3" applyFont="1" applyBorder="1" applyAlignment="1">
      <alignment horizontal="left" vertical="center" shrinkToFit="1"/>
    </xf>
    <xf numFmtId="0" fontId="19" fillId="0" borderId="2227" xfId="3" applyFont="1" applyBorder="1" applyAlignment="1">
      <alignment horizontal="left" vertical="center" shrinkToFit="1"/>
    </xf>
    <xf numFmtId="0" fontId="19" fillId="0" borderId="2228" xfId="3" applyFont="1" applyBorder="1" applyAlignment="1">
      <alignment horizontal="left" vertical="center" shrinkToFit="1"/>
    </xf>
    <xf numFmtId="0" fontId="12" fillId="2" borderId="2219" xfId="3" applyFont="1" applyFill="1" applyBorder="1" applyAlignment="1">
      <alignment horizontal="center" vertical="center"/>
    </xf>
    <xf numFmtId="0" fontId="12" fillId="2" borderId="2220" xfId="3" applyFont="1" applyFill="1" applyBorder="1" applyAlignment="1">
      <alignment horizontal="center" vertical="center"/>
    </xf>
    <xf numFmtId="0" fontId="12" fillId="2" borderId="2221" xfId="3" applyFont="1" applyFill="1" applyBorder="1" applyAlignment="1">
      <alignment horizontal="center" vertical="center"/>
    </xf>
    <xf numFmtId="0" fontId="13" fillId="0" borderId="2222" xfId="3" applyFont="1" applyBorder="1" applyAlignment="1">
      <alignment horizontal="left" vertical="top" wrapText="1"/>
    </xf>
    <xf numFmtId="0" fontId="13" fillId="0" borderId="2220" xfId="3" applyFont="1" applyBorder="1" applyAlignment="1">
      <alignment horizontal="left" vertical="top" wrapText="1"/>
    </xf>
    <xf numFmtId="0" fontId="13" fillId="0" borderId="2223" xfId="3" applyFont="1" applyBorder="1" applyAlignment="1">
      <alignment horizontal="left" vertical="top" wrapText="1"/>
    </xf>
    <xf numFmtId="0" fontId="12" fillId="2" borderId="2214" xfId="3" applyFont="1" applyFill="1" applyBorder="1" applyAlignment="1">
      <alignment horizontal="center" vertical="center"/>
    </xf>
    <xf numFmtId="0" fontId="12" fillId="2" borderId="2215" xfId="3" applyFont="1" applyFill="1" applyBorder="1" applyAlignment="1">
      <alignment horizontal="center" vertical="center"/>
    </xf>
    <xf numFmtId="0" fontId="19" fillId="0" borderId="2216" xfId="3" applyFont="1" applyBorder="1" applyAlignment="1">
      <alignment horizontal="left" vertical="center" shrinkToFit="1"/>
    </xf>
    <xf numFmtId="0" fontId="19" fillId="0" borderId="2217" xfId="3" applyFont="1" applyBorder="1" applyAlignment="1">
      <alignment horizontal="left" vertical="center" shrinkToFit="1"/>
    </xf>
    <xf numFmtId="0" fontId="19" fillId="0" borderId="2218" xfId="3" applyFont="1" applyBorder="1" applyAlignment="1">
      <alignment horizontal="left" vertical="center" shrinkToFit="1"/>
    </xf>
    <xf numFmtId="0" fontId="12" fillId="2" borderId="2209" xfId="3" applyFont="1" applyFill="1" applyBorder="1" applyAlignment="1">
      <alignment horizontal="center" vertical="center"/>
    </xf>
    <xf numFmtId="0" fontId="12" fillId="2" borderId="2210" xfId="3" applyFont="1" applyFill="1" applyBorder="1" applyAlignment="1">
      <alignment horizontal="center" vertical="center"/>
    </xf>
    <xf numFmtId="0" fontId="18" fillId="0" borderId="2211" xfId="3" applyFont="1" applyBorder="1" applyAlignment="1">
      <alignment horizontal="left" vertical="center" shrinkToFit="1"/>
    </xf>
    <xf numFmtId="0" fontId="18" fillId="0" borderId="2212" xfId="3" applyFont="1" applyBorder="1" applyAlignment="1">
      <alignment horizontal="left" vertical="center" shrinkToFit="1"/>
    </xf>
    <xf numFmtId="0" fontId="18" fillId="0" borderId="2213" xfId="3" applyFont="1" applyBorder="1" applyAlignment="1">
      <alignment horizontal="left" vertical="center" shrinkToFit="1"/>
    </xf>
    <xf numFmtId="0" fontId="18" fillId="0" borderId="2216" xfId="3" applyFont="1" applyBorder="1" applyAlignment="1">
      <alignment horizontal="left" vertical="center" shrinkToFit="1"/>
    </xf>
    <xf numFmtId="0" fontId="18" fillId="0" borderId="2217" xfId="3" applyFont="1" applyBorder="1" applyAlignment="1">
      <alignment horizontal="left" vertical="center" shrinkToFit="1"/>
    </xf>
    <xf numFmtId="0" fontId="18" fillId="0" borderId="2218" xfId="3" applyFont="1" applyBorder="1" applyAlignment="1">
      <alignment horizontal="left" vertical="center" shrinkToFit="1"/>
    </xf>
    <xf numFmtId="0" fontId="12" fillId="5" borderId="2196" xfId="3" applyFont="1" applyFill="1" applyBorder="1" applyAlignment="1">
      <alignment horizontal="left" vertical="top" wrapText="1"/>
    </xf>
    <xf numFmtId="0" fontId="12" fillId="5" borderId="2197" xfId="3" applyFont="1" applyFill="1" applyBorder="1" applyAlignment="1">
      <alignment horizontal="left" vertical="top" wrapText="1"/>
    </xf>
    <xf numFmtId="0" fontId="12" fillId="2" borderId="2195" xfId="3" applyFont="1" applyFill="1" applyBorder="1" applyAlignment="1">
      <alignment horizontal="center" vertical="center" wrapText="1"/>
    </xf>
    <xf numFmtId="0" fontId="12" fillId="2" borderId="2196" xfId="3" applyFont="1" applyFill="1" applyBorder="1" applyAlignment="1">
      <alignment horizontal="center" vertical="center" wrapText="1"/>
    </xf>
    <xf numFmtId="0" fontId="12" fillId="2" borderId="2208" xfId="3" applyFont="1" applyFill="1" applyBorder="1" applyAlignment="1">
      <alignment horizontal="center" vertical="center" wrapText="1"/>
    </xf>
    <xf numFmtId="0" fontId="12" fillId="2" borderId="2190" xfId="3" applyFont="1" applyFill="1" applyBorder="1" applyAlignment="1">
      <alignment horizontal="center" vertical="center"/>
    </xf>
    <xf numFmtId="0" fontId="12" fillId="2" borderId="2191" xfId="3" applyFont="1" applyFill="1" applyBorder="1" applyAlignment="1">
      <alignment horizontal="center" vertical="center"/>
    </xf>
    <xf numFmtId="0" fontId="19" fillId="0" borderId="2192" xfId="3" applyFont="1" applyBorder="1" applyAlignment="1">
      <alignment horizontal="left" vertical="center" shrinkToFit="1"/>
    </xf>
    <xf numFmtId="0" fontId="19" fillId="0" borderId="2193" xfId="3" applyFont="1" applyBorder="1" applyAlignment="1">
      <alignment horizontal="left" vertical="center" shrinkToFit="1"/>
    </xf>
    <xf numFmtId="0" fontId="19" fillId="0" borderId="2194" xfId="3" applyFont="1" applyBorder="1" applyAlignment="1">
      <alignment horizontal="left" vertical="center" shrinkToFit="1"/>
    </xf>
    <xf numFmtId="0" fontId="12" fillId="2" borderId="2203" xfId="3" applyFont="1" applyFill="1" applyBorder="1" applyAlignment="1">
      <alignment horizontal="center" vertical="center"/>
    </xf>
    <xf numFmtId="0" fontId="12" fillId="2" borderId="2204" xfId="3" applyFont="1" applyFill="1" applyBorder="1" applyAlignment="1">
      <alignment horizontal="center" vertical="center"/>
    </xf>
    <xf numFmtId="0" fontId="19" fillId="0" borderId="2205" xfId="3" applyFont="1" applyBorder="1" applyAlignment="1">
      <alignment horizontal="left" vertical="center" shrinkToFit="1"/>
    </xf>
    <xf numFmtId="0" fontId="19" fillId="0" borderId="2206" xfId="3" applyFont="1" applyBorder="1" applyAlignment="1">
      <alignment horizontal="left" vertical="center" shrinkToFit="1"/>
    </xf>
    <xf numFmtId="0" fontId="19" fillId="0" borderId="2207" xfId="3" applyFont="1" applyBorder="1" applyAlignment="1">
      <alignment horizontal="left" vertical="center" shrinkToFit="1"/>
    </xf>
    <xf numFmtId="0" fontId="18" fillId="0" borderId="2192" xfId="3" applyFont="1" applyBorder="1" applyAlignment="1">
      <alignment horizontal="left" vertical="center" shrinkToFit="1"/>
    </xf>
    <xf numFmtId="0" fontId="18" fillId="0" borderId="2193" xfId="3" applyFont="1" applyBorder="1" applyAlignment="1">
      <alignment horizontal="left" vertical="center" shrinkToFit="1"/>
    </xf>
    <xf numFmtId="0" fontId="18" fillId="0" borderId="2194" xfId="3" applyFont="1" applyBorder="1" applyAlignment="1">
      <alignment horizontal="left" vertical="center" shrinkToFit="1"/>
    </xf>
    <xf numFmtId="0" fontId="16" fillId="0" borderId="2196" xfId="3" applyFont="1" applyBorder="1" applyAlignment="1">
      <alignment horizontal="left" vertical="center" wrapText="1"/>
    </xf>
    <xf numFmtId="0" fontId="16" fillId="0" borderId="2197" xfId="3" applyFont="1" applyBorder="1" applyAlignment="1">
      <alignment horizontal="left" vertical="center" wrapText="1"/>
    </xf>
    <xf numFmtId="0" fontId="12" fillId="2" borderId="2198" xfId="3" applyFont="1" applyFill="1" applyBorder="1" applyAlignment="1">
      <alignment horizontal="center" vertical="center"/>
    </xf>
    <xf numFmtId="0" fontId="12" fillId="2" borderId="2199" xfId="3" applyFont="1" applyFill="1" applyBorder="1" applyAlignment="1">
      <alignment horizontal="center" vertical="center"/>
    </xf>
    <xf numFmtId="0" fontId="12" fillId="2" borderId="2200" xfId="3" applyFont="1" applyFill="1" applyBorder="1" applyAlignment="1">
      <alignment horizontal="center" vertical="center"/>
    </xf>
    <xf numFmtId="0" fontId="13" fillId="0" borderId="2201" xfId="3" applyFont="1" applyBorder="1" applyAlignment="1">
      <alignment horizontal="left" vertical="top" wrapText="1"/>
    </xf>
    <xf numFmtId="0" fontId="13" fillId="0" borderId="2199" xfId="3" applyFont="1" applyBorder="1" applyAlignment="1">
      <alignment horizontal="left" vertical="top" wrapText="1"/>
    </xf>
    <xf numFmtId="0" fontId="13" fillId="0" borderId="2202" xfId="3" applyFont="1" applyBorder="1" applyAlignment="1">
      <alignment horizontal="left" vertical="top" wrapText="1"/>
    </xf>
    <xf numFmtId="0" fontId="12" fillId="2" borderId="2195" xfId="3" applyFont="1" applyFill="1" applyBorder="1" applyAlignment="1">
      <alignment horizontal="center" vertical="center"/>
    </xf>
    <xf numFmtId="0" fontId="12" fillId="2" borderId="2196" xfId="3" applyFont="1" applyFill="1" applyBorder="1" applyAlignment="1">
      <alignment horizontal="center" vertical="center"/>
    </xf>
    <xf numFmtId="0" fontId="16" fillId="0" borderId="2183" xfId="3" applyFont="1" applyBorder="1" applyAlignment="1">
      <alignment horizontal="left" vertical="center" wrapText="1"/>
    </xf>
    <xf numFmtId="0" fontId="16" fillId="0" borderId="2184" xfId="3" applyFont="1" applyBorder="1" applyAlignment="1">
      <alignment horizontal="left" vertical="center" wrapText="1"/>
    </xf>
    <xf numFmtId="0" fontId="12" fillId="2" borderId="2185" xfId="3" applyFont="1" applyFill="1" applyBorder="1" applyAlignment="1">
      <alignment horizontal="center" vertical="center"/>
    </xf>
    <xf numFmtId="0" fontId="12" fillId="2" borderId="2186" xfId="3" applyFont="1" applyFill="1" applyBorder="1" applyAlignment="1">
      <alignment horizontal="center" vertical="center"/>
    </xf>
    <xf numFmtId="0" fontId="18" fillId="0" borderId="2187" xfId="3" applyFont="1" applyBorder="1" applyAlignment="1">
      <alignment horizontal="left" vertical="center" shrinkToFit="1"/>
    </xf>
    <xf numFmtId="0" fontId="18" fillId="0" borderId="2188" xfId="3" applyFont="1" applyBorder="1" applyAlignment="1">
      <alignment horizontal="left" vertical="center" shrinkToFit="1"/>
    </xf>
    <xf numFmtId="0" fontId="18" fillId="0" borderId="2189" xfId="3" applyFont="1" applyBorder="1" applyAlignment="1">
      <alignment horizontal="left" vertical="center" shrinkToFit="1"/>
    </xf>
    <xf numFmtId="0" fontId="12" fillId="2" borderId="2276" xfId="3" applyFont="1" applyFill="1" applyBorder="1" applyAlignment="1">
      <alignment horizontal="center" vertical="center" wrapText="1"/>
    </xf>
    <xf numFmtId="0" fontId="12" fillId="2" borderId="2277" xfId="3" applyFont="1" applyFill="1" applyBorder="1" applyAlignment="1">
      <alignment horizontal="center" vertical="center" wrapText="1"/>
    </xf>
    <xf numFmtId="0" fontId="12" fillId="2" borderId="2278" xfId="3" applyFont="1" applyFill="1" applyBorder="1" applyAlignment="1">
      <alignment horizontal="center" vertical="center" wrapText="1"/>
    </xf>
    <xf numFmtId="0" fontId="12" fillId="5" borderId="2276" xfId="3" applyFont="1" applyFill="1" applyBorder="1" applyAlignment="1">
      <alignment horizontal="left" vertical="top" wrapText="1"/>
    </xf>
    <xf numFmtId="0" fontId="12" fillId="5" borderId="2277" xfId="3" applyFont="1" applyFill="1" applyBorder="1" applyAlignment="1">
      <alignment horizontal="left" vertical="top" wrapText="1"/>
    </xf>
    <xf numFmtId="0" fontId="12" fillId="5" borderId="2278" xfId="3" applyFont="1" applyFill="1" applyBorder="1" applyAlignment="1">
      <alignment horizontal="left" vertical="top" wrapText="1"/>
    </xf>
    <xf numFmtId="0" fontId="15" fillId="5" borderId="2276" xfId="3" applyFont="1" applyFill="1" applyBorder="1" applyAlignment="1">
      <alignment horizontal="center" vertical="center" wrapText="1"/>
    </xf>
    <xf numFmtId="0" fontId="15" fillId="5" borderId="2278" xfId="3" applyFont="1" applyFill="1" applyBorder="1" applyAlignment="1">
      <alignment horizontal="center" vertical="center" wrapText="1"/>
    </xf>
    <xf numFmtId="0" fontId="21" fillId="0" borderId="2276" xfId="3" applyFont="1" applyBorder="1" applyAlignment="1">
      <alignment horizontal="left" vertical="center" wrapText="1"/>
    </xf>
    <xf numFmtId="0" fontId="21" fillId="0" borderId="2277" xfId="3" applyFont="1" applyBorder="1" applyAlignment="1">
      <alignment horizontal="left" vertical="center" wrapText="1"/>
    </xf>
    <xf numFmtId="0" fontId="21" fillId="0" borderId="2278" xfId="3" applyFont="1" applyBorder="1" applyAlignment="1">
      <alignment horizontal="left" vertical="center" wrapText="1"/>
    </xf>
    <xf numFmtId="0" fontId="12" fillId="2" borderId="2276" xfId="3" applyFont="1" applyFill="1" applyBorder="1" applyAlignment="1">
      <alignment horizontal="center" vertical="center"/>
    </xf>
    <xf numFmtId="0" fontId="12" fillId="2" borderId="2277" xfId="3" applyFont="1" applyFill="1" applyBorder="1" applyAlignment="1">
      <alignment horizontal="center" vertical="center"/>
    </xf>
    <xf numFmtId="0" fontId="12" fillId="2" borderId="2271" xfId="3" applyFont="1" applyFill="1" applyBorder="1" applyAlignment="1">
      <alignment horizontal="center" vertical="center"/>
    </xf>
    <xf numFmtId="0" fontId="12" fillId="2" borderId="2272" xfId="3" applyFont="1" applyFill="1" applyBorder="1" applyAlignment="1">
      <alignment horizontal="center" vertical="center"/>
    </xf>
    <xf numFmtId="0" fontId="19" fillId="0" borderId="2273" xfId="3" applyFont="1" applyBorder="1" applyAlignment="1">
      <alignment horizontal="left" vertical="center" shrinkToFit="1"/>
    </xf>
    <xf numFmtId="0" fontId="19" fillId="0" borderId="2274" xfId="3" applyFont="1" applyBorder="1" applyAlignment="1">
      <alignment horizontal="left" vertical="center" shrinkToFit="1"/>
    </xf>
    <xf numFmtId="0" fontId="19" fillId="0" borderId="2275" xfId="3" applyFont="1" applyBorder="1" applyAlignment="1">
      <alignment horizontal="left" vertical="center" shrinkToFit="1"/>
    </xf>
    <xf numFmtId="0" fontId="12" fillId="2" borderId="2266" xfId="3" applyFont="1" applyFill="1" applyBorder="1" applyAlignment="1">
      <alignment horizontal="center" vertical="center"/>
    </xf>
    <xf numFmtId="0" fontId="12" fillId="2" borderId="2267" xfId="3" applyFont="1" applyFill="1" applyBorder="1" applyAlignment="1">
      <alignment horizontal="center" vertical="center"/>
    </xf>
    <xf numFmtId="0" fontId="12" fillId="2" borderId="2268" xfId="3" applyFont="1" applyFill="1" applyBorder="1" applyAlignment="1">
      <alignment horizontal="center" vertical="center"/>
    </xf>
    <xf numFmtId="0" fontId="13" fillId="0" borderId="2269" xfId="3" applyFont="1" applyBorder="1" applyAlignment="1">
      <alignment horizontal="left" vertical="top" wrapText="1"/>
    </xf>
    <xf numFmtId="0" fontId="13" fillId="0" borderId="2267" xfId="3" applyFont="1" applyBorder="1" applyAlignment="1">
      <alignment horizontal="left" vertical="top" wrapText="1"/>
    </xf>
    <xf numFmtId="0" fontId="13" fillId="0" borderId="2270" xfId="3" applyFont="1" applyBorder="1" applyAlignment="1">
      <alignment horizontal="left" vertical="top" wrapText="1"/>
    </xf>
    <xf numFmtId="0" fontId="12" fillId="2" borderId="2261" xfId="3" applyFont="1" applyFill="1" applyBorder="1" applyAlignment="1">
      <alignment horizontal="center" vertical="center"/>
    </xf>
    <xf numFmtId="0" fontId="12" fillId="2" borderId="2262" xfId="3" applyFont="1" applyFill="1" applyBorder="1" applyAlignment="1">
      <alignment horizontal="center" vertical="center"/>
    </xf>
    <xf numFmtId="0" fontId="19" fillId="0" borderId="2263" xfId="3" applyFont="1" applyBorder="1" applyAlignment="1">
      <alignment horizontal="left" vertical="center" shrinkToFit="1"/>
    </xf>
    <xf numFmtId="0" fontId="19" fillId="0" borderId="2264" xfId="3" applyFont="1" applyBorder="1" applyAlignment="1">
      <alignment horizontal="left" vertical="center" shrinkToFit="1"/>
    </xf>
    <xf numFmtId="0" fontId="19" fillId="0" borderId="2265" xfId="3" applyFont="1" applyBorder="1" applyAlignment="1">
      <alignment horizontal="left" vertical="center" shrinkToFit="1"/>
    </xf>
    <xf numFmtId="0" fontId="12" fillId="2" borderId="2256" xfId="3" applyFont="1" applyFill="1" applyBorder="1" applyAlignment="1">
      <alignment horizontal="center" vertical="center"/>
    </xf>
    <xf numFmtId="0" fontId="12" fillId="2" borderId="2257" xfId="3" applyFont="1" applyFill="1" applyBorder="1" applyAlignment="1">
      <alignment horizontal="center" vertical="center"/>
    </xf>
    <xf numFmtId="0" fontId="18" fillId="0" borderId="2258" xfId="3" applyFont="1" applyBorder="1" applyAlignment="1">
      <alignment horizontal="left" vertical="center" shrinkToFit="1"/>
    </xf>
    <xf numFmtId="0" fontId="18" fillId="0" borderId="2259" xfId="3" applyFont="1" applyBorder="1" applyAlignment="1">
      <alignment horizontal="left" vertical="center" shrinkToFit="1"/>
    </xf>
    <xf numFmtId="0" fontId="18" fillId="0" borderId="2260" xfId="3" applyFont="1" applyBorder="1" applyAlignment="1">
      <alignment horizontal="left" vertical="center" shrinkToFit="1"/>
    </xf>
    <xf numFmtId="0" fontId="18" fillId="0" borderId="2263" xfId="3" applyFont="1" applyBorder="1" applyAlignment="1">
      <alignment horizontal="left" vertical="center" shrinkToFit="1"/>
    </xf>
    <xf numFmtId="0" fontId="18" fillId="0" borderId="2264" xfId="3" applyFont="1" applyBorder="1" applyAlignment="1">
      <alignment horizontal="left" vertical="center" shrinkToFit="1"/>
    </xf>
    <xf numFmtId="0" fontId="18" fillId="0" borderId="2265" xfId="3" applyFont="1" applyBorder="1" applyAlignment="1">
      <alignment horizontal="left" vertical="center" shrinkToFit="1"/>
    </xf>
    <xf numFmtId="0" fontId="12" fillId="5" borderId="2243" xfId="3" applyFont="1" applyFill="1" applyBorder="1" applyAlignment="1">
      <alignment horizontal="left" vertical="top" wrapText="1"/>
    </xf>
    <xf numFmtId="0" fontId="12" fillId="5" borderId="2244" xfId="3" applyFont="1" applyFill="1" applyBorder="1" applyAlignment="1">
      <alignment horizontal="left" vertical="top" wrapText="1"/>
    </xf>
    <xf numFmtId="0" fontId="12" fillId="2" borderId="2242" xfId="3" applyFont="1" applyFill="1" applyBorder="1" applyAlignment="1">
      <alignment horizontal="center" vertical="center" wrapText="1"/>
    </xf>
    <xf numFmtId="0" fontId="12" fillId="2" borderId="2243" xfId="3" applyFont="1" applyFill="1" applyBorder="1" applyAlignment="1">
      <alignment horizontal="center" vertical="center" wrapText="1"/>
    </xf>
    <xf numFmtId="0" fontId="12" fillId="2" borderId="2255" xfId="3" applyFont="1" applyFill="1" applyBorder="1" applyAlignment="1">
      <alignment horizontal="center" vertical="center" wrapText="1"/>
    </xf>
    <xf numFmtId="0" fontId="12" fillId="2" borderId="2237" xfId="3" applyFont="1" applyFill="1" applyBorder="1" applyAlignment="1">
      <alignment horizontal="center" vertical="center"/>
    </xf>
    <xf numFmtId="0" fontId="12" fillId="2" borderId="2238" xfId="3" applyFont="1" applyFill="1" applyBorder="1" applyAlignment="1">
      <alignment horizontal="center" vertical="center"/>
    </xf>
    <xf numFmtId="0" fontId="19" fillId="0" borderId="2239" xfId="3" applyFont="1" applyBorder="1" applyAlignment="1">
      <alignment horizontal="left" vertical="center" shrinkToFit="1"/>
    </xf>
    <xf numFmtId="0" fontId="19" fillId="0" borderId="2240" xfId="3" applyFont="1" applyBorder="1" applyAlignment="1">
      <alignment horizontal="left" vertical="center" shrinkToFit="1"/>
    </xf>
    <xf numFmtId="0" fontId="19" fillId="0" borderId="2241" xfId="3" applyFont="1" applyBorder="1" applyAlignment="1">
      <alignment horizontal="left" vertical="center" shrinkToFit="1"/>
    </xf>
    <xf numFmtId="0" fontId="12" fillId="2" borderId="2250" xfId="3" applyFont="1" applyFill="1" applyBorder="1" applyAlignment="1">
      <alignment horizontal="center" vertical="center"/>
    </xf>
    <xf numFmtId="0" fontId="12" fillId="2" borderId="2251" xfId="3" applyFont="1" applyFill="1" applyBorder="1" applyAlignment="1">
      <alignment horizontal="center" vertical="center"/>
    </xf>
    <xf numFmtId="0" fontId="19" fillId="0" borderId="2252" xfId="3" applyFont="1" applyBorder="1" applyAlignment="1">
      <alignment horizontal="left" vertical="center" shrinkToFit="1"/>
    </xf>
    <xf numFmtId="0" fontId="19" fillId="0" borderId="2253" xfId="3" applyFont="1" applyBorder="1" applyAlignment="1">
      <alignment horizontal="left" vertical="center" shrinkToFit="1"/>
    </xf>
    <xf numFmtId="0" fontId="19" fillId="0" borderId="2254" xfId="3" applyFont="1" applyBorder="1" applyAlignment="1">
      <alignment horizontal="left" vertical="center" shrinkToFit="1"/>
    </xf>
    <xf numFmtId="0" fontId="18" fillId="0" borderId="2239" xfId="3" applyFont="1" applyBorder="1" applyAlignment="1">
      <alignment horizontal="left" vertical="center" shrinkToFit="1"/>
    </xf>
    <xf numFmtId="0" fontId="18" fillId="0" borderId="2240" xfId="3" applyFont="1" applyBorder="1" applyAlignment="1">
      <alignment horizontal="left" vertical="center" shrinkToFit="1"/>
    </xf>
    <xf numFmtId="0" fontId="18" fillId="0" borderId="2241" xfId="3" applyFont="1" applyBorder="1" applyAlignment="1">
      <alignment horizontal="left" vertical="center" shrinkToFit="1"/>
    </xf>
    <xf numFmtId="0" fontId="16" fillId="0" borderId="2243" xfId="3" applyFont="1" applyBorder="1" applyAlignment="1">
      <alignment horizontal="left" vertical="center" wrapText="1"/>
    </xf>
    <xf numFmtId="0" fontId="16" fillId="0" borderId="2244" xfId="3" applyFont="1" applyBorder="1" applyAlignment="1">
      <alignment horizontal="left" vertical="center" wrapText="1"/>
    </xf>
    <xf numFmtId="0" fontId="12" fillId="2" borderId="2245" xfId="3" applyFont="1" applyFill="1" applyBorder="1" applyAlignment="1">
      <alignment horizontal="center" vertical="center"/>
    </xf>
    <xf numFmtId="0" fontId="12" fillId="2" borderId="2246" xfId="3" applyFont="1" applyFill="1" applyBorder="1" applyAlignment="1">
      <alignment horizontal="center" vertical="center"/>
    </xf>
    <xf numFmtId="0" fontId="12" fillId="2" borderId="2247" xfId="3" applyFont="1" applyFill="1" applyBorder="1" applyAlignment="1">
      <alignment horizontal="center" vertical="center"/>
    </xf>
    <xf numFmtId="0" fontId="13" fillId="0" borderId="2248" xfId="3" applyFont="1" applyBorder="1" applyAlignment="1">
      <alignment horizontal="left" vertical="top" wrapText="1"/>
    </xf>
    <xf numFmtId="0" fontId="13" fillId="0" borderId="2246" xfId="3" applyFont="1" applyBorder="1" applyAlignment="1">
      <alignment horizontal="left" vertical="top" wrapText="1"/>
    </xf>
    <xf numFmtId="0" fontId="13" fillId="0" borderId="2249" xfId="3" applyFont="1" applyBorder="1" applyAlignment="1">
      <alignment horizontal="left" vertical="top" wrapText="1"/>
    </xf>
    <xf numFmtId="0" fontId="12" fillId="2" borderId="2242" xfId="3" applyFont="1" applyFill="1" applyBorder="1" applyAlignment="1">
      <alignment horizontal="center" vertical="center"/>
    </xf>
    <xf numFmtId="0" fontId="12" fillId="2" borderId="2243" xfId="3" applyFont="1" applyFill="1" applyBorder="1" applyAlignment="1">
      <alignment horizontal="center" vertical="center"/>
    </xf>
    <xf numFmtId="0" fontId="16" fillId="0" borderId="2230" xfId="3" applyFont="1" applyBorder="1" applyAlignment="1">
      <alignment horizontal="left" vertical="center" wrapText="1"/>
    </xf>
    <xf numFmtId="0" fontId="16" fillId="0" borderId="2231" xfId="3" applyFont="1" applyBorder="1" applyAlignment="1">
      <alignment horizontal="left" vertical="center" wrapText="1"/>
    </xf>
    <xf numFmtId="0" fontId="12" fillId="2" borderId="2232" xfId="3" applyFont="1" applyFill="1" applyBorder="1" applyAlignment="1">
      <alignment horizontal="center" vertical="center"/>
    </xf>
    <xf numFmtId="0" fontId="12" fillId="2" borderId="2233" xfId="3" applyFont="1" applyFill="1" applyBorder="1" applyAlignment="1">
      <alignment horizontal="center" vertical="center"/>
    </xf>
    <xf numFmtId="0" fontId="18" fillId="0" borderId="2234" xfId="3" applyFont="1" applyBorder="1" applyAlignment="1">
      <alignment horizontal="left" vertical="center" shrinkToFit="1"/>
    </xf>
    <xf numFmtId="0" fontId="18" fillId="0" borderId="2235" xfId="3" applyFont="1" applyBorder="1" applyAlignment="1">
      <alignment horizontal="left" vertical="center" shrinkToFit="1"/>
    </xf>
    <xf numFmtId="0" fontId="18" fillId="0" borderId="2236" xfId="3" applyFont="1" applyBorder="1" applyAlignment="1">
      <alignment horizontal="left" vertical="center" shrinkToFit="1"/>
    </xf>
    <xf numFmtId="0" fontId="12" fillId="2" borderId="2323" xfId="3" applyFont="1" applyFill="1" applyBorder="1" applyAlignment="1">
      <alignment horizontal="center" vertical="center" wrapText="1"/>
    </xf>
    <xf numFmtId="0" fontId="12" fillId="2" borderId="2324" xfId="3" applyFont="1" applyFill="1" applyBorder="1" applyAlignment="1">
      <alignment horizontal="center" vertical="center" wrapText="1"/>
    </xf>
    <xf numFmtId="0" fontId="12" fillId="2" borderId="2325" xfId="3" applyFont="1" applyFill="1" applyBorder="1" applyAlignment="1">
      <alignment horizontal="center" vertical="center" wrapText="1"/>
    </xf>
    <xf numFmtId="0" fontId="12" fillId="5" borderId="2323" xfId="3" applyFont="1" applyFill="1" applyBorder="1" applyAlignment="1">
      <alignment horizontal="left" vertical="top" wrapText="1"/>
    </xf>
    <xf numFmtId="0" fontId="12" fillId="5" borderId="2324" xfId="3" applyFont="1" applyFill="1" applyBorder="1" applyAlignment="1">
      <alignment horizontal="left" vertical="top" wrapText="1"/>
    </xf>
    <xf numFmtId="0" fontId="12" fillId="5" borderId="2325" xfId="3" applyFont="1" applyFill="1" applyBorder="1" applyAlignment="1">
      <alignment horizontal="left" vertical="top" wrapText="1"/>
    </xf>
    <xf numFmtId="0" fontId="15" fillId="5" borderId="2323" xfId="3" applyFont="1" applyFill="1" applyBorder="1" applyAlignment="1">
      <alignment horizontal="center" vertical="center" wrapText="1"/>
    </xf>
    <xf numFmtId="0" fontId="15" fillId="5" borderId="2325" xfId="3" applyFont="1" applyFill="1" applyBorder="1" applyAlignment="1">
      <alignment horizontal="center" vertical="center" wrapText="1"/>
    </xf>
    <xf numFmtId="0" fontId="21" fillId="0" borderId="2323" xfId="3" applyFont="1" applyBorder="1" applyAlignment="1">
      <alignment horizontal="left" vertical="center" wrapText="1"/>
    </xf>
    <xf numFmtId="0" fontId="21" fillId="0" borderId="2324" xfId="3" applyFont="1" applyBorder="1" applyAlignment="1">
      <alignment horizontal="left" vertical="center" wrapText="1"/>
    </xf>
    <xf numFmtId="0" fontId="21" fillId="0" borderId="2325" xfId="3" applyFont="1" applyBorder="1" applyAlignment="1">
      <alignment horizontal="left" vertical="center" wrapText="1"/>
    </xf>
    <xf numFmtId="0" fontId="12" fillId="2" borderId="2323" xfId="3" applyFont="1" applyFill="1" applyBorder="1" applyAlignment="1">
      <alignment horizontal="center" vertical="center"/>
    </xf>
    <xf numFmtId="0" fontId="12" fillId="2" borderId="2324" xfId="3" applyFont="1" applyFill="1" applyBorder="1" applyAlignment="1">
      <alignment horizontal="center" vertical="center"/>
    </xf>
    <xf numFmtId="0" fontId="12" fillId="2" borderId="2318" xfId="3" applyFont="1" applyFill="1" applyBorder="1" applyAlignment="1">
      <alignment horizontal="center" vertical="center"/>
    </xf>
    <xf numFmtId="0" fontId="12" fillId="2" borderId="2319" xfId="3" applyFont="1" applyFill="1" applyBorder="1" applyAlignment="1">
      <alignment horizontal="center" vertical="center"/>
    </xf>
    <xf numFmtId="0" fontId="19" fillId="0" borderId="2320" xfId="3" applyFont="1" applyBorder="1" applyAlignment="1">
      <alignment horizontal="left" vertical="center" shrinkToFit="1"/>
    </xf>
    <xf numFmtId="0" fontId="19" fillId="0" borderId="2321" xfId="3" applyFont="1" applyBorder="1" applyAlignment="1">
      <alignment horizontal="left" vertical="center" shrinkToFit="1"/>
    </xf>
    <xf numFmtId="0" fontId="19" fillId="0" borderId="2322" xfId="3" applyFont="1" applyBorder="1" applyAlignment="1">
      <alignment horizontal="left" vertical="center" shrinkToFit="1"/>
    </xf>
    <xf numFmtId="0" fontId="12" fillId="2" borderId="2313" xfId="3" applyFont="1" applyFill="1" applyBorder="1" applyAlignment="1">
      <alignment horizontal="center" vertical="center"/>
    </xf>
    <xf numFmtId="0" fontId="12" fillId="2" borderId="2314" xfId="3" applyFont="1" applyFill="1" applyBorder="1" applyAlignment="1">
      <alignment horizontal="center" vertical="center"/>
    </xf>
    <xf numFmtId="0" fontId="12" fillId="2" borderId="2315" xfId="3" applyFont="1" applyFill="1" applyBorder="1" applyAlignment="1">
      <alignment horizontal="center" vertical="center"/>
    </xf>
    <xf numFmtId="0" fontId="13" fillId="0" borderId="2316" xfId="3" applyFont="1" applyBorder="1" applyAlignment="1">
      <alignment horizontal="left" vertical="top" wrapText="1"/>
    </xf>
    <xf numFmtId="0" fontId="13" fillId="0" borderId="2314" xfId="3" applyFont="1" applyBorder="1" applyAlignment="1">
      <alignment horizontal="left" vertical="top" wrapText="1"/>
    </xf>
    <xf numFmtId="0" fontId="13" fillId="0" borderId="2317" xfId="3" applyFont="1" applyBorder="1" applyAlignment="1">
      <alignment horizontal="left" vertical="top" wrapText="1"/>
    </xf>
    <xf numFmtId="0" fontId="12" fillId="2" borderId="2308" xfId="3" applyFont="1" applyFill="1" applyBorder="1" applyAlignment="1">
      <alignment horizontal="center" vertical="center"/>
    </xf>
    <xf numFmtId="0" fontId="12" fillId="2" borderId="2309" xfId="3" applyFont="1" applyFill="1" applyBorder="1" applyAlignment="1">
      <alignment horizontal="center" vertical="center"/>
    </xf>
    <xf numFmtId="0" fontId="19" fillId="0" borderId="2310" xfId="3" applyFont="1" applyBorder="1" applyAlignment="1">
      <alignment horizontal="left" vertical="center" shrinkToFit="1"/>
    </xf>
    <xf numFmtId="0" fontId="19" fillId="0" borderId="2311" xfId="3" applyFont="1" applyBorder="1" applyAlignment="1">
      <alignment horizontal="left" vertical="center" shrinkToFit="1"/>
    </xf>
    <xf numFmtId="0" fontId="19" fillId="0" borderId="2312" xfId="3" applyFont="1" applyBorder="1" applyAlignment="1">
      <alignment horizontal="left" vertical="center" shrinkToFit="1"/>
    </xf>
    <xf numFmtId="0" fontId="12" fillId="2" borderId="2303" xfId="3" applyFont="1" applyFill="1" applyBorder="1" applyAlignment="1">
      <alignment horizontal="center" vertical="center"/>
    </xf>
    <xf numFmtId="0" fontId="12" fillId="2" borderId="2304" xfId="3" applyFont="1" applyFill="1" applyBorder="1" applyAlignment="1">
      <alignment horizontal="center" vertical="center"/>
    </xf>
    <xf numFmtId="0" fontId="18" fillId="0" borderId="2305" xfId="3" applyFont="1" applyBorder="1" applyAlignment="1">
      <alignment horizontal="left" vertical="center" shrinkToFit="1"/>
    </xf>
    <xf numFmtId="0" fontId="18" fillId="0" borderId="2306" xfId="3" applyFont="1" applyBorder="1" applyAlignment="1">
      <alignment horizontal="left" vertical="center" shrinkToFit="1"/>
    </xf>
    <xf numFmtId="0" fontId="18" fillId="0" borderId="2307" xfId="3" applyFont="1" applyBorder="1" applyAlignment="1">
      <alignment horizontal="left" vertical="center" shrinkToFit="1"/>
    </xf>
    <xf numFmtId="0" fontId="18" fillId="0" borderId="2310" xfId="3" applyFont="1" applyBorder="1" applyAlignment="1">
      <alignment horizontal="left" vertical="center" shrinkToFit="1"/>
    </xf>
    <xf numFmtId="0" fontId="18" fillId="0" borderId="2311" xfId="3" applyFont="1" applyBorder="1" applyAlignment="1">
      <alignment horizontal="left" vertical="center" shrinkToFit="1"/>
    </xf>
    <xf numFmtId="0" fontId="18" fillId="0" borderId="2312" xfId="3" applyFont="1" applyBorder="1" applyAlignment="1">
      <alignment horizontal="left" vertical="center" shrinkToFit="1"/>
    </xf>
    <xf numFmtId="0" fontId="12" fillId="5" borderId="2290" xfId="3" applyFont="1" applyFill="1" applyBorder="1" applyAlignment="1">
      <alignment horizontal="left" vertical="top" wrapText="1"/>
    </xf>
    <xf numFmtId="0" fontId="12" fillId="5" borderId="2291" xfId="3" applyFont="1" applyFill="1" applyBorder="1" applyAlignment="1">
      <alignment horizontal="left" vertical="top" wrapText="1"/>
    </xf>
    <xf numFmtId="0" fontId="12" fillId="2" borderId="2289" xfId="3" applyFont="1" applyFill="1" applyBorder="1" applyAlignment="1">
      <alignment horizontal="center" vertical="center" wrapText="1"/>
    </xf>
    <xf numFmtId="0" fontId="12" fillId="2" borderId="2290" xfId="3" applyFont="1" applyFill="1" applyBorder="1" applyAlignment="1">
      <alignment horizontal="center" vertical="center" wrapText="1"/>
    </xf>
    <xf numFmtId="0" fontId="12" fillId="2" borderId="2302" xfId="3" applyFont="1" applyFill="1" applyBorder="1" applyAlignment="1">
      <alignment horizontal="center" vertical="center" wrapText="1"/>
    </xf>
    <xf numFmtId="0" fontId="12" fillId="2" borderId="2284" xfId="3" applyFont="1" applyFill="1" applyBorder="1" applyAlignment="1">
      <alignment horizontal="center" vertical="center"/>
    </xf>
    <xf numFmtId="0" fontId="12" fillId="2" borderId="2285" xfId="3" applyFont="1" applyFill="1" applyBorder="1" applyAlignment="1">
      <alignment horizontal="center" vertical="center"/>
    </xf>
    <xf numFmtId="0" fontId="19" fillId="0" borderId="2286" xfId="3" applyFont="1" applyBorder="1" applyAlignment="1">
      <alignment horizontal="left" vertical="center" shrinkToFit="1"/>
    </xf>
    <xf numFmtId="0" fontId="19" fillId="0" borderId="2287" xfId="3" applyFont="1" applyBorder="1" applyAlignment="1">
      <alignment horizontal="left" vertical="center" shrinkToFit="1"/>
    </xf>
    <xf numFmtId="0" fontId="19" fillId="0" borderId="2288" xfId="3" applyFont="1" applyBorder="1" applyAlignment="1">
      <alignment horizontal="left" vertical="center" shrinkToFit="1"/>
    </xf>
    <xf numFmtId="0" fontId="12" fillId="2" borderId="2297" xfId="3" applyFont="1" applyFill="1" applyBorder="1" applyAlignment="1">
      <alignment horizontal="center" vertical="center"/>
    </xf>
    <xf numFmtId="0" fontId="12" fillId="2" borderId="2298" xfId="3" applyFont="1" applyFill="1" applyBorder="1" applyAlignment="1">
      <alignment horizontal="center" vertical="center"/>
    </xf>
    <xf numFmtId="0" fontId="19" fillId="0" borderId="2299" xfId="3" applyFont="1" applyBorder="1" applyAlignment="1">
      <alignment horizontal="left" vertical="center" shrinkToFit="1"/>
    </xf>
    <xf numFmtId="0" fontId="19" fillId="0" borderId="2300" xfId="3" applyFont="1" applyBorder="1" applyAlignment="1">
      <alignment horizontal="left" vertical="center" shrinkToFit="1"/>
    </xf>
    <xf numFmtId="0" fontId="19" fillId="0" borderId="2301" xfId="3" applyFont="1" applyBorder="1" applyAlignment="1">
      <alignment horizontal="left" vertical="center" shrinkToFit="1"/>
    </xf>
    <xf numFmtId="0" fontId="18" fillId="0" borderId="2286" xfId="3" applyFont="1" applyBorder="1" applyAlignment="1">
      <alignment horizontal="left" vertical="center" shrinkToFit="1"/>
    </xf>
    <xf numFmtId="0" fontId="18" fillId="0" borderId="2287" xfId="3" applyFont="1" applyBorder="1" applyAlignment="1">
      <alignment horizontal="left" vertical="center" shrinkToFit="1"/>
    </xf>
    <xf numFmtId="0" fontId="18" fillId="0" borderId="2288" xfId="3" applyFont="1" applyBorder="1" applyAlignment="1">
      <alignment horizontal="left" vertical="center" shrinkToFit="1"/>
    </xf>
    <xf numFmtId="0" fontId="16" fillId="0" borderId="2290" xfId="3" applyFont="1" applyBorder="1" applyAlignment="1">
      <alignment horizontal="left" vertical="center" wrapText="1"/>
    </xf>
    <xf numFmtId="0" fontId="16" fillId="0" borderId="2291" xfId="3" applyFont="1" applyBorder="1" applyAlignment="1">
      <alignment horizontal="left" vertical="center" wrapText="1"/>
    </xf>
    <xf numFmtId="0" fontId="12" fillId="2" borderId="2292" xfId="3" applyFont="1" applyFill="1" applyBorder="1" applyAlignment="1">
      <alignment horizontal="center" vertical="center"/>
    </xf>
    <xf numFmtId="0" fontId="12" fillId="2" borderId="2293" xfId="3" applyFont="1" applyFill="1" applyBorder="1" applyAlignment="1">
      <alignment horizontal="center" vertical="center"/>
    </xf>
    <xf numFmtId="0" fontId="12" fillId="2" borderId="2294" xfId="3" applyFont="1" applyFill="1" applyBorder="1" applyAlignment="1">
      <alignment horizontal="center" vertical="center"/>
    </xf>
    <xf numFmtId="0" fontId="13" fillId="0" borderId="2295" xfId="3" applyFont="1" applyBorder="1" applyAlignment="1">
      <alignment horizontal="left" vertical="top" wrapText="1"/>
    </xf>
    <xf numFmtId="0" fontId="13" fillId="0" borderId="2293" xfId="3" applyFont="1" applyBorder="1" applyAlignment="1">
      <alignment horizontal="left" vertical="top" wrapText="1"/>
    </xf>
    <xf numFmtId="0" fontId="13" fillId="0" borderId="2296" xfId="3" applyFont="1" applyBorder="1" applyAlignment="1">
      <alignment horizontal="left" vertical="top" wrapText="1"/>
    </xf>
    <xf numFmtId="0" fontId="12" fillId="2" borderId="2289" xfId="3" applyFont="1" applyFill="1" applyBorder="1" applyAlignment="1">
      <alignment horizontal="center" vertical="center"/>
    </xf>
    <xf numFmtId="0" fontId="12" fillId="2" borderId="2290" xfId="3" applyFont="1" applyFill="1" applyBorder="1" applyAlignment="1">
      <alignment horizontal="center" vertical="center"/>
    </xf>
    <xf numFmtId="0" fontId="16" fillId="0" borderId="2277" xfId="3" applyFont="1" applyBorder="1" applyAlignment="1">
      <alignment horizontal="left" vertical="center" wrapText="1"/>
    </xf>
    <xf numFmtId="0" fontId="16" fillId="0" borderId="2278" xfId="3" applyFont="1" applyBorder="1" applyAlignment="1">
      <alignment horizontal="left" vertical="center" wrapText="1"/>
    </xf>
    <xf numFmtId="0" fontId="12" fillId="2" borderId="2279" xfId="3" applyFont="1" applyFill="1" applyBorder="1" applyAlignment="1">
      <alignment horizontal="center" vertical="center"/>
    </xf>
    <xf numFmtId="0" fontId="12" fillId="2" borderId="2280" xfId="3" applyFont="1" applyFill="1" applyBorder="1" applyAlignment="1">
      <alignment horizontal="center" vertical="center"/>
    </xf>
    <xf numFmtId="0" fontId="18" fillId="0" borderId="2281" xfId="3" applyFont="1" applyBorder="1" applyAlignment="1">
      <alignment horizontal="left" vertical="center" shrinkToFit="1"/>
    </xf>
    <xf numFmtId="0" fontId="18" fillId="0" borderId="2282" xfId="3" applyFont="1" applyBorder="1" applyAlignment="1">
      <alignment horizontal="left" vertical="center" shrinkToFit="1"/>
    </xf>
    <xf numFmtId="0" fontId="18" fillId="0" borderId="2283" xfId="3" applyFont="1" applyBorder="1" applyAlignment="1">
      <alignment horizontal="left" vertical="center" shrinkToFit="1"/>
    </xf>
    <xf numFmtId="0" fontId="12" fillId="2" borderId="2370" xfId="3" applyFont="1" applyFill="1" applyBorder="1" applyAlignment="1">
      <alignment horizontal="center" vertical="center" wrapText="1"/>
    </xf>
    <xf numFmtId="0" fontId="12" fillId="2" borderId="2371" xfId="3" applyFont="1" applyFill="1" applyBorder="1" applyAlignment="1">
      <alignment horizontal="center" vertical="center" wrapText="1"/>
    </xf>
    <xf numFmtId="0" fontId="12" fillId="2" borderId="2372" xfId="3" applyFont="1" applyFill="1" applyBorder="1" applyAlignment="1">
      <alignment horizontal="center" vertical="center" wrapText="1"/>
    </xf>
    <xf numFmtId="0" fontId="12" fillId="5" borderId="2370" xfId="3" applyFont="1" applyFill="1" applyBorder="1" applyAlignment="1">
      <alignment horizontal="left" vertical="top" wrapText="1"/>
    </xf>
    <xf numFmtId="0" fontId="12" fillId="5" borderId="2371" xfId="3" applyFont="1" applyFill="1" applyBorder="1" applyAlignment="1">
      <alignment horizontal="left" vertical="top" wrapText="1"/>
    </xf>
    <xf numFmtId="0" fontId="12" fillId="5" borderId="2372" xfId="3" applyFont="1" applyFill="1" applyBorder="1" applyAlignment="1">
      <alignment horizontal="left" vertical="top" wrapText="1"/>
    </xf>
    <xf numFmtId="0" fontId="15" fillId="5" borderId="2370" xfId="3" applyFont="1" applyFill="1" applyBorder="1" applyAlignment="1">
      <alignment horizontal="center" vertical="center" wrapText="1"/>
    </xf>
    <xf numFmtId="0" fontId="15" fillId="5" borderId="2372" xfId="3" applyFont="1" applyFill="1" applyBorder="1" applyAlignment="1">
      <alignment horizontal="center" vertical="center" wrapText="1"/>
    </xf>
    <xf numFmtId="0" fontId="21" fillId="0" borderId="2370" xfId="3" applyFont="1" applyBorder="1" applyAlignment="1">
      <alignment horizontal="left" vertical="center" wrapText="1"/>
    </xf>
    <xf numFmtId="0" fontId="21" fillId="0" borderId="2371" xfId="3" applyFont="1" applyBorder="1" applyAlignment="1">
      <alignment horizontal="left" vertical="center" wrapText="1"/>
    </xf>
    <xf numFmtId="0" fontId="21" fillId="0" borderId="2372" xfId="3" applyFont="1" applyBorder="1" applyAlignment="1">
      <alignment horizontal="left" vertical="center" wrapText="1"/>
    </xf>
    <xf numFmtId="0" fontId="12" fillId="2" borderId="2370" xfId="3" applyFont="1" applyFill="1" applyBorder="1" applyAlignment="1">
      <alignment horizontal="center" vertical="center"/>
    </xf>
    <xf numFmtId="0" fontId="12" fillId="2" borderId="2371" xfId="3" applyFont="1" applyFill="1" applyBorder="1" applyAlignment="1">
      <alignment horizontal="center" vertical="center"/>
    </xf>
    <xf numFmtId="0" fontId="12" fillId="2" borderId="2365" xfId="3" applyFont="1" applyFill="1" applyBorder="1" applyAlignment="1">
      <alignment horizontal="center" vertical="center"/>
    </xf>
    <xf numFmtId="0" fontId="12" fillId="2" borderId="2366" xfId="3" applyFont="1" applyFill="1" applyBorder="1" applyAlignment="1">
      <alignment horizontal="center" vertical="center"/>
    </xf>
    <xf numFmtId="0" fontId="19" fillId="0" borderId="2367" xfId="3" applyFont="1" applyBorder="1" applyAlignment="1">
      <alignment horizontal="left" vertical="center" shrinkToFit="1"/>
    </xf>
    <xf numFmtId="0" fontId="19" fillId="0" borderId="2368" xfId="3" applyFont="1" applyBorder="1" applyAlignment="1">
      <alignment horizontal="left" vertical="center" shrinkToFit="1"/>
    </xf>
    <xf numFmtId="0" fontId="19" fillId="0" borderId="2369" xfId="3" applyFont="1" applyBorder="1" applyAlignment="1">
      <alignment horizontal="left" vertical="center" shrinkToFit="1"/>
    </xf>
    <xf numFmtId="0" fontId="12" fillId="2" borderId="2360" xfId="3" applyFont="1" applyFill="1" applyBorder="1" applyAlignment="1">
      <alignment horizontal="center" vertical="center"/>
    </xf>
    <xf numFmtId="0" fontId="12" fillId="2" borderId="2361" xfId="3" applyFont="1" applyFill="1" applyBorder="1" applyAlignment="1">
      <alignment horizontal="center" vertical="center"/>
    </xf>
    <xf numFmtId="0" fontId="12" fillId="2" borderId="2362" xfId="3" applyFont="1" applyFill="1" applyBorder="1" applyAlignment="1">
      <alignment horizontal="center" vertical="center"/>
    </xf>
    <xf numFmtId="0" fontId="13" fillId="0" borderId="2363" xfId="3" applyFont="1" applyBorder="1" applyAlignment="1">
      <alignment horizontal="left" vertical="top" wrapText="1"/>
    </xf>
    <xf numFmtId="0" fontId="13" fillId="0" borderId="2361" xfId="3" applyFont="1" applyBorder="1" applyAlignment="1">
      <alignment horizontal="left" vertical="top" wrapText="1"/>
    </xf>
    <xf numFmtId="0" fontId="13" fillId="0" borderId="2364" xfId="3" applyFont="1" applyBorder="1" applyAlignment="1">
      <alignment horizontal="left" vertical="top" wrapText="1"/>
    </xf>
    <xf numFmtId="0" fontId="12" fillId="2" borderId="2355" xfId="3" applyFont="1" applyFill="1" applyBorder="1" applyAlignment="1">
      <alignment horizontal="center" vertical="center"/>
    </xf>
    <xf numFmtId="0" fontId="12" fillId="2" borderId="2356" xfId="3" applyFont="1" applyFill="1" applyBorder="1" applyAlignment="1">
      <alignment horizontal="center" vertical="center"/>
    </xf>
    <xf numFmtId="0" fontId="19" fillId="0" borderId="2357" xfId="3" applyFont="1" applyBorder="1" applyAlignment="1">
      <alignment horizontal="left" vertical="center" shrinkToFit="1"/>
    </xf>
    <xf numFmtId="0" fontId="19" fillId="0" borderId="2358" xfId="3" applyFont="1" applyBorder="1" applyAlignment="1">
      <alignment horizontal="left" vertical="center" shrinkToFit="1"/>
    </xf>
    <xf numFmtId="0" fontId="19" fillId="0" borderId="2359" xfId="3" applyFont="1" applyBorder="1" applyAlignment="1">
      <alignment horizontal="left" vertical="center" shrinkToFit="1"/>
    </xf>
    <xf numFmtId="0" fontId="12" fillId="2" borderId="2350" xfId="3" applyFont="1" applyFill="1" applyBorder="1" applyAlignment="1">
      <alignment horizontal="center" vertical="center"/>
    </xf>
    <xf numFmtId="0" fontId="12" fillId="2" borderId="2351" xfId="3" applyFont="1" applyFill="1" applyBorder="1" applyAlignment="1">
      <alignment horizontal="center" vertical="center"/>
    </xf>
    <xf numFmtId="0" fontId="18" fillId="0" borderId="2352" xfId="3" applyFont="1" applyBorder="1" applyAlignment="1">
      <alignment horizontal="left" vertical="center" shrinkToFit="1"/>
    </xf>
    <xf numFmtId="0" fontId="18" fillId="0" borderId="2353" xfId="3" applyFont="1" applyBorder="1" applyAlignment="1">
      <alignment horizontal="left" vertical="center" shrinkToFit="1"/>
    </xf>
    <xf numFmtId="0" fontId="18" fillId="0" borderId="2354" xfId="3" applyFont="1" applyBorder="1" applyAlignment="1">
      <alignment horizontal="left" vertical="center" shrinkToFit="1"/>
    </xf>
    <xf numFmtId="0" fontId="18" fillId="0" borderId="2357" xfId="3" applyFont="1" applyBorder="1" applyAlignment="1">
      <alignment horizontal="left" vertical="center" shrinkToFit="1"/>
    </xf>
    <xf numFmtId="0" fontId="18" fillId="0" borderId="2358" xfId="3" applyFont="1" applyBorder="1" applyAlignment="1">
      <alignment horizontal="left" vertical="center" shrinkToFit="1"/>
    </xf>
    <xf numFmtId="0" fontId="18" fillId="0" borderId="2359" xfId="3" applyFont="1" applyBorder="1" applyAlignment="1">
      <alignment horizontal="left" vertical="center" shrinkToFit="1"/>
    </xf>
    <xf numFmtId="0" fontId="12" fillId="5" borderId="2337" xfId="3" applyFont="1" applyFill="1" applyBorder="1" applyAlignment="1">
      <alignment horizontal="left" vertical="top" wrapText="1"/>
    </xf>
    <xf numFmtId="0" fontId="12" fillId="5" borderId="2338" xfId="3" applyFont="1" applyFill="1" applyBorder="1" applyAlignment="1">
      <alignment horizontal="left" vertical="top" wrapText="1"/>
    </xf>
    <xf numFmtId="0" fontId="12" fillId="2" borderId="2336" xfId="3" applyFont="1" applyFill="1" applyBorder="1" applyAlignment="1">
      <alignment horizontal="center" vertical="center" wrapText="1"/>
    </xf>
    <xf numFmtId="0" fontId="12" fillId="2" borderId="2337" xfId="3" applyFont="1" applyFill="1" applyBorder="1" applyAlignment="1">
      <alignment horizontal="center" vertical="center" wrapText="1"/>
    </xf>
    <xf numFmtId="0" fontId="12" fillId="2" borderId="2349" xfId="3" applyFont="1" applyFill="1" applyBorder="1" applyAlignment="1">
      <alignment horizontal="center" vertical="center" wrapText="1"/>
    </xf>
    <xf numFmtId="0" fontId="12" fillId="2" borderId="2331" xfId="3" applyFont="1" applyFill="1" applyBorder="1" applyAlignment="1">
      <alignment horizontal="center" vertical="center"/>
    </xf>
    <xf numFmtId="0" fontId="12" fillId="2" borderId="2332" xfId="3" applyFont="1" applyFill="1" applyBorder="1" applyAlignment="1">
      <alignment horizontal="center" vertical="center"/>
    </xf>
    <xf numFmtId="0" fontId="19" fillId="0" borderId="2333" xfId="3" applyFont="1" applyBorder="1" applyAlignment="1">
      <alignment horizontal="left" vertical="center" shrinkToFit="1"/>
    </xf>
    <xf numFmtId="0" fontId="19" fillId="0" borderId="2334" xfId="3" applyFont="1" applyBorder="1" applyAlignment="1">
      <alignment horizontal="left" vertical="center" shrinkToFit="1"/>
    </xf>
    <xf numFmtId="0" fontId="19" fillId="0" borderId="2335" xfId="3" applyFont="1" applyBorder="1" applyAlignment="1">
      <alignment horizontal="left" vertical="center" shrinkToFit="1"/>
    </xf>
    <xf numFmtId="0" fontId="12" fillId="2" borderId="2344" xfId="3" applyFont="1" applyFill="1" applyBorder="1" applyAlignment="1">
      <alignment horizontal="center" vertical="center"/>
    </xf>
    <xf numFmtId="0" fontId="12" fillId="2" borderId="2345" xfId="3" applyFont="1" applyFill="1" applyBorder="1" applyAlignment="1">
      <alignment horizontal="center" vertical="center"/>
    </xf>
    <xf numFmtId="0" fontId="19" fillId="0" borderId="2346" xfId="3" applyFont="1" applyBorder="1" applyAlignment="1">
      <alignment horizontal="left" vertical="center" shrinkToFit="1"/>
    </xf>
    <xf numFmtId="0" fontId="19" fillId="0" borderId="2347" xfId="3" applyFont="1" applyBorder="1" applyAlignment="1">
      <alignment horizontal="left" vertical="center" shrinkToFit="1"/>
    </xf>
    <xf numFmtId="0" fontId="19" fillId="0" borderId="2348" xfId="3" applyFont="1" applyBorder="1" applyAlignment="1">
      <alignment horizontal="left" vertical="center" shrinkToFit="1"/>
    </xf>
    <xf numFmtId="0" fontId="18" fillId="0" borderId="2333" xfId="3" applyFont="1" applyBorder="1" applyAlignment="1">
      <alignment horizontal="left" vertical="center" shrinkToFit="1"/>
    </xf>
    <xf numFmtId="0" fontId="18" fillId="0" borderId="2334" xfId="3" applyFont="1" applyBorder="1" applyAlignment="1">
      <alignment horizontal="left" vertical="center" shrinkToFit="1"/>
    </xf>
    <xf numFmtId="0" fontId="18" fillId="0" borderId="2335" xfId="3" applyFont="1" applyBorder="1" applyAlignment="1">
      <alignment horizontal="left" vertical="center" shrinkToFit="1"/>
    </xf>
    <xf numFmtId="0" fontId="16" fillId="0" borderId="2337" xfId="3" applyFont="1" applyBorder="1" applyAlignment="1">
      <alignment horizontal="left" vertical="center" wrapText="1"/>
    </xf>
    <xf numFmtId="0" fontId="16" fillId="0" borderId="2338" xfId="3" applyFont="1" applyBorder="1" applyAlignment="1">
      <alignment horizontal="left" vertical="center" wrapText="1"/>
    </xf>
    <xf numFmtId="0" fontId="12" fillId="2" borderId="2339" xfId="3" applyFont="1" applyFill="1" applyBorder="1" applyAlignment="1">
      <alignment horizontal="center" vertical="center"/>
    </xf>
    <xf numFmtId="0" fontId="12" fillId="2" borderId="2340" xfId="3" applyFont="1" applyFill="1" applyBorder="1" applyAlignment="1">
      <alignment horizontal="center" vertical="center"/>
    </xf>
    <xf numFmtId="0" fontId="12" fillId="2" borderId="2341" xfId="3" applyFont="1" applyFill="1" applyBorder="1" applyAlignment="1">
      <alignment horizontal="center" vertical="center"/>
    </xf>
    <xf numFmtId="0" fontId="13" fillId="0" borderId="2342" xfId="3" applyFont="1" applyBorder="1" applyAlignment="1">
      <alignment horizontal="left" vertical="top" wrapText="1"/>
    </xf>
    <xf numFmtId="0" fontId="13" fillId="0" borderId="2340" xfId="3" applyFont="1" applyBorder="1" applyAlignment="1">
      <alignment horizontal="left" vertical="top" wrapText="1"/>
    </xf>
    <xf numFmtId="0" fontId="13" fillId="0" borderId="2343" xfId="3" applyFont="1" applyBorder="1" applyAlignment="1">
      <alignment horizontal="left" vertical="top" wrapText="1"/>
    </xf>
    <xf numFmtId="0" fontId="12" fillId="2" borderId="2336" xfId="3" applyFont="1" applyFill="1" applyBorder="1" applyAlignment="1">
      <alignment horizontal="center" vertical="center"/>
    </xf>
    <xf numFmtId="0" fontId="12" fillId="2" borderId="2337" xfId="3" applyFont="1" applyFill="1" applyBorder="1" applyAlignment="1">
      <alignment horizontal="center" vertical="center"/>
    </xf>
    <xf numFmtId="0" fontId="16" fillId="0" borderId="2324" xfId="3" applyFont="1" applyBorder="1" applyAlignment="1">
      <alignment horizontal="left" vertical="center" wrapText="1"/>
    </xf>
    <xf numFmtId="0" fontId="16" fillId="0" borderId="2325" xfId="3" applyFont="1" applyBorder="1" applyAlignment="1">
      <alignment horizontal="left" vertical="center" wrapText="1"/>
    </xf>
    <xf numFmtId="0" fontId="12" fillId="2" borderId="2326" xfId="3" applyFont="1" applyFill="1" applyBorder="1" applyAlignment="1">
      <alignment horizontal="center" vertical="center"/>
    </xf>
    <xf numFmtId="0" fontId="12" fillId="2" borderId="2327" xfId="3" applyFont="1" applyFill="1" applyBorder="1" applyAlignment="1">
      <alignment horizontal="center" vertical="center"/>
    </xf>
    <xf numFmtId="0" fontId="18" fillId="0" borderId="2328" xfId="3" applyFont="1" applyBorder="1" applyAlignment="1">
      <alignment horizontal="left" vertical="center" shrinkToFit="1"/>
    </xf>
    <xf numFmtId="0" fontId="18" fillId="0" borderId="2329" xfId="3" applyFont="1" applyBorder="1" applyAlignment="1">
      <alignment horizontal="left" vertical="center" shrinkToFit="1"/>
    </xf>
    <xf numFmtId="0" fontId="18" fillId="0" borderId="2330" xfId="3" applyFont="1" applyBorder="1" applyAlignment="1">
      <alignment horizontal="left" vertical="center" shrinkToFit="1"/>
    </xf>
    <xf numFmtId="0" fontId="12" fillId="2" borderId="2417" xfId="3" applyFont="1" applyFill="1" applyBorder="1" applyAlignment="1">
      <alignment horizontal="center" vertical="center" wrapText="1"/>
    </xf>
    <xf numFmtId="0" fontId="12" fillId="2" borderId="2418" xfId="3" applyFont="1" applyFill="1" applyBorder="1" applyAlignment="1">
      <alignment horizontal="center" vertical="center" wrapText="1"/>
    </xf>
    <xf numFmtId="0" fontId="12" fillId="2" borderId="2419" xfId="3" applyFont="1" applyFill="1" applyBorder="1" applyAlignment="1">
      <alignment horizontal="center" vertical="center" wrapText="1"/>
    </xf>
    <xf numFmtId="0" fontId="12" fillId="5" borderId="2417" xfId="3" applyFont="1" applyFill="1" applyBorder="1" applyAlignment="1">
      <alignment horizontal="left" vertical="top" wrapText="1"/>
    </xf>
    <xf numFmtId="0" fontId="12" fillId="5" borderId="2418" xfId="3" applyFont="1" applyFill="1" applyBorder="1" applyAlignment="1">
      <alignment horizontal="left" vertical="top" wrapText="1"/>
    </xf>
    <xf numFmtId="0" fontId="12" fillId="5" borderId="2419" xfId="3" applyFont="1" applyFill="1" applyBorder="1" applyAlignment="1">
      <alignment horizontal="left" vertical="top" wrapText="1"/>
    </xf>
    <xf numFmtId="0" fontId="15" fillId="5" borderId="2417" xfId="3" applyFont="1" applyFill="1" applyBorder="1" applyAlignment="1">
      <alignment horizontal="center" vertical="center" wrapText="1"/>
    </xf>
    <xf numFmtId="0" fontId="15" fillId="5" borderId="2419" xfId="3" applyFont="1" applyFill="1" applyBorder="1" applyAlignment="1">
      <alignment horizontal="center" vertical="center" wrapText="1"/>
    </xf>
    <xf numFmtId="0" fontId="21" fillId="0" borderId="2417" xfId="3" applyFont="1" applyBorder="1" applyAlignment="1">
      <alignment horizontal="left" vertical="center" wrapText="1"/>
    </xf>
    <xf numFmtId="0" fontId="21" fillId="0" borderId="2418" xfId="3" applyFont="1" applyBorder="1" applyAlignment="1">
      <alignment horizontal="left" vertical="center" wrapText="1"/>
    </xf>
    <xf numFmtId="0" fontId="21" fillId="0" borderId="2419" xfId="3" applyFont="1" applyBorder="1" applyAlignment="1">
      <alignment horizontal="left" vertical="center" wrapText="1"/>
    </xf>
    <xf numFmtId="0" fontId="12" fillId="2" borderId="2417" xfId="3" applyFont="1" applyFill="1" applyBorder="1" applyAlignment="1">
      <alignment horizontal="center" vertical="center"/>
    </xf>
    <xf numFmtId="0" fontId="12" fillId="2" borderId="2418" xfId="3" applyFont="1" applyFill="1" applyBorder="1" applyAlignment="1">
      <alignment horizontal="center" vertical="center"/>
    </xf>
    <xf numFmtId="0" fontId="12" fillId="2" borderId="2412" xfId="3" applyFont="1" applyFill="1" applyBorder="1" applyAlignment="1">
      <alignment horizontal="center" vertical="center"/>
    </xf>
    <xf numFmtId="0" fontId="12" fillId="2" borderId="2413" xfId="3" applyFont="1" applyFill="1" applyBorder="1" applyAlignment="1">
      <alignment horizontal="center" vertical="center"/>
    </xf>
    <xf numFmtId="0" fontId="19" fillId="0" borderId="2414" xfId="3" applyFont="1" applyBorder="1" applyAlignment="1">
      <alignment horizontal="left" vertical="center" shrinkToFit="1"/>
    </xf>
    <xf numFmtId="0" fontId="19" fillId="0" borderId="2415" xfId="3" applyFont="1" applyBorder="1" applyAlignment="1">
      <alignment horizontal="left" vertical="center" shrinkToFit="1"/>
    </xf>
    <xf numFmtId="0" fontId="19" fillId="0" borderId="2416" xfId="3" applyFont="1" applyBorder="1" applyAlignment="1">
      <alignment horizontal="left" vertical="center" shrinkToFit="1"/>
    </xf>
    <xf numFmtId="0" fontId="12" fillId="2" borderId="2407" xfId="3" applyFont="1" applyFill="1" applyBorder="1" applyAlignment="1">
      <alignment horizontal="center" vertical="center"/>
    </xf>
    <xf numFmtId="0" fontId="12" fillId="2" borderId="2408" xfId="3" applyFont="1" applyFill="1" applyBorder="1" applyAlignment="1">
      <alignment horizontal="center" vertical="center"/>
    </xf>
    <xf numFmtId="0" fontId="12" fillId="2" borderId="2409" xfId="3" applyFont="1" applyFill="1" applyBorder="1" applyAlignment="1">
      <alignment horizontal="center" vertical="center"/>
    </xf>
    <xf numFmtId="0" fontId="13" fillId="0" borderId="2410" xfId="3" applyFont="1" applyBorder="1" applyAlignment="1">
      <alignment horizontal="left" vertical="top" wrapText="1"/>
    </xf>
    <xf numFmtId="0" fontId="13" fillId="0" borderId="2408" xfId="3" applyFont="1" applyBorder="1" applyAlignment="1">
      <alignment horizontal="left" vertical="top" wrapText="1"/>
    </xf>
    <xf numFmtId="0" fontId="13" fillId="0" borderId="2411" xfId="3" applyFont="1" applyBorder="1" applyAlignment="1">
      <alignment horizontal="left" vertical="top" wrapText="1"/>
    </xf>
    <xf numFmtId="0" fontId="12" fillId="2" borderId="2402" xfId="3" applyFont="1" applyFill="1" applyBorder="1" applyAlignment="1">
      <alignment horizontal="center" vertical="center"/>
    </xf>
    <xf numFmtId="0" fontId="12" fillId="2" borderId="2403" xfId="3" applyFont="1" applyFill="1" applyBorder="1" applyAlignment="1">
      <alignment horizontal="center" vertical="center"/>
    </xf>
    <xf numFmtId="0" fontId="19" fillId="0" borderId="2404" xfId="3" applyFont="1" applyBorder="1" applyAlignment="1">
      <alignment horizontal="left" vertical="center" shrinkToFit="1"/>
    </xf>
    <xf numFmtId="0" fontId="19" fillId="0" borderId="2405" xfId="3" applyFont="1" applyBorder="1" applyAlignment="1">
      <alignment horizontal="left" vertical="center" shrinkToFit="1"/>
    </xf>
    <xf numFmtId="0" fontId="19" fillId="0" borderId="2406" xfId="3" applyFont="1" applyBorder="1" applyAlignment="1">
      <alignment horizontal="left" vertical="center" shrinkToFit="1"/>
    </xf>
    <xf numFmtId="0" fontId="12" fillId="2" borderId="2397" xfId="3" applyFont="1" applyFill="1" applyBorder="1" applyAlignment="1">
      <alignment horizontal="center" vertical="center"/>
    </xf>
    <xf numFmtId="0" fontId="12" fillId="2" borderId="2398" xfId="3" applyFont="1" applyFill="1" applyBorder="1" applyAlignment="1">
      <alignment horizontal="center" vertical="center"/>
    </xf>
    <xf numFmtId="0" fontId="18" fillId="0" borderId="2399" xfId="3" applyFont="1" applyBorder="1" applyAlignment="1">
      <alignment horizontal="left" vertical="center" shrinkToFit="1"/>
    </xf>
    <xf numFmtId="0" fontId="18" fillId="0" borderId="2400" xfId="3" applyFont="1" applyBorder="1" applyAlignment="1">
      <alignment horizontal="left" vertical="center" shrinkToFit="1"/>
    </xf>
    <xf numFmtId="0" fontId="18" fillId="0" borderId="2401" xfId="3" applyFont="1" applyBorder="1" applyAlignment="1">
      <alignment horizontal="left" vertical="center" shrinkToFit="1"/>
    </xf>
    <xf numFmtId="0" fontId="18" fillId="0" borderId="2404" xfId="3" applyFont="1" applyBorder="1" applyAlignment="1">
      <alignment horizontal="left" vertical="center" shrinkToFit="1"/>
    </xf>
    <xf numFmtId="0" fontId="18" fillId="0" borderId="2405" xfId="3" applyFont="1" applyBorder="1" applyAlignment="1">
      <alignment horizontal="left" vertical="center" shrinkToFit="1"/>
    </xf>
    <xf numFmtId="0" fontId="18" fillId="0" borderId="2406" xfId="3" applyFont="1" applyBorder="1" applyAlignment="1">
      <alignment horizontal="left" vertical="center" shrinkToFit="1"/>
    </xf>
    <xf numFmtId="0" fontId="12" fillId="5" borderId="2384" xfId="3" applyFont="1" applyFill="1" applyBorder="1" applyAlignment="1">
      <alignment horizontal="left" vertical="top" wrapText="1"/>
    </xf>
    <xf numFmtId="0" fontId="12" fillId="5" borderId="2385" xfId="3" applyFont="1" applyFill="1" applyBorder="1" applyAlignment="1">
      <alignment horizontal="left" vertical="top" wrapText="1"/>
    </xf>
    <xf numFmtId="0" fontId="12" fillId="2" borderId="2383" xfId="3" applyFont="1" applyFill="1" applyBorder="1" applyAlignment="1">
      <alignment horizontal="center" vertical="center" wrapText="1"/>
    </xf>
    <xf numFmtId="0" fontId="12" fillId="2" borderId="2384" xfId="3" applyFont="1" applyFill="1" applyBorder="1" applyAlignment="1">
      <alignment horizontal="center" vertical="center" wrapText="1"/>
    </xf>
    <xf numFmtId="0" fontId="12" fillId="2" borderId="2396" xfId="3" applyFont="1" applyFill="1" applyBorder="1" applyAlignment="1">
      <alignment horizontal="center" vertical="center" wrapText="1"/>
    </xf>
    <xf numFmtId="0" fontId="12" fillId="2" borderId="2378" xfId="3" applyFont="1" applyFill="1" applyBorder="1" applyAlignment="1">
      <alignment horizontal="center" vertical="center"/>
    </xf>
    <xf numFmtId="0" fontId="12" fillId="2" borderId="2379" xfId="3" applyFont="1" applyFill="1" applyBorder="1" applyAlignment="1">
      <alignment horizontal="center" vertical="center"/>
    </xf>
    <xf numFmtId="0" fontId="19" fillId="0" borderId="2380" xfId="3" applyFont="1" applyBorder="1" applyAlignment="1">
      <alignment horizontal="left" vertical="center" shrinkToFit="1"/>
    </xf>
    <xf numFmtId="0" fontId="19" fillId="0" borderId="2381" xfId="3" applyFont="1" applyBorder="1" applyAlignment="1">
      <alignment horizontal="left" vertical="center" shrinkToFit="1"/>
    </xf>
    <xf numFmtId="0" fontId="19" fillId="0" borderId="2382" xfId="3" applyFont="1" applyBorder="1" applyAlignment="1">
      <alignment horizontal="left" vertical="center" shrinkToFit="1"/>
    </xf>
    <xf numFmtId="0" fontId="12" fillId="2" borderId="2391" xfId="3" applyFont="1" applyFill="1" applyBorder="1" applyAlignment="1">
      <alignment horizontal="center" vertical="center"/>
    </xf>
    <xf numFmtId="0" fontId="12" fillId="2" borderId="2392" xfId="3" applyFont="1" applyFill="1" applyBorder="1" applyAlignment="1">
      <alignment horizontal="center" vertical="center"/>
    </xf>
    <xf numFmtId="0" fontId="19" fillId="0" borderId="2393" xfId="3" applyFont="1" applyBorder="1" applyAlignment="1">
      <alignment horizontal="left" vertical="center" shrinkToFit="1"/>
    </xf>
    <xf numFmtId="0" fontId="19" fillId="0" borderId="2394" xfId="3" applyFont="1" applyBorder="1" applyAlignment="1">
      <alignment horizontal="left" vertical="center" shrinkToFit="1"/>
    </xf>
    <xf numFmtId="0" fontId="19" fillId="0" borderId="2395" xfId="3" applyFont="1" applyBorder="1" applyAlignment="1">
      <alignment horizontal="left" vertical="center" shrinkToFit="1"/>
    </xf>
    <xf numFmtId="0" fontId="18" fillId="0" borderId="2380" xfId="3" applyFont="1" applyBorder="1" applyAlignment="1">
      <alignment horizontal="left" vertical="center" shrinkToFit="1"/>
    </xf>
    <xf numFmtId="0" fontId="18" fillId="0" borderId="2381" xfId="3" applyFont="1" applyBorder="1" applyAlignment="1">
      <alignment horizontal="left" vertical="center" shrinkToFit="1"/>
    </xf>
    <xf numFmtId="0" fontId="18" fillId="0" borderId="2382" xfId="3" applyFont="1" applyBorder="1" applyAlignment="1">
      <alignment horizontal="left" vertical="center" shrinkToFit="1"/>
    </xf>
    <xf numFmtId="0" fontId="16" fillId="0" borderId="2384" xfId="3" applyFont="1" applyBorder="1" applyAlignment="1">
      <alignment horizontal="left" vertical="center" wrapText="1"/>
    </xf>
    <xf numFmtId="0" fontId="16" fillId="0" borderId="2385" xfId="3" applyFont="1" applyBorder="1" applyAlignment="1">
      <alignment horizontal="left" vertical="center" wrapText="1"/>
    </xf>
    <xf numFmtId="0" fontId="12" fillId="2" borderId="2386" xfId="3" applyFont="1" applyFill="1" applyBorder="1" applyAlignment="1">
      <alignment horizontal="center" vertical="center"/>
    </xf>
    <xf numFmtId="0" fontId="12" fillId="2" borderId="2387" xfId="3" applyFont="1" applyFill="1" applyBorder="1" applyAlignment="1">
      <alignment horizontal="center" vertical="center"/>
    </xf>
    <xf numFmtId="0" fontId="12" fillId="2" borderId="2388" xfId="3" applyFont="1" applyFill="1" applyBorder="1" applyAlignment="1">
      <alignment horizontal="center" vertical="center"/>
    </xf>
    <xf numFmtId="0" fontId="13" fillId="0" borderId="2389" xfId="3" applyFont="1" applyBorder="1" applyAlignment="1">
      <alignment horizontal="left" vertical="top" wrapText="1"/>
    </xf>
    <xf numFmtId="0" fontId="13" fillId="0" borderId="2387" xfId="3" applyFont="1" applyBorder="1" applyAlignment="1">
      <alignment horizontal="left" vertical="top" wrapText="1"/>
    </xf>
    <xf numFmtId="0" fontId="13" fillId="0" borderId="2390" xfId="3" applyFont="1" applyBorder="1" applyAlignment="1">
      <alignment horizontal="left" vertical="top" wrapText="1"/>
    </xf>
    <xf numFmtId="0" fontId="12" fillId="2" borderId="2383" xfId="3" applyFont="1" applyFill="1" applyBorder="1" applyAlignment="1">
      <alignment horizontal="center" vertical="center"/>
    </xf>
    <xf numFmtId="0" fontId="12" fillId="2" borderId="2384" xfId="3" applyFont="1" applyFill="1" applyBorder="1" applyAlignment="1">
      <alignment horizontal="center" vertical="center"/>
    </xf>
    <xf numFmtId="0" fontId="16" fillId="0" borderId="2371" xfId="3" applyFont="1" applyBorder="1" applyAlignment="1">
      <alignment horizontal="left" vertical="center" wrapText="1"/>
    </xf>
    <xf numFmtId="0" fontId="16" fillId="0" borderId="2372" xfId="3" applyFont="1" applyBorder="1" applyAlignment="1">
      <alignment horizontal="left" vertical="center" wrapText="1"/>
    </xf>
    <xf numFmtId="0" fontId="12" fillId="2" borderId="2373" xfId="3" applyFont="1" applyFill="1" applyBorder="1" applyAlignment="1">
      <alignment horizontal="center" vertical="center"/>
    </xf>
    <xf numFmtId="0" fontId="12" fillId="2" borderId="2374" xfId="3" applyFont="1" applyFill="1" applyBorder="1" applyAlignment="1">
      <alignment horizontal="center" vertical="center"/>
    </xf>
    <xf numFmtId="0" fontId="18" fillId="0" borderId="2375" xfId="3" applyFont="1" applyBorder="1" applyAlignment="1">
      <alignment horizontal="left" vertical="center" shrinkToFit="1"/>
    </xf>
    <xf numFmtId="0" fontId="18" fillId="0" borderId="2376" xfId="3" applyFont="1" applyBorder="1" applyAlignment="1">
      <alignment horizontal="left" vertical="center" shrinkToFit="1"/>
    </xf>
    <xf numFmtId="0" fontId="18" fillId="0" borderId="2377" xfId="3" applyFont="1" applyBorder="1" applyAlignment="1">
      <alignment horizontal="left" vertical="center" shrinkToFit="1"/>
    </xf>
    <xf numFmtId="0" fontId="12" fillId="2" borderId="2464" xfId="3" applyFont="1" applyFill="1" applyBorder="1" applyAlignment="1">
      <alignment horizontal="center" vertical="center" wrapText="1"/>
    </xf>
    <xf numFmtId="0" fontId="12" fillId="2" borderId="2465" xfId="3" applyFont="1" applyFill="1" applyBorder="1" applyAlignment="1">
      <alignment horizontal="center" vertical="center" wrapText="1"/>
    </xf>
    <xf numFmtId="0" fontId="12" fillId="2" borderId="2466" xfId="3" applyFont="1" applyFill="1" applyBorder="1" applyAlignment="1">
      <alignment horizontal="center" vertical="center" wrapText="1"/>
    </xf>
    <xf numFmtId="0" fontId="12" fillId="5" borderId="2464" xfId="3" applyFont="1" applyFill="1" applyBorder="1" applyAlignment="1">
      <alignment horizontal="left" vertical="top" wrapText="1"/>
    </xf>
    <xf numFmtId="0" fontId="12" fillId="5" borderId="2465" xfId="3" applyFont="1" applyFill="1" applyBorder="1" applyAlignment="1">
      <alignment horizontal="left" vertical="top" wrapText="1"/>
    </xf>
    <xf numFmtId="0" fontId="12" fillId="5" borderId="2466" xfId="3" applyFont="1" applyFill="1" applyBorder="1" applyAlignment="1">
      <alignment horizontal="left" vertical="top" wrapText="1"/>
    </xf>
    <xf numFmtId="0" fontId="15" fillId="5" borderId="2464" xfId="3" applyFont="1" applyFill="1" applyBorder="1" applyAlignment="1">
      <alignment horizontal="center" vertical="center" wrapText="1"/>
    </xf>
    <xf numFmtId="0" fontId="15" fillId="5" borderId="2466" xfId="3" applyFont="1" applyFill="1" applyBorder="1" applyAlignment="1">
      <alignment horizontal="center" vertical="center" wrapText="1"/>
    </xf>
    <xf numFmtId="0" fontId="21" fillId="0" borderId="2464" xfId="3" applyFont="1" applyBorder="1" applyAlignment="1">
      <alignment horizontal="left" vertical="center" wrapText="1"/>
    </xf>
    <xf numFmtId="0" fontId="21" fillId="0" borderId="2465" xfId="3" applyFont="1" applyBorder="1" applyAlignment="1">
      <alignment horizontal="left" vertical="center" wrapText="1"/>
    </xf>
    <xf numFmtId="0" fontId="21" fillId="0" borderId="2466" xfId="3" applyFont="1" applyBorder="1" applyAlignment="1">
      <alignment horizontal="left" vertical="center" wrapText="1"/>
    </xf>
    <xf numFmtId="0" fontId="12" fillId="2" borderId="2464" xfId="3" applyFont="1" applyFill="1" applyBorder="1" applyAlignment="1">
      <alignment horizontal="center" vertical="center"/>
    </xf>
    <xf numFmtId="0" fontId="12" fillId="2" borderId="2465" xfId="3" applyFont="1" applyFill="1" applyBorder="1" applyAlignment="1">
      <alignment horizontal="center" vertical="center"/>
    </xf>
    <xf numFmtId="0" fontId="12" fillId="2" borderId="2459" xfId="3" applyFont="1" applyFill="1" applyBorder="1" applyAlignment="1">
      <alignment horizontal="center" vertical="center"/>
    </xf>
    <xf numFmtId="0" fontId="12" fillId="2" borderId="2460" xfId="3" applyFont="1" applyFill="1" applyBorder="1" applyAlignment="1">
      <alignment horizontal="center" vertical="center"/>
    </xf>
    <xf numFmtId="0" fontId="19" fillId="0" borderId="2461" xfId="3" applyFont="1" applyBorder="1" applyAlignment="1">
      <alignment horizontal="left" vertical="center" shrinkToFit="1"/>
    </xf>
    <xf numFmtId="0" fontId="19" fillId="0" borderId="2462" xfId="3" applyFont="1" applyBorder="1" applyAlignment="1">
      <alignment horizontal="left" vertical="center" shrinkToFit="1"/>
    </xf>
    <xf numFmtId="0" fontId="19" fillId="0" borderId="2463" xfId="3" applyFont="1" applyBorder="1" applyAlignment="1">
      <alignment horizontal="left" vertical="center" shrinkToFit="1"/>
    </xf>
    <xf numFmtId="0" fontId="12" fillId="2" borderId="2454" xfId="3" applyFont="1" applyFill="1" applyBorder="1" applyAlignment="1">
      <alignment horizontal="center" vertical="center"/>
    </xf>
    <xf numFmtId="0" fontId="12" fillId="2" borderId="2455" xfId="3" applyFont="1" applyFill="1" applyBorder="1" applyAlignment="1">
      <alignment horizontal="center" vertical="center"/>
    </xf>
    <xf numFmtId="0" fontId="12" fillId="2" borderId="2456" xfId="3" applyFont="1" applyFill="1" applyBorder="1" applyAlignment="1">
      <alignment horizontal="center" vertical="center"/>
    </xf>
    <xf numFmtId="0" fontId="13" fillId="0" borderId="2457" xfId="3" applyFont="1" applyBorder="1" applyAlignment="1">
      <alignment horizontal="left" vertical="top" wrapText="1"/>
    </xf>
    <xf numFmtId="0" fontId="13" fillId="0" borderId="2455" xfId="3" applyFont="1" applyBorder="1" applyAlignment="1">
      <alignment horizontal="left" vertical="top" wrapText="1"/>
    </xf>
    <xf numFmtId="0" fontId="13" fillId="0" borderId="2458" xfId="3" applyFont="1" applyBorder="1" applyAlignment="1">
      <alignment horizontal="left" vertical="top" wrapText="1"/>
    </xf>
    <xf numFmtId="0" fontId="12" fillId="2" borderId="2449" xfId="3" applyFont="1" applyFill="1" applyBorder="1" applyAlignment="1">
      <alignment horizontal="center" vertical="center"/>
    </xf>
    <xf numFmtId="0" fontId="12" fillId="2" borderId="2450" xfId="3" applyFont="1" applyFill="1" applyBorder="1" applyAlignment="1">
      <alignment horizontal="center" vertical="center"/>
    </xf>
    <xf numFmtId="0" fontId="19" fillId="0" borderId="2451" xfId="3" applyFont="1" applyBorder="1" applyAlignment="1">
      <alignment horizontal="left" vertical="center" shrinkToFit="1"/>
    </xf>
    <xf numFmtId="0" fontId="19" fillId="0" borderId="2452" xfId="3" applyFont="1" applyBorder="1" applyAlignment="1">
      <alignment horizontal="left" vertical="center" shrinkToFit="1"/>
    </xf>
    <xf numFmtId="0" fontId="19" fillId="0" borderId="2453" xfId="3" applyFont="1" applyBorder="1" applyAlignment="1">
      <alignment horizontal="left" vertical="center" shrinkToFit="1"/>
    </xf>
    <xf numFmtId="0" fontId="12" fillId="2" borderId="2444" xfId="3" applyFont="1" applyFill="1" applyBorder="1" applyAlignment="1">
      <alignment horizontal="center" vertical="center"/>
    </xf>
    <xf numFmtId="0" fontId="12" fillId="2" borderId="2445" xfId="3" applyFont="1" applyFill="1" applyBorder="1" applyAlignment="1">
      <alignment horizontal="center" vertical="center"/>
    </xf>
    <xf numFmtId="0" fontId="18" fillId="0" borderId="2446" xfId="3" applyFont="1" applyBorder="1" applyAlignment="1">
      <alignment horizontal="left" vertical="center" shrinkToFit="1"/>
    </xf>
    <xf numFmtId="0" fontId="18" fillId="0" borderId="2447" xfId="3" applyFont="1" applyBorder="1" applyAlignment="1">
      <alignment horizontal="left" vertical="center" shrinkToFit="1"/>
    </xf>
    <xf numFmtId="0" fontId="18" fillId="0" borderId="2448" xfId="3" applyFont="1" applyBorder="1" applyAlignment="1">
      <alignment horizontal="left" vertical="center" shrinkToFit="1"/>
    </xf>
    <xf numFmtId="0" fontId="18" fillId="0" borderId="2451" xfId="3" applyFont="1" applyBorder="1" applyAlignment="1">
      <alignment horizontal="left" vertical="center" shrinkToFit="1"/>
    </xf>
    <xf numFmtId="0" fontId="18" fillId="0" borderId="2452" xfId="3" applyFont="1" applyBorder="1" applyAlignment="1">
      <alignment horizontal="left" vertical="center" shrinkToFit="1"/>
    </xf>
    <xf numFmtId="0" fontId="18" fillId="0" borderId="2453" xfId="3" applyFont="1" applyBorder="1" applyAlignment="1">
      <alignment horizontal="left" vertical="center" shrinkToFit="1"/>
    </xf>
    <xf numFmtId="0" fontId="12" fillId="5" borderId="2431" xfId="3" applyFont="1" applyFill="1" applyBorder="1" applyAlignment="1">
      <alignment horizontal="left" vertical="top" wrapText="1"/>
    </xf>
    <xf numFmtId="0" fontId="12" fillId="5" borderId="2432" xfId="3" applyFont="1" applyFill="1" applyBorder="1" applyAlignment="1">
      <alignment horizontal="left" vertical="top" wrapText="1"/>
    </xf>
    <xf numFmtId="0" fontId="12" fillId="2" borderId="2430" xfId="3" applyFont="1" applyFill="1" applyBorder="1" applyAlignment="1">
      <alignment horizontal="center" vertical="center" wrapText="1"/>
    </xf>
    <xf numFmtId="0" fontId="12" fillId="2" borderId="2431" xfId="3" applyFont="1" applyFill="1" applyBorder="1" applyAlignment="1">
      <alignment horizontal="center" vertical="center" wrapText="1"/>
    </xf>
    <xf numFmtId="0" fontId="12" fillId="2" borderId="2443" xfId="3" applyFont="1" applyFill="1" applyBorder="1" applyAlignment="1">
      <alignment horizontal="center" vertical="center" wrapText="1"/>
    </xf>
    <xf numFmtId="0" fontId="12" fillId="2" borderId="2425" xfId="3" applyFont="1" applyFill="1" applyBorder="1" applyAlignment="1">
      <alignment horizontal="center" vertical="center"/>
    </xf>
    <xf numFmtId="0" fontId="12" fillId="2" borderId="2426" xfId="3" applyFont="1" applyFill="1" applyBorder="1" applyAlignment="1">
      <alignment horizontal="center" vertical="center"/>
    </xf>
    <xf numFmtId="0" fontId="19" fillId="0" borderId="2427" xfId="3" applyFont="1" applyBorder="1" applyAlignment="1">
      <alignment horizontal="left" vertical="center" shrinkToFit="1"/>
    </xf>
    <xf numFmtId="0" fontId="19" fillId="0" borderId="2428" xfId="3" applyFont="1" applyBorder="1" applyAlignment="1">
      <alignment horizontal="left" vertical="center" shrinkToFit="1"/>
    </xf>
    <xf numFmtId="0" fontId="19" fillId="0" borderId="2429" xfId="3" applyFont="1" applyBorder="1" applyAlignment="1">
      <alignment horizontal="left" vertical="center" shrinkToFit="1"/>
    </xf>
    <xf numFmtId="0" fontId="12" fillId="2" borderId="2438" xfId="3" applyFont="1" applyFill="1" applyBorder="1" applyAlignment="1">
      <alignment horizontal="center" vertical="center"/>
    </xf>
    <xf numFmtId="0" fontId="12" fillId="2" borderId="2439" xfId="3" applyFont="1" applyFill="1" applyBorder="1" applyAlignment="1">
      <alignment horizontal="center" vertical="center"/>
    </xf>
    <xf numFmtId="0" fontId="19" fillId="0" borderId="2440" xfId="3" applyFont="1" applyBorder="1" applyAlignment="1">
      <alignment horizontal="left" vertical="center" shrinkToFit="1"/>
    </xf>
    <xf numFmtId="0" fontId="19" fillId="0" borderId="2441" xfId="3" applyFont="1" applyBorder="1" applyAlignment="1">
      <alignment horizontal="left" vertical="center" shrinkToFit="1"/>
    </xf>
    <xf numFmtId="0" fontId="19" fillId="0" borderId="2442" xfId="3" applyFont="1" applyBorder="1" applyAlignment="1">
      <alignment horizontal="left" vertical="center" shrinkToFit="1"/>
    </xf>
    <xf numFmtId="0" fontId="18" fillId="0" borderId="2427" xfId="3" applyFont="1" applyBorder="1" applyAlignment="1">
      <alignment horizontal="left" vertical="center" shrinkToFit="1"/>
    </xf>
    <xf numFmtId="0" fontId="18" fillId="0" borderId="2428" xfId="3" applyFont="1" applyBorder="1" applyAlignment="1">
      <alignment horizontal="left" vertical="center" shrinkToFit="1"/>
    </xf>
    <xf numFmtId="0" fontId="18" fillId="0" borderId="2429" xfId="3" applyFont="1" applyBorder="1" applyAlignment="1">
      <alignment horizontal="left" vertical="center" shrinkToFit="1"/>
    </xf>
    <xf numFmtId="0" fontId="16" fillId="0" borderId="2431" xfId="3" applyFont="1" applyBorder="1" applyAlignment="1">
      <alignment horizontal="left" vertical="center" wrapText="1"/>
    </xf>
    <xf numFmtId="0" fontId="16" fillId="0" borderId="2432" xfId="3" applyFont="1" applyBorder="1" applyAlignment="1">
      <alignment horizontal="left" vertical="center" wrapText="1"/>
    </xf>
    <xf numFmtId="0" fontId="12" fillId="2" borderId="2433" xfId="3" applyFont="1" applyFill="1" applyBorder="1" applyAlignment="1">
      <alignment horizontal="center" vertical="center"/>
    </xf>
    <xf numFmtId="0" fontId="12" fillId="2" borderId="2434" xfId="3" applyFont="1" applyFill="1" applyBorder="1" applyAlignment="1">
      <alignment horizontal="center" vertical="center"/>
    </xf>
    <xf numFmtId="0" fontId="12" fillId="2" borderId="2435" xfId="3" applyFont="1" applyFill="1" applyBorder="1" applyAlignment="1">
      <alignment horizontal="center" vertical="center"/>
    </xf>
    <xf numFmtId="0" fontId="13" fillId="0" borderId="2436" xfId="3" applyFont="1" applyBorder="1" applyAlignment="1">
      <alignment horizontal="left" vertical="top" wrapText="1"/>
    </xf>
    <xf numFmtId="0" fontId="13" fillId="0" borderId="2434" xfId="3" applyFont="1" applyBorder="1" applyAlignment="1">
      <alignment horizontal="left" vertical="top" wrapText="1"/>
    </xf>
    <xf numFmtId="0" fontId="13" fillId="0" borderId="2437" xfId="3" applyFont="1" applyBorder="1" applyAlignment="1">
      <alignment horizontal="left" vertical="top" wrapText="1"/>
    </xf>
    <xf numFmtId="0" fontId="12" fillId="2" borderId="2430" xfId="3" applyFont="1" applyFill="1" applyBorder="1" applyAlignment="1">
      <alignment horizontal="center" vertical="center"/>
    </xf>
    <xf numFmtId="0" fontId="12" fillId="2" borderId="2431" xfId="3" applyFont="1" applyFill="1" applyBorder="1" applyAlignment="1">
      <alignment horizontal="center" vertical="center"/>
    </xf>
    <xf numFmtId="0" fontId="16" fillId="0" borderId="2418" xfId="3" applyFont="1" applyBorder="1" applyAlignment="1">
      <alignment horizontal="left" vertical="center" wrapText="1"/>
    </xf>
    <xf numFmtId="0" fontId="16" fillId="0" borderId="2419" xfId="3" applyFont="1" applyBorder="1" applyAlignment="1">
      <alignment horizontal="left" vertical="center" wrapText="1"/>
    </xf>
    <xf numFmtId="0" fontId="12" fillId="2" borderId="2420" xfId="3" applyFont="1" applyFill="1" applyBorder="1" applyAlignment="1">
      <alignment horizontal="center" vertical="center"/>
    </xf>
    <xf numFmtId="0" fontId="12" fillId="2" borderId="2421" xfId="3" applyFont="1" applyFill="1" applyBorder="1" applyAlignment="1">
      <alignment horizontal="center" vertical="center"/>
    </xf>
    <xf numFmtId="0" fontId="18" fillId="0" borderId="2422" xfId="3" applyFont="1" applyBorder="1" applyAlignment="1">
      <alignment horizontal="left" vertical="center" shrinkToFit="1"/>
    </xf>
    <xf numFmtId="0" fontId="18" fillId="0" borderId="2423" xfId="3" applyFont="1" applyBorder="1" applyAlignment="1">
      <alignment horizontal="left" vertical="center" shrinkToFit="1"/>
    </xf>
    <xf numFmtId="0" fontId="18" fillId="0" borderId="2424" xfId="3" applyFont="1" applyBorder="1" applyAlignment="1">
      <alignment horizontal="left" vertical="center" shrinkToFit="1"/>
    </xf>
    <xf numFmtId="0" fontId="12" fillId="2" borderId="2511" xfId="3" applyFont="1" applyFill="1" applyBorder="1" applyAlignment="1">
      <alignment horizontal="center" vertical="center" wrapText="1"/>
    </xf>
    <xf numFmtId="0" fontId="12" fillId="2" borderId="2512" xfId="3" applyFont="1" applyFill="1" applyBorder="1" applyAlignment="1">
      <alignment horizontal="center" vertical="center" wrapText="1"/>
    </xf>
    <xf numFmtId="0" fontId="12" fillId="2" borderId="2513" xfId="3" applyFont="1" applyFill="1" applyBorder="1" applyAlignment="1">
      <alignment horizontal="center" vertical="center" wrapText="1"/>
    </xf>
    <xf numFmtId="0" fontId="12" fillId="5" borderId="2511" xfId="3" applyFont="1" applyFill="1" applyBorder="1" applyAlignment="1">
      <alignment horizontal="left" vertical="top" wrapText="1"/>
    </xf>
    <xf numFmtId="0" fontId="12" fillId="5" borderId="2512" xfId="3" applyFont="1" applyFill="1" applyBorder="1" applyAlignment="1">
      <alignment horizontal="left" vertical="top" wrapText="1"/>
    </xf>
    <xf numFmtId="0" fontId="12" fillId="5" borderId="2513" xfId="3" applyFont="1" applyFill="1" applyBorder="1" applyAlignment="1">
      <alignment horizontal="left" vertical="top" wrapText="1"/>
    </xf>
    <xf numFmtId="0" fontId="15" fillId="5" borderId="2511" xfId="3" applyFont="1" applyFill="1" applyBorder="1" applyAlignment="1">
      <alignment horizontal="center" vertical="center" wrapText="1"/>
    </xf>
    <xf numFmtId="0" fontId="15" fillId="5" borderId="2513" xfId="3" applyFont="1" applyFill="1" applyBorder="1" applyAlignment="1">
      <alignment horizontal="center" vertical="center" wrapText="1"/>
    </xf>
    <xf numFmtId="0" fontId="21" fillId="0" borderId="2511" xfId="3" applyFont="1" applyBorder="1" applyAlignment="1">
      <alignment horizontal="left" vertical="center" wrapText="1"/>
    </xf>
    <xf numFmtId="0" fontId="21" fillId="0" borderId="2512" xfId="3" applyFont="1" applyBorder="1" applyAlignment="1">
      <alignment horizontal="left" vertical="center" wrapText="1"/>
    </xf>
    <xf numFmtId="0" fontId="21" fillId="0" borderId="2513" xfId="3" applyFont="1" applyBorder="1" applyAlignment="1">
      <alignment horizontal="left" vertical="center" wrapText="1"/>
    </xf>
    <xf numFmtId="0" fontId="12" fillId="2" borderId="2511" xfId="3" applyFont="1" applyFill="1" applyBorder="1" applyAlignment="1">
      <alignment horizontal="center" vertical="center"/>
    </xf>
    <xf numFmtId="0" fontId="12" fillId="2" borderId="2512" xfId="3" applyFont="1" applyFill="1" applyBorder="1" applyAlignment="1">
      <alignment horizontal="center" vertical="center"/>
    </xf>
    <xf numFmtId="0" fontId="12" fillId="2" borderId="2506" xfId="3" applyFont="1" applyFill="1" applyBorder="1" applyAlignment="1">
      <alignment horizontal="center" vertical="center"/>
    </xf>
    <xf numFmtId="0" fontId="12" fillId="2" borderId="2507" xfId="3" applyFont="1" applyFill="1" applyBorder="1" applyAlignment="1">
      <alignment horizontal="center" vertical="center"/>
    </xf>
    <xf numFmtId="0" fontId="19" fillId="0" borderId="2508" xfId="3" applyFont="1" applyBorder="1" applyAlignment="1">
      <alignment horizontal="left" vertical="center" shrinkToFit="1"/>
    </xf>
    <xf numFmtId="0" fontId="19" fillId="0" borderId="2509" xfId="3" applyFont="1" applyBorder="1" applyAlignment="1">
      <alignment horizontal="left" vertical="center" shrinkToFit="1"/>
    </xf>
    <xf numFmtId="0" fontId="19" fillId="0" borderId="2510" xfId="3" applyFont="1" applyBorder="1" applyAlignment="1">
      <alignment horizontal="left" vertical="center" shrinkToFit="1"/>
    </xf>
    <xf numFmtId="0" fontId="12" fillId="2" borderId="2501" xfId="3" applyFont="1" applyFill="1" applyBorder="1" applyAlignment="1">
      <alignment horizontal="center" vertical="center"/>
    </xf>
    <xf numFmtId="0" fontId="12" fillId="2" borderId="2502" xfId="3" applyFont="1" applyFill="1" applyBorder="1" applyAlignment="1">
      <alignment horizontal="center" vertical="center"/>
    </xf>
    <xf numFmtId="0" fontId="12" fillId="2" borderId="2503" xfId="3" applyFont="1" applyFill="1" applyBorder="1" applyAlignment="1">
      <alignment horizontal="center" vertical="center"/>
    </xf>
    <xf numFmtId="0" fontId="13" fillId="0" borderId="2504" xfId="3" applyFont="1" applyBorder="1" applyAlignment="1">
      <alignment horizontal="left" vertical="top" wrapText="1"/>
    </xf>
    <xf numFmtId="0" fontId="13" fillId="0" borderId="2502" xfId="3" applyFont="1" applyBorder="1" applyAlignment="1">
      <alignment horizontal="left" vertical="top" wrapText="1"/>
    </xf>
    <xf numFmtId="0" fontId="13" fillId="0" borderId="2505" xfId="3" applyFont="1" applyBorder="1" applyAlignment="1">
      <alignment horizontal="left" vertical="top" wrapText="1"/>
    </xf>
    <xf numFmtId="0" fontId="12" fillId="2" borderId="2496" xfId="3" applyFont="1" applyFill="1" applyBorder="1" applyAlignment="1">
      <alignment horizontal="center" vertical="center"/>
    </xf>
    <xf numFmtId="0" fontId="12" fillId="2" borderId="2497" xfId="3" applyFont="1" applyFill="1" applyBorder="1" applyAlignment="1">
      <alignment horizontal="center" vertical="center"/>
    </xf>
    <xf numFmtId="0" fontId="19" fillId="0" borderId="2498" xfId="3" applyFont="1" applyBorder="1" applyAlignment="1">
      <alignment horizontal="left" vertical="center" shrinkToFit="1"/>
    </xf>
    <xf numFmtId="0" fontId="19" fillId="0" borderId="2499" xfId="3" applyFont="1" applyBorder="1" applyAlignment="1">
      <alignment horizontal="left" vertical="center" shrinkToFit="1"/>
    </xf>
    <xf numFmtId="0" fontId="19" fillId="0" borderId="2500" xfId="3" applyFont="1" applyBorder="1" applyAlignment="1">
      <alignment horizontal="left" vertical="center" shrinkToFit="1"/>
    </xf>
    <xf numFmtId="0" fontId="12" fillId="2" borderId="2491" xfId="3" applyFont="1" applyFill="1" applyBorder="1" applyAlignment="1">
      <alignment horizontal="center" vertical="center"/>
    </xf>
    <xf numFmtId="0" fontId="12" fillId="2" borderId="2492" xfId="3" applyFont="1" applyFill="1" applyBorder="1" applyAlignment="1">
      <alignment horizontal="center" vertical="center"/>
    </xf>
    <xf numFmtId="0" fontId="18" fillId="0" borderId="2493" xfId="3" applyFont="1" applyBorder="1" applyAlignment="1">
      <alignment horizontal="left" vertical="center" shrinkToFit="1"/>
    </xf>
    <xf numFmtId="0" fontId="18" fillId="0" borderId="2494" xfId="3" applyFont="1" applyBorder="1" applyAlignment="1">
      <alignment horizontal="left" vertical="center" shrinkToFit="1"/>
    </xf>
    <xf numFmtId="0" fontId="18" fillId="0" borderId="2495" xfId="3" applyFont="1" applyBorder="1" applyAlignment="1">
      <alignment horizontal="left" vertical="center" shrinkToFit="1"/>
    </xf>
    <xf numFmtId="0" fontId="18" fillId="0" borderId="2498" xfId="3" applyFont="1" applyBorder="1" applyAlignment="1">
      <alignment horizontal="left" vertical="center" shrinkToFit="1"/>
    </xf>
    <xf numFmtId="0" fontId="18" fillId="0" borderId="2499" xfId="3" applyFont="1" applyBorder="1" applyAlignment="1">
      <alignment horizontal="left" vertical="center" shrinkToFit="1"/>
    </xf>
    <xf numFmtId="0" fontId="18" fillId="0" borderId="2500" xfId="3" applyFont="1" applyBorder="1" applyAlignment="1">
      <alignment horizontal="left" vertical="center" shrinkToFit="1"/>
    </xf>
    <xf numFmtId="0" fontId="12" fillId="5" borderId="2478" xfId="3" applyFont="1" applyFill="1" applyBorder="1" applyAlignment="1">
      <alignment horizontal="left" vertical="top" wrapText="1"/>
    </xf>
    <xf numFmtId="0" fontId="12" fillId="5" borderId="2479" xfId="3" applyFont="1" applyFill="1" applyBorder="1" applyAlignment="1">
      <alignment horizontal="left" vertical="top" wrapText="1"/>
    </xf>
    <xf numFmtId="0" fontId="12" fillId="2" borderId="2477" xfId="3" applyFont="1" applyFill="1" applyBorder="1" applyAlignment="1">
      <alignment horizontal="center" vertical="center" wrapText="1"/>
    </xf>
    <xf numFmtId="0" fontId="12" fillId="2" borderId="2478" xfId="3" applyFont="1" applyFill="1" applyBorder="1" applyAlignment="1">
      <alignment horizontal="center" vertical="center" wrapText="1"/>
    </xf>
    <xf numFmtId="0" fontId="12" fillId="2" borderId="2490" xfId="3" applyFont="1" applyFill="1" applyBorder="1" applyAlignment="1">
      <alignment horizontal="center" vertical="center" wrapText="1"/>
    </xf>
    <xf numFmtId="0" fontId="12" fillId="2" borderId="2472" xfId="3" applyFont="1" applyFill="1" applyBorder="1" applyAlignment="1">
      <alignment horizontal="center" vertical="center"/>
    </xf>
    <xf numFmtId="0" fontId="12" fillId="2" borderId="2473" xfId="3" applyFont="1" applyFill="1" applyBorder="1" applyAlignment="1">
      <alignment horizontal="center" vertical="center"/>
    </xf>
    <xf numFmtId="0" fontId="19" fillId="0" borderId="2474" xfId="3" applyFont="1" applyBorder="1" applyAlignment="1">
      <alignment horizontal="left" vertical="center" shrinkToFit="1"/>
    </xf>
    <xf numFmtId="0" fontId="19" fillId="0" borderId="2475" xfId="3" applyFont="1" applyBorder="1" applyAlignment="1">
      <alignment horizontal="left" vertical="center" shrinkToFit="1"/>
    </xf>
    <xf numFmtId="0" fontId="19" fillId="0" borderId="2476" xfId="3" applyFont="1" applyBorder="1" applyAlignment="1">
      <alignment horizontal="left" vertical="center" shrinkToFit="1"/>
    </xf>
    <xf numFmtId="0" fontId="12" fillId="2" borderId="2485" xfId="3" applyFont="1" applyFill="1" applyBorder="1" applyAlignment="1">
      <alignment horizontal="center" vertical="center"/>
    </xf>
    <xf numFmtId="0" fontId="12" fillId="2" borderId="2486" xfId="3" applyFont="1" applyFill="1" applyBorder="1" applyAlignment="1">
      <alignment horizontal="center" vertical="center"/>
    </xf>
    <xf numFmtId="0" fontId="19" fillId="0" borderId="2487" xfId="3" applyFont="1" applyBorder="1" applyAlignment="1">
      <alignment horizontal="left" vertical="center" shrinkToFit="1"/>
    </xf>
    <xf numFmtId="0" fontId="19" fillId="0" borderId="2488" xfId="3" applyFont="1" applyBorder="1" applyAlignment="1">
      <alignment horizontal="left" vertical="center" shrinkToFit="1"/>
    </xf>
    <xf numFmtId="0" fontId="19" fillId="0" borderId="2489" xfId="3" applyFont="1" applyBorder="1" applyAlignment="1">
      <alignment horizontal="left" vertical="center" shrinkToFit="1"/>
    </xf>
    <xf numFmtId="0" fontId="18" fillId="0" borderId="2474" xfId="3" applyFont="1" applyBorder="1" applyAlignment="1">
      <alignment horizontal="left" vertical="center" shrinkToFit="1"/>
    </xf>
    <xf numFmtId="0" fontId="18" fillId="0" borderId="2475" xfId="3" applyFont="1" applyBorder="1" applyAlignment="1">
      <alignment horizontal="left" vertical="center" shrinkToFit="1"/>
    </xf>
    <xf numFmtId="0" fontId="18" fillId="0" borderId="2476" xfId="3" applyFont="1" applyBorder="1" applyAlignment="1">
      <alignment horizontal="left" vertical="center" shrinkToFit="1"/>
    </xf>
    <xf numFmtId="0" fontId="16" fillId="0" borderId="2478" xfId="3" applyFont="1" applyBorder="1" applyAlignment="1">
      <alignment horizontal="left" vertical="center" wrapText="1"/>
    </xf>
    <xf numFmtId="0" fontId="16" fillId="0" borderId="2479" xfId="3" applyFont="1" applyBorder="1" applyAlignment="1">
      <alignment horizontal="left" vertical="center" wrapText="1"/>
    </xf>
    <xf numFmtId="0" fontId="12" fillId="2" borderId="2480" xfId="3" applyFont="1" applyFill="1" applyBorder="1" applyAlignment="1">
      <alignment horizontal="center" vertical="center"/>
    </xf>
    <xf numFmtId="0" fontId="12" fillId="2" borderId="2481" xfId="3" applyFont="1" applyFill="1" applyBorder="1" applyAlignment="1">
      <alignment horizontal="center" vertical="center"/>
    </xf>
    <xf numFmtId="0" fontId="12" fillId="2" borderId="2482" xfId="3" applyFont="1" applyFill="1" applyBorder="1" applyAlignment="1">
      <alignment horizontal="center" vertical="center"/>
    </xf>
    <xf numFmtId="0" fontId="13" fillId="0" borderId="2483" xfId="3" applyFont="1" applyBorder="1" applyAlignment="1">
      <alignment horizontal="left" vertical="top" wrapText="1"/>
    </xf>
    <xf numFmtId="0" fontId="13" fillId="0" borderId="2481" xfId="3" applyFont="1" applyBorder="1" applyAlignment="1">
      <alignment horizontal="left" vertical="top" wrapText="1"/>
    </xf>
    <xf numFmtId="0" fontId="13" fillId="0" borderId="2484" xfId="3" applyFont="1" applyBorder="1" applyAlignment="1">
      <alignment horizontal="left" vertical="top" wrapText="1"/>
    </xf>
    <xf numFmtId="0" fontId="12" fillId="2" borderId="2477" xfId="3" applyFont="1" applyFill="1" applyBorder="1" applyAlignment="1">
      <alignment horizontal="center" vertical="center"/>
    </xf>
    <xf numFmtId="0" fontId="12" fillId="2" borderId="2478" xfId="3" applyFont="1" applyFill="1" applyBorder="1" applyAlignment="1">
      <alignment horizontal="center" vertical="center"/>
    </xf>
    <xf numFmtId="0" fontId="16" fillId="0" borderId="2465" xfId="3" applyFont="1" applyBorder="1" applyAlignment="1">
      <alignment horizontal="left" vertical="center" wrapText="1"/>
    </xf>
    <xf numFmtId="0" fontId="16" fillId="0" borderId="2466" xfId="3" applyFont="1" applyBorder="1" applyAlignment="1">
      <alignment horizontal="left" vertical="center" wrapText="1"/>
    </xf>
    <xf numFmtId="0" fontId="12" fillId="2" borderId="2467" xfId="3" applyFont="1" applyFill="1" applyBorder="1" applyAlignment="1">
      <alignment horizontal="center" vertical="center"/>
    </xf>
    <xf numFmtId="0" fontId="12" fillId="2" borderId="2468" xfId="3" applyFont="1" applyFill="1" applyBorder="1" applyAlignment="1">
      <alignment horizontal="center" vertical="center"/>
    </xf>
    <xf numFmtId="0" fontId="18" fillId="0" borderId="2469" xfId="3" applyFont="1" applyBorder="1" applyAlignment="1">
      <alignment horizontal="left" vertical="center" shrinkToFit="1"/>
    </xf>
    <xf numFmtId="0" fontId="18" fillId="0" borderId="2470" xfId="3" applyFont="1" applyBorder="1" applyAlignment="1">
      <alignment horizontal="left" vertical="center" shrinkToFit="1"/>
    </xf>
    <xf numFmtId="0" fontId="18" fillId="0" borderId="2471" xfId="3" applyFont="1" applyBorder="1" applyAlignment="1">
      <alignment horizontal="left" vertical="center" shrinkToFit="1"/>
    </xf>
    <xf numFmtId="0" fontId="12" fillId="2" borderId="2558" xfId="3" applyFont="1" applyFill="1" applyBorder="1" applyAlignment="1">
      <alignment horizontal="center" vertical="center" wrapText="1"/>
    </xf>
    <xf numFmtId="0" fontId="12" fillId="2" borderId="2559" xfId="3" applyFont="1" applyFill="1" applyBorder="1" applyAlignment="1">
      <alignment horizontal="center" vertical="center" wrapText="1"/>
    </xf>
    <xf numFmtId="0" fontId="12" fillId="2" borderId="2560" xfId="3" applyFont="1" applyFill="1" applyBorder="1" applyAlignment="1">
      <alignment horizontal="center" vertical="center" wrapText="1"/>
    </xf>
    <xf numFmtId="0" fontId="12" fillId="5" borderId="2558" xfId="3" applyFont="1" applyFill="1" applyBorder="1" applyAlignment="1">
      <alignment horizontal="left" vertical="top" wrapText="1"/>
    </xf>
    <xf numFmtId="0" fontId="12" fillId="5" borderId="2559" xfId="3" applyFont="1" applyFill="1" applyBorder="1" applyAlignment="1">
      <alignment horizontal="left" vertical="top" wrapText="1"/>
    </xf>
    <xf numFmtId="0" fontId="12" fillId="5" borderId="2560" xfId="3" applyFont="1" applyFill="1" applyBorder="1" applyAlignment="1">
      <alignment horizontal="left" vertical="top" wrapText="1"/>
    </xf>
    <xf numFmtId="0" fontId="15" fillId="5" borderId="2558" xfId="3" applyFont="1" applyFill="1" applyBorder="1" applyAlignment="1">
      <alignment horizontal="center" vertical="center" wrapText="1"/>
    </xf>
    <xf numFmtId="0" fontId="15" fillId="5" borderId="2560" xfId="3" applyFont="1" applyFill="1" applyBorder="1" applyAlignment="1">
      <alignment horizontal="center" vertical="center" wrapText="1"/>
    </xf>
    <xf numFmtId="0" fontId="21" fillId="0" borderId="2558" xfId="3" applyFont="1" applyBorder="1" applyAlignment="1">
      <alignment horizontal="left" vertical="center" wrapText="1"/>
    </xf>
    <xf numFmtId="0" fontId="21" fillId="0" borderId="2559" xfId="3" applyFont="1" applyBorder="1" applyAlignment="1">
      <alignment horizontal="left" vertical="center" wrapText="1"/>
    </xf>
    <xf numFmtId="0" fontId="21" fillId="0" borderId="2560" xfId="3" applyFont="1" applyBorder="1" applyAlignment="1">
      <alignment horizontal="left" vertical="center" wrapText="1"/>
    </xf>
    <xf numFmtId="0" fontId="12" fillId="2" borderId="2558" xfId="3" applyFont="1" applyFill="1" applyBorder="1" applyAlignment="1">
      <alignment horizontal="center" vertical="center"/>
    </xf>
    <xf numFmtId="0" fontId="12" fillId="2" borderId="2559" xfId="3" applyFont="1" applyFill="1" applyBorder="1" applyAlignment="1">
      <alignment horizontal="center" vertical="center"/>
    </xf>
    <xf numFmtId="0" fontId="12" fillId="2" borderId="2553" xfId="3" applyFont="1" applyFill="1" applyBorder="1" applyAlignment="1">
      <alignment horizontal="center" vertical="center"/>
    </xf>
    <xf numFmtId="0" fontId="12" fillId="2" borderId="2554" xfId="3" applyFont="1" applyFill="1" applyBorder="1" applyAlignment="1">
      <alignment horizontal="center" vertical="center"/>
    </xf>
    <xf numFmtId="0" fontId="19" fillId="0" borderId="2555" xfId="3" applyFont="1" applyBorder="1" applyAlignment="1">
      <alignment horizontal="left" vertical="center" shrinkToFit="1"/>
    </xf>
    <xf numFmtId="0" fontId="19" fillId="0" borderId="2556" xfId="3" applyFont="1" applyBorder="1" applyAlignment="1">
      <alignment horizontal="left" vertical="center" shrinkToFit="1"/>
    </xf>
    <xf numFmtId="0" fontId="19" fillId="0" borderId="2557" xfId="3" applyFont="1" applyBorder="1" applyAlignment="1">
      <alignment horizontal="left" vertical="center" shrinkToFit="1"/>
    </xf>
    <xf numFmtId="0" fontId="12" fillId="2" borderId="2548" xfId="3" applyFont="1" applyFill="1" applyBorder="1" applyAlignment="1">
      <alignment horizontal="center" vertical="center"/>
    </xf>
    <xf numFmtId="0" fontId="12" fillId="2" borderId="2549" xfId="3" applyFont="1" applyFill="1" applyBorder="1" applyAlignment="1">
      <alignment horizontal="center" vertical="center"/>
    </xf>
    <xf numFmtId="0" fontId="12" fillId="2" borderId="2550" xfId="3" applyFont="1" applyFill="1" applyBorder="1" applyAlignment="1">
      <alignment horizontal="center" vertical="center"/>
    </xf>
    <xf numFmtId="0" fontId="13" fillId="0" borderId="2551" xfId="3" applyFont="1" applyBorder="1" applyAlignment="1">
      <alignment horizontal="left" vertical="top" wrapText="1"/>
    </xf>
    <xf numFmtId="0" fontId="13" fillId="0" borderId="2549" xfId="3" applyFont="1" applyBorder="1" applyAlignment="1">
      <alignment horizontal="left" vertical="top" wrapText="1"/>
    </xf>
    <xf numFmtId="0" fontId="13" fillId="0" borderId="2552" xfId="3" applyFont="1" applyBorder="1" applyAlignment="1">
      <alignment horizontal="left" vertical="top" wrapText="1"/>
    </xf>
    <xf numFmtId="0" fontId="12" fillId="2" borderId="2543" xfId="3" applyFont="1" applyFill="1" applyBorder="1" applyAlignment="1">
      <alignment horizontal="center" vertical="center"/>
    </xf>
    <xf numFmtId="0" fontId="12" fillId="2" borderId="2544" xfId="3" applyFont="1" applyFill="1" applyBorder="1" applyAlignment="1">
      <alignment horizontal="center" vertical="center"/>
    </xf>
    <xf numFmtId="0" fontId="19" fillId="0" borderId="2545" xfId="3" applyFont="1" applyBorder="1" applyAlignment="1">
      <alignment horizontal="left" vertical="center" shrinkToFit="1"/>
    </xf>
    <xf numFmtId="0" fontId="19" fillId="0" borderId="2546" xfId="3" applyFont="1" applyBorder="1" applyAlignment="1">
      <alignment horizontal="left" vertical="center" shrinkToFit="1"/>
    </xf>
    <xf numFmtId="0" fontId="19" fillId="0" borderId="2547" xfId="3" applyFont="1" applyBorder="1" applyAlignment="1">
      <alignment horizontal="left" vertical="center" shrinkToFit="1"/>
    </xf>
    <xf numFmtId="0" fontId="12" fillId="2" borderId="2538" xfId="3" applyFont="1" applyFill="1" applyBorder="1" applyAlignment="1">
      <alignment horizontal="center" vertical="center"/>
    </xf>
    <xf numFmtId="0" fontId="12" fillId="2" borderId="2539" xfId="3" applyFont="1" applyFill="1" applyBorder="1" applyAlignment="1">
      <alignment horizontal="center" vertical="center"/>
    </xf>
    <xf numFmtId="0" fontId="18" fillId="0" borderId="2540" xfId="3" applyFont="1" applyBorder="1" applyAlignment="1">
      <alignment horizontal="left" vertical="center" shrinkToFit="1"/>
    </xf>
    <xf numFmtId="0" fontId="18" fillId="0" borderId="2541" xfId="3" applyFont="1" applyBorder="1" applyAlignment="1">
      <alignment horizontal="left" vertical="center" shrinkToFit="1"/>
    </xf>
    <xf numFmtId="0" fontId="18" fillId="0" borderId="2542" xfId="3" applyFont="1" applyBorder="1" applyAlignment="1">
      <alignment horizontal="left" vertical="center" shrinkToFit="1"/>
    </xf>
    <xf numFmtId="0" fontId="18" fillId="0" borderId="2545" xfId="3" applyFont="1" applyBorder="1" applyAlignment="1">
      <alignment horizontal="left" vertical="center" shrinkToFit="1"/>
    </xf>
    <xf numFmtId="0" fontId="18" fillId="0" borderId="2546" xfId="3" applyFont="1" applyBorder="1" applyAlignment="1">
      <alignment horizontal="left" vertical="center" shrinkToFit="1"/>
    </xf>
    <xf numFmtId="0" fontId="18" fillId="0" borderId="2547" xfId="3" applyFont="1" applyBorder="1" applyAlignment="1">
      <alignment horizontal="left" vertical="center" shrinkToFit="1"/>
    </xf>
    <xf numFmtId="0" fontId="12" fillId="5" borderId="2525" xfId="3" applyFont="1" applyFill="1" applyBorder="1" applyAlignment="1">
      <alignment horizontal="left" vertical="top" wrapText="1"/>
    </xf>
    <xf numFmtId="0" fontId="12" fillId="5" borderId="2526" xfId="3" applyFont="1" applyFill="1" applyBorder="1" applyAlignment="1">
      <alignment horizontal="left" vertical="top" wrapText="1"/>
    </xf>
    <xf numFmtId="0" fontId="12" fillId="2" borderId="2524" xfId="3" applyFont="1" applyFill="1" applyBorder="1" applyAlignment="1">
      <alignment horizontal="center" vertical="center" wrapText="1"/>
    </xf>
    <xf numFmtId="0" fontId="12" fillId="2" borderId="2525" xfId="3" applyFont="1" applyFill="1" applyBorder="1" applyAlignment="1">
      <alignment horizontal="center" vertical="center" wrapText="1"/>
    </xf>
    <xf numFmtId="0" fontId="12" fillId="2" borderId="2537" xfId="3" applyFont="1" applyFill="1" applyBorder="1" applyAlignment="1">
      <alignment horizontal="center" vertical="center" wrapText="1"/>
    </xf>
    <xf numFmtId="0" fontId="12" fillId="2" borderId="2519" xfId="3" applyFont="1" applyFill="1" applyBorder="1" applyAlignment="1">
      <alignment horizontal="center" vertical="center"/>
    </xf>
    <xf numFmtId="0" fontId="12" fillId="2" borderId="2520" xfId="3" applyFont="1" applyFill="1" applyBorder="1" applyAlignment="1">
      <alignment horizontal="center" vertical="center"/>
    </xf>
    <xf numFmtId="0" fontId="19" fillId="0" borderId="2521" xfId="3" applyFont="1" applyBorder="1" applyAlignment="1">
      <alignment horizontal="left" vertical="center" shrinkToFit="1"/>
    </xf>
    <xf numFmtId="0" fontId="19" fillId="0" borderId="2522" xfId="3" applyFont="1" applyBorder="1" applyAlignment="1">
      <alignment horizontal="left" vertical="center" shrinkToFit="1"/>
    </xf>
    <xf numFmtId="0" fontId="19" fillId="0" borderId="2523" xfId="3" applyFont="1" applyBorder="1" applyAlignment="1">
      <alignment horizontal="left" vertical="center" shrinkToFit="1"/>
    </xf>
    <xf numFmtId="0" fontId="12" fillId="2" borderId="2532" xfId="3" applyFont="1" applyFill="1" applyBorder="1" applyAlignment="1">
      <alignment horizontal="center" vertical="center"/>
    </xf>
    <xf numFmtId="0" fontId="12" fillId="2" borderId="2533" xfId="3" applyFont="1" applyFill="1" applyBorder="1" applyAlignment="1">
      <alignment horizontal="center" vertical="center"/>
    </xf>
    <xf numFmtId="0" fontId="19" fillId="0" borderId="2534" xfId="3" applyFont="1" applyBorder="1" applyAlignment="1">
      <alignment horizontal="left" vertical="center" shrinkToFit="1"/>
    </xf>
    <xf numFmtId="0" fontId="19" fillId="0" borderId="2535" xfId="3" applyFont="1" applyBorder="1" applyAlignment="1">
      <alignment horizontal="left" vertical="center" shrinkToFit="1"/>
    </xf>
    <xf numFmtId="0" fontId="19" fillId="0" borderId="2536" xfId="3" applyFont="1" applyBorder="1" applyAlignment="1">
      <alignment horizontal="left" vertical="center" shrinkToFit="1"/>
    </xf>
    <xf numFmtId="0" fontId="18" fillId="0" borderId="2521" xfId="3" applyFont="1" applyBorder="1" applyAlignment="1">
      <alignment horizontal="left" vertical="center" shrinkToFit="1"/>
    </xf>
    <xf numFmtId="0" fontId="18" fillId="0" borderId="2522" xfId="3" applyFont="1" applyBorder="1" applyAlignment="1">
      <alignment horizontal="left" vertical="center" shrinkToFit="1"/>
    </xf>
    <xf numFmtId="0" fontId="18" fillId="0" borderId="2523" xfId="3" applyFont="1" applyBorder="1" applyAlignment="1">
      <alignment horizontal="left" vertical="center" shrinkToFit="1"/>
    </xf>
    <xf numFmtId="0" fontId="16" fillId="0" borderId="2525" xfId="3" applyFont="1" applyBorder="1" applyAlignment="1">
      <alignment horizontal="left" vertical="center" wrapText="1"/>
    </xf>
    <xf numFmtId="0" fontId="16" fillId="0" borderId="2526" xfId="3" applyFont="1" applyBorder="1" applyAlignment="1">
      <alignment horizontal="left" vertical="center" wrapText="1"/>
    </xf>
    <xf numFmtId="0" fontId="12" fillId="2" borderId="2527" xfId="3" applyFont="1" applyFill="1" applyBorder="1" applyAlignment="1">
      <alignment horizontal="center" vertical="center"/>
    </xf>
    <xf numFmtId="0" fontId="12" fillId="2" borderId="2528" xfId="3" applyFont="1" applyFill="1" applyBorder="1" applyAlignment="1">
      <alignment horizontal="center" vertical="center"/>
    </xf>
    <xf numFmtId="0" fontId="12" fillId="2" borderId="2529" xfId="3" applyFont="1" applyFill="1" applyBorder="1" applyAlignment="1">
      <alignment horizontal="center" vertical="center"/>
    </xf>
    <xf numFmtId="0" fontId="13" fillId="0" borderId="2530" xfId="3" applyFont="1" applyBorder="1" applyAlignment="1">
      <alignment horizontal="left" vertical="top" wrapText="1"/>
    </xf>
    <xf numFmtId="0" fontId="13" fillId="0" borderId="2528" xfId="3" applyFont="1" applyBorder="1" applyAlignment="1">
      <alignment horizontal="left" vertical="top" wrapText="1"/>
    </xf>
    <xf numFmtId="0" fontId="13" fillId="0" borderId="2531" xfId="3" applyFont="1" applyBorder="1" applyAlignment="1">
      <alignment horizontal="left" vertical="top" wrapText="1"/>
    </xf>
    <xf numFmtId="0" fontId="12" fillId="2" borderId="2524" xfId="3" applyFont="1" applyFill="1" applyBorder="1" applyAlignment="1">
      <alignment horizontal="center" vertical="center"/>
    </xf>
    <xf numFmtId="0" fontId="12" fillId="2" borderId="2525" xfId="3" applyFont="1" applyFill="1" applyBorder="1" applyAlignment="1">
      <alignment horizontal="center" vertical="center"/>
    </xf>
    <xf numFmtId="0" fontId="16" fillId="0" borderId="2512" xfId="3" applyFont="1" applyBorder="1" applyAlignment="1">
      <alignment horizontal="left" vertical="center" wrapText="1"/>
    </xf>
    <xf numFmtId="0" fontId="16" fillId="0" borderId="2513" xfId="3" applyFont="1" applyBorder="1" applyAlignment="1">
      <alignment horizontal="left" vertical="center" wrapText="1"/>
    </xf>
    <xf numFmtId="0" fontId="12" fillId="2" borderId="2514" xfId="3" applyFont="1" applyFill="1" applyBorder="1" applyAlignment="1">
      <alignment horizontal="center" vertical="center"/>
    </xf>
    <xf numFmtId="0" fontId="12" fillId="2" borderId="2515" xfId="3" applyFont="1" applyFill="1" applyBorder="1" applyAlignment="1">
      <alignment horizontal="center" vertical="center"/>
    </xf>
    <xf numFmtId="0" fontId="18" fillId="0" borderId="2516" xfId="3" applyFont="1" applyBorder="1" applyAlignment="1">
      <alignment horizontal="left" vertical="center" shrinkToFit="1"/>
    </xf>
    <xf numFmtId="0" fontId="18" fillId="0" borderId="2517" xfId="3" applyFont="1" applyBorder="1" applyAlignment="1">
      <alignment horizontal="left" vertical="center" shrinkToFit="1"/>
    </xf>
    <xf numFmtId="0" fontId="18" fillId="0" borderId="2518" xfId="3" applyFont="1" applyBorder="1" applyAlignment="1">
      <alignment horizontal="left" vertical="center" shrinkToFit="1"/>
    </xf>
    <xf numFmtId="0" fontId="12" fillId="2" borderId="2605" xfId="3" applyFont="1" applyFill="1" applyBorder="1" applyAlignment="1">
      <alignment horizontal="center" vertical="center" wrapText="1"/>
    </xf>
    <xf numFmtId="0" fontId="12" fillId="2" borderId="2606" xfId="3" applyFont="1" applyFill="1" applyBorder="1" applyAlignment="1">
      <alignment horizontal="center" vertical="center" wrapText="1"/>
    </xf>
    <xf numFmtId="0" fontId="12" fillId="2" borderId="2607" xfId="3" applyFont="1" applyFill="1" applyBorder="1" applyAlignment="1">
      <alignment horizontal="center" vertical="center" wrapText="1"/>
    </xf>
    <xf numFmtId="0" fontId="12" fillId="5" borderId="2605" xfId="3" applyFont="1" applyFill="1" applyBorder="1" applyAlignment="1">
      <alignment horizontal="left" vertical="top" wrapText="1"/>
    </xf>
    <xf numFmtId="0" fontId="12" fillId="5" borderId="2606" xfId="3" applyFont="1" applyFill="1" applyBorder="1" applyAlignment="1">
      <alignment horizontal="left" vertical="top" wrapText="1"/>
    </xf>
    <xf numFmtId="0" fontId="12" fillId="5" borderId="2607" xfId="3" applyFont="1" applyFill="1" applyBorder="1" applyAlignment="1">
      <alignment horizontal="left" vertical="top" wrapText="1"/>
    </xf>
    <xf numFmtId="0" fontId="15" fillId="5" borderId="2605" xfId="3" applyFont="1" applyFill="1" applyBorder="1" applyAlignment="1">
      <alignment horizontal="center" vertical="center" wrapText="1"/>
    </xf>
    <xf numFmtId="0" fontId="15" fillId="5" borderId="2607" xfId="3" applyFont="1" applyFill="1" applyBorder="1" applyAlignment="1">
      <alignment horizontal="center" vertical="center" wrapText="1"/>
    </xf>
    <xf numFmtId="0" fontId="21" fillId="0" borderId="2605" xfId="3" applyFont="1" applyBorder="1" applyAlignment="1">
      <alignment horizontal="left" vertical="center" wrapText="1"/>
    </xf>
    <xf numFmtId="0" fontId="21" fillId="0" borderId="2606" xfId="3" applyFont="1" applyBorder="1" applyAlignment="1">
      <alignment horizontal="left" vertical="center" wrapText="1"/>
    </xf>
    <xf numFmtId="0" fontId="21" fillId="0" borderId="2607" xfId="3" applyFont="1" applyBorder="1" applyAlignment="1">
      <alignment horizontal="left" vertical="center" wrapText="1"/>
    </xf>
    <xf numFmtId="0" fontId="12" fillId="2" borderId="2605" xfId="3" applyFont="1" applyFill="1" applyBorder="1" applyAlignment="1">
      <alignment horizontal="center" vertical="center"/>
    </xf>
    <xf numFmtId="0" fontId="12" fillId="2" borderId="2606" xfId="3" applyFont="1" applyFill="1" applyBorder="1" applyAlignment="1">
      <alignment horizontal="center" vertical="center"/>
    </xf>
    <xf numFmtId="0" fontId="12" fillId="2" borderId="2600" xfId="3" applyFont="1" applyFill="1" applyBorder="1" applyAlignment="1">
      <alignment horizontal="center" vertical="center"/>
    </xf>
    <xf numFmtId="0" fontId="12" fillId="2" borderId="2601" xfId="3" applyFont="1" applyFill="1" applyBorder="1" applyAlignment="1">
      <alignment horizontal="center" vertical="center"/>
    </xf>
    <xf numFmtId="0" fontId="19" fillId="0" borderId="2602" xfId="3" applyFont="1" applyBorder="1" applyAlignment="1">
      <alignment horizontal="left" vertical="center" shrinkToFit="1"/>
    </xf>
    <xf numFmtId="0" fontId="19" fillId="0" borderId="2603" xfId="3" applyFont="1" applyBorder="1" applyAlignment="1">
      <alignment horizontal="left" vertical="center" shrinkToFit="1"/>
    </xf>
    <xf numFmtId="0" fontId="19" fillId="0" borderId="2604" xfId="3" applyFont="1" applyBorder="1" applyAlignment="1">
      <alignment horizontal="left" vertical="center" shrinkToFit="1"/>
    </xf>
    <xf numFmtId="0" fontId="12" fillId="2" borderId="2595" xfId="3" applyFont="1" applyFill="1" applyBorder="1" applyAlignment="1">
      <alignment horizontal="center" vertical="center"/>
    </xf>
    <xf numFmtId="0" fontId="12" fillId="2" borderId="2596" xfId="3" applyFont="1" applyFill="1" applyBorder="1" applyAlignment="1">
      <alignment horizontal="center" vertical="center"/>
    </xf>
    <xf numFmtId="0" fontId="12" fillId="2" borderId="2597" xfId="3" applyFont="1" applyFill="1" applyBorder="1" applyAlignment="1">
      <alignment horizontal="center" vertical="center"/>
    </xf>
    <xf numFmtId="0" fontId="13" fillId="0" borderId="2598" xfId="3" applyFont="1" applyBorder="1" applyAlignment="1">
      <alignment horizontal="left" vertical="top" wrapText="1"/>
    </xf>
    <xf numFmtId="0" fontId="13" fillId="0" borderId="2596" xfId="3" applyFont="1" applyBorder="1" applyAlignment="1">
      <alignment horizontal="left" vertical="top" wrapText="1"/>
    </xf>
    <xf numFmtId="0" fontId="13" fillId="0" borderId="2599" xfId="3" applyFont="1" applyBorder="1" applyAlignment="1">
      <alignment horizontal="left" vertical="top" wrapText="1"/>
    </xf>
    <xf numFmtId="0" fontId="12" fillId="2" borderId="2590" xfId="3" applyFont="1" applyFill="1" applyBorder="1" applyAlignment="1">
      <alignment horizontal="center" vertical="center"/>
    </xf>
    <xf numFmtId="0" fontId="12" fillId="2" borderId="2591" xfId="3" applyFont="1" applyFill="1" applyBorder="1" applyAlignment="1">
      <alignment horizontal="center" vertical="center"/>
    </xf>
    <xf numFmtId="0" fontId="19" fillId="0" borderId="2592" xfId="3" applyFont="1" applyBorder="1" applyAlignment="1">
      <alignment horizontal="left" vertical="center" shrinkToFit="1"/>
    </xf>
    <xf numFmtId="0" fontId="19" fillId="0" borderId="2593" xfId="3" applyFont="1" applyBorder="1" applyAlignment="1">
      <alignment horizontal="left" vertical="center" shrinkToFit="1"/>
    </xf>
    <xf numFmtId="0" fontId="19" fillId="0" borderId="2594" xfId="3" applyFont="1" applyBorder="1" applyAlignment="1">
      <alignment horizontal="left" vertical="center" shrinkToFit="1"/>
    </xf>
    <xf numFmtId="0" fontId="12" fillId="2" borderId="2585" xfId="3" applyFont="1" applyFill="1" applyBorder="1" applyAlignment="1">
      <alignment horizontal="center" vertical="center"/>
    </xf>
    <xf numFmtId="0" fontId="12" fillId="2" borderId="2586" xfId="3" applyFont="1" applyFill="1" applyBorder="1" applyAlignment="1">
      <alignment horizontal="center" vertical="center"/>
    </xf>
    <xf numFmtId="0" fontId="18" fillId="0" borderId="2587" xfId="3" applyFont="1" applyBorder="1" applyAlignment="1">
      <alignment horizontal="left" vertical="center" shrinkToFit="1"/>
    </xf>
    <xf numFmtId="0" fontId="18" fillId="0" borderId="2588" xfId="3" applyFont="1" applyBorder="1" applyAlignment="1">
      <alignment horizontal="left" vertical="center" shrinkToFit="1"/>
    </xf>
    <xf numFmtId="0" fontId="18" fillId="0" borderId="2589" xfId="3" applyFont="1" applyBorder="1" applyAlignment="1">
      <alignment horizontal="left" vertical="center" shrinkToFit="1"/>
    </xf>
    <xf numFmtId="0" fontId="18" fillId="0" borderId="2592" xfId="3" applyFont="1" applyBorder="1" applyAlignment="1">
      <alignment horizontal="left" vertical="center" shrinkToFit="1"/>
    </xf>
    <xf numFmtId="0" fontId="18" fillId="0" borderId="2593" xfId="3" applyFont="1" applyBorder="1" applyAlignment="1">
      <alignment horizontal="left" vertical="center" shrinkToFit="1"/>
    </xf>
    <xf numFmtId="0" fontId="18" fillId="0" borderId="2594" xfId="3" applyFont="1" applyBorder="1" applyAlignment="1">
      <alignment horizontal="left" vertical="center" shrinkToFit="1"/>
    </xf>
    <xf numFmtId="0" fontId="12" fillId="5" borderId="2572" xfId="3" applyFont="1" applyFill="1" applyBorder="1" applyAlignment="1">
      <alignment horizontal="left" vertical="top" wrapText="1"/>
    </xf>
    <xf numFmtId="0" fontId="12" fillId="5" borderId="2573" xfId="3" applyFont="1" applyFill="1" applyBorder="1" applyAlignment="1">
      <alignment horizontal="left" vertical="top" wrapText="1"/>
    </xf>
    <xf numFmtId="0" fontId="12" fillId="2" borderId="2571" xfId="3" applyFont="1" applyFill="1" applyBorder="1" applyAlignment="1">
      <alignment horizontal="center" vertical="center" wrapText="1"/>
    </xf>
    <xf numFmtId="0" fontId="12" fillId="2" borderId="2572" xfId="3" applyFont="1" applyFill="1" applyBorder="1" applyAlignment="1">
      <alignment horizontal="center" vertical="center" wrapText="1"/>
    </xf>
    <xf numFmtId="0" fontId="12" fillId="2" borderId="2584" xfId="3" applyFont="1" applyFill="1" applyBorder="1" applyAlignment="1">
      <alignment horizontal="center" vertical="center" wrapText="1"/>
    </xf>
    <xf numFmtId="0" fontId="12" fillId="2" borderId="2566" xfId="3" applyFont="1" applyFill="1" applyBorder="1" applyAlignment="1">
      <alignment horizontal="center" vertical="center"/>
    </xf>
    <xf numFmtId="0" fontId="12" fillId="2" borderId="2567" xfId="3" applyFont="1" applyFill="1" applyBorder="1" applyAlignment="1">
      <alignment horizontal="center" vertical="center"/>
    </xf>
    <xf numFmtId="0" fontId="19" fillId="0" borderId="2568" xfId="3" applyFont="1" applyBorder="1" applyAlignment="1">
      <alignment horizontal="left" vertical="center" shrinkToFit="1"/>
    </xf>
    <xf numFmtId="0" fontId="19" fillId="0" borderId="2569" xfId="3" applyFont="1" applyBorder="1" applyAlignment="1">
      <alignment horizontal="left" vertical="center" shrinkToFit="1"/>
    </xf>
    <xf numFmtId="0" fontId="19" fillId="0" borderId="2570" xfId="3" applyFont="1" applyBorder="1" applyAlignment="1">
      <alignment horizontal="left" vertical="center" shrinkToFit="1"/>
    </xf>
    <xf numFmtId="0" fontId="12" fillId="2" borderId="2579" xfId="3" applyFont="1" applyFill="1" applyBorder="1" applyAlignment="1">
      <alignment horizontal="center" vertical="center"/>
    </xf>
    <xf numFmtId="0" fontId="12" fillId="2" borderId="2580" xfId="3" applyFont="1" applyFill="1" applyBorder="1" applyAlignment="1">
      <alignment horizontal="center" vertical="center"/>
    </xf>
    <xf numFmtId="0" fontId="19" fillId="0" borderId="2581" xfId="3" applyFont="1" applyBorder="1" applyAlignment="1">
      <alignment horizontal="left" vertical="center" shrinkToFit="1"/>
    </xf>
    <xf numFmtId="0" fontId="19" fillId="0" borderId="2582" xfId="3" applyFont="1" applyBorder="1" applyAlignment="1">
      <alignment horizontal="left" vertical="center" shrinkToFit="1"/>
    </xf>
    <xf numFmtId="0" fontId="19" fillId="0" borderId="2583" xfId="3" applyFont="1" applyBorder="1" applyAlignment="1">
      <alignment horizontal="left" vertical="center" shrinkToFit="1"/>
    </xf>
    <xf numFmtId="0" fontId="18" fillId="0" borderId="2568" xfId="3" applyFont="1" applyBorder="1" applyAlignment="1">
      <alignment horizontal="left" vertical="center" shrinkToFit="1"/>
    </xf>
    <xf numFmtId="0" fontId="18" fillId="0" borderId="2569" xfId="3" applyFont="1" applyBorder="1" applyAlignment="1">
      <alignment horizontal="left" vertical="center" shrinkToFit="1"/>
    </xf>
    <xf numFmtId="0" fontId="18" fillId="0" borderId="2570" xfId="3" applyFont="1" applyBorder="1" applyAlignment="1">
      <alignment horizontal="left" vertical="center" shrinkToFit="1"/>
    </xf>
    <xf numFmtId="0" fontId="16" fillId="0" borderId="2572" xfId="3" applyFont="1" applyBorder="1" applyAlignment="1">
      <alignment horizontal="left" vertical="center" wrapText="1"/>
    </xf>
    <xf numFmtId="0" fontId="16" fillId="0" borderId="2573" xfId="3" applyFont="1" applyBorder="1" applyAlignment="1">
      <alignment horizontal="left" vertical="center" wrapText="1"/>
    </xf>
    <xf numFmtId="0" fontId="12" fillId="2" borderId="2574" xfId="3" applyFont="1" applyFill="1" applyBorder="1" applyAlignment="1">
      <alignment horizontal="center" vertical="center"/>
    </xf>
    <xf numFmtId="0" fontId="12" fillId="2" borderId="2575" xfId="3" applyFont="1" applyFill="1" applyBorder="1" applyAlignment="1">
      <alignment horizontal="center" vertical="center"/>
    </xf>
    <xf numFmtId="0" fontId="12" fillId="2" borderId="2576" xfId="3" applyFont="1" applyFill="1" applyBorder="1" applyAlignment="1">
      <alignment horizontal="center" vertical="center"/>
    </xf>
    <xf numFmtId="0" fontId="13" fillId="0" borderId="2577" xfId="3" applyFont="1" applyBorder="1" applyAlignment="1">
      <alignment horizontal="left" vertical="top" wrapText="1"/>
    </xf>
    <xf numFmtId="0" fontId="13" fillId="0" borderId="2575" xfId="3" applyFont="1" applyBorder="1" applyAlignment="1">
      <alignment horizontal="left" vertical="top" wrapText="1"/>
    </xf>
    <xf numFmtId="0" fontId="13" fillId="0" borderId="2578" xfId="3" applyFont="1" applyBorder="1" applyAlignment="1">
      <alignment horizontal="left" vertical="top" wrapText="1"/>
    </xf>
    <xf numFmtId="0" fontId="12" fillId="2" borderId="2571" xfId="3" applyFont="1" applyFill="1" applyBorder="1" applyAlignment="1">
      <alignment horizontal="center" vertical="center"/>
    </xf>
    <xf numFmtId="0" fontId="12" fillId="2" borderId="2572" xfId="3" applyFont="1" applyFill="1" applyBorder="1" applyAlignment="1">
      <alignment horizontal="center" vertical="center"/>
    </xf>
    <xf numFmtId="0" fontId="16" fillId="0" borderId="2559" xfId="3" applyFont="1" applyBorder="1" applyAlignment="1">
      <alignment horizontal="left" vertical="center" wrapText="1"/>
    </xf>
    <xf numFmtId="0" fontId="16" fillId="0" borderId="2560" xfId="3" applyFont="1" applyBorder="1" applyAlignment="1">
      <alignment horizontal="left" vertical="center" wrapText="1"/>
    </xf>
    <xf numFmtId="0" fontId="12" fillId="2" borderId="2561" xfId="3" applyFont="1" applyFill="1" applyBorder="1" applyAlignment="1">
      <alignment horizontal="center" vertical="center"/>
    </xf>
    <xf numFmtId="0" fontId="12" fillId="2" borderId="2562" xfId="3" applyFont="1" applyFill="1" applyBorder="1" applyAlignment="1">
      <alignment horizontal="center" vertical="center"/>
    </xf>
    <xf numFmtId="0" fontId="18" fillId="0" borderId="2563" xfId="3" applyFont="1" applyBorder="1" applyAlignment="1">
      <alignment horizontal="left" vertical="center" shrinkToFit="1"/>
    </xf>
    <xf numFmtId="0" fontId="18" fillId="0" borderId="2564" xfId="3" applyFont="1" applyBorder="1" applyAlignment="1">
      <alignment horizontal="left" vertical="center" shrinkToFit="1"/>
    </xf>
    <xf numFmtId="0" fontId="18" fillId="0" borderId="2565" xfId="3" applyFont="1" applyBorder="1" applyAlignment="1">
      <alignment horizontal="left" vertical="center" shrinkToFit="1"/>
    </xf>
    <xf numFmtId="0" fontId="12" fillId="2" borderId="2652" xfId="3" applyFont="1" applyFill="1" applyBorder="1" applyAlignment="1">
      <alignment horizontal="center" vertical="center" wrapText="1"/>
    </xf>
    <xf numFmtId="0" fontId="12" fillId="2" borderId="2653" xfId="3" applyFont="1" applyFill="1" applyBorder="1" applyAlignment="1">
      <alignment horizontal="center" vertical="center" wrapText="1"/>
    </xf>
    <xf numFmtId="0" fontId="12" fillId="2" borderId="2654" xfId="3" applyFont="1" applyFill="1" applyBorder="1" applyAlignment="1">
      <alignment horizontal="center" vertical="center" wrapText="1"/>
    </xf>
    <xf numFmtId="0" fontId="12" fillId="5" borderId="2652" xfId="3" applyFont="1" applyFill="1" applyBorder="1" applyAlignment="1">
      <alignment horizontal="left" vertical="top" wrapText="1"/>
    </xf>
    <xf numFmtId="0" fontId="12" fillId="5" borderId="2653" xfId="3" applyFont="1" applyFill="1" applyBorder="1" applyAlignment="1">
      <alignment horizontal="left" vertical="top" wrapText="1"/>
    </xf>
    <xf numFmtId="0" fontId="12" fillId="5" borderId="2654" xfId="3" applyFont="1" applyFill="1" applyBorder="1" applyAlignment="1">
      <alignment horizontal="left" vertical="top" wrapText="1"/>
    </xf>
    <xf numFmtId="0" fontId="15" fillId="5" borderId="2652" xfId="3" applyFont="1" applyFill="1" applyBorder="1" applyAlignment="1">
      <alignment horizontal="center" vertical="center" wrapText="1"/>
    </xf>
    <xf numFmtId="0" fontId="15" fillId="5" borderId="2654" xfId="3" applyFont="1" applyFill="1" applyBorder="1" applyAlignment="1">
      <alignment horizontal="center" vertical="center" wrapText="1"/>
    </xf>
    <xf numFmtId="0" fontId="21" fillId="0" borderId="2652" xfId="3" applyFont="1" applyBorder="1" applyAlignment="1">
      <alignment horizontal="left" vertical="center" wrapText="1"/>
    </xf>
    <xf numFmtId="0" fontId="21" fillId="0" borderId="2653" xfId="3" applyFont="1" applyBorder="1" applyAlignment="1">
      <alignment horizontal="left" vertical="center" wrapText="1"/>
    </xf>
    <xf numFmtId="0" fontId="21" fillId="0" borderId="2654" xfId="3" applyFont="1" applyBorder="1" applyAlignment="1">
      <alignment horizontal="left" vertical="center" wrapText="1"/>
    </xf>
    <xf numFmtId="0" fontId="12" fillId="2" borderId="2652" xfId="3" applyFont="1" applyFill="1" applyBorder="1" applyAlignment="1">
      <alignment horizontal="center" vertical="center"/>
    </xf>
    <xf numFmtId="0" fontId="12" fillId="2" borderId="2653" xfId="3" applyFont="1" applyFill="1" applyBorder="1" applyAlignment="1">
      <alignment horizontal="center" vertical="center"/>
    </xf>
    <xf numFmtId="0" fontId="12" fillId="2" borderId="2647" xfId="3" applyFont="1" applyFill="1" applyBorder="1" applyAlignment="1">
      <alignment horizontal="center" vertical="center"/>
    </xf>
    <xf numFmtId="0" fontId="12" fillId="2" borderId="2648" xfId="3" applyFont="1" applyFill="1" applyBorder="1" applyAlignment="1">
      <alignment horizontal="center" vertical="center"/>
    </xf>
    <xf numFmtId="0" fontId="19" fillId="0" borderId="2649" xfId="3" applyFont="1" applyBorder="1" applyAlignment="1">
      <alignment horizontal="left" vertical="center" shrinkToFit="1"/>
    </xf>
    <xf numFmtId="0" fontId="19" fillId="0" borderId="2650" xfId="3" applyFont="1" applyBorder="1" applyAlignment="1">
      <alignment horizontal="left" vertical="center" shrinkToFit="1"/>
    </xf>
    <xf numFmtId="0" fontId="19" fillId="0" borderId="2651" xfId="3" applyFont="1" applyBorder="1" applyAlignment="1">
      <alignment horizontal="left" vertical="center" shrinkToFit="1"/>
    </xf>
    <xf numFmtId="0" fontId="12" fillId="2" borderId="2642" xfId="3" applyFont="1" applyFill="1" applyBorder="1" applyAlignment="1">
      <alignment horizontal="center" vertical="center"/>
    </xf>
    <xf numFmtId="0" fontId="12" fillId="2" borderId="2643" xfId="3" applyFont="1" applyFill="1" applyBorder="1" applyAlignment="1">
      <alignment horizontal="center" vertical="center"/>
    </xf>
    <xf numFmtId="0" fontId="12" fillId="2" borderId="2644" xfId="3" applyFont="1" applyFill="1" applyBorder="1" applyAlignment="1">
      <alignment horizontal="center" vertical="center"/>
    </xf>
    <xf numFmtId="0" fontId="13" fillId="0" borderId="2645" xfId="3" applyFont="1" applyBorder="1" applyAlignment="1">
      <alignment horizontal="left" vertical="top" wrapText="1"/>
    </xf>
    <xf numFmtId="0" fontId="13" fillId="0" borderId="2643" xfId="3" applyFont="1" applyBorder="1" applyAlignment="1">
      <alignment horizontal="left" vertical="top" wrapText="1"/>
    </xf>
    <xf numFmtId="0" fontId="13" fillId="0" borderId="2646" xfId="3" applyFont="1" applyBorder="1" applyAlignment="1">
      <alignment horizontal="left" vertical="top" wrapText="1"/>
    </xf>
    <xf numFmtId="0" fontId="12" fillId="2" borderId="2637" xfId="3" applyFont="1" applyFill="1" applyBorder="1" applyAlignment="1">
      <alignment horizontal="center" vertical="center"/>
    </xf>
    <xf numFmtId="0" fontId="12" fillId="2" borderId="2638" xfId="3" applyFont="1" applyFill="1" applyBorder="1" applyAlignment="1">
      <alignment horizontal="center" vertical="center"/>
    </xf>
    <xf numFmtId="0" fontId="19" fillId="0" borderId="2639" xfId="3" applyFont="1" applyBorder="1" applyAlignment="1">
      <alignment horizontal="left" vertical="center" shrinkToFit="1"/>
    </xf>
    <xf numFmtId="0" fontId="19" fillId="0" borderId="2640" xfId="3" applyFont="1" applyBorder="1" applyAlignment="1">
      <alignment horizontal="left" vertical="center" shrinkToFit="1"/>
    </xf>
    <xf numFmtId="0" fontId="19" fillId="0" borderId="2641" xfId="3" applyFont="1" applyBorder="1" applyAlignment="1">
      <alignment horizontal="left" vertical="center" shrinkToFit="1"/>
    </xf>
    <xf numFmtId="0" fontId="12" fillId="2" borderId="2632" xfId="3" applyFont="1" applyFill="1" applyBorder="1" applyAlignment="1">
      <alignment horizontal="center" vertical="center"/>
    </xf>
    <xf numFmtId="0" fontId="12" fillId="2" borderId="2633" xfId="3" applyFont="1" applyFill="1" applyBorder="1" applyAlignment="1">
      <alignment horizontal="center" vertical="center"/>
    </xf>
    <xf numFmtId="0" fontId="18" fillId="0" borderId="2634" xfId="3" applyFont="1" applyBorder="1" applyAlignment="1">
      <alignment horizontal="left" vertical="center" shrinkToFit="1"/>
    </xf>
    <xf numFmtId="0" fontId="18" fillId="0" borderId="2635" xfId="3" applyFont="1" applyBorder="1" applyAlignment="1">
      <alignment horizontal="left" vertical="center" shrinkToFit="1"/>
    </xf>
    <xf numFmtId="0" fontId="18" fillId="0" borderId="2636" xfId="3" applyFont="1" applyBorder="1" applyAlignment="1">
      <alignment horizontal="left" vertical="center" shrinkToFit="1"/>
    </xf>
    <xf numFmtId="0" fontId="18" fillId="0" borderId="2639" xfId="3" applyFont="1" applyBorder="1" applyAlignment="1">
      <alignment horizontal="left" vertical="center" shrinkToFit="1"/>
    </xf>
    <xf numFmtId="0" fontId="18" fillId="0" borderId="2640" xfId="3" applyFont="1" applyBorder="1" applyAlignment="1">
      <alignment horizontal="left" vertical="center" shrinkToFit="1"/>
    </xf>
    <xf numFmtId="0" fontId="18" fillId="0" borderId="2641" xfId="3" applyFont="1" applyBorder="1" applyAlignment="1">
      <alignment horizontal="left" vertical="center" shrinkToFit="1"/>
    </xf>
    <xf numFmtId="0" fontId="12" fillId="5" borderId="2619" xfId="3" applyFont="1" applyFill="1" applyBorder="1" applyAlignment="1">
      <alignment horizontal="left" vertical="top" wrapText="1"/>
    </xf>
    <xf numFmtId="0" fontId="12" fillId="5" borderId="2620" xfId="3" applyFont="1" applyFill="1" applyBorder="1" applyAlignment="1">
      <alignment horizontal="left" vertical="top" wrapText="1"/>
    </xf>
    <xf numFmtId="0" fontId="12" fillId="2" borderId="2618" xfId="3" applyFont="1" applyFill="1" applyBorder="1" applyAlignment="1">
      <alignment horizontal="center" vertical="center" wrapText="1"/>
    </xf>
    <xf numFmtId="0" fontId="12" fillId="2" borderId="2619" xfId="3" applyFont="1" applyFill="1" applyBorder="1" applyAlignment="1">
      <alignment horizontal="center" vertical="center" wrapText="1"/>
    </xf>
    <xf numFmtId="0" fontId="12" fillId="2" borderId="2631" xfId="3" applyFont="1" applyFill="1" applyBorder="1" applyAlignment="1">
      <alignment horizontal="center" vertical="center" wrapText="1"/>
    </xf>
    <xf numFmtId="0" fontId="12" fillId="2" borderId="2613" xfId="3" applyFont="1" applyFill="1" applyBorder="1" applyAlignment="1">
      <alignment horizontal="center" vertical="center"/>
    </xf>
    <xf numFmtId="0" fontId="12" fillId="2" borderId="2614" xfId="3" applyFont="1" applyFill="1" applyBorder="1" applyAlignment="1">
      <alignment horizontal="center" vertical="center"/>
    </xf>
    <xf numFmtId="0" fontId="19" fillId="0" borderId="2615" xfId="3" applyFont="1" applyBorder="1" applyAlignment="1">
      <alignment horizontal="left" vertical="center" shrinkToFit="1"/>
    </xf>
    <xf numFmtId="0" fontId="19" fillId="0" borderId="2616" xfId="3" applyFont="1" applyBorder="1" applyAlignment="1">
      <alignment horizontal="left" vertical="center" shrinkToFit="1"/>
    </xf>
    <xf numFmtId="0" fontId="19" fillId="0" borderId="2617" xfId="3" applyFont="1" applyBorder="1" applyAlignment="1">
      <alignment horizontal="left" vertical="center" shrinkToFit="1"/>
    </xf>
    <xf numFmtId="0" fontId="12" fillId="2" borderId="2626" xfId="3" applyFont="1" applyFill="1" applyBorder="1" applyAlignment="1">
      <alignment horizontal="center" vertical="center"/>
    </xf>
    <xf numFmtId="0" fontId="12" fillId="2" borderId="2627" xfId="3" applyFont="1" applyFill="1" applyBorder="1" applyAlignment="1">
      <alignment horizontal="center" vertical="center"/>
    </xf>
    <xf numFmtId="0" fontId="19" fillId="0" borderId="2628" xfId="3" applyFont="1" applyBorder="1" applyAlignment="1">
      <alignment horizontal="left" vertical="center" shrinkToFit="1"/>
    </xf>
    <xf numFmtId="0" fontId="19" fillId="0" borderId="2629" xfId="3" applyFont="1" applyBorder="1" applyAlignment="1">
      <alignment horizontal="left" vertical="center" shrinkToFit="1"/>
    </xf>
    <xf numFmtId="0" fontId="19" fillId="0" borderId="2630" xfId="3" applyFont="1" applyBorder="1" applyAlignment="1">
      <alignment horizontal="left" vertical="center" shrinkToFit="1"/>
    </xf>
    <xf numFmtId="0" fontId="18" fillId="0" borderId="2615" xfId="3" applyFont="1" applyBorder="1" applyAlignment="1">
      <alignment horizontal="left" vertical="center" shrinkToFit="1"/>
    </xf>
    <xf numFmtId="0" fontId="18" fillId="0" borderId="2616" xfId="3" applyFont="1" applyBorder="1" applyAlignment="1">
      <alignment horizontal="left" vertical="center" shrinkToFit="1"/>
    </xf>
    <xf numFmtId="0" fontId="18" fillId="0" borderId="2617" xfId="3" applyFont="1" applyBorder="1" applyAlignment="1">
      <alignment horizontal="left" vertical="center" shrinkToFit="1"/>
    </xf>
    <xf numFmtId="0" fontId="16" fillId="0" borderId="2619" xfId="3" applyFont="1" applyBorder="1" applyAlignment="1">
      <alignment horizontal="left" vertical="center" wrapText="1"/>
    </xf>
    <xf numFmtId="0" fontId="16" fillId="0" borderId="2620" xfId="3" applyFont="1" applyBorder="1" applyAlignment="1">
      <alignment horizontal="left" vertical="center" wrapText="1"/>
    </xf>
    <xf numFmtId="0" fontId="12" fillId="2" borderId="2621" xfId="3" applyFont="1" applyFill="1" applyBorder="1" applyAlignment="1">
      <alignment horizontal="center" vertical="center"/>
    </xf>
    <xf numFmtId="0" fontId="12" fillId="2" borderId="2622" xfId="3" applyFont="1" applyFill="1" applyBorder="1" applyAlignment="1">
      <alignment horizontal="center" vertical="center"/>
    </xf>
    <xf numFmtId="0" fontId="12" fillId="2" borderId="2623" xfId="3" applyFont="1" applyFill="1" applyBorder="1" applyAlignment="1">
      <alignment horizontal="center" vertical="center"/>
    </xf>
    <xf numFmtId="0" fontId="13" fillId="0" borderId="2624" xfId="3" applyFont="1" applyBorder="1" applyAlignment="1">
      <alignment horizontal="left" vertical="top" wrapText="1"/>
    </xf>
    <xf numFmtId="0" fontId="13" fillId="0" borderId="2622" xfId="3" applyFont="1" applyBorder="1" applyAlignment="1">
      <alignment horizontal="left" vertical="top" wrapText="1"/>
    </xf>
    <xf numFmtId="0" fontId="13" fillId="0" borderId="2625" xfId="3" applyFont="1" applyBorder="1" applyAlignment="1">
      <alignment horizontal="left" vertical="top" wrapText="1"/>
    </xf>
    <xf numFmtId="0" fontId="12" fillId="2" borderId="2618" xfId="3" applyFont="1" applyFill="1" applyBorder="1" applyAlignment="1">
      <alignment horizontal="center" vertical="center"/>
    </xf>
    <xf numFmtId="0" fontId="12" fillId="2" borderId="2619" xfId="3" applyFont="1" applyFill="1" applyBorder="1" applyAlignment="1">
      <alignment horizontal="center" vertical="center"/>
    </xf>
    <xf numFmtId="0" fontId="16" fillId="0" borderId="2606" xfId="3" applyFont="1" applyBorder="1" applyAlignment="1">
      <alignment horizontal="left" vertical="center" wrapText="1"/>
    </xf>
    <xf numFmtId="0" fontId="16" fillId="0" borderId="2607" xfId="3" applyFont="1" applyBorder="1" applyAlignment="1">
      <alignment horizontal="left" vertical="center" wrapText="1"/>
    </xf>
    <xf numFmtId="0" fontId="12" fillId="2" borderId="2608" xfId="3" applyFont="1" applyFill="1" applyBorder="1" applyAlignment="1">
      <alignment horizontal="center" vertical="center"/>
    </xf>
    <xf numFmtId="0" fontId="12" fillId="2" borderId="2609" xfId="3" applyFont="1" applyFill="1" applyBorder="1" applyAlignment="1">
      <alignment horizontal="center" vertical="center"/>
    </xf>
    <xf numFmtId="0" fontId="18" fillId="0" borderId="2610" xfId="3" applyFont="1" applyBorder="1" applyAlignment="1">
      <alignment horizontal="left" vertical="center" shrinkToFit="1"/>
    </xf>
    <xf numFmtId="0" fontId="18" fillId="0" borderId="2611" xfId="3" applyFont="1" applyBorder="1" applyAlignment="1">
      <alignment horizontal="left" vertical="center" shrinkToFit="1"/>
    </xf>
    <xf numFmtId="0" fontId="18" fillId="0" borderId="2612" xfId="3" applyFont="1" applyBorder="1" applyAlignment="1">
      <alignment horizontal="left" vertical="center" shrinkToFit="1"/>
    </xf>
    <xf numFmtId="0" fontId="12" fillId="2" borderId="2699" xfId="3" applyFont="1" applyFill="1" applyBorder="1" applyAlignment="1">
      <alignment horizontal="center" vertical="center" wrapText="1"/>
    </xf>
    <xf numFmtId="0" fontId="12" fillId="2" borderId="2700" xfId="3" applyFont="1" applyFill="1" applyBorder="1" applyAlignment="1">
      <alignment horizontal="center" vertical="center" wrapText="1"/>
    </xf>
    <xf numFmtId="0" fontId="12" fillId="2" borderId="2701" xfId="3" applyFont="1" applyFill="1" applyBorder="1" applyAlignment="1">
      <alignment horizontal="center" vertical="center" wrapText="1"/>
    </xf>
    <xf numFmtId="0" fontId="12" fillId="5" borderId="2699" xfId="3" applyFont="1" applyFill="1" applyBorder="1" applyAlignment="1">
      <alignment horizontal="left" vertical="top" wrapText="1"/>
    </xf>
    <xf numFmtId="0" fontId="12" fillId="5" borderId="2700" xfId="3" applyFont="1" applyFill="1" applyBorder="1" applyAlignment="1">
      <alignment horizontal="left" vertical="top" wrapText="1"/>
    </xf>
    <xf numFmtId="0" fontId="12" fillId="5" borderId="2701" xfId="3" applyFont="1" applyFill="1" applyBorder="1" applyAlignment="1">
      <alignment horizontal="left" vertical="top" wrapText="1"/>
    </xf>
    <xf numFmtId="0" fontId="15" fillId="5" borderId="2699" xfId="3" applyFont="1" applyFill="1" applyBorder="1" applyAlignment="1">
      <alignment horizontal="center" vertical="center" wrapText="1"/>
    </xf>
    <xf numFmtId="0" fontId="15" fillId="5" borderId="2701" xfId="3" applyFont="1" applyFill="1" applyBorder="1" applyAlignment="1">
      <alignment horizontal="center" vertical="center" wrapText="1"/>
    </xf>
    <xf numFmtId="0" fontId="21" fillId="0" borderId="2699" xfId="3" applyFont="1" applyBorder="1" applyAlignment="1">
      <alignment horizontal="left" vertical="center" wrapText="1"/>
    </xf>
    <xf numFmtId="0" fontId="21" fillId="0" borderId="2700" xfId="3" applyFont="1" applyBorder="1" applyAlignment="1">
      <alignment horizontal="left" vertical="center" wrapText="1"/>
    </xf>
    <xf numFmtId="0" fontId="21" fillId="0" borderId="2701" xfId="3" applyFont="1" applyBorder="1" applyAlignment="1">
      <alignment horizontal="left" vertical="center" wrapText="1"/>
    </xf>
    <xf numFmtId="0" fontId="12" fillId="2" borderId="2699" xfId="3" applyFont="1" applyFill="1" applyBorder="1" applyAlignment="1">
      <alignment horizontal="center" vertical="center"/>
    </xf>
    <xf numFmtId="0" fontId="12" fillId="2" borderId="2700" xfId="3" applyFont="1" applyFill="1" applyBorder="1" applyAlignment="1">
      <alignment horizontal="center" vertical="center"/>
    </xf>
    <xf numFmtId="0" fontId="12" fillId="2" borderId="2694" xfId="3" applyFont="1" applyFill="1" applyBorder="1" applyAlignment="1">
      <alignment horizontal="center" vertical="center"/>
    </xf>
    <xf numFmtId="0" fontId="12" fillId="2" borderId="2695" xfId="3" applyFont="1" applyFill="1" applyBorder="1" applyAlignment="1">
      <alignment horizontal="center" vertical="center"/>
    </xf>
    <xf numFmtId="0" fontId="19" fillId="0" borderId="2696" xfId="3" applyFont="1" applyBorder="1" applyAlignment="1">
      <alignment horizontal="left" vertical="center" shrinkToFit="1"/>
    </xf>
    <xf numFmtId="0" fontId="19" fillId="0" borderId="2697" xfId="3" applyFont="1" applyBorder="1" applyAlignment="1">
      <alignment horizontal="left" vertical="center" shrinkToFit="1"/>
    </xf>
    <xf numFmtId="0" fontId="19" fillId="0" borderId="2698" xfId="3" applyFont="1" applyBorder="1" applyAlignment="1">
      <alignment horizontal="left" vertical="center" shrinkToFit="1"/>
    </xf>
    <xf numFmtId="0" fontId="12" fillId="2" borderId="2689" xfId="3" applyFont="1" applyFill="1" applyBorder="1" applyAlignment="1">
      <alignment horizontal="center" vertical="center"/>
    </xf>
    <xf numFmtId="0" fontId="12" fillId="2" borderId="2690" xfId="3" applyFont="1" applyFill="1" applyBorder="1" applyAlignment="1">
      <alignment horizontal="center" vertical="center"/>
    </xf>
    <xf numFmtId="0" fontId="12" fillId="2" borderId="2691" xfId="3" applyFont="1" applyFill="1" applyBorder="1" applyAlignment="1">
      <alignment horizontal="center" vertical="center"/>
    </xf>
    <xf numFmtId="0" fontId="13" fillId="0" borderId="2692" xfId="3" applyFont="1" applyBorder="1" applyAlignment="1">
      <alignment horizontal="left" vertical="top" wrapText="1"/>
    </xf>
    <xf numFmtId="0" fontId="13" fillId="0" borderId="2690" xfId="3" applyFont="1" applyBorder="1" applyAlignment="1">
      <alignment horizontal="left" vertical="top" wrapText="1"/>
    </xf>
    <xf numFmtId="0" fontId="13" fillId="0" borderId="2693" xfId="3" applyFont="1" applyBorder="1" applyAlignment="1">
      <alignment horizontal="left" vertical="top" wrapText="1"/>
    </xf>
    <xf numFmtId="0" fontId="12" fillId="2" borderId="2684" xfId="3" applyFont="1" applyFill="1" applyBorder="1" applyAlignment="1">
      <alignment horizontal="center" vertical="center"/>
    </xf>
    <xf numFmtId="0" fontId="12" fillId="2" borderId="2685" xfId="3" applyFont="1" applyFill="1" applyBorder="1" applyAlignment="1">
      <alignment horizontal="center" vertical="center"/>
    </xf>
    <xf numFmtId="0" fontId="19" fillId="0" borderId="2686" xfId="3" applyFont="1" applyBorder="1" applyAlignment="1">
      <alignment horizontal="left" vertical="center" shrinkToFit="1"/>
    </xf>
    <xf numFmtId="0" fontId="19" fillId="0" borderId="2687" xfId="3" applyFont="1" applyBorder="1" applyAlignment="1">
      <alignment horizontal="left" vertical="center" shrinkToFit="1"/>
    </xf>
    <xf numFmtId="0" fontId="19" fillId="0" borderId="2688" xfId="3" applyFont="1" applyBorder="1" applyAlignment="1">
      <alignment horizontal="left" vertical="center" shrinkToFit="1"/>
    </xf>
    <xf numFmtId="0" fontId="12" fillId="2" borderId="2679" xfId="3" applyFont="1" applyFill="1" applyBorder="1" applyAlignment="1">
      <alignment horizontal="center" vertical="center"/>
    </xf>
    <xf numFmtId="0" fontId="12" fillId="2" borderId="2680" xfId="3" applyFont="1" applyFill="1" applyBorder="1" applyAlignment="1">
      <alignment horizontal="center" vertical="center"/>
    </xf>
    <xf numFmtId="0" fontId="18" fillId="0" borderId="2681" xfId="3" applyFont="1" applyBorder="1" applyAlignment="1">
      <alignment horizontal="left" vertical="center" shrinkToFit="1"/>
    </xf>
    <xf numFmtId="0" fontId="18" fillId="0" borderId="2682" xfId="3" applyFont="1" applyBorder="1" applyAlignment="1">
      <alignment horizontal="left" vertical="center" shrinkToFit="1"/>
    </xf>
    <xf numFmtId="0" fontId="18" fillId="0" borderId="2683" xfId="3" applyFont="1" applyBorder="1" applyAlignment="1">
      <alignment horizontal="left" vertical="center" shrinkToFit="1"/>
    </xf>
    <xf numFmtId="0" fontId="18" fillId="0" borderId="2686" xfId="3" applyFont="1" applyBorder="1" applyAlignment="1">
      <alignment horizontal="left" vertical="center" shrinkToFit="1"/>
    </xf>
    <xf numFmtId="0" fontId="18" fillId="0" borderId="2687" xfId="3" applyFont="1" applyBorder="1" applyAlignment="1">
      <alignment horizontal="left" vertical="center" shrinkToFit="1"/>
    </xf>
    <xf numFmtId="0" fontId="18" fillId="0" borderId="2688" xfId="3" applyFont="1" applyBorder="1" applyAlignment="1">
      <alignment horizontal="left" vertical="center" shrinkToFit="1"/>
    </xf>
    <xf numFmtId="0" fontId="12" fillId="5" borderId="2666" xfId="3" applyFont="1" applyFill="1" applyBorder="1" applyAlignment="1">
      <alignment horizontal="left" vertical="top" wrapText="1"/>
    </xf>
    <xf numFmtId="0" fontId="12" fillId="5" borderId="2667" xfId="3" applyFont="1" applyFill="1" applyBorder="1" applyAlignment="1">
      <alignment horizontal="left" vertical="top" wrapText="1"/>
    </xf>
    <xf numFmtId="0" fontId="12" fillId="2" borderId="2665" xfId="3" applyFont="1" applyFill="1" applyBorder="1" applyAlignment="1">
      <alignment horizontal="center" vertical="center" wrapText="1"/>
    </xf>
    <xf numFmtId="0" fontId="12" fillId="2" borderId="2666" xfId="3" applyFont="1" applyFill="1" applyBorder="1" applyAlignment="1">
      <alignment horizontal="center" vertical="center" wrapText="1"/>
    </xf>
    <xf numFmtId="0" fontId="12" fillId="2" borderId="2678" xfId="3" applyFont="1" applyFill="1" applyBorder="1" applyAlignment="1">
      <alignment horizontal="center" vertical="center" wrapText="1"/>
    </xf>
    <xf numFmtId="0" fontId="12" fillId="2" borderId="2660" xfId="3" applyFont="1" applyFill="1" applyBorder="1" applyAlignment="1">
      <alignment horizontal="center" vertical="center"/>
    </xf>
    <xf numFmtId="0" fontId="12" fillId="2" borderId="2661" xfId="3" applyFont="1" applyFill="1" applyBorder="1" applyAlignment="1">
      <alignment horizontal="center" vertical="center"/>
    </xf>
    <xf numFmtId="0" fontId="19" fillId="0" borderId="2662" xfId="3" applyFont="1" applyBorder="1" applyAlignment="1">
      <alignment horizontal="left" vertical="center" shrinkToFit="1"/>
    </xf>
    <xf numFmtId="0" fontId="19" fillId="0" borderId="2663" xfId="3" applyFont="1" applyBorder="1" applyAlignment="1">
      <alignment horizontal="left" vertical="center" shrinkToFit="1"/>
    </xf>
    <xf numFmtId="0" fontId="19" fillId="0" borderId="2664" xfId="3" applyFont="1" applyBorder="1" applyAlignment="1">
      <alignment horizontal="left" vertical="center" shrinkToFit="1"/>
    </xf>
    <xf numFmtId="0" fontId="12" fillId="2" borderId="2673" xfId="3" applyFont="1" applyFill="1" applyBorder="1" applyAlignment="1">
      <alignment horizontal="center" vertical="center"/>
    </xf>
    <xf numFmtId="0" fontId="12" fillId="2" borderId="2674" xfId="3" applyFont="1" applyFill="1" applyBorder="1" applyAlignment="1">
      <alignment horizontal="center" vertical="center"/>
    </xf>
    <xf numFmtId="0" fontId="19" fillId="0" borderId="2675" xfId="3" applyFont="1" applyBorder="1" applyAlignment="1">
      <alignment horizontal="left" vertical="center" shrinkToFit="1"/>
    </xf>
    <xf numFmtId="0" fontId="19" fillId="0" borderId="2676" xfId="3" applyFont="1" applyBorder="1" applyAlignment="1">
      <alignment horizontal="left" vertical="center" shrinkToFit="1"/>
    </xf>
    <xf numFmtId="0" fontId="19" fillId="0" borderId="2677" xfId="3" applyFont="1" applyBorder="1" applyAlignment="1">
      <alignment horizontal="left" vertical="center" shrinkToFit="1"/>
    </xf>
    <xf numFmtId="0" fontId="18" fillId="0" borderId="2662" xfId="3" applyFont="1" applyBorder="1" applyAlignment="1">
      <alignment horizontal="left" vertical="center" shrinkToFit="1"/>
    </xf>
    <xf numFmtId="0" fontId="18" fillId="0" borderId="2663" xfId="3" applyFont="1" applyBorder="1" applyAlignment="1">
      <alignment horizontal="left" vertical="center" shrinkToFit="1"/>
    </xf>
    <xf numFmtId="0" fontId="18" fillId="0" borderId="2664" xfId="3" applyFont="1" applyBorder="1" applyAlignment="1">
      <alignment horizontal="left" vertical="center" shrinkToFit="1"/>
    </xf>
    <xf numFmtId="0" fontId="16" fillId="0" borderId="2666" xfId="3" applyFont="1" applyBorder="1" applyAlignment="1">
      <alignment horizontal="left" vertical="center" wrapText="1"/>
    </xf>
    <xf numFmtId="0" fontId="16" fillId="0" borderId="2667" xfId="3" applyFont="1" applyBorder="1" applyAlignment="1">
      <alignment horizontal="left" vertical="center" wrapText="1"/>
    </xf>
    <xf numFmtId="0" fontId="12" fillId="2" borderId="2668" xfId="3" applyFont="1" applyFill="1" applyBorder="1" applyAlignment="1">
      <alignment horizontal="center" vertical="center"/>
    </xf>
    <xf numFmtId="0" fontId="12" fillId="2" borderId="2669" xfId="3" applyFont="1" applyFill="1" applyBorder="1" applyAlignment="1">
      <alignment horizontal="center" vertical="center"/>
    </xf>
    <xf numFmtId="0" fontId="12" fillId="2" borderId="2670" xfId="3" applyFont="1" applyFill="1" applyBorder="1" applyAlignment="1">
      <alignment horizontal="center" vertical="center"/>
    </xf>
    <xf numFmtId="0" fontId="13" fillId="0" borderId="2671" xfId="3" applyFont="1" applyBorder="1" applyAlignment="1">
      <alignment horizontal="left" vertical="top" wrapText="1"/>
    </xf>
    <xf numFmtId="0" fontId="13" fillId="0" borderId="2669" xfId="3" applyFont="1" applyBorder="1" applyAlignment="1">
      <alignment horizontal="left" vertical="top" wrapText="1"/>
    </xf>
    <xf numFmtId="0" fontId="13" fillId="0" borderId="2672" xfId="3" applyFont="1" applyBorder="1" applyAlignment="1">
      <alignment horizontal="left" vertical="top" wrapText="1"/>
    </xf>
    <xf numFmtId="0" fontId="12" fillId="2" borderId="2665" xfId="3" applyFont="1" applyFill="1" applyBorder="1" applyAlignment="1">
      <alignment horizontal="center" vertical="center"/>
    </xf>
    <xf numFmtId="0" fontId="12" fillId="2" borderId="2666" xfId="3" applyFont="1" applyFill="1" applyBorder="1" applyAlignment="1">
      <alignment horizontal="center" vertical="center"/>
    </xf>
    <xf numFmtId="0" fontId="16" fillId="0" borderId="2653" xfId="3" applyFont="1" applyBorder="1" applyAlignment="1">
      <alignment horizontal="left" vertical="center" wrapText="1"/>
    </xf>
    <xf numFmtId="0" fontId="16" fillId="0" borderId="2654" xfId="3" applyFont="1" applyBorder="1" applyAlignment="1">
      <alignment horizontal="left" vertical="center" wrapText="1"/>
    </xf>
    <xf numFmtId="0" fontId="12" fillId="2" borderId="2655" xfId="3" applyFont="1" applyFill="1" applyBorder="1" applyAlignment="1">
      <alignment horizontal="center" vertical="center"/>
    </xf>
    <xf numFmtId="0" fontId="12" fillId="2" borderId="2656" xfId="3" applyFont="1" applyFill="1" applyBorder="1" applyAlignment="1">
      <alignment horizontal="center" vertical="center"/>
    </xf>
    <xf numFmtId="0" fontId="18" fillId="0" borderId="2657" xfId="3" applyFont="1" applyBorder="1" applyAlignment="1">
      <alignment horizontal="left" vertical="center" shrinkToFit="1"/>
    </xf>
    <xf numFmtId="0" fontId="18" fillId="0" borderId="2658" xfId="3" applyFont="1" applyBorder="1" applyAlignment="1">
      <alignment horizontal="left" vertical="center" shrinkToFit="1"/>
    </xf>
    <xf numFmtId="0" fontId="18" fillId="0" borderId="2659" xfId="3" applyFont="1" applyBorder="1" applyAlignment="1">
      <alignment horizontal="left" vertical="center" shrinkToFit="1"/>
    </xf>
    <xf numFmtId="0" fontId="12" fillId="2" borderId="2746" xfId="3" applyFont="1" applyFill="1" applyBorder="1" applyAlignment="1">
      <alignment horizontal="center" vertical="center" wrapText="1"/>
    </xf>
    <xf numFmtId="0" fontId="12" fillId="2" borderId="2747" xfId="3" applyFont="1" applyFill="1" applyBorder="1" applyAlignment="1">
      <alignment horizontal="center" vertical="center" wrapText="1"/>
    </xf>
    <xf numFmtId="0" fontId="12" fillId="2" borderId="2748" xfId="3" applyFont="1" applyFill="1" applyBorder="1" applyAlignment="1">
      <alignment horizontal="center" vertical="center" wrapText="1"/>
    </xf>
    <xf numFmtId="0" fontId="12" fillId="5" borderId="2746" xfId="3" applyFont="1" applyFill="1" applyBorder="1" applyAlignment="1">
      <alignment horizontal="left" vertical="top" wrapText="1"/>
    </xf>
    <xf numFmtId="0" fontId="12" fillId="5" borderId="2747" xfId="3" applyFont="1" applyFill="1" applyBorder="1" applyAlignment="1">
      <alignment horizontal="left" vertical="top" wrapText="1"/>
    </xf>
    <xf numFmtId="0" fontId="12" fillId="5" borderId="2748" xfId="3" applyFont="1" applyFill="1" applyBorder="1" applyAlignment="1">
      <alignment horizontal="left" vertical="top" wrapText="1"/>
    </xf>
    <xf numFmtId="0" fontId="15" fillId="5" borderId="2746" xfId="3" applyFont="1" applyFill="1" applyBorder="1" applyAlignment="1">
      <alignment horizontal="center" vertical="center" wrapText="1"/>
    </xf>
    <xf numFmtId="0" fontId="15" fillId="5" borderId="2748" xfId="3" applyFont="1" applyFill="1" applyBorder="1" applyAlignment="1">
      <alignment horizontal="center" vertical="center" wrapText="1"/>
    </xf>
    <xf numFmtId="0" fontId="21" fillId="0" borderId="2746" xfId="3" applyFont="1" applyBorder="1" applyAlignment="1">
      <alignment horizontal="left" vertical="center" wrapText="1"/>
    </xf>
    <xf numFmtId="0" fontId="21" fillId="0" borderId="2747" xfId="3" applyFont="1" applyBorder="1" applyAlignment="1">
      <alignment horizontal="left" vertical="center" wrapText="1"/>
    </xf>
    <xf numFmtId="0" fontId="21" fillId="0" borderId="2748" xfId="3" applyFont="1" applyBorder="1" applyAlignment="1">
      <alignment horizontal="left" vertical="center" wrapText="1"/>
    </xf>
    <xf numFmtId="0" fontId="12" fillId="2" borderId="2746" xfId="3" applyFont="1" applyFill="1" applyBorder="1" applyAlignment="1">
      <alignment horizontal="center" vertical="center"/>
    </xf>
    <xf numFmtId="0" fontId="12" fillId="2" borderId="2747" xfId="3" applyFont="1" applyFill="1" applyBorder="1" applyAlignment="1">
      <alignment horizontal="center" vertical="center"/>
    </xf>
    <xf numFmtId="0" fontId="12" fillId="2" borderId="2741" xfId="3" applyFont="1" applyFill="1" applyBorder="1" applyAlignment="1">
      <alignment horizontal="center" vertical="center"/>
    </xf>
    <xf numFmtId="0" fontId="12" fillId="2" borderId="2742" xfId="3" applyFont="1" applyFill="1" applyBorder="1" applyAlignment="1">
      <alignment horizontal="center" vertical="center"/>
    </xf>
    <xf numFmtId="0" fontId="19" fillId="0" borderId="2743" xfId="3" applyFont="1" applyBorder="1" applyAlignment="1">
      <alignment horizontal="left" vertical="center" shrinkToFit="1"/>
    </xf>
    <xf numFmtId="0" fontId="19" fillId="0" borderId="2744" xfId="3" applyFont="1" applyBorder="1" applyAlignment="1">
      <alignment horizontal="left" vertical="center" shrinkToFit="1"/>
    </xf>
    <xf numFmtId="0" fontId="19" fillId="0" borderId="2745" xfId="3" applyFont="1" applyBorder="1" applyAlignment="1">
      <alignment horizontal="left" vertical="center" shrinkToFit="1"/>
    </xf>
    <xf numFmtId="0" fontId="12" fillId="2" borderId="2736" xfId="3" applyFont="1" applyFill="1" applyBorder="1" applyAlignment="1">
      <alignment horizontal="center" vertical="center"/>
    </xf>
    <xf numFmtId="0" fontId="12" fillId="2" borderId="2737" xfId="3" applyFont="1" applyFill="1" applyBorder="1" applyAlignment="1">
      <alignment horizontal="center" vertical="center"/>
    </xf>
    <xf numFmtId="0" fontId="12" fillId="2" borderId="2738" xfId="3" applyFont="1" applyFill="1" applyBorder="1" applyAlignment="1">
      <alignment horizontal="center" vertical="center"/>
    </xf>
    <xf numFmtId="0" fontId="13" fillId="0" borderId="2739" xfId="3" applyFont="1" applyBorder="1" applyAlignment="1">
      <alignment horizontal="left" vertical="top" wrapText="1"/>
    </xf>
    <xf numFmtId="0" fontId="13" fillId="0" borderId="2737" xfId="3" applyFont="1" applyBorder="1" applyAlignment="1">
      <alignment horizontal="left" vertical="top" wrapText="1"/>
    </xf>
    <xf numFmtId="0" fontId="13" fillId="0" borderId="2740" xfId="3" applyFont="1" applyBorder="1" applyAlignment="1">
      <alignment horizontal="left" vertical="top" wrapText="1"/>
    </xf>
    <xf numFmtId="0" fontId="12" fillId="2" borderId="2731" xfId="3" applyFont="1" applyFill="1" applyBorder="1" applyAlignment="1">
      <alignment horizontal="center" vertical="center"/>
    </xf>
    <xf numFmtId="0" fontId="12" fillId="2" borderId="2732" xfId="3" applyFont="1" applyFill="1" applyBorder="1" applyAlignment="1">
      <alignment horizontal="center" vertical="center"/>
    </xf>
    <xf numFmtId="0" fontId="19" fillId="0" borderId="2733" xfId="3" applyFont="1" applyBorder="1" applyAlignment="1">
      <alignment horizontal="left" vertical="center" shrinkToFit="1"/>
    </xf>
    <xf numFmtId="0" fontId="19" fillId="0" borderId="2734" xfId="3" applyFont="1" applyBorder="1" applyAlignment="1">
      <alignment horizontal="left" vertical="center" shrinkToFit="1"/>
    </xf>
    <xf numFmtId="0" fontId="19" fillId="0" borderId="2735" xfId="3" applyFont="1" applyBorder="1" applyAlignment="1">
      <alignment horizontal="left" vertical="center" shrinkToFit="1"/>
    </xf>
    <xf numFmtId="0" fontId="12" fillId="2" borderId="2726" xfId="3" applyFont="1" applyFill="1" applyBorder="1" applyAlignment="1">
      <alignment horizontal="center" vertical="center"/>
    </xf>
    <xf numFmtId="0" fontId="12" fillId="2" borderId="2727" xfId="3" applyFont="1" applyFill="1" applyBorder="1" applyAlignment="1">
      <alignment horizontal="center" vertical="center"/>
    </xf>
    <xf numFmtId="0" fontId="18" fillId="0" borderId="2728" xfId="3" applyFont="1" applyBorder="1" applyAlignment="1">
      <alignment horizontal="left" vertical="center" shrinkToFit="1"/>
    </xf>
    <xf numFmtId="0" fontId="18" fillId="0" borderId="2729" xfId="3" applyFont="1" applyBorder="1" applyAlignment="1">
      <alignment horizontal="left" vertical="center" shrinkToFit="1"/>
    </xf>
    <xf numFmtId="0" fontId="18" fillId="0" borderId="2730" xfId="3" applyFont="1" applyBorder="1" applyAlignment="1">
      <alignment horizontal="left" vertical="center" shrinkToFit="1"/>
    </xf>
    <xf numFmtId="0" fontId="18" fillId="0" borderId="2733" xfId="3" applyFont="1" applyBorder="1" applyAlignment="1">
      <alignment horizontal="left" vertical="center" shrinkToFit="1"/>
    </xf>
    <xf numFmtId="0" fontId="18" fillId="0" borderId="2734" xfId="3" applyFont="1" applyBorder="1" applyAlignment="1">
      <alignment horizontal="left" vertical="center" shrinkToFit="1"/>
    </xf>
    <xf numFmtId="0" fontId="18" fillId="0" borderId="2735" xfId="3" applyFont="1" applyBorder="1" applyAlignment="1">
      <alignment horizontal="left" vertical="center" shrinkToFit="1"/>
    </xf>
    <xf numFmtId="0" fontId="12" fillId="5" borderId="2713" xfId="3" applyFont="1" applyFill="1" applyBorder="1" applyAlignment="1">
      <alignment horizontal="left" vertical="top" wrapText="1"/>
    </xf>
    <xf numFmtId="0" fontId="12" fillId="5" borderId="2714" xfId="3" applyFont="1" applyFill="1" applyBorder="1" applyAlignment="1">
      <alignment horizontal="left" vertical="top" wrapText="1"/>
    </xf>
    <xf numFmtId="0" fontId="12" fillId="2" borderId="2712" xfId="3" applyFont="1" applyFill="1" applyBorder="1" applyAlignment="1">
      <alignment horizontal="center" vertical="center" wrapText="1"/>
    </xf>
    <xf numFmtId="0" fontId="12" fillId="2" borderId="2713" xfId="3" applyFont="1" applyFill="1" applyBorder="1" applyAlignment="1">
      <alignment horizontal="center" vertical="center" wrapText="1"/>
    </xf>
    <xf numFmtId="0" fontId="12" fillId="2" borderId="2725" xfId="3" applyFont="1" applyFill="1" applyBorder="1" applyAlignment="1">
      <alignment horizontal="center" vertical="center" wrapText="1"/>
    </xf>
    <xf numFmtId="0" fontId="12" fillId="2" borderId="2707" xfId="3" applyFont="1" applyFill="1" applyBorder="1" applyAlignment="1">
      <alignment horizontal="center" vertical="center"/>
    </xf>
    <xf numFmtId="0" fontId="12" fillId="2" borderId="2708" xfId="3" applyFont="1" applyFill="1" applyBorder="1" applyAlignment="1">
      <alignment horizontal="center" vertical="center"/>
    </xf>
    <xf numFmtId="0" fontId="19" fillId="0" borderId="2709" xfId="3" applyFont="1" applyBorder="1" applyAlignment="1">
      <alignment horizontal="left" vertical="center" shrinkToFit="1"/>
    </xf>
    <xf numFmtId="0" fontId="19" fillId="0" borderId="2710" xfId="3" applyFont="1" applyBorder="1" applyAlignment="1">
      <alignment horizontal="left" vertical="center" shrinkToFit="1"/>
    </xf>
    <xf numFmtId="0" fontId="19" fillId="0" borderId="2711" xfId="3" applyFont="1" applyBorder="1" applyAlignment="1">
      <alignment horizontal="left" vertical="center" shrinkToFit="1"/>
    </xf>
    <xf numFmtId="0" fontId="12" fillId="2" borderId="2720" xfId="3" applyFont="1" applyFill="1" applyBorder="1" applyAlignment="1">
      <alignment horizontal="center" vertical="center"/>
    </xf>
    <xf numFmtId="0" fontId="12" fillId="2" borderId="2721" xfId="3" applyFont="1" applyFill="1" applyBorder="1" applyAlignment="1">
      <alignment horizontal="center" vertical="center"/>
    </xf>
    <xf numFmtId="0" fontId="19" fillId="0" borderId="2722" xfId="3" applyFont="1" applyBorder="1" applyAlignment="1">
      <alignment horizontal="left" vertical="center" shrinkToFit="1"/>
    </xf>
    <xf numFmtId="0" fontId="19" fillId="0" borderId="2723" xfId="3" applyFont="1" applyBorder="1" applyAlignment="1">
      <alignment horizontal="left" vertical="center" shrinkToFit="1"/>
    </xf>
    <xf numFmtId="0" fontId="19" fillId="0" borderId="2724" xfId="3" applyFont="1" applyBorder="1" applyAlignment="1">
      <alignment horizontal="left" vertical="center" shrinkToFit="1"/>
    </xf>
    <xf numFmtId="0" fontId="18" fillId="0" borderId="2709" xfId="3" applyFont="1" applyBorder="1" applyAlignment="1">
      <alignment horizontal="left" vertical="center" shrinkToFit="1"/>
    </xf>
    <xf numFmtId="0" fontId="18" fillId="0" borderId="2710" xfId="3" applyFont="1" applyBorder="1" applyAlignment="1">
      <alignment horizontal="left" vertical="center" shrinkToFit="1"/>
    </xf>
    <xf numFmtId="0" fontId="18" fillId="0" borderId="2711" xfId="3" applyFont="1" applyBorder="1" applyAlignment="1">
      <alignment horizontal="left" vertical="center" shrinkToFit="1"/>
    </xf>
    <xf numFmtId="0" fontId="16" fillId="0" borderId="2713" xfId="3" applyFont="1" applyBorder="1" applyAlignment="1">
      <alignment horizontal="left" vertical="center" wrapText="1"/>
    </xf>
    <xf numFmtId="0" fontId="16" fillId="0" borderId="2714" xfId="3" applyFont="1" applyBorder="1" applyAlignment="1">
      <alignment horizontal="left" vertical="center" wrapText="1"/>
    </xf>
    <xf numFmtId="0" fontId="12" fillId="2" borderId="2715" xfId="3" applyFont="1" applyFill="1" applyBorder="1" applyAlignment="1">
      <alignment horizontal="center" vertical="center"/>
    </xf>
    <xf numFmtId="0" fontId="12" fillId="2" borderId="2716" xfId="3" applyFont="1" applyFill="1" applyBorder="1" applyAlignment="1">
      <alignment horizontal="center" vertical="center"/>
    </xf>
    <xf numFmtId="0" fontId="12" fillId="2" borderId="2717" xfId="3" applyFont="1" applyFill="1" applyBorder="1" applyAlignment="1">
      <alignment horizontal="center" vertical="center"/>
    </xf>
    <xf numFmtId="0" fontId="13" fillId="0" borderId="2718" xfId="3" applyFont="1" applyBorder="1" applyAlignment="1">
      <alignment horizontal="left" vertical="top" wrapText="1"/>
    </xf>
    <xf numFmtId="0" fontId="13" fillId="0" borderId="2716" xfId="3" applyFont="1" applyBorder="1" applyAlignment="1">
      <alignment horizontal="left" vertical="top" wrapText="1"/>
    </xf>
    <xf numFmtId="0" fontId="13" fillId="0" borderId="2719" xfId="3" applyFont="1" applyBorder="1" applyAlignment="1">
      <alignment horizontal="left" vertical="top" wrapText="1"/>
    </xf>
    <xf numFmtId="0" fontId="12" fillId="2" borderId="2712" xfId="3" applyFont="1" applyFill="1" applyBorder="1" applyAlignment="1">
      <alignment horizontal="center" vertical="center"/>
    </xf>
    <xf numFmtId="0" fontId="12" fillId="2" borderId="2713" xfId="3" applyFont="1" applyFill="1" applyBorder="1" applyAlignment="1">
      <alignment horizontal="center" vertical="center"/>
    </xf>
    <xf numFmtId="0" fontId="16" fillId="0" borderId="2700" xfId="3" applyFont="1" applyBorder="1" applyAlignment="1">
      <alignment horizontal="left" vertical="center" wrapText="1"/>
    </xf>
    <xf numFmtId="0" fontId="16" fillId="0" borderId="2701" xfId="3" applyFont="1" applyBorder="1" applyAlignment="1">
      <alignment horizontal="left" vertical="center" wrapText="1"/>
    </xf>
    <xf numFmtId="0" fontId="12" fillId="2" borderId="2702" xfId="3" applyFont="1" applyFill="1" applyBorder="1" applyAlignment="1">
      <alignment horizontal="center" vertical="center"/>
    </xf>
    <xf numFmtId="0" fontId="12" fillId="2" borderId="2703" xfId="3" applyFont="1" applyFill="1" applyBorder="1" applyAlignment="1">
      <alignment horizontal="center" vertical="center"/>
    </xf>
    <xf numFmtId="0" fontId="18" fillId="0" borderId="2704" xfId="3" applyFont="1" applyBorder="1" applyAlignment="1">
      <alignment horizontal="left" vertical="center" shrinkToFit="1"/>
    </xf>
    <xf numFmtId="0" fontId="18" fillId="0" borderId="2705" xfId="3" applyFont="1" applyBorder="1" applyAlignment="1">
      <alignment horizontal="left" vertical="center" shrinkToFit="1"/>
    </xf>
    <xf numFmtId="0" fontId="18" fillId="0" borderId="2706" xfId="3" applyFont="1" applyBorder="1" applyAlignment="1">
      <alignment horizontal="left" vertical="center" shrinkToFit="1"/>
    </xf>
    <xf numFmtId="0" fontId="12" fillId="2" borderId="2793" xfId="3" applyFont="1" applyFill="1" applyBorder="1" applyAlignment="1">
      <alignment horizontal="center" vertical="center" wrapText="1"/>
    </xf>
    <xf numFmtId="0" fontId="12" fillId="2" borderId="2794" xfId="3" applyFont="1" applyFill="1" applyBorder="1" applyAlignment="1">
      <alignment horizontal="center" vertical="center" wrapText="1"/>
    </xf>
    <xf numFmtId="0" fontId="12" fillId="2" borderId="2795" xfId="3" applyFont="1" applyFill="1" applyBorder="1" applyAlignment="1">
      <alignment horizontal="center" vertical="center" wrapText="1"/>
    </xf>
    <xf numFmtId="0" fontId="12" fillId="5" borderId="2793" xfId="3" applyFont="1" applyFill="1" applyBorder="1" applyAlignment="1">
      <alignment horizontal="left" vertical="top" wrapText="1"/>
    </xf>
    <xf numFmtId="0" fontId="12" fillId="5" borderId="2794" xfId="3" applyFont="1" applyFill="1" applyBorder="1" applyAlignment="1">
      <alignment horizontal="left" vertical="top" wrapText="1"/>
    </xf>
    <xf numFmtId="0" fontId="12" fillId="5" borderId="2795" xfId="3" applyFont="1" applyFill="1" applyBorder="1" applyAlignment="1">
      <alignment horizontal="left" vertical="top" wrapText="1"/>
    </xf>
    <xf numFmtId="0" fontId="15" fillId="5" borderId="2793" xfId="3" applyFont="1" applyFill="1" applyBorder="1" applyAlignment="1">
      <alignment horizontal="center" vertical="center" wrapText="1"/>
    </xf>
    <xf numFmtId="0" fontId="15" fillId="5" borderId="2795" xfId="3" applyFont="1" applyFill="1" applyBorder="1" applyAlignment="1">
      <alignment horizontal="center" vertical="center" wrapText="1"/>
    </xf>
    <xf numFmtId="0" fontId="21" fillId="0" borderId="2793" xfId="3" applyFont="1" applyBorder="1" applyAlignment="1">
      <alignment horizontal="left" vertical="center" wrapText="1"/>
    </xf>
    <xf numFmtId="0" fontId="21" fillId="0" borderId="2794" xfId="3" applyFont="1" applyBorder="1" applyAlignment="1">
      <alignment horizontal="left" vertical="center" wrapText="1"/>
    </xf>
    <xf numFmtId="0" fontId="21" fillId="0" borderId="2795" xfId="3" applyFont="1" applyBorder="1" applyAlignment="1">
      <alignment horizontal="left" vertical="center" wrapText="1"/>
    </xf>
    <xf numFmtId="0" fontId="12" fillId="2" borderId="2793" xfId="3" applyFont="1" applyFill="1" applyBorder="1" applyAlignment="1">
      <alignment horizontal="center" vertical="center"/>
    </xf>
    <xf numFmtId="0" fontId="12" fillId="2" borderId="2794" xfId="3" applyFont="1" applyFill="1" applyBorder="1" applyAlignment="1">
      <alignment horizontal="center" vertical="center"/>
    </xf>
    <xf numFmtId="0" fontId="12" fillId="2" borderId="2788" xfId="3" applyFont="1" applyFill="1" applyBorder="1" applyAlignment="1">
      <alignment horizontal="center" vertical="center"/>
    </xf>
    <xf numFmtId="0" fontId="12" fillId="2" borderId="2789" xfId="3" applyFont="1" applyFill="1" applyBorder="1" applyAlignment="1">
      <alignment horizontal="center" vertical="center"/>
    </xf>
    <xf numFmtId="0" fontId="19" fillId="0" borderId="2790" xfId="3" applyFont="1" applyBorder="1" applyAlignment="1">
      <alignment horizontal="left" vertical="center" shrinkToFit="1"/>
    </xf>
    <xf numFmtId="0" fontId="19" fillId="0" borderId="2791" xfId="3" applyFont="1" applyBorder="1" applyAlignment="1">
      <alignment horizontal="left" vertical="center" shrinkToFit="1"/>
    </xf>
    <xf numFmtId="0" fontId="19" fillId="0" borderId="2792" xfId="3" applyFont="1" applyBorder="1" applyAlignment="1">
      <alignment horizontal="left" vertical="center" shrinkToFit="1"/>
    </xf>
    <xf numFmtId="0" fontId="12" fillId="2" borderId="2783" xfId="3" applyFont="1" applyFill="1" applyBorder="1" applyAlignment="1">
      <alignment horizontal="center" vertical="center"/>
    </xf>
    <xf numFmtId="0" fontId="12" fillId="2" borderId="2784" xfId="3" applyFont="1" applyFill="1" applyBorder="1" applyAlignment="1">
      <alignment horizontal="center" vertical="center"/>
    </xf>
    <xf numFmtId="0" fontId="12" fillId="2" borderId="2785" xfId="3" applyFont="1" applyFill="1" applyBorder="1" applyAlignment="1">
      <alignment horizontal="center" vertical="center"/>
    </xf>
    <xf numFmtId="0" fontId="13" fillId="0" borderId="2786" xfId="3" applyFont="1" applyBorder="1" applyAlignment="1">
      <alignment horizontal="left" vertical="top" wrapText="1"/>
    </xf>
    <xf numFmtId="0" fontId="13" fillId="0" borderId="2784" xfId="3" applyFont="1" applyBorder="1" applyAlignment="1">
      <alignment horizontal="left" vertical="top" wrapText="1"/>
    </xf>
    <xf numFmtId="0" fontId="13" fillId="0" borderId="2787" xfId="3" applyFont="1" applyBorder="1" applyAlignment="1">
      <alignment horizontal="left" vertical="top" wrapText="1"/>
    </xf>
    <xf numFmtId="0" fontId="12" fillId="2" borderId="2778" xfId="3" applyFont="1" applyFill="1" applyBorder="1" applyAlignment="1">
      <alignment horizontal="center" vertical="center"/>
    </xf>
    <xf numFmtId="0" fontId="12" fillId="2" borderId="2779" xfId="3" applyFont="1" applyFill="1" applyBorder="1" applyAlignment="1">
      <alignment horizontal="center" vertical="center"/>
    </xf>
    <xf numFmtId="0" fontId="19" fillId="0" borderId="2780" xfId="3" applyFont="1" applyBorder="1" applyAlignment="1">
      <alignment horizontal="left" vertical="center" shrinkToFit="1"/>
    </xf>
    <xf numFmtId="0" fontId="19" fillId="0" borderId="2781" xfId="3" applyFont="1" applyBorder="1" applyAlignment="1">
      <alignment horizontal="left" vertical="center" shrinkToFit="1"/>
    </xf>
    <xf numFmtId="0" fontId="19" fillId="0" borderId="2782" xfId="3" applyFont="1" applyBorder="1" applyAlignment="1">
      <alignment horizontal="left" vertical="center" shrinkToFit="1"/>
    </xf>
    <xf numFmtId="0" fontId="12" fillId="2" borderId="2773" xfId="3" applyFont="1" applyFill="1" applyBorder="1" applyAlignment="1">
      <alignment horizontal="center" vertical="center"/>
    </xf>
    <xf numFmtId="0" fontId="12" fillId="2" borderId="2774" xfId="3" applyFont="1" applyFill="1" applyBorder="1" applyAlignment="1">
      <alignment horizontal="center" vertical="center"/>
    </xf>
    <xf numFmtId="0" fontId="18" fillId="0" borderId="2775" xfId="3" applyFont="1" applyBorder="1" applyAlignment="1">
      <alignment horizontal="left" vertical="center" shrinkToFit="1"/>
    </xf>
    <xf numFmtId="0" fontId="18" fillId="0" borderId="2776" xfId="3" applyFont="1" applyBorder="1" applyAlignment="1">
      <alignment horizontal="left" vertical="center" shrinkToFit="1"/>
    </xf>
    <xf numFmtId="0" fontId="18" fillId="0" borderId="2777" xfId="3" applyFont="1" applyBorder="1" applyAlignment="1">
      <alignment horizontal="left" vertical="center" shrinkToFit="1"/>
    </xf>
    <xf numFmtId="0" fontId="18" fillId="0" borderId="2780" xfId="3" applyFont="1" applyBorder="1" applyAlignment="1">
      <alignment horizontal="left" vertical="center" shrinkToFit="1"/>
    </xf>
    <xf numFmtId="0" fontId="18" fillId="0" borderId="2781" xfId="3" applyFont="1" applyBorder="1" applyAlignment="1">
      <alignment horizontal="left" vertical="center" shrinkToFit="1"/>
    </xf>
    <xf numFmtId="0" fontId="18" fillId="0" borderId="2782" xfId="3" applyFont="1" applyBorder="1" applyAlignment="1">
      <alignment horizontal="left" vertical="center" shrinkToFit="1"/>
    </xf>
    <xf numFmtId="0" fontId="12" fillId="5" borderId="2760" xfId="3" applyFont="1" applyFill="1" applyBorder="1" applyAlignment="1">
      <alignment horizontal="left" vertical="top" wrapText="1"/>
    </xf>
    <xf numFmtId="0" fontId="12" fillId="5" borderId="2761" xfId="3" applyFont="1" applyFill="1" applyBorder="1" applyAlignment="1">
      <alignment horizontal="left" vertical="top" wrapText="1"/>
    </xf>
    <xf numFmtId="0" fontId="12" fillId="2" borderId="2759" xfId="3" applyFont="1" applyFill="1" applyBorder="1" applyAlignment="1">
      <alignment horizontal="center" vertical="center" wrapText="1"/>
    </xf>
    <xf numFmtId="0" fontId="12" fillId="2" borderId="2760" xfId="3" applyFont="1" applyFill="1" applyBorder="1" applyAlignment="1">
      <alignment horizontal="center" vertical="center" wrapText="1"/>
    </xf>
    <xf numFmtId="0" fontId="12" fillId="2" borderId="2772" xfId="3" applyFont="1" applyFill="1" applyBorder="1" applyAlignment="1">
      <alignment horizontal="center" vertical="center" wrapText="1"/>
    </xf>
    <xf numFmtId="0" fontId="12" fillId="2" borderId="2754" xfId="3" applyFont="1" applyFill="1" applyBorder="1" applyAlignment="1">
      <alignment horizontal="center" vertical="center"/>
    </xf>
    <xf numFmtId="0" fontId="12" fillId="2" borderId="2755" xfId="3" applyFont="1" applyFill="1" applyBorder="1" applyAlignment="1">
      <alignment horizontal="center" vertical="center"/>
    </xf>
    <xf numFmtId="0" fontId="19" fillId="0" borderId="2756" xfId="3" applyFont="1" applyBorder="1" applyAlignment="1">
      <alignment horizontal="left" vertical="center" shrinkToFit="1"/>
    </xf>
    <xf numFmtId="0" fontId="19" fillId="0" borderId="2757" xfId="3" applyFont="1" applyBorder="1" applyAlignment="1">
      <alignment horizontal="left" vertical="center" shrinkToFit="1"/>
    </xf>
    <xf numFmtId="0" fontId="19" fillId="0" borderId="2758" xfId="3" applyFont="1" applyBorder="1" applyAlignment="1">
      <alignment horizontal="left" vertical="center" shrinkToFit="1"/>
    </xf>
    <xf numFmtId="0" fontId="12" fillId="2" borderId="2767" xfId="3" applyFont="1" applyFill="1" applyBorder="1" applyAlignment="1">
      <alignment horizontal="center" vertical="center"/>
    </xf>
    <xf numFmtId="0" fontId="12" fillId="2" borderId="2768" xfId="3" applyFont="1" applyFill="1" applyBorder="1" applyAlignment="1">
      <alignment horizontal="center" vertical="center"/>
    </xf>
    <xf numFmtId="0" fontId="19" fillId="0" borderId="2769" xfId="3" applyFont="1" applyBorder="1" applyAlignment="1">
      <alignment horizontal="left" vertical="center" shrinkToFit="1"/>
    </xf>
    <xf numFmtId="0" fontId="19" fillId="0" borderId="2770" xfId="3" applyFont="1" applyBorder="1" applyAlignment="1">
      <alignment horizontal="left" vertical="center" shrinkToFit="1"/>
    </xf>
    <xf numFmtId="0" fontId="19" fillId="0" borderId="2771" xfId="3" applyFont="1" applyBorder="1" applyAlignment="1">
      <alignment horizontal="left" vertical="center" shrinkToFit="1"/>
    </xf>
    <xf numFmtId="0" fontId="18" fillId="0" borderId="2756" xfId="3" applyFont="1" applyBorder="1" applyAlignment="1">
      <alignment horizontal="left" vertical="center" shrinkToFit="1"/>
    </xf>
    <xf numFmtId="0" fontId="18" fillId="0" borderId="2757" xfId="3" applyFont="1" applyBorder="1" applyAlignment="1">
      <alignment horizontal="left" vertical="center" shrinkToFit="1"/>
    </xf>
    <xf numFmtId="0" fontId="18" fillId="0" borderId="2758" xfId="3" applyFont="1" applyBorder="1" applyAlignment="1">
      <alignment horizontal="left" vertical="center" shrinkToFit="1"/>
    </xf>
    <xf numFmtId="0" fontId="16" fillId="0" borderId="2760" xfId="3" applyFont="1" applyBorder="1" applyAlignment="1">
      <alignment horizontal="left" vertical="center" wrapText="1"/>
    </xf>
    <xf numFmtId="0" fontId="16" fillId="0" borderId="2761" xfId="3" applyFont="1" applyBorder="1" applyAlignment="1">
      <alignment horizontal="left" vertical="center" wrapText="1"/>
    </xf>
    <xf numFmtId="0" fontId="12" fillId="2" borderId="2762" xfId="3" applyFont="1" applyFill="1" applyBorder="1" applyAlignment="1">
      <alignment horizontal="center" vertical="center"/>
    </xf>
    <xf numFmtId="0" fontId="12" fillId="2" borderId="2763" xfId="3" applyFont="1" applyFill="1" applyBorder="1" applyAlignment="1">
      <alignment horizontal="center" vertical="center"/>
    </xf>
    <xf numFmtId="0" fontId="12" fillId="2" borderId="2764" xfId="3" applyFont="1" applyFill="1" applyBorder="1" applyAlignment="1">
      <alignment horizontal="center" vertical="center"/>
    </xf>
    <xf numFmtId="0" fontId="13" fillId="0" borderId="2765" xfId="3" applyFont="1" applyBorder="1" applyAlignment="1">
      <alignment horizontal="left" vertical="top" wrapText="1"/>
    </xf>
    <xf numFmtId="0" fontId="13" fillId="0" borderId="2763" xfId="3" applyFont="1" applyBorder="1" applyAlignment="1">
      <alignment horizontal="left" vertical="top" wrapText="1"/>
    </xf>
    <xf numFmtId="0" fontId="13" fillId="0" borderId="2766" xfId="3" applyFont="1" applyBorder="1" applyAlignment="1">
      <alignment horizontal="left" vertical="top" wrapText="1"/>
    </xf>
    <xf numFmtId="0" fontId="12" fillId="2" borderId="2759" xfId="3" applyFont="1" applyFill="1" applyBorder="1" applyAlignment="1">
      <alignment horizontal="center" vertical="center"/>
    </xf>
    <xf numFmtId="0" fontId="12" fillId="2" borderId="2760" xfId="3" applyFont="1" applyFill="1" applyBorder="1" applyAlignment="1">
      <alignment horizontal="center" vertical="center"/>
    </xf>
    <xf numFmtId="0" fontId="16" fillId="0" borderId="2747" xfId="3" applyFont="1" applyBorder="1" applyAlignment="1">
      <alignment horizontal="left" vertical="center" wrapText="1"/>
    </xf>
    <xf numFmtId="0" fontId="16" fillId="0" borderId="2748" xfId="3" applyFont="1" applyBorder="1" applyAlignment="1">
      <alignment horizontal="left" vertical="center" wrapText="1"/>
    </xf>
    <xf numFmtId="0" fontId="12" fillId="2" borderId="2749" xfId="3" applyFont="1" applyFill="1" applyBorder="1" applyAlignment="1">
      <alignment horizontal="center" vertical="center"/>
    </xf>
    <xf numFmtId="0" fontId="12" fillId="2" borderId="2750" xfId="3" applyFont="1" applyFill="1" applyBorder="1" applyAlignment="1">
      <alignment horizontal="center" vertical="center"/>
    </xf>
    <xf numFmtId="0" fontId="18" fillId="0" borderId="2751" xfId="3" applyFont="1" applyBorder="1" applyAlignment="1">
      <alignment horizontal="left" vertical="center" shrinkToFit="1"/>
    </xf>
    <xf numFmtId="0" fontId="18" fillId="0" borderId="2752" xfId="3" applyFont="1" applyBorder="1" applyAlignment="1">
      <alignment horizontal="left" vertical="center" shrinkToFit="1"/>
    </xf>
    <xf numFmtId="0" fontId="18" fillId="0" borderId="2753" xfId="3" applyFont="1" applyBorder="1" applyAlignment="1">
      <alignment horizontal="left" vertical="center" shrinkToFit="1"/>
    </xf>
    <xf numFmtId="0" fontId="12" fillId="2" borderId="2840" xfId="3" applyFont="1" applyFill="1" applyBorder="1" applyAlignment="1">
      <alignment horizontal="center" vertical="center" wrapText="1"/>
    </xf>
    <xf numFmtId="0" fontId="12" fillId="2" borderId="2841" xfId="3" applyFont="1" applyFill="1" applyBorder="1" applyAlignment="1">
      <alignment horizontal="center" vertical="center" wrapText="1"/>
    </xf>
    <xf numFmtId="0" fontId="12" fillId="2" borderId="2842" xfId="3" applyFont="1" applyFill="1" applyBorder="1" applyAlignment="1">
      <alignment horizontal="center" vertical="center" wrapText="1"/>
    </xf>
    <xf numFmtId="0" fontId="12" fillId="5" borderId="2840" xfId="3" applyFont="1" applyFill="1" applyBorder="1" applyAlignment="1">
      <alignment horizontal="left" vertical="top" wrapText="1"/>
    </xf>
    <xf numFmtId="0" fontId="12" fillId="5" borderId="2841" xfId="3" applyFont="1" applyFill="1" applyBorder="1" applyAlignment="1">
      <alignment horizontal="left" vertical="top" wrapText="1"/>
    </xf>
    <xf numFmtId="0" fontId="12" fillId="5" borderId="2842" xfId="3" applyFont="1" applyFill="1" applyBorder="1" applyAlignment="1">
      <alignment horizontal="left" vertical="top" wrapText="1"/>
    </xf>
    <xf numFmtId="0" fontId="15" fillId="5" borderId="2840" xfId="3" applyFont="1" applyFill="1" applyBorder="1" applyAlignment="1">
      <alignment horizontal="center" vertical="center" wrapText="1"/>
    </xf>
    <xf numFmtId="0" fontId="15" fillId="5" borderId="2842" xfId="3" applyFont="1" applyFill="1" applyBorder="1" applyAlignment="1">
      <alignment horizontal="center" vertical="center" wrapText="1"/>
    </xf>
    <xf numFmtId="0" fontId="21" fillId="0" borderId="2840" xfId="3" applyFont="1" applyBorder="1" applyAlignment="1">
      <alignment horizontal="left" vertical="center" wrapText="1"/>
    </xf>
    <xf numFmtId="0" fontId="21" fillId="0" borderId="2841" xfId="3" applyFont="1" applyBorder="1" applyAlignment="1">
      <alignment horizontal="left" vertical="center" wrapText="1"/>
    </xf>
    <xf numFmtId="0" fontId="21" fillId="0" borderId="2842" xfId="3" applyFont="1" applyBorder="1" applyAlignment="1">
      <alignment horizontal="left" vertical="center" wrapText="1"/>
    </xf>
    <xf numFmtId="0" fontId="12" fillId="2" borderId="2840" xfId="3" applyFont="1" applyFill="1" applyBorder="1" applyAlignment="1">
      <alignment horizontal="center" vertical="center"/>
    </xf>
    <xf numFmtId="0" fontId="12" fillId="2" borderId="2841" xfId="3" applyFont="1" applyFill="1" applyBorder="1" applyAlignment="1">
      <alignment horizontal="center" vertical="center"/>
    </xf>
    <xf numFmtId="0" fontId="12" fillId="2" borderId="2835" xfId="3" applyFont="1" applyFill="1" applyBorder="1" applyAlignment="1">
      <alignment horizontal="center" vertical="center"/>
    </xf>
    <xf numFmtId="0" fontId="12" fillId="2" borderId="2836" xfId="3" applyFont="1" applyFill="1" applyBorder="1" applyAlignment="1">
      <alignment horizontal="center" vertical="center"/>
    </xf>
    <xf numFmtId="0" fontId="19" fillId="0" borderId="2837" xfId="3" applyFont="1" applyBorder="1" applyAlignment="1">
      <alignment horizontal="left" vertical="center" shrinkToFit="1"/>
    </xf>
    <xf numFmtId="0" fontId="19" fillId="0" borderId="2838" xfId="3" applyFont="1" applyBorder="1" applyAlignment="1">
      <alignment horizontal="left" vertical="center" shrinkToFit="1"/>
    </xf>
    <xf numFmtId="0" fontId="19" fillId="0" borderId="2839" xfId="3" applyFont="1" applyBorder="1" applyAlignment="1">
      <alignment horizontal="left" vertical="center" shrinkToFit="1"/>
    </xf>
    <xf numFmtId="0" fontId="12" fillId="2" borderId="2830" xfId="3" applyFont="1" applyFill="1" applyBorder="1" applyAlignment="1">
      <alignment horizontal="center" vertical="center"/>
    </xf>
    <xf numFmtId="0" fontId="12" fillId="2" borderId="2831" xfId="3" applyFont="1" applyFill="1" applyBorder="1" applyAlignment="1">
      <alignment horizontal="center" vertical="center"/>
    </xf>
    <xf numFmtId="0" fontId="12" fillId="2" borderId="2832" xfId="3" applyFont="1" applyFill="1" applyBorder="1" applyAlignment="1">
      <alignment horizontal="center" vertical="center"/>
    </xf>
    <xf numFmtId="0" fontId="13" fillId="0" borderId="2833" xfId="3" applyFont="1" applyBorder="1" applyAlignment="1">
      <alignment horizontal="left" vertical="top" wrapText="1"/>
    </xf>
    <xf numFmtId="0" fontId="13" fillId="0" borderId="2831" xfId="3" applyFont="1" applyBorder="1" applyAlignment="1">
      <alignment horizontal="left" vertical="top" wrapText="1"/>
    </xf>
    <xf numFmtId="0" fontId="13" fillId="0" borderId="2834" xfId="3" applyFont="1" applyBorder="1" applyAlignment="1">
      <alignment horizontal="left" vertical="top" wrapText="1"/>
    </xf>
    <xf numFmtId="0" fontId="12" fillId="2" borderId="2825" xfId="3" applyFont="1" applyFill="1" applyBorder="1" applyAlignment="1">
      <alignment horizontal="center" vertical="center"/>
    </xf>
    <xf numFmtId="0" fontId="12" fillId="2" borderId="2826" xfId="3" applyFont="1" applyFill="1" applyBorder="1" applyAlignment="1">
      <alignment horizontal="center" vertical="center"/>
    </xf>
    <xf numFmtId="0" fontId="19" fillId="0" borderId="2827" xfId="3" applyFont="1" applyBorder="1" applyAlignment="1">
      <alignment horizontal="left" vertical="center" shrinkToFit="1"/>
    </xf>
    <xf numFmtId="0" fontId="19" fillId="0" borderId="2828" xfId="3" applyFont="1" applyBorder="1" applyAlignment="1">
      <alignment horizontal="left" vertical="center" shrinkToFit="1"/>
    </xf>
    <xf numFmtId="0" fontId="19" fillId="0" borderId="2829" xfId="3" applyFont="1" applyBorder="1" applyAlignment="1">
      <alignment horizontal="left" vertical="center" shrinkToFit="1"/>
    </xf>
    <xf numFmtId="0" fontId="12" fillId="2" borderId="2820" xfId="3" applyFont="1" applyFill="1" applyBorder="1" applyAlignment="1">
      <alignment horizontal="center" vertical="center"/>
    </xf>
    <xf numFmtId="0" fontId="12" fillId="2" borderId="2821" xfId="3" applyFont="1" applyFill="1" applyBorder="1" applyAlignment="1">
      <alignment horizontal="center" vertical="center"/>
    </xf>
    <xf numFmtId="0" fontId="18" fillId="0" borderId="2822" xfId="3" applyFont="1" applyBorder="1" applyAlignment="1">
      <alignment horizontal="left" vertical="center" shrinkToFit="1"/>
    </xf>
    <xf numFmtId="0" fontId="18" fillId="0" borderId="2823" xfId="3" applyFont="1" applyBorder="1" applyAlignment="1">
      <alignment horizontal="left" vertical="center" shrinkToFit="1"/>
    </xf>
    <xf numFmtId="0" fontId="18" fillId="0" borderId="2824" xfId="3" applyFont="1" applyBorder="1" applyAlignment="1">
      <alignment horizontal="left" vertical="center" shrinkToFit="1"/>
    </xf>
    <xf numFmtId="0" fontId="18" fillId="0" borderId="2827" xfId="3" applyFont="1" applyBorder="1" applyAlignment="1">
      <alignment horizontal="left" vertical="center" shrinkToFit="1"/>
    </xf>
    <xf numFmtId="0" fontId="18" fillId="0" borderId="2828" xfId="3" applyFont="1" applyBorder="1" applyAlignment="1">
      <alignment horizontal="left" vertical="center" shrinkToFit="1"/>
    </xf>
    <xf numFmtId="0" fontId="18" fillId="0" borderId="2829" xfId="3" applyFont="1" applyBorder="1" applyAlignment="1">
      <alignment horizontal="left" vertical="center" shrinkToFit="1"/>
    </xf>
    <xf numFmtId="0" fontId="12" fillId="5" borderId="2807" xfId="3" applyFont="1" applyFill="1" applyBorder="1" applyAlignment="1">
      <alignment horizontal="left" vertical="top" wrapText="1"/>
    </xf>
    <xf numFmtId="0" fontId="12" fillId="5" borderId="2808" xfId="3" applyFont="1" applyFill="1" applyBorder="1" applyAlignment="1">
      <alignment horizontal="left" vertical="top" wrapText="1"/>
    </xf>
    <xf numFmtId="0" fontId="12" fillId="2" borderId="2806" xfId="3" applyFont="1" applyFill="1" applyBorder="1" applyAlignment="1">
      <alignment horizontal="center" vertical="center" wrapText="1"/>
    </xf>
    <xf numFmtId="0" fontId="12" fillId="2" borderId="2807" xfId="3" applyFont="1" applyFill="1" applyBorder="1" applyAlignment="1">
      <alignment horizontal="center" vertical="center" wrapText="1"/>
    </xf>
    <xf numFmtId="0" fontId="12" fillId="2" borderId="2819" xfId="3" applyFont="1" applyFill="1" applyBorder="1" applyAlignment="1">
      <alignment horizontal="center" vertical="center" wrapText="1"/>
    </xf>
    <xf numFmtId="0" fontId="12" fillId="2" borderId="2801" xfId="3" applyFont="1" applyFill="1" applyBorder="1" applyAlignment="1">
      <alignment horizontal="center" vertical="center"/>
    </xf>
    <xf numFmtId="0" fontId="12" fillId="2" borderId="2802" xfId="3" applyFont="1" applyFill="1" applyBorder="1" applyAlignment="1">
      <alignment horizontal="center" vertical="center"/>
    </xf>
    <xf numFmtId="0" fontId="19" fillId="0" borderId="2803" xfId="3" applyFont="1" applyBorder="1" applyAlignment="1">
      <alignment horizontal="left" vertical="center" shrinkToFit="1"/>
    </xf>
    <xf numFmtId="0" fontId="19" fillId="0" borderId="2804" xfId="3" applyFont="1" applyBorder="1" applyAlignment="1">
      <alignment horizontal="left" vertical="center" shrinkToFit="1"/>
    </xf>
    <xf numFmtId="0" fontId="19" fillId="0" borderId="2805" xfId="3" applyFont="1" applyBorder="1" applyAlignment="1">
      <alignment horizontal="left" vertical="center" shrinkToFit="1"/>
    </xf>
    <xf numFmtId="0" fontId="12" fillId="2" borderId="2814" xfId="3" applyFont="1" applyFill="1" applyBorder="1" applyAlignment="1">
      <alignment horizontal="center" vertical="center"/>
    </xf>
    <xf numFmtId="0" fontId="12" fillId="2" borderId="2815" xfId="3" applyFont="1" applyFill="1" applyBorder="1" applyAlignment="1">
      <alignment horizontal="center" vertical="center"/>
    </xf>
    <xf numFmtId="0" fontId="19" fillId="0" borderId="2816" xfId="3" applyFont="1" applyBorder="1" applyAlignment="1">
      <alignment horizontal="left" vertical="center" shrinkToFit="1"/>
    </xf>
    <xf numFmtId="0" fontId="19" fillId="0" borderId="2817" xfId="3" applyFont="1" applyBorder="1" applyAlignment="1">
      <alignment horizontal="left" vertical="center" shrinkToFit="1"/>
    </xf>
    <xf numFmtId="0" fontId="19" fillId="0" borderId="2818" xfId="3" applyFont="1" applyBorder="1" applyAlignment="1">
      <alignment horizontal="left" vertical="center" shrinkToFit="1"/>
    </xf>
    <xf numFmtId="0" fontId="18" fillId="0" borderId="2803" xfId="3" applyFont="1" applyBorder="1" applyAlignment="1">
      <alignment horizontal="left" vertical="center" shrinkToFit="1"/>
    </xf>
    <xf numFmtId="0" fontId="18" fillId="0" borderId="2804" xfId="3" applyFont="1" applyBorder="1" applyAlignment="1">
      <alignment horizontal="left" vertical="center" shrinkToFit="1"/>
    </xf>
    <xf numFmtId="0" fontId="18" fillId="0" borderId="2805" xfId="3" applyFont="1" applyBorder="1" applyAlignment="1">
      <alignment horizontal="left" vertical="center" shrinkToFit="1"/>
    </xf>
    <xf numFmtId="0" fontId="16" fillId="0" borderId="2807" xfId="3" applyFont="1" applyBorder="1" applyAlignment="1">
      <alignment horizontal="left" vertical="center" wrapText="1"/>
    </xf>
    <xf numFmtId="0" fontId="16" fillId="0" borderId="2808" xfId="3" applyFont="1" applyBorder="1" applyAlignment="1">
      <alignment horizontal="left" vertical="center" wrapText="1"/>
    </xf>
    <xf numFmtId="0" fontId="12" fillId="2" borderId="2809" xfId="3" applyFont="1" applyFill="1" applyBorder="1" applyAlignment="1">
      <alignment horizontal="center" vertical="center"/>
    </xf>
    <xf numFmtId="0" fontId="12" fillId="2" borderId="2810" xfId="3" applyFont="1" applyFill="1" applyBorder="1" applyAlignment="1">
      <alignment horizontal="center" vertical="center"/>
    </xf>
    <xf numFmtId="0" fontId="12" fillId="2" borderId="2811" xfId="3" applyFont="1" applyFill="1" applyBorder="1" applyAlignment="1">
      <alignment horizontal="center" vertical="center"/>
    </xf>
    <xf numFmtId="0" fontId="13" fillId="0" borderId="2812" xfId="3" applyFont="1" applyBorder="1" applyAlignment="1">
      <alignment horizontal="left" vertical="top" wrapText="1"/>
    </xf>
    <xf numFmtId="0" fontId="13" fillId="0" borderId="2810" xfId="3" applyFont="1" applyBorder="1" applyAlignment="1">
      <alignment horizontal="left" vertical="top" wrapText="1"/>
    </xf>
    <xf numFmtId="0" fontId="13" fillId="0" borderId="2813" xfId="3" applyFont="1" applyBorder="1" applyAlignment="1">
      <alignment horizontal="left" vertical="top" wrapText="1"/>
    </xf>
    <xf numFmtId="0" fontId="12" fillId="2" borderId="2806" xfId="3" applyFont="1" applyFill="1" applyBorder="1" applyAlignment="1">
      <alignment horizontal="center" vertical="center"/>
    </xf>
    <xf numFmtId="0" fontId="12" fillId="2" borderId="2807" xfId="3" applyFont="1" applyFill="1" applyBorder="1" applyAlignment="1">
      <alignment horizontal="center" vertical="center"/>
    </xf>
    <xf numFmtId="0" fontId="16" fillId="0" borderId="2794" xfId="3" applyFont="1" applyBorder="1" applyAlignment="1">
      <alignment horizontal="left" vertical="center" wrapText="1"/>
    </xf>
    <xf numFmtId="0" fontId="16" fillId="0" borderId="2795" xfId="3" applyFont="1" applyBorder="1" applyAlignment="1">
      <alignment horizontal="left" vertical="center" wrapText="1"/>
    </xf>
    <xf numFmtId="0" fontId="12" fillId="2" borderId="2796" xfId="3" applyFont="1" applyFill="1" applyBorder="1" applyAlignment="1">
      <alignment horizontal="center" vertical="center"/>
    </xf>
    <xf numFmtId="0" fontId="12" fillId="2" borderId="2797" xfId="3" applyFont="1" applyFill="1" applyBorder="1" applyAlignment="1">
      <alignment horizontal="center" vertical="center"/>
    </xf>
    <xf numFmtId="0" fontId="18" fillId="0" borderId="2798" xfId="3" applyFont="1" applyBorder="1" applyAlignment="1">
      <alignment horizontal="left" vertical="center" shrinkToFit="1"/>
    </xf>
    <xf numFmtId="0" fontId="18" fillId="0" borderId="2799" xfId="3" applyFont="1" applyBorder="1" applyAlignment="1">
      <alignment horizontal="left" vertical="center" shrinkToFit="1"/>
    </xf>
    <xf numFmtId="0" fontId="18" fillId="0" borderId="2800" xfId="3" applyFont="1" applyBorder="1" applyAlignment="1">
      <alignment horizontal="left" vertical="center" shrinkToFit="1"/>
    </xf>
    <xf numFmtId="0" fontId="12" fillId="2" borderId="2887" xfId="3" applyFont="1" applyFill="1" applyBorder="1" applyAlignment="1">
      <alignment horizontal="center" vertical="center" wrapText="1"/>
    </xf>
    <xf numFmtId="0" fontId="12" fillId="2" borderId="2888" xfId="3" applyFont="1" applyFill="1" applyBorder="1" applyAlignment="1">
      <alignment horizontal="center" vertical="center" wrapText="1"/>
    </xf>
    <xf numFmtId="0" fontId="12" fillId="2" borderId="2889" xfId="3" applyFont="1" applyFill="1" applyBorder="1" applyAlignment="1">
      <alignment horizontal="center" vertical="center" wrapText="1"/>
    </xf>
    <xf numFmtId="0" fontId="12" fillId="5" borderId="2887" xfId="3" applyFont="1" applyFill="1" applyBorder="1" applyAlignment="1">
      <alignment horizontal="left" vertical="top" wrapText="1"/>
    </xf>
    <xf numFmtId="0" fontId="12" fillId="5" borderId="2888" xfId="3" applyFont="1" applyFill="1" applyBorder="1" applyAlignment="1">
      <alignment horizontal="left" vertical="top" wrapText="1"/>
    </xf>
    <xf numFmtId="0" fontId="12" fillId="5" borderId="2889" xfId="3" applyFont="1" applyFill="1" applyBorder="1" applyAlignment="1">
      <alignment horizontal="left" vertical="top" wrapText="1"/>
    </xf>
    <xf numFmtId="0" fontId="15" fillId="5" borderId="2887" xfId="3" applyFont="1" applyFill="1" applyBorder="1" applyAlignment="1">
      <alignment horizontal="center" vertical="center" wrapText="1"/>
    </xf>
    <xf numFmtId="0" fontId="15" fillId="5" borderId="2889" xfId="3" applyFont="1" applyFill="1" applyBorder="1" applyAlignment="1">
      <alignment horizontal="center" vertical="center" wrapText="1"/>
    </xf>
    <xf numFmtId="0" fontId="21" fillId="0" borderId="2887" xfId="3" applyFont="1" applyBorder="1" applyAlignment="1">
      <alignment horizontal="left" vertical="center" wrapText="1"/>
    </xf>
    <xf numFmtId="0" fontId="21" fillId="0" borderId="2888" xfId="3" applyFont="1" applyBorder="1" applyAlignment="1">
      <alignment horizontal="left" vertical="center" wrapText="1"/>
    </xf>
    <xf numFmtId="0" fontId="21" fillId="0" borderId="2889" xfId="3" applyFont="1" applyBorder="1" applyAlignment="1">
      <alignment horizontal="left" vertical="center" wrapText="1"/>
    </xf>
    <xf numFmtId="0" fontId="12" fillId="2" borderId="2887" xfId="3" applyFont="1" applyFill="1" applyBorder="1" applyAlignment="1">
      <alignment horizontal="center" vertical="center"/>
    </xf>
    <xf numFmtId="0" fontId="12" fillId="2" borderId="2888" xfId="3" applyFont="1" applyFill="1" applyBorder="1" applyAlignment="1">
      <alignment horizontal="center" vertical="center"/>
    </xf>
    <xf numFmtId="0" fontId="12" fillId="2" borderId="2882" xfId="3" applyFont="1" applyFill="1" applyBorder="1" applyAlignment="1">
      <alignment horizontal="center" vertical="center"/>
    </xf>
    <xf numFmtId="0" fontId="12" fillId="2" borderId="2883" xfId="3" applyFont="1" applyFill="1" applyBorder="1" applyAlignment="1">
      <alignment horizontal="center" vertical="center"/>
    </xf>
    <xf numFmtId="0" fontId="19" fillId="0" borderId="2884" xfId="3" applyFont="1" applyBorder="1" applyAlignment="1">
      <alignment horizontal="left" vertical="center" shrinkToFit="1"/>
    </xf>
    <xf numFmtId="0" fontId="19" fillId="0" borderId="2885" xfId="3" applyFont="1" applyBorder="1" applyAlignment="1">
      <alignment horizontal="left" vertical="center" shrinkToFit="1"/>
    </xf>
    <xf numFmtId="0" fontId="19" fillId="0" borderId="2886" xfId="3" applyFont="1" applyBorder="1" applyAlignment="1">
      <alignment horizontal="left" vertical="center" shrinkToFit="1"/>
    </xf>
    <xf numFmtId="0" fontId="12" fillId="2" borderId="2877" xfId="3" applyFont="1" applyFill="1" applyBorder="1" applyAlignment="1">
      <alignment horizontal="center" vertical="center"/>
    </xf>
    <xf numFmtId="0" fontId="12" fillId="2" borderId="2878" xfId="3" applyFont="1" applyFill="1" applyBorder="1" applyAlignment="1">
      <alignment horizontal="center" vertical="center"/>
    </xf>
    <xf numFmtId="0" fontId="12" fillId="2" borderId="2879" xfId="3" applyFont="1" applyFill="1" applyBorder="1" applyAlignment="1">
      <alignment horizontal="center" vertical="center"/>
    </xf>
    <xf numFmtId="0" fontId="13" fillId="0" borderId="2880" xfId="3" applyFont="1" applyBorder="1" applyAlignment="1">
      <alignment horizontal="left" vertical="top" wrapText="1"/>
    </xf>
    <xf numFmtId="0" fontId="13" fillId="0" borderId="2878" xfId="3" applyFont="1" applyBorder="1" applyAlignment="1">
      <alignment horizontal="left" vertical="top" wrapText="1"/>
    </xf>
    <xf numFmtId="0" fontId="13" fillId="0" borderId="2881" xfId="3" applyFont="1" applyBorder="1" applyAlignment="1">
      <alignment horizontal="left" vertical="top" wrapText="1"/>
    </xf>
    <xf numFmtId="0" fontId="12" fillId="2" borderId="2872" xfId="3" applyFont="1" applyFill="1" applyBorder="1" applyAlignment="1">
      <alignment horizontal="center" vertical="center"/>
    </xf>
    <xf numFmtId="0" fontId="12" fillId="2" borderId="2873" xfId="3" applyFont="1" applyFill="1" applyBorder="1" applyAlignment="1">
      <alignment horizontal="center" vertical="center"/>
    </xf>
    <xf numFmtId="0" fontId="19" fillId="0" borderId="2874" xfId="3" applyFont="1" applyBorder="1" applyAlignment="1">
      <alignment horizontal="left" vertical="center" shrinkToFit="1"/>
    </xf>
    <xf numFmtId="0" fontId="19" fillId="0" borderId="2875" xfId="3" applyFont="1" applyBorder="1" applyAlignment="1">
      <alignment horizontal="left" vertical="center" shrinkToFit="1"/>
    </xf>
    <xf numFmtId="0" fontId="19" fillId="0" borderId="2876" xfId="3" applyFont="1" applyBorder="1" applyAlignment="1">
      <alignment horizontal="left" vertical="center" shrinkToFit="1"/>
    </xf>
    <xf numFmtId="0" fontId="12" fillId="2" borderId="2867" xfId="3" applyFont="1" applyFill="1" applyBorder="1" applyAlignment="1">
      <alignment horizontal="center" vertical="center"/>
    </xf>
    <xf numFmtId="0" fontId="12" fillId="2" borderId="2868" xfId="3" applyFont="1" applyFill="1" applyBorder="1" applyAlignment="1">
      <alignment horizontal="center" vertical="center"/>
    </xf>
    <xf numFmtId="0" fontId="18" fillId="0" borderId="2869" xfId="3" applyFont="1" applyBorder="1" applyAlignment="1">
      <alignment horizontal="left" vertical="center" shrinkToFit="1"/>
    </xf>
    <xf numFmtId="0" fontId="18" fillId="0" borderId="2870" xfId="3" applyFont="1" applyBorder="1" applyAlignment="1">
      <alignment horizontal="left" vertical="center" shrinkToFit="1"/>
    </xf>
    <xf numFmtId="0" fontId="18" fillId="0" borderId="2871" xfId="3" applyFont="1" applyBorder="1" applyAlignment="1">
      <alignment horizontal="left" vertical="center" shrinkToFit="1"/>
    </xf>
    <xf numFmtId="0" fontId="18" fillId="0" borderId="2874" xfId="3" applyFont="1" applyBorder="1" applyAlignment="1">
      <alignment horizontal="left" vertical="center" shrinkToFit="1"/>
    </xf>
    <xf numFmtId="0" fontId="18" fillId="0" borderId="2875" xfId="3" applyFont="1" applyBorder="1" applyAlignment="1">
      <alignment horizontal="left" vertical="center" shrinkToFit="1"/>
    </xf>
    <xf numFmtId="0" fontId="18" fillId="0" borderId="2876" xfId="3" applyFont="1" applyBorder="1" applyAlignment="1">
      <alignment horizontal="left" vertical="center" shrinkToFit="1"/>
    </xf>
    <xf numFmtId="0" fontId="12" fillId="5" borderId="2854" xfId="3" applyFont="1" applyFill="1" applyBorder="1" applyAlignment="1">
      <alignment horizontal="left" vertical="top" wrapText="1"/>
    </xf>
    <xf numFmtId="0" fontId="12" fillId="5" borderId="2855" xfId="3" applyFont="1" applyFill="1" applyBorder="1" applyAlignment="1">
      <alignment horizontal="left" vertical="top" wrapText="1"/>
    </xf>
    <xf numFmtId="0" fontId="12" fillId="2" borderId="2853" xfId="3" applyFont="1" applyFill="1" applyBorder="1" applyAlignment="1">
      <alignment horizontal="center" vertical="center" wrapText="1"/>
    </xf>
    <xf numFmtId="0" fontId="12" fillId="2" borderId="2854" xfId="3" applyFont="1" applyFill="1" applyBorder="1" applyAlignment="1">
      <alignment horizontal="center" vertical="center" wrapText="1"/>
    </xf>
    <xf numFmtId="0" fontId="12" fillId="2" borderId="2866" xfId="3" applyFont="1" applyFill="1" applyBorder="1" applyAlignment="1">
      <alignment horizontal="center" vertical="center" wrapText="1"/>
    </xf>
    <xf numFmtId="0" fontId="12" fillId="2" borderId="2848" xfId="3" applyFont="1" applyFill="1" applyBorder="1" applyAlignment="1">
      <alignment horizontal="center" vertical="center"/>
    </xf>
    <xf numFmtId="0" fontId="12" fillId="2" borderId="2849" xfId="3" applyFont="1" applyFill="1" applyBorder="1" applyAlignment="1">
      <alignment horizontal="center" vertical="center"/>
    </xf>
    <xf numFmtId="0" fontId="19" fillId="0" borderId="2850" xfId="3" applyFont="1" applyBorder="1" applyAlignment="1">
      <alignment horizontal="left" vertical="center" shrinkToFit="1"/>
    </xf>
    <xf numFmtId="0" fontId="19" fillId="0" borderId="2851" xfId="3" applyFont="1" applyBorder="1" applyAlignment="1">
      <alignment horizontal="left" vertical="center" shrinkToFit="1"/>
    </xf>
    <xf numFmtId="0" fontId="19" fillId="0" borderId="2852" xfId="3" applyFont="1" applyBorder="1" applyAlignment="1">
      <alignment horizontal="left" vertical="center" shrinkToFit="1"/>
    </xf>
    <xf numFmtId="0" fontId="12" fillId="2" borderId="2861" xfId="3" applyFont="1" applyFill="1" applyBorder="1" applyAlignment="1">
      <alignment horizontal="center" vertical="center"/>
    </xf>
    <xf numFmtId="0" fontId="12" fillId="2" borderId="2862" xfId="3" applyFont="1" applyFill="1" applyBorder="1" applyAlignment="1">
      <alignment horizontal="center" vertical="center"/>
    </xf>
    <xf numFmtId="0" fontId="19" fillId="0" borderId="2863" xfId="3" applyFont="1" applyBorder="1" applyAlignment="1">
      <alignment horizontal="left" vertical="center" shrinkToFit="1"/>
    </xf>
    <xf numFmtId="0" fontId="19" fillId="0" borderId="2864" xfId="3" applyFont="1" applyBorder="1" applyAlignment="1">
      <alignment horizontal="left" vertical="center" shrinkToFit="1"/>
    </xf>
    <xf numFmtId="0" fontId="19" fillId="0" borderId="2865" xfId="3" applyFont="1" applyBorder="1" applyAlignment="1">
      <alignment horizontal="left" vertical="center" shrinkToFit="1"/>
    </xf>
    <xf numFmtId="0" fontId="18" fillId="0" borderId="2850" xfId="3" applyFont="1" applyBorder="1" applyAlignment="1">
      <alignment horizontal="left" vertical="center" shrinkToFit="1"/>
    </xf>
    <xf numFmtId="0" fontId="18" fillId="0" borderId="2851" xfId="3" applyFont="1" applyBorder="1" applyAlignment="1">
      <alignment horizontal="left" vertical="center" shrinkToFit="1"/>
    </xf>
    <xf numFmtId="0" fontId="18" fillId="0" borderId="2852" xfId="3" applyFont="1" applyBorder="1" applyAlignment="1">
      <alignment horizontal="left" vertical="center" shrinkToFit="1"/>
    </xf>
    <xf numFmtId="0" fontId="16" fillId="0" borderId="2854" xfId="3" applyFont="1" applyBorder="1" applyAlignment="1">
      <alignment horizontal="left" vertical="center" wrapText="1"/>
    </xf>
    <xf numFmtId="0" fontId="16" fillId="0" borderId="2855" xfId="3" applyFont="1" applyBorder="1" applyAlignment="1">
      <alignment horizontal="left" vertical="center" wrapText="1"/>
    </xf>
    <xf numFmtId="0" fontId="12" fillId="2" borderId="2856" xfId="3" applyFont="1" applyFill="1" applyBorder="1" applyAlignment="1">
      <alignment horizontal="center" vertical="center"/>
    </xf>
    <xf numFmtId="0" fontId="12" fillId="2" borderId="2857" xfId="3" applyFont="1" applyFill="1" applyBorder="1" applyAlignment="1">
      <alignment horizontal="center" vertical="center"/>
    </xf>
    <xf numFmtId="0" fontId="12" fillId="2" borderId="2858" xfId="3" applyFont="1" applyFill="1" applyBorder="1" applyAlignment="1">
      <alignment horizontal="center" vertical="center"/>
    </xf>
    <xf numFmtId="0" fontId="13" fillId="0" borderId="2859" xfId="3" applyFont="1" applyBorder="1" applyAlignment="1">
      <alignment horizontal="left" vertical="top" wrapText="1"/>
    </xf>
    <xf numFmtId="0" fontId="13" fillId="0" borderId="2857" xfId="3" applyFont="1" applyBorder="1" applyAlignment="1">
      <alignment horizontal="left" vertical="top" wrapText="1"/>
    </xf>
    <xf numFmtId="0" fontId="13" fillId="0" borderId="2860" xfId="3" applyFont="1" applyBorder="1" applyAlignment="1">
      <alignment horizontal="left" vertical="top" wrapText="1"/>
    </xf>
    <xf numFmtId="0" fontId="12" fillId="2" borderId="2853" xfId="3" applyFont="1" applyFill="1" applyBorder="1" applyAlignment="1">
      <alignment horizontal="center" vertical="center"/>
    </xf>
    <xf numFmtId="0" fontId="12" fillId="2" borderId="2854" xfId="3" applyFont="1" applyFill="1" applyBorder="1" applyAlignment="1">
      <alignment horizontal="center" vertical="center"/>
    </xf>
    <xf numFmtId="0" fontId="16" fillId="0" borderId="2841" xfId="3" applyFont="1" applyBorder="1" applyAlignment="1">
      <alignment horizontal="left" vertical="center" wrapText="1"/>
    </xf>
    <xf numFmtId="0" fontId="16" fillId="0" borderId="2842" xfId="3" applyFont="1" applyBorder="1" applyAlignment="1">
      <alignment horizontal="left" vertical="center" wrapText="1"/>
    </xf>
    <xf numFmtId="0" fontId="12" fillId="2" borderId="2843" xfId="3" applyFont="1" applyFill="1" applyBorder="1" applyAlignment="1">
      <alignment horizontal="center" vertical="center"/>
    </xf>
    <xf numFmtId="0" fontId="12" fillId="2" borderId="2844" xfId="3" applyFont="1" applyFill="1" applyBorder="1" applyAlignment="1">
      <alignment horizontal="center" vertical="center"/>
    </xf>
    <xf numFmtId="0" fontId="18" fillId="0" borderId="2845" xfId="3" applyFont="1" applyBorder="1" applyAlignment="1">
      <alignment horizontal="left" vertical="center" shrinkToFit="1"/>
    </xf>
    <xf numFmtId="0" fontId="18" fillId="0" borderId="2846" xfId="3" applyFont="1" applyBorder="1" applyAlignment="1">
      <alignment horizontal="left" vertical="center" shrinkToFit="1"/>
    </xf>
    <xf numFmtId="0" fontId="18" fillId="0" borderId="2847" xfId="3" applyFont="1" applyBorder="1" applyAlignment="1">
      <alignment horizontal="left" vertical="center" shrinkToFit="1"/>
    </xf>
    <xf numFmtId="0" fontId="12" fillId="2" borderId="2934" xfId="3" applyFont="1" applyFill="1" applyBorder="1" applyAlignment="1">
      <alignment horizontal="center" vertical="center" wrapText="1"/>
    </xf>
    <xf numFmtId="0" fontId="12" fillId="2" borderId="2935" xfId="3" applyFont="1" applyFill="1" applyBorder="1" applyAlignment="1">
      <alignment horizontal="center" vertical="center" wrapText="1"/>
    </xf>
    <xf numFmtId="0" fontId="12" fillId="2" borderId="2936" xfId="3" applyFont="1" applyFill="1" applyBorder="1" applyAlignment="1">
      <alignment horizontal="center" vertical="center" wrapText="1"/>
    </xf>
    <xf numFmtId="0" fontId="12" fillId="5" borderId="2934" xfId="3" applyFont="1" applyFill="1" applyBorder="1" applyAlignment="1">
      <alignment horizontal="left" vertical="top" wrapText="1"/>
    </xf>
    <xf numFmtId="0" fontId="12" fillId="5" borderId="2935" xfId="3" applyFont="1" applyFill="1" applyBorder="1" applyAlignment="1">
      <alignment horizontal="left" vertical="top" wrapText="1"/>
    </xf>
    <xf numFmtId="0" fontId="12" fillId="5" borderId="2936" xfId="3" applyFont="1" applyFill="1" applyBorder="1" applyAlignment="1">
      <alignment horizontal="left" vertical="top" wrapText="1"/>
    </xf>
    <xf numFmtId="0" fontId="15" fillId="5" borderId="2934" xfId="3" applyFont="1" applyFill="1" applyBorder="1" applyAlignment="1">
      <alignment horizontal="center" vertical="center" wrapText="1"/>
    </xf>
    <xf numFmtId="0" fontId="15" fillId="5" borderId="2936" xfId="3" applyFont="1" applyFill="1" applyBorder="1" applyAlignment="1">
      <alignment horizontal="center" vertical="center" wrapText="1"/>
    </xf>
    <xf numFmtId="0" fontId="21" fillId="0" borderId="2934" xfId="3" applyFont="1" applyBorder="1" applyAlignment="1">
      <alignment horizontal="left" vertical="center" wrapText="1"/>
    </xf>
    <xf numFmtId="0" fontId="21" fillId="0" borderId="2935" xfId="3" applyFont="1" applyBorder="1" applyAlignment="1">
      <alignment horizontal="left" vertical="center" wrapText="1"/>
    </xf>
    <xf numFmtId="0" fontId="21" fillId="0" borderId="2936" xfId="3" applyFont="1" applyBorder="1" applyAlignment="1">
      <alignment horizontal="left" vertical="center" wrapText="1"/>
    </xf>
    <xf numFmtId="0" fontId="12" fillId="2" borderId="2934" xfId="3" applyFont="1" applyFill="1" applyBorder="1" applyAlignment="1">
      <alignment horizontal="center" vertical="center"/>
    </xf>
    <xf numFmtId="0" fontId="12" fillId="2" borderId="2935" xfId="3" applyFont="1" applyFill="1" applyBorder="1" applyAlignment="1">
      <alignment horizontal="center" vertical="center"/>
    </xf>
    <xf numFmtId="0" fontId="12" fillId="2" borderId="2929" xfId="3" applyFont="1" applyFill="1" applyBorder="1" applyAlignment="1">
      <alignment horizontal="center" vertical="center"/>
    </xf>
    <xf numFmtId="0" fontId="12" fillId="2" borderId="2930" xfId="3" applyFont="1" applyFill="1" applyBorder="1" applyAlignment="1">
      <alignment horizontal="center" vertical="center"/>
    </xf>
    <xf numFmtId="0" fontId="19" fillId="0" borderId="2931" xfId="3" applyFont="1" applyBorder="1" applyAlignment="1">
      <alignment horizontal="left" vertical="center" shrinkToFit="1"/>
    </xf>
    <xf numFmtId="0" fontId="19" fillId="0" borderId="2932" xfId="3" applyFont="1" applyBorder="1" applyAlignment="1">
      <alignment horizontal="left" vertical="center" shrinkToFit="1"/>
    </xf>
    <xf numFmtId="0" fontId="19" fillId="0" borderId="2933" xfId="3" applyFont="1" applyBorder="1" applyAlignment="1">
      <alignment horizontal="left" vertical="center" shrinkToFit="1"/>
    </xf>
    <xf numFmtId="0" fontId="12" fillId="2" borderId="2924" xfId="3" applyFont="1" applyFill="1" applyBorder="1" applyAlignment="1">
      <alignment horizontal="center" vertical="center"/>
    </xf>
    <xf numFmtId="0" fontId="12" fillId="2" borderId="2925" xfId="3" applyFont="1" applyFill="1" applyBorder="1" applyAlignment="1">
      <alignment horizontal="center" vertical="center"/>
    </xf>
    <xf numFmtId="0" fontId="12" fillId="2" borderId="2926" xfId="3" applyFont="1" applyFill="1" applyBorder="1" applyAlignment="1">
      <alignment horizontal="center" vertical="center"/>
    </xf>
    <xf numFmtId="0" fontId="13" fillId="0" borderId="2927" xfId="3" applyFont="1" applyBorder="1" applyAlignment="1">
      <alignment horizontal="left" vertical="top" wrapText="1"/>
    </xf>
    <xf numFmtId="0" fontId="13" fillId="0" borderId="2925" xfId="3" applyFont="1" applyBorder="1" applyAlignment="1">
      <alignment horizontal="left" vertical="top" wrapText="1"/>
    </xf>
    <xf numFmtId="0" fontId="13" fillId="0" borderId="2928" xfId="3" applyFont="1" applyBorder="1" applyAlignment="1">
      <alignment horizontal="left" vertical="top" wrapText="1"/>
    </xf>
    <xf numFmtId="0" fontId="12" fillId="2" borderId="2919" xfId="3" applyFont="1" applyFill="1" applyBorder="1" applyAlignment="1">
      <alignment horizontal="center" vertical="center"/>
    </xf>
    <xf numFmtId="0" fontId="12" fillId="2" borderId="2920" xfId="3" applyFont="1" applyFill="1" applyBorder="1" applyAlignment="1">
      <alignment horizontal="center" vertical="center"/>
    </xf>
    <xf numFmtId="0" fontId="19" fillId="0" borderId="2921" xfId="3" applyFont="1" applyBorder="1" applyAlignment="1">
      <alignment horizontal="left" vertical="center" shrinkToFit="1"/>
    </xf>
    <xf numFmtId="0" fontId="19" fillId="0" borderId="2922" xfId="3" applyFont="1" applyBorder="1" applyAlignment="1">
      <alignment horizontal="left" vertical="center" shrinkToFit="1"/>
    </xf>
    <xf numFmtId="0" fontId="19" fillId="0" borderId="2923" xfId="3" applyFont="1" applyBorder="1" applyAlignment="1">
      <alignment horizontal="left" vertical="center" shrinkToFit="1"/>
    </xf>
    <xf numFmtId="0" fontId="12" fillId="2" borderId="2914" xfId="3" applyFont="1" applyFill="1" applyBorder="1" applyAlignment="1">
      <alignment horizontal="center" vertical="center"/>
    </xf>
    <xf numFmtId="0" fontId="12" fillId="2" borderId="2915" xfId="3" applyFont="1" applyFill="1" applyBorder="1" applyAlignment="1">
      <alignment horizontal="center" vertical="center"/>
    </xf>
    <xf numFmtId="0" fontId="18" fillId="0" borderId="2916" xfId="3" applyFont="1" applyBorder="1" applyAlignment="1">
      <alignment horizontal="left" vertical="center" shrinkToFit="1"/>
    </xf>
    <xf numFmtId="0" fontId="18" fillId="0" borderId="2917" xfId="3" applyFont="1" applyBorder="1" applyAlignment="1">
      <alignment horizontal="left" vertical="center" shrinkToFit="1"/>
    </xf>
    <xf numFmtId="0" fontId="18" fillId="0" borderId="2918" xfId="3" applyFont="1" applyBorder="1" applyAlignment="1">
      <alignment horizontal="left" vertical="center" shrinkToFit="1"/>
    </xf>
    <xf numFmtId="0" fontId="18" fillId="0" borderId="2921" xfId="3" applyFont="1" applyBorder="1" applyAlignment="1">
      <alignment horizontal="left" vertical="center" shrinkToFit="1"/>
    </xf>
    <xf numFmtId="0" fontId="18" fillId="0" borderId="2922" xfId="3" applyFont="1" applyBorder="1" applyAlignment="1">
      <alignment horizontal="left" vertical="center" shrinkToFit="1"/>
    </xf>
    <xf numFmtId="0" fontId="18" fillId="0" borderId="2923" xfId="3" applyFont="1" applyBorder="1" applyAlignment="1">
      <alignment horizontal="left" vertical="center" shrinkToFit="1"/>
    </xf>
    <xf numFmtId="0" fontId="12" fillId="5" borderId="2901" xfId="3" applyFont="1" applyFill="1" applyBorder="1" applyAlignment="1">
      <alignment horizontal="left" vertical="top" wrapText="1"/>
    </xf>
    <xf numFmtId="0" fontId="12" fillId="5" borderId="2902" xfId="3" applyFont="1" applyFill="1" applyBorder="1" applyAlignment="1">
      <alignment horizontal="left" vertical="top" wrapText="1"/>
    </xf>
    <xf numFmtId="0" fontId="12" fillId="2" borderId="2900" xfId="3" applyFont="1" applyFill="1" applyBorder="1" applyAlignment="1">
      <alignment horizontal="center" vertical="center" wrapText="1"/>
    </xf>
    <xf numFmtId="0" fontId="12" fillId="2" borderId="2901" xfId="3" applyFont="1" applyFill="1" applyBorder="1" applyAlignment="1">
      <alignment horizontal="center" vertical="center" wrapText="1"/>
    </xf>
    <xf numFmtId="0" fontId="12" fillId="2" borderId="2913" xfId="3" applyFont="1" applyFill="1" applyBorder="1" applyAlignment="1">
      <alignment horizontal="center" vertical="center" wrapText="1"/>
    </xf>
    <xf numFmtId="0" fontId="12" fillId="2" borderId="2895" xfId="3" applyFont="1" applyFill="1" applyBorder="1" applyAlignment="1">
      <alignment horizontal="center" vertical="center"/>
    </xf>
    <xf numFmtId="0" fontId="12" fillId="2" borderId="2896" xfId="3" applyFont="1" applyFill="1" applyBorder="1" applyAlignment="1">
      <alignment horizontal="center" vertical="center"/>
    </xf>
    <xf numFmtId="0" fontId="19" fillId="0" borderId="2897" xfId="3" applyFont="1" applyBorder="1" applyAlignment="1">
      <alignment horizontal="left" vertical="center" shrinkToFit="1"/>
    </xf>
    <xf numFmtId="0" fontId="19" fillId="0" borderId="2898" xfId="3" applyFont="1" applyBorder="1" applyAlignment="1">
      <alignment horizontal="left" vertical="center" shrinkToFit="1"/>
    </xf>
    <xf numFmtId="0" fontId="19" fillId="0" borderId="2899" xfId="3" applyFont="1" applyBorder="1" applyAlignment="1">
      <alignment horizontal="left" vertical="center" shrinkToFit="1"/>
    </xf>
    <xf numFmtId="0" fontId="12" fillId="2" borderId="2908" xfId="3" applyFont="1" applyFill="1" applyBorder="1" applyAlignment="1">
      <alignment horizontal="center" vertical="center"/>
    </xf>
    <xf numFmtId="0" fontId="12" fillId="2" borderId="2909" xfId="3" applyFont="1" applyFill="1" applyBorder="1" applyAlignment="1">
      <alignment horizontal="center" vertical="center"/>
    </xf>
    <xf numFmtId="0" fontId="19" fillId="0" borderId="2910" xfId="3" applyFont="1" applyBorder="1" applyAlignment="1">
      <alignment horizontal="left" vertical="center" shrinkToFit="1"/>
    </xf>
    <xf numFmtId="0" fontId="19" fillId="0" borderId="2911" xfId="3" applyFont="1" applyBorder="1" applyAlignment="1">
      <alignment horizontal="left" vertical="center" shrinkToFit="1"/>
    </xf>
    <xf numFmtId="0" fontId="19" fillId="0" borderId="2912" xfId="3" applyFont="1" applyBorder="1" applyAlignment="1">
      <alignment horizontal="left" vertical="center" shrinkToFit="1"/>
    </xf>
    <xf numFmtId="0" fontId="18" fillId="0" borderId="2897" xfId="3" applyFont="1" applyBorder="1" applyAlignment="1">
      <alignment horizontal="left" vertical="center" shrinkToFit="1"/>
    </xf>
    <xf numFmtId="0" fontId="18" fillId="0" borderId="2898" xfId="3" applyFont="1" applyBorder="1" applyAlignment="1">
      <alignment horizontal="left" vertical="center" shrinkToFit="1"/>
    </xf>
    <xf numFmtId="0" fontId="18" fillId="0" borderId="2899" xfId="3" applyFont="1" applyBorder="1" applyAlignment="1">
      <alignment horizontal="left" vertical="center" shrinkToFit="1"/>
    </xf>
    <xf numFmtId="0" fontId="16" fillId="0" borderId="2901" xfId="3" applyFont="1" applyBorder="1" applyAlignment="1">
      <alignment horizontal="left" vertical="center" wrapText="1"/>
    </xf>
    <xf numFmtId="0" fontId="16" fillId="0" borderId="2902" xfId="3" applyFont="1" applyBorder="1" applyAlignment="1">
      <alignment horizontal="left" vertical="center" wrapText="1"/>
    </xf>
    <xf numFmtId="0" fontId="12" fillId="2" borderId="2903" xfId="3" applyFont="1" applyFill="1" applyBorder="1" applyAlignment="1">
      <alignment horizontal="center" vertical="center"/>
    </xf>
    <xf numFmtId="0" fontId="12" fillId="2" borderId="2904" xfId="3" applyFont="1" applyFill="1" applyBorder="1" applyAlignment="1">
      <alignment horizontal="center" vertical="center"/>
    </xf>
    <xf numFmtId="0" fontId="12" fillId="2" borderId="2905" xfId="3" applyFont="1" applyFill="1" applyBorder="1" applyAlignment="1">
      <alignment horizontal="center" vertical="center"/>
    </xf>
    <xf numFmtId="0" fontId="13" fillId="0" borderId="2906" xfId="3" applyFont="1" applyBorder="1" applyAlignment="1">
      <alignment horizontal="left" vertical="top" wrapText="1"/>
    </xf>
    <xf numFmtId="0" fontId="13" fillId="0" borderId="2904" xfId="3" applyFont="1" applyBorder="1" applyAlignment="1">
      <alignment horizontal="left" vertical="top" wrapText="1"/>
    </xf>
    <xf numFmtId="0" fontId="13" fillId="0" borderId="2907" xfId="3" applyFont="1" applyBorder="1" applyAlignment="1">
      <alignment horizontal="left" vertical="top" wrapText="1"/>
    </xf>
    <xf numFmtId="0" fontId="12" fillId="2" borderId="2900" xfId="3" applyFont="1" applyFill="1" applyBorder="1" applyAlignment="1">
      <alignment horizontal="center" vertical="center"/>
    </xf>
    <xf numFmtId="0" fontId="12" fillId="2" borderId="2901" xfId="3" applyFont="1" applyFill="1" applyBorder="1" applyAlignment="1">
      <alignment horizontal="center" vertical="center"/>
    </xf>
    <xf numFmtId="0" fontId="16" fillId="0" borderId="2888" xfId="3" applyFont="1" applyBorder="1" applyAlignment="1">
      <alignment horizontal="left" vertical="center" wrapText="1"/>
    </xf>
    <xf numFmtId="0" fontId="16" fillId="0" borderId="2889" xfId="3" applyFont="1" applyBorder="1" applyAlignment="1">
      <alignment horizontal="left" vertical="center" wrapText="1"/>
    </xf>
    <xf numFmtId="0" fontId="12" fillId="2" borderId="2890" xfId="3" applyFont="1" applyFill="1" applyBorder="1" applyAlignment="1">
      <alignment horizontal="center" vertical="center"/>
    </xf>
    <xf numFmtId="0" fontId="12" fillId="2" borderId="2891" xfId="3" applyFont="1" applyFill="1" applyBorder="1" applyAlignment="1">
      <alignment horizontal="center" vertical="center"/>
    </xf>
    <xf numFmtId="0" fontId="18" fillId="0" borderId="2892" xfId="3" applyFont="1" applyBorder="1" applyAlignment="1">
      <alignment horizontal="left" vertical="center" shrinkToFit="1"/>
    </xf>
    <xf numFmtId="0" fontId="18" fillId="0" borderId="2893" xfId="3" applyFont="1" applyBorder="1" applyAlignment="1">
      <alignment horizontal="left" vertical="center" shrinkToFit="1"/>
    </xf>
    <xf numFmtId="0" fontId="18" fillId="0" borderId="2894" xfId="3" applyFont="1" applyBorder="1" applyAlignment="1">
      <alignment horizontal="left" vertical="center" shrinkToFit="1"/>
    </xf>
    <xf numFmtId="0" fontId="12" fillId="2" borderId="2981" xfId="3" applyFont="1" applyFill="1" applyBorder="1" applyAlignment="1">
      <alignment horizontal="center" vertical="center" wrapText="1"/>
    </xf>
    <xf numFmtId="0" fontId="12" fillId="2" borderId="2982" xfId="3" applyFont="1" applyFill="1" applyBorder="1" applyAlignment="1">
      <alignment horizontal="center" vertical="center" wrapText="1"/>
    </xf>
    <xf numFmtId="0" fontId="12" fillId="2" borderId="2983" xfId="3" applyFont="1" applyFill="1" applyBorder="1" applyAlignment="1">
      <alignment horizontal="center" vertical="center" wrapText="1"/>
    </xf>
    <xf numFmtId="0" fontId="12" fillId="5" borderId="2981" xfId="3" applyFont="1" applyFill="1" applyBorder="1" applyAlignment="1">
      <alignment horizontal="left" vertical="top" wrapText="1"/>
    </xf>
    <xf numFmtId="0" fontId="12" fillId="5" borderId="2982" xfId="3" applyFont="1" applyFill="1" applyBorder="1" applyAlignment="1">
      <alignment horizontal="left" vertical="top" wrapText="1"/>
    </xf>
    <xf numFmtId="0" fontId="12" fillId="5" borderId="2983" xfId="3" applyFont="1" applyFill="1" applyBorder="1" applyAlignment="1">
      <alignment horizontal="left" vertical="top" wrapText="1"/>
    </xf>
    <xf numFmtId="0" fontId="15" fillId="5" borderId="2981" xfId="3" applyFont="1" applyFill="1" applyBorder="1" applyAlignment="1">
      <alignment horizontal="center" vertical="center" wrapText="1"/>
    </xf>
    <xf numFmtId="0" fontId="15" fillId="5" borderId="2983" xfId="3" applyFont="1" applyFill="1" applyBorder="1" applyAlignment="1">
      <alignment horizontal="center" vertical="center" wrapText="1"/>
    </xf>
    <xf numFmtId="0" fontId="21" fillId="0" borderId="2981" xfId="3" applyFont="1" applyBorder="1" applyAlignment="1">
      <alignment horizontal="left" vertical="center" wrapText="1"/>
    </xf>
    <xf numFmtId="0" fontId="21" fillId="0" borderId="2982" xfId="3" applyFont="1" applyBorder="1" applyAlignment="1">
      <alignment horizontal="left" vertical="center" wrapText="1"/>
    </xf>
    <xf numFmtId="0" fontId="21" fillId="0" borderId="2983" xfId="3" applyFont="1" applyBorder="1" applyAlignment="1">
      <alignment horizontal="left" vertical="center" wrapText="1"/>
    </xf>
    <xf numFmtId="0" fontId="12" fillId="2" borderId="2981" xfId="3" applyFont="1" applyFill="1" applyBorder="1" applyAlignment="1">
      <alignment horizontal="center" vertical="center"/>
    </xf>
    <xf numFmtId="0" fontId="12" fillId="2" borderId="2982" xfId="3" applyFont="1" applyFill="1" applyBorder="1" applyAlignment="1">
      <alignment horizontal="center" vertical="center"/>
    </xf>
    <xf numFmtId="0" fontId="12" fillId="2" borderId="2976" xfId="3" applyFont="1" applyFill="1" applyBorder="1" applyAlignment="1">
      <alignment horizontal="center" vertical="center"/>
    </xf>
    <xf numFmtId="0" fontId="12" fillId="2" borderId="2977" xfId="3" applyFont="1" applyFill="1" applyBorder="1" applyAlignment="1">
      <alignment horizontal="center" vertical="center"/>
    </xf>
    <xf numFmtId="0" fontId="19" fillId="0" borderId="2978" xfId="3" applyFont="1" applyBorder="1" applyAlignment="1">
      <alignment horizontal="left" vertical="center" shrinkToFit="1"/>
    </xf>
    <xf numFmtId="0" fontId="19" fillId="0" borderId="2979" xfId="3" applyFont="1" applyBorder="1" applyAlignment="1">
      <alignment horizontal="left" vertical="center" shrinkToFit="1"/>
    </xf>
    <xf numFmtId="0" fontId="19" fillId="0" borderId="2980" xfId="3" applyFont="1" applyBorder="1" applyAlignment="1">
      <alignment horizontal="left" vertical="center" shrinkToFit="1"/>
    </xf>
    <xf numFmtId="0" fontId="12" fillId="2" borderId="2971" xfId="3" applyFont="1" applyFill="1" applyBorder="1" applyAlignment="1">
      <alignment horizontal="center" vertical="center"/>
    </xf>
    <xf numFmtId="0" fontId="12" fillId="2" borderId="2972" xfId="3" applyFont="1" applyFill="1" applyBorder="1" applyAlignment="1">
      <alignment horizontal="center" vertical="center"/>
    </xf>
    <xf numFmtId="0" fontId="12" fillId="2" borderId="2973" xfId="3" applyFont="1" applyFill="1" applyBorder="1" applyAlignment="1">
      <alignment horizontal="center" vertical="center"/>
    </xf>
    <xf numFmtId="0" fontId="13" fillId="0" borderId="2974" xfId="3" applyFont="1" applyBorder="1" applyAlignment="1">
      <alignment horizontal="left" vertical="top" wrapText="1"/>
    </xf>
    <xf numFmtId="0" fontId="13" fillId="0" borderId="2972" xfId="3" applyFont="1" applyBorder="1" applyAlignment="1">
      <alignment horizontal="left" vertical="top" wrapText="1"/>
    </xf>
    <xf numFmtId="0" fontId="13" fillId="0" borderId="2975" xfId="3" applyFont="1" applyBorder="1" applyAlignment="1">
      <alignment horizontal="left" vertical="top" wrapText="1"/>
    </xf>
    <xf numFmtId="0" fontId="12" fillId="2" borderId="2966" xfId="3" applyFont="1" applyFill="1" applyBorder="1" applyAlignment="1">
      <alignment horizontal="center" vertical="center"/>
    </xf>
    <xf numFmtId="0" fontId="12" fillId="2" borderId="2967" xfId="3" applyFont="1" applyFill="1" applyBorder="1" applyAlignment="1">
      <alignment horizontal="center" vertical="center"/>
    </xf>
    <xf numFmtId="0" fontId="19" fillId="0" borderId="2968" xfId="3" applyFont="1" applyBorder="1" applyAlignment="1">
      <alignment horizontal="left" vertical="center" shrinkToFit="1"/>
    </xf>
    <xf numFmtId="0" fontId="19" fillId="0" borderId="2969" xfId="3" applyFont="1" applyBorder="1" applyAlignment="1">
      <alignment horizontal="left" vertical="center" shrinkToFit="1"/>
    </xf>
    <xf numFmtId="0" fontId="19" fillId="0" borderId="2970" xfId="3" applyFont="1" applyBorder="1" applyAlignment="1">
      <alignment horizontal="left" vertical="center" shrinkToFit="1"/>
    </xf>
    <xf numFmtId="0" fontId="12" fillId="2" borderId="2961" xfId="3" applyFont="1" applyFill="1" applyBorder="1" applyAlignment="1">
      <alignment horizontal="center" vertical="center"/>
    </xf>
    <xf numFmtId="0" fontId="12" fillId="2" borderId="2962" xfId="3" applyFont="1" applyFill="1" applyBorder="1" applyAlignment="1">
      <alignment horizontal="center" vertical="center"/>
    </xf>
    <xf numFmtId="0" fontId="18" fillId="0" borderId="2963" xfId="3" applyFont="1" applyBorder="1" applyAlignment="1">
      <alignment horizontal="left" vertical="center" shrinkToFit="1"/>
    </xf>
    <xf numFmtId="0" fontId="18" fillId="0" borderId="2964" xfId="3" applyFont="1" applyBorder="1" applyAlignment="1">
      <alignment horizontal="left" vertical="center" shrinkToFit="1"/>
    </xf>
    <xf numFmtId="0" fontId="18" fillId="0" borderId="2965" xfId="3" applyFont="1" applyBorder="1" applyAlignment="1">
      <alignment horizontal="left" vertical="center" shrinkToFit="1"/>
    </xf>
    <xf numFmtId="0" fontId="18" fillId="0" borderId="2968" xfId="3" applyFont="1" applyBorder="1" applyAlignment="1">
      <alignment horizontal="left" vertical="center" shrinkToFit="1"/>
    </xf>
    <xf numFmtId="0" fontId="18" fillId="0" borderId="2969" xfId="3" applyFont="1" applyBorder="1" applyAlignment="1">
      <alignment horizontal="left" vertical="center" shrinkToFit="1"/>
    </xf>
    <xf numFmtId="0" fontId="18" fillId="0" borderId="2970" xfId="3" applyFont="1" applyBorder="1" applyAlignment="1">
      <alignment horizontal="left" vertical="center" shrinkToFit="1"/>
    </xf>
    <xf numFmtId="0" fontId="12" fillId="5" borderId="2948" xfId="3" applyFont="1" applyFill="1" applyBorder="1" applyAlignment="1">
      <alignment horizontal="left" vertical="top" wrapText="1"/>
    </xf>
    <xf numFmtId="0" fontId="12" fillId="5" borderId="2949" xfId="3" applyFont="1" applyFill="1" applyBorder="1" applyAlignment="1">
      <alignment horizontal="left" vertical="top" wrapText="1"/>
    </xf>
    <xf numFmtId="0" fontId="12" fillId="2" borderId="2947" xfId="3" applyFont="1" applyFill="1" applyBorder="1" applyAlignment="1">
      <alignment horizontal="center" vertical="center" wrapText="1"/>
    </xf>
    <xf numFmtId="0" fontId="12" fillId="2" borderId="2948" xfId="3" applyFont="1" applyFill="1" applyBorder="1" applyAlignment="1">
      <alignment horizontal="center" vertical="center" wrapText="1"/>
    </xf>
    <xf numFmtId="0" fontId="12" fillId="2" borderId="2960" xfId="3" applyFont="1" applyFill="1" applyBorder="1" applyAlignment="1">
      <alignment horizontal="center" vertical="center" wrapText="1"/>
    </xf>
    <xf numFmtId="0" fontId="12" fillId="2" borderId="2942" xfId="3" applyFont="1" applyFill="1" applyBorder="1" applyAlignment="1">
      <alignment horizontal="center" vertical="center"/>
    </xf>
    <xf numFmtId="0" fontId="12" fillId="2" borderId="2943" xfId="3" applyFont="1" applyFill="1" applyBorder="1" applyAlignment="1">
      <alignment horizontal="center" vertical="center"/>
    </xf>
    <xf numFmtId="0" fontId="19" fillId="0" borderId="2944" xfId="3" applyFont="1" applyBorder="1" applyAlignment="1">
      <alignment horizontal="left" vertical="center" shrinkToFit="1"/>
    </xf>
    <xf numFmtId="0" fontId="19" fillId="0" borderId="2945" xfId="3" applyFont="1" applyBorder="1" applyAlignment="1">
      <alignment horizontal="left" vertical="center" shrinkToFit="1"/>
    </xf>
    <xf numFmtId="0" fontId="19" fillId="0" borderId="2946" xfId="3" applyFont="1" applyBorder="1" applyAlignment="1">
      <alignment horizontal="left" vertical="center" shrinkToFit="1"/>
    </xf>
    <xf numFmtId="0" fontId="12" fillId="2" borderId="2955" xfId="3" applyFont="1" applyFill="1" applyBorder="1" applyAlignment="1">
      <alignment horizontal="center" vertical="center"/>
    </xf>
    <xf numFmtId="0" fontId="12" fillId="2" borderId="2956" xfId="3" applyFont="1" applyFill="1" applyBorder="1" applyAlignment="1">
      <alignment horizontal="center" vertical="center"/>
    </xf>
    <xf numFmtId="0" fontId="19" fillId="0" borderId="2957" xfId="3" applyFont="1" applyBorder="1" applyAlignment="1">
      <alignment horizontal="left" vertical="center" shrinkToFit="1"/>
    </xf>
    <xf numFmtId="0" fontId="19" fillId="0" borderId="2958" xfId="3" applyFont="1" applyBorder="1" applyAlignment="1">
      <alignment horizontal="left" vertical="center" shrinkToFit="1"/>
    </xf>
    <xf numFmtId="0" fontId="19" fillId="0" borderId="2959" xfId="3" applyFont="1" applyBorder="1" applyAlignment="1">
      <alignment horizontal="left" vertical="center" shrinkToFit="1"/>
    </xf>
    <xf numFmtId="0" fontId="18" fillId="0" borderId="2944" xfId="3" applyFont="1" applyBorder="1" applyAlignment="1">
      <alignment horizontal="left" vertical="center" shrinkToFit="1"/>
    </xf>
    <xf numFmtId="0" fontId="18" fillId="0" borderId="2945" xfId="3" applyFont="1" applyBorder="1" applyAlignment="1">
      <alignment horizontal="left" vertical="center" shrinkToFit="1"/>
    </xf>
    <xf numFmtId="0" fontId="18" fillId="0" borderId="2946" xfId="3" applyFont="1" applyBorder="1" applyAlignment="1">
      <alignment horizontal="left" vertical="center" shrinkToFit="1"/>
    </xf>
    <xf numFmtId="0" fontId="16" fillId="0" borderId="2948" xfId="3" applyFont="1" applyBorder="1" applyAlignment="1">
      <alignment horizontal="left" vertical="center" wrapText="1"/>
    </xf>
    <xf numFmtId="0" fontId="16" fillId="0" borderId="2949" xfId="3" applyFont="1" applyBorder="1" applyAlignment="1">
      <alignment horizontal="left" vertical="center" wrapText="1"/>
    </xf>
    <xf numFmtId="0" fontId="12" fillId="2" borderId="2950" xfId="3" applyFont="1" applyFill="1" applyBorder="1" applyAlignment="1">
      <alignment horizontal="center" vertical="center"/>
    </xf>
    <xf numFmtId="0" fontId="12" fillId="2" borderId="2951" xfId="3" applyFont="1" applyFill="1" applyBorder="1" applyAlignment="1">
      <alignment horizontal="center" vertical="center"/>
    </xf>
    <xf numFmtId="0" fontId="12" fillId="2" borderId="2952" xfId="3" applyFont="1" applyFill="1" applyBorder="1" applyAlignment="1">
      <alignment horizontal="center" vertical="center"/>
    </xf>
    <xf numFmtId="0" fontId="13" fillId="0" borderId="2953" xfId="3" applyFont="1" applyBorder="1" applyAlignment="1">
      <alignment horizontal="left" vertical="top" wrapText="1"/>
    </xf>
    <xf numFmtId="0" fontId="13" fillId="0" borderId="2951" xfId="3" applyFont="1" applyBorder="1" applyAlignment="1">
      <alignment horizontal="left" vertical="top" wrapText="1"/>
    </xf>
    <xf numFmtId="0" fontId="13" fillId="0" borderId="2954" xfId="3" applyFont="1" applyBorder="1" applyAlignment="1">
      <alignment horizontal="left" vertical="top" wrapText="1"/>
    </xf>
    <xf numFmtId="0" fontId="12" fillId="2" borderId="2947" xfId="3" applyFont="1" applyFill="1" applyBorder="1" applyAlignment="1">
      <alignment horizontal="center" vertical="center"/>
    </xf>
    <xf numFmtId="0" fontId="12" fillId="2" borderId="2948" xfId="3" applyFont="1" applyFill="1" applyBorder="1" applyAlignment="1">
      <alignment horizontal="center" vertical="center"/>
    </xf>
    <xf numFmtId="0" fontId="16" fillId="0" borderId="2935" xfId="3" applyFont="1" applyBorder="1" applyAlignment="1">
      <alignment horizontal="left" vertical="center" wrapText="1"/>
    </xf>
    <xf numFmtId="0" fontId="16" fillId="0" borderId="2936" xfId="3" applyFont="1" applyBorder="1" applyAlignment="1">
      <alignment horizontal="left" vertical="center" wrapText="1"/>
    </xf>
    <xf numFmtId="0" fontId="12" fillId="2" borderId="2937" xfId="3" applyFont="1" applyFill="1" applyBorder="1" applyAlignment="1">
      <alignment horizontal="center" vertical="center"/>
    </xf>
    <xf numFmtId="0" fontId="12" fillId="2" borderId="2938" xfId="3" applyFont="1" applyFill="1" applyBorder="1" applyAlignment="1">
      <alignment horizontal="center" vertical="center"/>
    </xf>
    <xf numFmtId="0" fontId="18" fillId="0" borderId="2939" xfId="3" applyFont="1" applyBorder="1" applyAlignment="1">
      <alignment horizontal="left" vertical="center" shrinkToFit="1"/>
    </xf>
    <xf numFmtId="0" fontId="18" fillId="0" borderId="2940" xfId="3" applyFont="1" applyBorder="1" applyAlignment="1">
      <alignment horizontal="left" vertical="center" shrinkToFit="1"/>
    </xf>
    <xf numFmtId="0" fontId="18" fillId="0" borderId="2941" xfId="3" applyFont="1" applyBorder="1" applyAlignment="1">
      <alignment horizontal="left" vertical="center" shrinkToFit="1"/>
    </xf>
    <xf numFmtId="0" fontId="12" fillId="2" borderId="3028" xfId="3" applyFont="1" applyFill="1" applyBorder="1" applyAlignment="1">
      <alignment horizontal="center" vertical="center" wrapText="1"/>
    </xf>
    <xf numFmtId="0" fontId="12" fillId="2" borderId="3029" xfId="3" applyFont="1" applyFill="1" applyBorder="1" applyAlignment="1">
      <alignment horizontal="center" vertical="center" wrapText="1"/>
    </xf>
    <xf numFmtId="0" fontId="12" fillId="2" borderId="3030" xfId="3" applyFont="1" applyFill="1" applyBorder="1" applyAlignment="1">
      <alignment horizontal="center" vertical="center" wrapText="1"/>
    </xf>
    <xf numFmtId="0" fontId="12" fillId="5" borderId="3028" xfId="3" applyFont="1" applyFill="1" applyBorder="1" applyAlignment="1">
      <alignment horizontal="left" vertical="top" wrapText="1"/>
    </xf>
    <xf numFmtId="0" fontId="12" fillId="5" borderId="3029" xfId="3" applyFont="1" applyFill="1" applyBorder="1" applyAlignment="1">
      <alignment horizontal="left" vertical="top" wrapText="1"/>
    </xf>
    <xf numFmtId="0" fontId="12" fillId="5" borderId="3030" xfId="3" applyFont="1" applyFill="1" applyBorder="1" applyAlignment="1">
      <alignment horizontal="left" vertical="top" wrapText="1"/>
    </xf>
    <xf numFmtId="0" fontId="15" fillId="5" borderId="3028" xfId="3" applyFont="1" applyFill="1" applyBorder="1" applyAlignment="1">
      <alignment horizontal="center" vertical="center" wrapText="1"/>
    </xf>
    <xf numFmtId="0" fontId="15" fillId="5" borderId="3030" xfId="3" applyFont="1" applyFill="1" applyBorder="1" applyAlignment="1">
      <alignment horizontal="center" vertical="center" wrapText="1"/>
    </xf>
    <xf numFmtId="0" fontId="21" fillId="0" borderId="3028" xfId="3" applyFont="1" applyBorder="1" applyAlignment="1">
      <alignment horizontal="left" vertical="center" wrapText="1"/>
    </xf>
    <xf numFmtId="0" fontId="21" fillId="0" borderId="3029" xfId="3" applyFont="1" applyBorder="1" applyAlignment="1">
      <alignment horizontal="left" vertical="center" wrapText="1"/>
    </xf>
    <xf numFmtId="0" fontId="21" fillId="0" borderId="3030" xfId="3" applyFont="1" applyBorder="1" applyAlignment="1">
      <alignment horizontal="left" vertical="center" wrapText="1"/>
    </xf>
    <xf numFmtId="0" fontId="12" fillId="2" borderId="3028" xfId="3" applyFont="1" applyFill="1" applyBorder="1" applyAlignment="1">
      <alignment horizontal="center" vertical="center"/>
    </xf>
    <xf numFmtId="0" fontId="12" fillId="2" borderId="3029" xfId="3" applyFont="1" applyFill="1" applyBorder="1" applyAlignment="1">
      <alignment horizontal="center" vertical="center"/>
    </xf>
    <xf numFmtId="0" fontId="12" fillId="2" borderId="3023" xfId="3" applyFont="1" applyFill="1" applyBorder="1" applyAlignment="1">
      <alignment horizontal="center" vertical="center"/>
    </xf>
    <xf numFmtId="0" fontId="12" fillId="2" borderId="3024" xfId="3" applyFont="1" applyFill="1" applyBorder="1" applyAlignment="1">
      <alignment horizontal="center" vertical="center"/>
    </xf>
    <xf numFmtId="0" fontId="19" fillId="0" borderId="3025" xfId="3" applyFont="1" applyBorder="1" applyAlignment="1">
      <alignment horizontal="left" vertical="center" shrinkToFit="1"/>
    </xf>
    <xf numFmtId="0" fontId="19" fillId="0" borderId="3026" xfId="3" applyFont="1" applyBorder="1" applyAlignment="1">
      <alignment horizontal="left" vertical="center" shrinkToFit="1"/>
    </xf>
    <xf numFmtId="0" fontId="19" fillId="0" borderId="3027" xfId="3" applyFont="1" applyBorder="1" applyAlignment="1">
      <alignment horizontal="left" vertical="center" shrinkToFit="1"/>
    </xf>
    <xf numFmtId="0" fontId="12" fillId="2" borderId="3018" xfId="3" applyFont="1" applyFill="1" applyBorder="1" applyAlignment="1">
      <alignment horizontal="center" vertical="center"/>
    </xf>
    <xf numFmtId="0" fontId="12" fillId="2" borderId="3019" xfId="3" applyFont="1" applyFill="1" applyBorder="1" applyAlignment="1">
      <alignment horizontal="center" vertical="center"/>
    </xf>
    <xf numFmtId="0" fontId="12" fillId="2" borderId="3020" xfId="3" applyFont="1" applyFill="1" applyBorder="1" applyAlignment="1">
      <alignment horizontal="center" vertical="center"/>
    </xf>
    <xf numFmtId="0" fontId="13" fillId="0" borderId="3021" xfId="3" applyFont="1" applyBorder="1" applyAlignment="1">
      <alignment horizontal="left" vertical="top" wrapText="1"/>
    </xf>
    <xf numFmtId="0" fontId="13" fillId="0" borderId="3019" xfId="3" applyFont="1" applyBorder="1" applyAlignment="1">
      <alignment horizontal="left" vertical="top" wrapText="1"/>
    </xf>
    <xf numFmtId="0" fontId="13" fillId="0" borderId="3022" xfId="3" applyFont="1" applyBorder="1" applyAlignment="1">
      <alignment horizontal="left" vertical="top" wrapText="1"/>
    </xf>
    <xf numFmtId="0" fontId="12" fillId="2" borderId="3013" xfId="3" applyFont="1" applyFill="1" applyBorder="1" applyAlignment="1">
      <alignment horizontal="center" vertical="center"/>
    </xf>
    <xf numFmtId="0" fontId="12" fillId="2" borderId="3014" xfId="3" applyFont="1" applyFill="1" applyBorder="1" applyAlignment="1">
      <alignment horizontal="center" vertical="center"/>
    </xf>
    <xf numFmtId="0" fontId="19" fillId="0" borderId="3015" xfId="3" applyFont="1" applyBorder="1" applyAlignment="1">
      <alignment horizontal="left" vertical="center" shrinkToFit="1"/>
    </xf>
    <xf numFmtId="0" fontId="19" fillId="0" borderId="3016" xfId="3" applyFont="1" applyBorder="1" applyAlignment="1">
      <alignment horizontal="left" vertical="center" shrinkToFit="1"/>
    </xf>
    <xf numFmtId="0" fontId="19" fillId="0" borderId="3017" xfId="3" applyFont="1" applyBorder="1" applyAlignment="1">
      <alignment horizontal="left" vertical="center" shrinkToFit="1"/>
    </xf>
    <xf numFmtId="0" fontId="12" fillId="2" borderId="3008" xfId="3" applyFont="1" applyFill="1" applyBorder="1" applyAlignment="1">
      <alignment horizontal="center" vertical="center"/>
    </xf>
    <xf numFmtId="0" fontId="12" fillId="2" borderId="3009" xfId="3" applyFont="1" applyFill="1" applyBorder="1" applyAlignment="1">
      <alignment horizontal="center" vertical="center"/>
    </xf>
    <xf numFmtId="0" fontId="18" fillId="0" borderId="3010" xfId="3" applyFont="1" applyBorder="1" applyAlignment="1">
      <alignment horizontal="left" vertical="center" shrinkToFit="1"/>
    </xf>
    <xf numFmtId="0" fontId="18" fillId="0" borderId="3011" xfId="3" applyFont="1" applyBorder="1" applyAlignment="1">
      <alignment horizontal="left" vertical="center" shrinkToFit="1"/>
    </xf>
    <xf numFmtId="0" fontId="18" fillId="0" borderId="3012" xfId="3" applyFont="1" applyBorder="1" applyAlignment="1">
      <alignment horizontal="left" vertical="center" shrinkToFit="1"/>
    </xf>
    <xf numFmtId="0" fontId="18" fillId="0" borderId="3015" xfId="3" applyFont="1" applyBorder="1" applyAlignment="1">
      <alignment horizontal="left" vertical="center" shrinkToFit="1"/>
    </xf>
    <xf numFmtId="0" fontId="18" fillId="0" borderId="3016" xfId="3" applyFont="1" applyBorder="1" applyAlignment="1">
      <alignment horizontal="left" vertical="center" shrinkToFit="1"/>
    </xf>
    <xf numFmtId="0" fontId="18" fillId="0" borderId="3017" xfId="3" applyFont="1" applyBorder="1" applyAlignment="1">
      <alignment horizontal="left" vertical="center" shrinkToFit="1"/>
    </xf>
    <xf numFmtId="0" fontId="12" fillId="5" borderId="2995" xfId="3" applyFont="1" applyFill="1" applyBorder="1" applyAlignment="1">
      <alignment horizontal="left" vertical="top" wrapText="1"/>
    </xf>
    <xf numFmtId="0" fontId="12" fillId="5" borderId="2996" xfId="3" applyFont="1" applyFill="1" applyBorder="1" applyAlignment="1">
      <alignment horizontal="left" vertical="top" wrapText="1"/>
    </xf>
    <xf numFmtId="0" fontId="12" fillId="2" borderId="2994" xfId="3" applyFont="1" applyFill="1" applyBorder="1" applyAlignment="1">
      <alignment horizontal="center" vertical="center" wrapText="1"/>
    </xf>
    <xf numFmtId="0" fontId="12" fillId="2" borderId="2995" xfId="3" applyFont="1" applyFill="1" applyBorder="1" applyAlignment="1">
      <alignment horizontal="center" vertical="center" wrapText="1"/>
    </xf>
    <xf numFmtId="0" fontId="12" fillId="2" borderId="3007" xfId="3" applyFont="1" applyFill="1" applyBorder="1" applyAlignment="1">
      <alignment horizontal="center" vertical="center" wrapText="1"/>
    </xf>
    <xf numFmtId="0" fontId="12" fillId="2" borderId="2989" xfId="3" applyFont="1" applyFill="1" applyBorder="1" applyAlignment="1">
      <alignment horizontal="center" vertical="center"/>
    </xf>
    <xf numFmtId="0" fontId="12" fillId="2" borderId="2990" xfId="3" applyFont="1" applyFill="1" applyBorder="1" applyAlignment="1">
      <alignment horizontal="center" vertical="center"/>
    </xf>
    <xf numFmtId="0" fontId="19" fillId="0" borderId="2991" xfId="3" applyFont="1" applyBorder="1" applyAlignment="1">
      <alignment horizontal="left" vertical="center" shrinkToFit="1"/>
    </xf>
    <xf numFmtId="0" fontId="19" fillId="0" borderId="2992" xfId="3" applyFont="1" applyBorder="1" applyAlignment="1">
      <alignment horizontal="left" vertical="center" shrinkToFit="1"/>
    </xf>
    <xf numFmtId="0" fontId="19" fillId="0" borderId="2993" xfId="3" applyFont="1" applyBorder="1" applyAlignment="1">
      <alignment horizontal="left" vertical="center" shrinkToFit="1"/>
    </xf>
    <xf numFmtId="0" fontId="12" fillId="2" borderId="3002" xfId="3" applyFont="1" applyFill="1" applyBorder="1" applyAlignment="1">
      <alignment horizontal="center" vertical="center"/>
    </xf>
    <xf numFmtId="0" fontId="12" fillId="2" borderId="3003" xfId="3" applyFont="1" applyFill="1" applyBorder="1" applyAlignment="1">
      <alignment horizontal="center" vertical="center"/>
    </xf>
    <xf numFmtId="0" fontId="19" fillId="0" borderId="3004" xfId="3" applyFont="1" applyBorder="1" applyAlignment="1">
      <alignment horizontal="left" vertical="center" shrinkToFit="1"/>
    </xf>
    <xf numFmtId="0" fontId="19" fillId="0" borderId="3005" xfId="3" applyFont="1" applyBorder="1" applyAlignment="1">
      <alignment horizontal="left" vertical="center" shrinkToFit="1"/>
    </xf>
    <xf numFmtId="0" fontId="19" fillId="0" borderId="3006" xfId="3" applyFont="1" applyBorder="1" applyAlignment="1">
      <alignment horizontal="left" vertical="center" shrinkToFit="1"/>
    </xf>
    <xf numFmtId="0" fontId="18" fillId="0" borderId="2991" xfId="3" applyFont="1" applyBorder="1" applyAlignment="1">
      <alignment horizontal="left" vertical="center" shrinkToFit="1"/>
    </xf>
    <xf numFmtId="0" fontId="18" fillId="0" borderId="2992" xfId="3" applyFont="1" applyBorder="1" applyAlignment="1">
      <alignment horizontal="left" vertical="center" shrinkToFit="1"/>
    </xf>
    <xf numFmtId="0" fontId="18" fillId="0" borderId="2993" xfId="3" applyFont="1" applyBorder="1" applyAlignment="1">
      <alignment horizontal="left" vertical="center" shrinkToFit="1"/>
    </xf>
    <xf numFmtId="0" fontId="16" fillId="0" borderId="2995" xfId="3" applyFont="1" applyBorder="1" applyAlignment="1">
      <alignment horizontal="left" vertical="center" wrapText="1"/>
    </xf>
    <xf numFmtId="0" fontId="16" fillId="0" borderId="2996" xfId="3" applyFont="1" applyBorder="1" applyAlignment="1">
      <alignment horizontal="left" vertical="center" wrapText="1"/>
    </xf>
    <xf numFmtId="0" fontId="12" fillId="2" borderId="2997" xfId="3" applyFont="1" applyFill="1" applyBorder="1" applyAlignment="1">
      <alignment horizontal="center" vertical="center"/>
    </xf>
    <xf numFmtId="0" fontId="12" fillId="2" borderId="2998" xfId="3" applyFont="1" applyFill="1" applyBorder="1" applyAlignment="1">
      <alignment horizontal="center" vertical="center"/>
    </xf>
    <xf numFmtId="0" fontId="12" fillId="2" borderId="2999" xfId="3" applyFont="1" applyFill="1" applyBorder="1" applyAlignment="1">
      <alignment horizontal="center" vertical="center"/>
    </xf>
    <xf numFmtId="0" fontId="13" fillId="0" borderId="3000" xfId="3" applyFont="1" applyBorder="1" applyAlignment="1">
      <alignment horizontal="left" vertical="top" wrapText="1"/>
    </xf>
    <xf numFmtId="0" fontId="13" fillId="0" borderId="2998" xfId="3" applyFont="1" applyBorder="1" applyAlignment="1">
      <alignment horizontal="left" vertical="top" wrapText="1"/>
    </xf>
    <xf numFmtId="0" fontId="13" fillId="0" borderId="3001" xfId="3" applyFont="1" applyBorder="1" applyAlignment="1">
      <alignment horizontal="left" vertical="top" wrapText="1"/>
    </xf>
    <xf numFmtId="0" fontId="12" fillId="2" borderId="2994" xfId="3" applyFont="1" applyFill="1" applyBorder="1" applyAlignment="1">
      <alignment horizontal="center" vertical="center"/>
    </xf>
    <xf numFmtId="0" fontId="12" fillId="2" borderId="2995" xfId="3" applyFont="1" applyFill="1" applyBorder="1" applyAlignment="1">
      <alignment horizontal="center" vertical="center"/>
    </xf>
    <xf numFmtId="0" fontId="16" fillId="0" borderId="2982" xfId="3" applyFont="1" applyBorder="1" applyAlignment="1">
      <alignment horizontal="left" vertical="center" wrapText="1"/>
    </xf>
    <xf numFmtId="0" fontId="16" fillId="0" borderId="2983" xfId="3" applyFont="1" applyBorder="1" applyAlignment="1">
      <alignment horizontal="left" vertical="center" wrapText="1"/>
    </xf>
    <xf numFmtId="0" fontId="12" fillId="2" borderId="2984" xfId="3" applyFont="1" applyFill="1" applyBorder="1" applyAlignment="1">
      <alignment horizontal="center" vertical="center"/>
    </xf>
    <xf numFmtId="0" fontId="12" fillId="2" borderId="2985" xfId="3" applyFont="1" applyFill="1" applyBorder="1" applyAlignment="1">
      <alignment horizontal="center" vertical="center"/>
    </xf>
    <xf numFmtId="0" fontId="18" fillId="0" borderId="2986" xfId="3" applyFont="1" applyBorder="1" applyAlignment="1">
      <alignment horizontal="left" vertical="center" shrinkToFit="1"/>
    </xf>
    <xf numFmtId="0" fontId="18" fillId="0" borderId="2987" xfId="3" applyFont="1" applyBorder="1" applyAlignment="1">
      <alignment horizontal="left" vertical="center" shrinkToFit="1"/>
    </xf>
    <xf numFmtId="0" fontId="18" fillId="0" borderId="2988" xfId="3" applyFont="1" applyBorder="1" applyAlignment="1">
      <alignment horizontal="left" vertical="center" shrinkToFit="1"/>
    </xf>
    <xf numFmtId="0" fontId="12" fillId="2" borderId="3075" xfId="3" applyFont="1" applyFill="1" applyBorder="1" applyAlignment="1">
      <alignment horizontal="center" vertical="center" wrapText="1"/>
    </xf>
    <xf numFmtId="0" fontId="12" fillId="2" borderId="3076" xfId="3" applyFont="1" applyFill="1" applyBorder="1" applyAlignment="1">
      <alignment horizontal="center" vertical="center" wrapText="1"/>
    </xf>
    <xf numFmtId="0" fontId="12" fillId="2" borderId="3077" xfId="3" applyFont="1" applyFill="1" applyBorder="1" applyAlignment="1">
      <alignment horizontal="center" vertical="center" wrapText="1"/>
    </xf>
    <xf numFmtId="0" fontId="12" fillId="5" borderId="3075" xfId="3" applyFont="1" applyFill="1" applyBorder="1" applyAlignment="1">
      <alignment horizontal="left" vertical="top" wrapText="1"/>
    </xf>
    <xf numFmtId="0" fontId="12" fillId="5" borderId="3076" xfId="3" applyFont="1" applyFill="1" applyBorder="1" applyAlignment="1">
      <alignment horizontal="left" vertical="top" wrapText="1"/>
    </xf>
    <xf numFmtId="0" fontId="12" fillId="5" borderId="3077" xfId="3" applyFont="1" applyFill="1" applyBorder="1" applyAlignment="1">
      <alignment horizontal="left" vertical="top" wrapText="1"/>
    </xf>
    <xf numFmtId="0" fontId="15" fillId="5" borderId="3075" xfId="3" applyFont="1" applyFill="1" applyBorder="1" applyAlignment="1">
      <alignment horizontal="center" vertical="center" wrapText="1"/>
    </xf>
    <xf numFmtId="0" fontId="15" fillId="5" borderId="3077" xfId="3" applyFont="1" applyFill="1" applyBorder="1" applyAlignment="1">
      <alignment horizontal="center" vertical="center" wrapText="1"/>
    </xf>
    <xf numFmtId="0" fontId="21" fillId="0" borderId="3075" xfId="3" applyFont="1" applyBorder="1" applyAlignment="1">
      <alignment horizontal="left" vertical="center" wrapText="1"/>
    </xf>
    <xf numFmtId="0" fontId="21" fillId="0" borderId="3076" xfId="3" applyFont="1" applyBorder="1" applyAlignment="1">
      <alignment horizontal="left" vertical="center" wrapText="1"/>
    </xf>
    <xf numFmtId="0" fontId="21" fillId="0" borderId="3077" xfId="3" applyFont="1" applyBorder="1" applyAlignment="1">
      <alignment horizontal="left" vertical="center" wrapText="1"/>
    </xf>
    <xf numFmtId="0" fontId="12" fillId="2" borderId="3075" xfId="3" applyFont="1" applyFill="1" applyBorder="1" applyAlignment="1">
      <alignment horizontal="center" vertical="center"/>
    </xf>
    <xf numFmtId="0" fontId="12" fillId="2" borderId="3076" xfId="3" applyFont="1" applyFill="1" applyBorder="1" applyAlignment="1">
      <alignment horizontal="center" vertical="center"/>
    </xf>
    <xf numFmtId="0" fontId="12" fillId="2" borderId="3070" xfId="3" applyFont="1" applyFill="1" applyBorder="1" applyAlignment="1">
      <alignment horizontal="center" vertical="center"/>
    </xf>
    <xf numFmtId="0" fontId="12" fillId="2" borderId="3071" xfId="3" applyFont="1" applyFill="1" applyBorder="1" applyAlignment="1">
      <alignment horizontal="center" vertical="center"/>
    </xf>
    <xf numFmtId="0" fontId="19" fillId="0" borderId="3072" xfId="3" applyFont="1" applyBorder="1" applyAlignment="1">
      <alignment horizontal="left" vertical="center" shrinkToFit="1"/>
    </xf>
    <xf numFmtId="0" fontId="19" fillId="0" borderId="3073" xfId="3" applyFont="1" applyBorder="1" applyAlignment="1">
      <alignment horizontal="left" vertical="center" shrinkToFit="1"/>
    </xf>
    <xf numFmtId="0" fontId="19" fillId="0" borderId="3074" xfId="3" applyFont="1" applyBorder="1" applyAlignment="1">
      <alignment horizontal="left" vertical="center" shrinkToFit="1"/>
    </xf>
    <xf numFmtId="0" fontId="12" fillId="2" borderId="3065" xfId="3" applyFont="1" applyFill="1" applyBorder="1" applyAlignment="1">
      <alignment horizontal="center" vertical="center"/>
    </xf>
    <xf numFmtId="0" fontId="12" fillId="2" borderId="3066" xfId="3" applyFont="1" applyFill="1" applyBorder="1" applyAlignment="1">
      <alignment horizontal="center" vertical="center"/>
    </xf>
    <xf numFmtId="0" fontId="12" fillId="2" borderId="3067" xfId="3" applyFont="1" applyFill="1" applyBorder="1" applyAlignment="1">
      <alignment horizontal="center" vertical="center"/>
    </xf>
    <xf numFmtId="0" fontId="13" fillId="0" borderId="3068" xfId="3" applyFont="1" applyBorder="1" applyAlignment="1">
      <alignment horizontal="left" vertical="top" wrapText="1"/>
    </xf>
    <xf numFmtId="0" fontId="13" fillId="0" borderId="3066" xfId="3" applyFont="1" applyBorder="1" applyAlignment="1">
      <alignment horizontal="left" vertical="top" wrapText="1"/>
    </xf>
    <xf numFmtId="0" fontId="13" fillId="0" borderId="3069" xfId="3" applyFont="1" applyBorder="1" applyAlignment="1">
      <alignment horizontal="left" vertical="top" wrapText="1"/>
    </xf>
    <xf numFmtId="0" fontId="12" fillId="2" borderId="3060" xfId="3" applyFont="1" applyFill="1" applyBorder="1" applyAlignment="1">
      <alignment horizontal="center" vertical="center"/>
    </xf>
    <xf numFmtId="0" fontId="12" fillId="2" borderId="3061" xfId="3" applyFont="1" applyFill="1" applyBorder="1" applyAlignment="1">
      <alignment horizontal="center" vertical="center"/>
    </xf>
    <xf numFmtId="0" fontId="19" fillId="0" borderId="3062" xfId="3" applyFont="1" applyBorder="1" applyAlignment="1">
      <alignment horizontal="left" vertical="center" shrinkToFit="1"/>
    </xf>
    <xf numFmtId="0" fontId="19" fillId="0" borderId="3063" xfId="3" applyFont="1" applyBorder="1" applyAlignment="1">
      <alignment horizontal="left" vertical="center" shrinkToFit="1"/>
    </xf>
    <xf numFmtId="0" fontId="19" fillId="0" borderId="3064" xfId="3" applyFont="1" applyBorder="1" applyAlignment="1">
      <alignment horizontal="left" vertical="center" shrinkToFit="1"/>
    </xf>
    <xf numFmtId="0" fontId="12" fillId="2" borderId="3055" xfId="3" applyFont="1" applyFill="1" applyBorder="1" applyAlignment="1">
      <alignment horizontal="center" vertical="center"/>
    </xf>
    <xf numFmtId="0" fontId="12" fillId="2" borderId="3056" xfId="3" applyFont="1" applyFill="1" applyBorder="1" applyAlignment="1">
      <alignment horizontal="center" vertical="center"/>
    </xf>
    <xf numFmtId="0" fontId="18" fillId="0" borderId="3057" xfId="3" applyFont="1" applyBorder="1" applyAlignment="1">
      <alignment horizontal="left" vertical="center" shrinkToFit="1"/>
    </xf>
    <xf numFmtId="0" fontId="18" fillId="0" borderId="3058" xfId="3" applyFont="1" applyBorder="1" applyAlignment="1">
      <alignment horizontal="left" vertical="center" shrinkToFit="1"/>
    </xf>
    <xf numFmtId="0" fontId="18" fillId="0" borderId="3059" xfId="3" applyFont="1" applyBorder="1" applyAlignment="1">
      <alignment horizontal="left" vertical="center" shrinkToFit="1"/>
    </xf>
    <xf numFmtId="0" fontId="18" fillId="0" borderId="3062" xfId="3" applyFont="1" applyBorder="1" applyAlignment="1">
      <alignment horizontal="left" vertical="center" shrinkToFit="1"/>
    </xf>
    <xf numFmtId="0" fontId="18" fillId="0" borderId="3063" xfId="3" applyFont="1" applyBorder="1" applyAlignment="1">
      <alignment horizontal="left" vertical="center" shrinkToFit="1"/>
    </xf>
    <xf numFmtId="0" fontId="18" fillId="0" borderId="3064" xfId="3" applyFont="1" applyBorder="1" applyAlignment="1">
      <alignment horizontal="left" vertical="center" shrinkToFit="1"/>
    </xf>
    <xf numFmtId="0" fontId="12" fillId="5" borderId="3042" xfId="3" applyFont="1" applyFill="1" applyBorder="1" applyAlignment="1">
      <alignment horizontal="left" vertical="top" wrapText="1"/>
    </xf>
    <xf numFmtId="0" fontId="12" fillId="5" borderId="3043" xfId="3" applyFont="1" applyFill="1" applyBorder="1" applyAlignment="1">
      <alignment horizontal="left" vertical="top" wrapText="1"/>
    </xf>
    <xf numFmtId="0" fontId="12" fillId="2" borderId="3041" xfId="3" applyFont="1" applyFill="1" applyBorder="1" applyAlignment="1">
      <alignment horizontal="center" vertical="center" wrapText="1"/>
    </xf>
    <xf numFmtId="0" fontId="12" fillId="2" borderId="3042" xfId="3" applyFont="1" applyFill="1" applyBorder="1" applyAlignment="1">
      <alignment horizontal="center" vertical="center" wrapText="1"/>
    </xf>
    <xf numFmtId="0" fontId="12" fillId="2" borderId="3054" xfId="3" applyFont="1" applyFill="1" applyBorder="1" applyAlignment="1">
      <alignment horizontal="center" vertical="center" wrapText="1"/>
    </xf>
    <xf numFmtId="0" fontId="12" fillId="2" borderId="3036" xfId="3" applyFont="1" applyFill="1" applyBorder="1" applyAlignment="1">
      <alignment horizontal="center" vertical="center"/>
    </xf>
    <xf numFmtId="0" fontId="12" fillId="2" borderId="3037" xfId="3" applyFont="1" applyFill="1" applyBorder="1" applyAlignment="1">
      <alignment horizontal="center" vertical="center"/>
    </xf>
    <xf numFmtId="0" fontId="19" fillId="0" borderId="3038" xfId="3" applyFont="1" applyBorder="1" applyAlignment="1">
      <alignment horizontal="left" vertical="center" shrinkToFit="1"/>
    </xf>
    <xf numFmtId="0" fontId="19" fillId="0" borderId="3039" xfId="3" applyFont="1" applyBorder="1" applyAlignment="1">
      <alignment horizontal="left" vertical="center" shrinkToFit="1"/>
    </xf>
    <xf numFmtId="0" fontId="19" fillId="0" borderId="3040" xfId="3" applyFont="1" applyBorder="1" applyAlignment="1">
      <alignment horizontal="left" vertical="center" shrinkToFit="1"/>
    </xf>
    <xf numFmtId="0" fontId="12" fillId="2" borderId="3049" xfId="3" applyFont="1" applyFill="1" applyBorder="1" applyAlignment="1">
      <alignment horizontal="center" vertical="center"/>
    </xf>
    <xf numFmtId="0" fontId="12" fillId="2" borderId="3050" xfId="3" applyFont="1" applyFill="1" applyBorder="1" applyAlignment="1">
      <alignment horizontal="center" vertical="center"/>
    </xf>
    <xf numFmtId="0" fontId="19" fillId="0" borderId="3051" xfId="3" applyFont="1" applyBorder="1" applyAlignment="1">
      <alignment horizontal="left" vertical="center" shrinkToFit="1"/>
    </xf>
    <xf numFmtId="0" fontId="19" fillId="0" borderId="3052" xfId="3" applyFont="1" applyBorder="1" applyAlignment="1">
      <alignment horizontal="left" vertical="center" shrinkToFit="1"/>
    </xf>
    <xf numFmtId="0" fontId="19" fillId="0" borderId="3053" xfId="3" applyFont="1" applyBorder="1" applyAlignment="1">
      <alignment horizontal="left" vertical="center" shrinkToFit="1"/>
    </xf>
    <xf numFmtId="0" fontId="18" fillId="0" borderId="3038" xfId="3" applyFont="1" applyBorder="1" applyAlignment="1">
      <alignment horizontal="left" vertical="center" shrinkToFit="1"/>
    </xf>
    <xf numFmtId="0" fontId="18" fillId="0" borderId="3039" xfId="3" applyFont="1" applyBorder="1" applyAlignment="1">
      <alignment horizontal="left" vertical="center" shrinkToFit="1"/>
    </xf>
    <xf numFmtId="0" fontId="18" fillId="0" borderId="3040" xfId="3" applyFont="1" applyBorder="1" applyAlignment="1">
      <alignment horizontal="left" vertical="center" shrinkToFit="1"/>
    </xf>
    <xf numFmtId="0" fontId="16" fillId="0" borderId="3042" xfId="3" applyFont="1" applyBorder="1" applyAlignment="1">
      <alignment horizontal="left" vertical="center" wrapText="1"/>
    </xf>
    <xf numFmtId="0" fontId="16" fillId="0" borderId="3043" xfId="3" applyFont="1" applyBorder="1" applyAlignment="1">
      <alignment horizontal="left" vertical="center" wrapText="1"/>
    </xf>
    <xf numFmtId="0" fontId="12" fillId="2" borderId="3044" xfId="3" applyFont="1" applyFill="1" applyBorder="1" applyAlignment="1">
      <alignment horizontal="center" vertical="center"/>
    </xf>
    <xf numFmtId="0" fontId="12" fillId="2" borderId="3045" xfId="3" applyFont="1" applyFill="1" applyBorder="1" applyAlignment="1">
      <alignment horizontal="center" vertical="center"/>
    </xf>
    <xf numFmtId="0" fontId="12" fillId="2" borderId="3046" xfId="3" applyFont="1" applyFill="1" applyBorder="1" applyAlignment="1">
      <alignment horizontal="center" vertical="center"/>
    </xf>
    <xf numFmtId="0" fontId="13" fillId="0" borderId="3047" xfId="3" applyFont="1" applyBorder="1" applyAlignment="1">
      <alignment horizontal="left" vertical="top" wrapText="1"/>
    </xf>
    <xf numFmtId="0" fontId="13" fillId="0" borderId="3045" xfId="3" applyFont="1" applyBorder="1" applyAlignment="1">
      <alignment horizontal="left" vertical="top" wrapText="1"/>
    </xf>
    <xf numFmtId="0" fontId="13" fillId="0" borderId="3048" xfId="3" applyFont="1" applyBorder="1" applyAlignment="1">
      <alignment horizontal="left" vertical="top" wrapText="1"/>
    </xf>
    <xf numFmtId="0" fontId="12" fillId="2" borderId="3041" xfId="3" applyFont="1" applyFill="1" applyBorder="1" applyAlignment="1">
      <alignment horizontal="center" vertical="center"/>
    </xf>
    <xf numFmtId="0" fontId="12" fillId="2" borderId="3042" xfId="3" applyFont="1" applyFill="1" applyBorder="1" applyAlignment="1">
      <alignment horizontal="center" vertical="center"/>
    </xf>
    <xf numFmtId="0" fontId="16" fillId="0" borderId="3029" xfId="3" applyFont="1" applyBorder="1" applyAlignment="1">
      <alignment horizontal="left" vertical="center" wrapText="1"/>
    </xf>
    <xf numFmtId="0" fontId="16" fillId="0" borderId="3030" xfId="3" applyFont="1" applyBorder="1" applyAlignment="1">
      <alignment horizontal="left" vertical="center" wrapText="1"/>
    </xf>
    <xf numFmtId="0" fontId="12" fillId="2" borderId="3031" xfId="3" applyFont="1" applyFill="1" applyBorder="1" applyAlignment="1">
      <alignment horizontal="center" vertical="center"/>
    </xf>
    <xf numFmtId="0" fontId="12" fillId="2" borderId="3032" xfId="3" applyFont="1" applyFill="1" applyBorder="1" applyAlignment="1">
      <alignment horizontal="center" vertical="center"/>
    </xf>
    <xf numFmtId="0" fontId="18" fillId="0" borderId="3033" xfId="3" applyFont="1" applyBorder="1" applyAlignment="1">
      <alignment horizontal="left" vertical="center" shrinkToFit="1"/>
    </xf>
    <xf numFmtId="0" fontId="18" fillId="0" borderId="3034" xfId="3" applyFont="1" applyBorder="1" applyAlignment="1">
      <alignment horizontal="left" vertical="center" shrinkToFit="1"/>
    </xf>
    <xf numFmtId="0" fontId="18" fillId="0" borderId="3035" xfId="3" applyFont="1" applyBorder="1" applyAlignment="1">
      <alignment horizontal="left" vertical="center" shrinkToFit="1"/>
    </xf>
    <xf numFmtId="0" fontId="12" fillId="2" borderId="3122" xfId="3" applyFont="1" applyFill="1" applyBorder="1" applyAlignment="1">
      <alignment horizontal="center" vertical="center" wrapText="1"/>
    </xf>
    <xf numFmtId="0" fontId="12" fillId="2" borderId="3123" xfId="3" applyFont="1" applyFill="1" applyBorder="1" applyAlignment="1">
      <alignment horizontal="center" vertical="center" wrapText="1"/>
    </xf>
    <xf numFmtId="0" fontId="12" fillId="2" borderId="3124" xfId="3" applyFont="1" applyFill="1" applyBorder="1" applyAlignment="1">
      <alignment horizontal="center" vertical="center" wrapText="1"/>
    </xf>
    <xf numFmtId="0" fontId="12" fillId="5" borderId="3122" xfId="3" applyFont="1" applyFill="1" applyBorder="1" applyAlignment="1">
      <alignment horizontal="left" vertical="top" wrapText="1"/>
    </xf>
    <xf numFmtId="0" fontId="12" fillId="5" borderId="3123" xfId="3" applyFont="1" applyFill="1" applyBorder="1" applyAlignment="1">
      <alignment horizontal="left" vertical="top" wrapText="1"/>
    </xf>
    <xf numFmtId="0" fontId="12" fillId="5" borderId="3124" xfId="3" applyFont="1" applyFill="1" applyBorder="1" applyAlignment="1">
      <alignment horizontal="left" vertical="top" wrapText="1"/>
    </xf>
    <xf numFmtId="0" fontId="15" fillId="5" borderId="3122" xfId="3" applyFont="1" applyFill="1" applyBorder="1" applyAlignment="1">
      <alignment horizontal="center" vertical="center" wrapText="1"/>
    </xf>
    <xf numFmtId="0" fontId="15" fillId="5" borderId="3124" xfId="3" applyFont="1" applyFill="1" applyBorder="1" applyAlignment="1">
      <alignment horizontal="center" vertical="center" wrapText="1"/>
    </xf>
    <xf numFmtId="0" fontId="21" fillId="0" borderId="3122" xfId="3" applyFont="1" applyBorder="1" applyAlignment="1">
      <alignment horizontal="left" vertical="center" wrapText="1"/>
    </xf>
    <xf numFmtId="0" fontId="21" fillId="0" borderId="3123" xfId="3" applyFont="1" applyBorder="1" applyAlignment="1">
      <alignment horizontal="left" vertical="center" wrapText="1"/>
    </xf>
    <xf numFmtId="0" fontId="21" fillId="0" borderId="3124" xfId="3" applyFont="1" applyBorder="1" applyAlignment="1">
      <alignment horizontal="left" vertical="center" wrapText="1"/>
    </xf>
    <xf numFmtId="0" fontId="12" fillId="2" borderId="3122" xfId="3" applyFont="1" applyFill="1" applyBorder="1" applyAlignment="1">
      <alignment horizontal="center" vertical="center"/>
    </xf>
    <xf numFmtId="0" fontId="12" fillId="2" borderId="3123" xfId="3" applyFont="1" applyFill="1" applyBorder="1" applyAlignment="1">
      <alignment horizontal="center" vertical="center"/>
    </xf>
    <xf numFmtId="0" fontId="12" fillId="2" borderId="3117" xfId="3" applyFont="1" applyFill="1" applyBorder="1" applyAlignment="1">
      <alignment horizontal="center" vertical="center"/>
    </xf>
    <xf numFmtId="0" fontId="12" fillId="2" borderId="3118" xfId="3" applyFont="1" applyFill="1" applyBorder="1" applyAlignment="1">
      <alignment horizontal="center" vertical="center"/>
    </xf>
    <xf numFmtId="0" fontId="19" fillId="0" borderId="3119" xfId="3" applyFont="1" applyBorder="1" applyAlignment="1">
      <alignment horizontal="left" vertical="center" shrinkToFit="1"/>
    </xf>
    <xf numFmtId="0" fontId="19" fillId="0" borderId="3120" xfId="3" applyFont="1" applyBorder="1" applyAlignment="1">
      <alignment horizontal="left" vertical="center" shrinkToFit="1"/>
    </xf>
    <xf numFmtId="0" fontId="19" fillId="0" borderId="3121" xfId="3" applyFont="1" applyBorder="1" applyAlignment="1">
      <alignment horizontal="left" vertical="center" shrinkToFit="1"/>
    </xf>
    <xf numFmtId="0" fontId="12" fillId="2" borderId="3112" xfId="3" applyFont="1" applyFill="1" applyBorder="1" applyAlignment="1">
      <alignment horizontal="center" vertical="center"/>
    </xf>
    <xf numFmtId="0" fontId="12" fillId="2" borderId="3113" xfId="3" applyFont="1" applyFill="1" applyBorder="1" applyAlignment="1">
      <alignment horizontal="center" vertical="center"/>
    </xf>
    <xf numFmtId="0" fontId="12" fillId="2" borderId="3114" xfId="3" applyFont="1" applyFill="1" applyBorder="1" applyAlignment="1">
      <alignment horizontal="center" vertical="center"/>
    </xf>
    <xf numFmtId="0" fontId="13" fillId="0" borderId="3115" xfId="3" applyFont="1" applyBorder="1" applyAlignment="1">
      <alignment horizontal="left" vertical="top" wrapText="1"/>
    </xf>
    <xf numFmtId="0" fontId="13" fillId="0" borderId="3113" xfId="3" applyFont="1" applyBorder="1" applyAlignment="1">
      <alignment horizontal="left" vertical="top" wrapText="1"/>
    </xf>
    <xf numFmtId="0" fontId="13" fillId="0" borderId="3116" xfId="3" applyFont="1" applyBorder="1" applyAlignment="1">
      <alignment horizontal="left" vertical="top" wrapText="1"/>
    </xf>
    <xf numFmtId="0" fontId="12" fillId="2" borderId="3107" xfId="3" applyFont="1" applyFill="1" applyBorder="1" applyAlignment="1">
      <alignment horizontal="center" vertical="center"/>
    </xf>
    <xf numFmtId="0" fontId="12" fillId="2" borderId="3108" xfId="3" applyFont="1" applyFill="1" applyBorder="1" applyAlignment="1">
      <alignment horizontal="center" vertical="center"/>
    </xf>
    <xf numFmtId="0" fontId="19" fillId="0" borderId="3109" xfId="3" applyFont="1" applyBorder="1" applyAlignment="1">
      <alignment horizontal="left" vertical="center" shrinkToFit="1"/>
    </xf>
    <xf numFmtId="0" fontId="19" fillId="0" borderId="3110" xfId="3" applyFont="1" applyBorder="1" applyAlignment="1">
      <alignment horizontal="left" vertical="center" shrinkToFit="1"/>
    </xf>
    <xf numFmtId="0" fontId="19" fillId="0" borderId="3111" xfId="3" applyFont="1" applyBorder="1" applyAlignment="1">
      <alignment horizontal="left" vertical="center" shrinkToFit="1"/>
    </xf>
    <xf numFmtId="0" fontId="12" fillId="2" borderId="3102" xfId="3" applyFont="1" applyFill="1" applyBorder="1" applyAlignment="1">
      <alignment horizontal="center" vertical="center"/>
    </xf>
    <xf numFmtId="0" fontId="12" fillId="2" borderId="3103" xfId="3" applyFont="1" applyFill="1" applyBorder="1" applyAlignment="1">
      <alignment horizontal="center" vertical="center"/>
    </xf>
    <xf numFmtId="0" fontId="18" fillId="0" borderId="3104" xfId="3" applyFont="1" applyBorder="1" applyAlignment="1">
      <alignment horizontal="left" vertical="center" shrinkToFit="1"/>
    </xf>
    <xf numFmtId="0" fontId="18" fillId="0" borderId="3105" xfId="3" applyFont="1" applyBorder="1" applyAlignment="1">
      <alignment horizontal="left" vertical="center" shrinkToFit="1"/>
    </xf>
    <xf numFmtId="0" fontId="18" fillId="0" borderId="3106" xfId="3" applyFont="1" applyBorder="1" applyAlignment="1">
      <alignment horizontal="left" vertical="center" shrinkToFit="1"/>
    </xf>
    <xf numFmtId="0" fontId="18" fillId="0" borderId="3109" xfId="3" applyFont="1" applyBorder="1" applyAlignment="1">
      <alignment horizontal="left" vertical="center" shrinkToFit="1"/>
    </xf>
    <xf numFmtId="0" fontId="18" fillId="0" borderId="3110" xfId="3" applyFont="1" applyBorder="1" applyAlignment="1">
      <alignment horizontal="left" vertical="center" shrinkToFit="1"/>
    </xf>
    <xf numFmtId="0" fontId="18" fillId="0" borderId="3111" xfId="3" applyFont="1" applyBorder="1" applyAlignment="1">
      <alignment horizontal="left" vertical="center" shrinkToFit="1"/>
    </xf>
    <xf numFmtId="0" fontId="12" fillId="5" borderId="3089" xfId="3" applyFont="1" applyFill="1" applyBorder="1" applyAlignment="1">
      <alignment horizontal="left" vertical="top" wrapText="1"/>
    </xf>
    <xf numFmtId="0" fontId="12" fillId="5" borderId="3090" xfId="3" applyFont="1" applyFill="1" applyBorder="1" applyAlignment="1">
      <alignment horizontal="left" vertical="top" wrapText="1"/>
    </xf>
    <xf numFmtId="0" fontId="12" fillId="2" borderId="3088" xfId="3" applyFont="1" applyFill="1" applyBorder="1" applyAlignment="1">
      <alignment horizontal="center" vertical="center" wrapText="1"/>
    </xf>
    <xf numFmtId="0" fontId="12" fillId="2" borderId="3089" xfId="3" applyFont="1" applyFill="1" applyBorder="1" applyAlignment="1">
      <alignment horizontal="center" vertical="center" wrapText="1"/>
    </xf>
    <xf numFmtId="0" fontId="12" fillId="2" borderId="3101" xfId="3" applyFont="1" applyFill="1" applyBorder="1" applyAlignment="1">
      <alignment horizontal="center" vertical="center" wrapText="1"/>
    </xf>
    <xf numFmtId="0" fontId="12" fillId="2" borderId="3083" xfId="3" applyFont="1" applyFill="1" applyBorder="1" applyAlignment="1">
      <alignment horizontal="center" vertical="center"/>
    </xf>
    <xf numFmtId="0" fontId="12" fillId="2" borderId="3084" xfId="3" applyFont="1" applyFill="1" applyBorder="1" applyAlignment="1">
      <alignment horizontal="center" vertical="center"/>
    </xf>
    <xf numFmtId="0" fontId="19" fillId="0" borderId="3085" xfId="3" applyFont="1" applyBorder="1" applyAlignment="1">
      <alignment horizontal="left" vertical="center" shrinkToFit="1"/>
    </xf>
    <xf numFmtId="0" fontId="19" fillId="0" borderId="3086" xfId="3" applyFont="1" applyBorder="1" applyAlignment="1">
      <alignment horizontal="left" vertical="center" shrinkToFit="1"/>
    </xf>
    <xf numFmtId="0" fontId="19" fillId="0" borderId="3087" xfId="3" applyFont="1" applyBorder="1" applyAlignment="1">
      <alignment horizontal="left" vertical="center" shrinkToFit="1"/>
    </xf>
    <xf numFmtId="0" fontId="12" fillId="2" borderId="3096" xfId="3" applyFont="1" applyFill="1" applyBorder="1" applyAlignment="1">
      <alignment horizontal="center" vertical="center"/>
    </xf>
    <xf numFmtId="0" fontId="12" fillId="2" borderId="3097" xfId="3" applyFont="1" applyFill="1" applyBorder="1" applyAlignment="1">
      <alignment horizontal="center" vertical="center"/>
    </xf>
    <xf numFmtId="0" fontId="19" fillId="0" borderId="3098" xfId="3" applyFont="1" applyBorder="1" applyAlignment="1">
      <alignment horizontal="left" vertical="center" shrinkToFit="1"/>
    </xf>
    <xf numFmtId="0" fontId="19" fillId="0" borderId="3099" xfId="3" applyFont="1" applyBorder="1" applyAlignment="1">
      <alignment horizontal="left" vertical="center" shrinkToFit="1"/>
    </xf>
    <xf numFmtId="0" fontId="19" fillId="0" borderId="3100" xfId="3" applyFont="1" applyBorder="1" applyAlignment="1">
      <alignment horizontal="left" vertical="center" shrinkToFit="1"/>
    </xf>
    <xf numFmtId="0" fontId="18" fillId="0" borderId="3085" xfId="3" applyFont="1" applyBorder="1" applyAlignment="1">
      <alignment horizontal="left" vertical="center" shrinkToFit="1"/>
    </xf>
    <xf numFmtId="0" fontId="18" fillId="0" borderId="3086" xfId="3" applyFont="1" applyBorder="1" applyAlignment="1">
      <alignment horizontal="left" vertical="center" shrinkToFit="1"/>
    </xf>
    <xf numFmtId="0" fontId="18" fillId="0" borderId="3087" xfId="3" applyFont="1" applyBorder="1" applyAlignment="1">
      <alignment horizontal="left" vertical="center" shrinkToFit="1"/>
    </xf>
    <xf numFmtId="0" fontId="16" fillId="0" borderId="3089" xfId="3" applyFont="1" applyBorder="1" applyAlignment="1">
      <alignment horizontal="left" vertical="center" wrapText="1"/>
    </xf>
    <xf numFmtId="0" fontId="16" fillId="0" borderId="3090" xfId="3" applyFont="1" applyBorder="1" applyAlignment="1">
      <alignment horizontal="left" vertical="center" wrapText="1"/>
    </xf>
    <xf numFmtId="0" fontId="12" fillId="2" borderId="3091" xfId="3" applyFont="1" applyFill="1" applyBorder="1" applyAlignment="1">
      <alignment horizontal="center" vertical="center"/>
    </xf>
    <xf numFmtId="0" fontId="12" fillId="2" borderId="3092" xfId="3" applyFont="1" applyFill="1" applyBorder="1" applyAlignment="1">
      <alignment horizontal="center" vertical="center"/>
    </xf>
    <xf numFmtId="0" fontId="12" fillId="2" borderId="3093" xfId="3" applyFont="1" applyFill="1" applyBorder="1" applyAlignment="1">
      <alignment horizontal="center" vertical="center"/>
    </xf>
    <xf numFmtId="0" fontId="13" fillId="0" borderId="3094" xfId="3" applyFont="1" applyBorder="1" applyAlignment="1">
      <alignment horizontal="left" vertical="top" wrapText="1"/>
    </xf>
    <xf numFmtId="0" fontId="13" fillId="0" borderId="3092" xfId="3" applyFont="1" applyBorder="1" applyAlignment="1">
      <alignment horizontal="left" vertical="top" wrapText="1"/>
    </xf>
    <xf numFmtId="0" fontId="13" fillId="0" borderId="3095" xfId="3" applyFont="1" applyBorder="1" applyAlignment="1">
      <alignment horizontal="left" vertical="top" wrapText="1"/>
    </xf>
    <xf numFmtId="0" fontId="12" fillId="2" borderId="3088" xfId="3" applyFont="1" applyFill="1" applyBorder="1" applyAlignment="1">
      <alignment horizontal="center" vertical="center"/>
    </xf>
    <xf numFmtId="0" fontId="12" fillId="2" borderId="3089" xfId="3" applyFont="1" applyFill="1" applyBorder="1" applyAlignment="1">
      <alignment horizontal="center" vertical="center"/>
    </xf>
    <xf numFmtId="0" fontId="16" fillId="0" borderId="3076" xfId="3" applyFont="1" applyBorder="1" applyAlignment="1">
      <alignment horizontal="left" vertical="center" wrapText="1"/>
    </xf>
    <xf numFmtId="0" fontId="16" fillId="0" borderId="3077" xfId="3" applyFont="1" applyBorder="1" applyAlignment="1">
      <alignment horizontal="left" vertical="center" wrapText="1"/>
    </xf>
    <xf numFmtId="0" fontId="12" fillId="2" borderId="3078" xfId="3" applyFont="1" applyFill="1" applyBorder="1" applyAlignment="1">
      <alignment horizontal="center" vertical="center"/>
    </xf>
    <xf numFmtId="0" fontId="12" fillId="2" borderId="3079" xfId="3" applyFont="1" applyFill="1" applyBorder="1" applyAlignment="1">
      <alignment horizontal="center" vertical="center"/>
    </xf>
    <xf numFmtId="0" fontId="18" fillId="0" borderId="3080" xfId="3" applyFont="1" applyBorder="1" applyAlignment="1">
      <alignment horizontal="left" vertical="center" shrinkToFit="1"/>
    </xf>
    <xf numFmtId="0" fontId="18" fillId="0" borderId="3081" xfId="3" applyFont="1" applyBorder="1" applyAlignment="1">
      <alignment horizontal="left" vertical="center" shrinkToFit="1"/>
    </xf>
    <xf numFmtId="0" fontId="18" fillId="0" borderId="3082" xfId="3" applyFont="1" applyBorder="1" applyAlignment="1">
      <alignment horizontal="left" vertical="center" shrinkToFit="1"/>
    </xf>
    <xf numFmtId="0" fontId="12" fillId="2" borderId="3169" xfId="3" applyFont="1" applyFill="1" applyBorder="1" applyAlignment="1">
      <alignment horizontal="center" vertical="center" wrapText="1"/>
    </xf>
    <xf numFmtId="0" fontId="12" fillId="2" borderId="3170" xfId="3" applyFont="1" applyFill="1" applyBorder="1" applyAlignment="1">
      <alignment horizontal="center" vertical="center" wrapText="1"/>
    </xf>
    <xf numFmtId="0" fontId="12" fillId="2" borderId="3171" xfId="3" applyFont="1" applyFill="1" applyBorder="1" applyAlignment="1">
      <alignment horizontal="center" vertical="center" wrapText="1"/>
    </xf>
    <xf numFmtId="0" fontId="12" fillId="5" borderId="3169" xfId="3" applyFont="1" applyFill="1" applyBorder="1" applyAlignment="1">
      <alignment horizontal="left" vertical="top" wrapText="1"/>
    </xf>
    <xf numFmtId="0" fontId="12" fillId="5" borderId="3170" xfId="3" applyFont="1" applyFill="1" applyBorder="1" applyAlignment="1">
      <alignment horizontal="left" vertical="top" wrapText="1"/>
    </xf>
    <xf numFmtId="0" fontId="12" fillId="5" borderId="3171" xfId="3" applyFont="1" applyFill="1" applyBorder="1" applyAlignment="1">
      <alignment horizontal="left" vertical="top" wrapText="1"/>
    </xf>
    <xf numFmtId="0" fontId="15" fillId="5" borderId="3169" xfId="3" applyFont="1" applyFill="1" applyBorder="1" applyAlignment="1">
      <alignment horizontal="center" vertical="center" wrapText="1"/>
    </xf>
    <xf numFmtId="0" fontId="15" fillId="5" borderId="3171" xfId="3" applyFont="1" applyFill="1" applyBorder="1" applyAlignment="1">
      <alignment horizontal="center" vertical="center" wrapText="1"/>
    </xf>
    <xf numFmtId="0" fontId="21" fillId="0" borderId="3169" xfId="3" applyFont="1" applyBorder="1" applyAlignment="1">
      <alignment horizontal="left" vertical="center" wrapText="1"/>
    </xf>
    <xf numFmtId="0" fontId="21" fillId="0" borderId="3170" xfId="3" applyFont="1" applyBorder="1" applyAlignment="1">
      <alignment horizontal="left" vertical="center" wrapText="1"/>
    </xf>
    <xf numFmtId="0" fontId="21" fillId="0" borderId="3171" xfId="3" applyFont="1" applyBorder="1" applyAlignment="1">
      <alignment horizontal="left" vertical="center" wrapText="1"/>
    </xf>
    <xf numFmtId="0" fontId="12" fillId="2" borderId="3169" xfId="3" applyFont="1" applyFill="1" applyBorder="1" applyAlignment="1">
      <alignment horizontal="center" vertical="center"/>
    </xf>
    <xf numFmtId="0" fontId="12" fillId="2" borderId="3170" xfId="3" applyFont="1" applyFill="1" applyBorder="1" applyAlignment="1">
      <alignment horizontal="center" vertical="center"/>
    </xf>
    <xf numFmtId="0" fontId="12" fillId="2" borderId="3164" xfId="3" applyFont="1" applyFill="1" applyBorder="1" applyAlignment="1">
      <alignment horizontal="center" vertical="center"/>
    </xf>
    <xf numFmtId="0" fontId="12" fillId="2" borderId="3165" xfId="3" applyFont="1" applyFill="1" applyBorder="1" applyAlignment="1">
      <alignment horizontal="center" vertical="center"/>
    </xf>
    <xf numFmtId="0" fontId="19" fillId="0" borderId="3166" xfId="3" applyFont="1" applyBorder="1" applyAlignment="1">
      <alignment horizontal="left" vertical="center" shrinkToFit="1"/>
    </xf>
    <xf numFmtId="0" fontId="19" fillId="0" borderId="3167" xfId="3" applyFont="1" applyBorder="1" applyAlignment="1">
      <alignment horizontal="left" vertical="center" shrinkToFit="1"/>
    </xf>
    <xf numFmtId="0" fontId="19" fillId="0" borderId="3168" xfId="3" applyFont="1" applyBorder="1" applyAlignment="1">
      <alignment horizontal="left" vertical="center" shrinkToFit="1"/>
    </xf>
    <xf numFmtId="0" fontId="12" fillId="2" borderId="3159" xfId="3" applyFont="1" applyFill="1" applyBorder="1" applyAlignment="1">
      <alignment horizontal="center" vertical="center"/>
    </xf>
    <xf numFmtId="0" fontId="12" fillId="2" borderId="3160" xfId="3" applyFont="1" applyFill="1" applyBorder="1" applyAlignment="1">
      <alignment horizontal="center" vertical="center"/>
    </xf>
    <xf numFmtId="0" fontId="12" fillId="2" borderId="3161" xfId="3" applyFont="1" applyFill="1" applyBorder="1" applyAlignment="1">
      <alignment horizontal="center" vertical="center"/>
    </xf>
    <xf numFmtId="0" fontId="13" fillId="0" borderId="3162" xfId="3" applyFont="1" applyBorder="1" applyAlignment="1">
      <alignment horizontal="left" vertical="top" wrapText="1"/>
    </xf>
    <xf numFmtId="0" fontId="13" fillId="0" borderId="3160" xfId="3" applyFont="1" applyBorder="1" applyAlignment="1">
      <alignment horizontal="left" vertical="top" wrapText="1"/>
    </xf>
    <xf numFmtId="0" fontId="13" fillId="0" borderId="3163" xfId="3" applyFont="1" applyBorder="1" applyAlignment="1">
      <alignment horizontal="left" vertical="top" wrapText="1"/>
    </xf>
    <xf numFmtId="0" fontId="12" fillId="2" borderId="3154" xfId="3" applyFont="1" applyFill="1" applyBorder="1" applyAlignment="1">
      <alignment horizontal="center" vertical="center"/>
    </xf>
    <xf numFmtId="0" fontId="12" fillId="2" borderId="3155" xfId="3" applyFont="1" applyFill="1" applyBorder="1" applyAlignment="1">
      <alignment horizontal="center" vertical="center"/>
    </xf>
    <xf numFmtId="0" fontId="19" fillId="0" borderId="3156" xfId="3" applyFont="1" applyBorder="1" applyAlignment="1">
      <alignment horizontal="left" vertical="center" shrinkToFit="1"/>
    </xf>
    <xf numFmtId="0" fontId="19" fillId="0" borderId="3157" xfId="3" applyFont="1" applyBorder="1" applyAlignment="1">
      <alignment horizontal="left" vertical="center" shrinkToFit="1"/>
    </xf>
    <xf numFmtId="0" fontId="19" fillId="0" borderId="3158" xfId="3" applyFont="1" applyBorder="1" applyAlignment="1">
      <alignment horizontal="left" vertical="center" shrinkToFit="1"/>
    </xf>
    <xf numFmtId="0" fontId="12" fillId="2" borderId="3149" xfId="3" applyFont="1" applyFill="1" applyBorder="1" applyAlignment="1">
      <alignment horizontal="center" vertical="center"/>
    </xf>
    <xf numFmtId="0" fontId="12" fillId="2" borderId="3150" xfId="3" applyFont="1" applyFill="1" applyBorder="1" applyAlignment="1">
      <alignment horizontal="center" vertical="center"/>
    </xf>
    <xf numFmtId="0" fontId="18" fillId="0" borderId="3151" xfId="3" applyFont="1" applyBorder="1" applyAlignment="1">
      <alignment horizontal="left" vertical="center" shrinkToFit="1"/>
    </xf>
    <xf numFmtId="0" fontId="18" fillId="0" borderId="3152" xfId="3" applyFont="1" applyBorder="1" applyAlignment="1">
      <alignment horizontal="left" vertical="center" shrinkToFit="1"/>
    </xf>
    <xf numFmtId="0" fontId="18" fillId="0" borderId="3153" xfId="3" applyFont="1" applyBorder="1" applyAlignment="1">
      <alignment horizontal="left" vertical="center" shrinkToFit="1"/>
    </xf>
    <xf numFmtId="0" fontId="18" fillId="0" borderId="3156" xfId="3" applyFont="1" applyBorder="1" applyAlignment="1">
      <alignment horizontal="left" vertical="center" shrinkToFit="1"/>
    </xf>
    <xf numFmtId="0" fontId="18" fillId="0" borderId="3157" xfId="3" applyFont="1" applyBorder="1" applyAlignment="1">
      <alignment horizontal="left" vertical="center" shrinkToFit="1"/>
    </xf>
    <xf numFmtId="0" fontId="18" fillId="0" borderId="3158" xfId="3" applyFont="1" applyBorder="1" applyAlignment="1">
      <alignment horizontal="left" vertical="center" shrinkToFit="1"/>
    </xf>
    <xf numFmtId="0" fontId="12" fillId="5" borderId="3136" xfId="3" applyFont="1" applyFill="1" applyBorder="1" applyAlignment="1">
      <alignment horizontal="left" vertical="top" wrapText="1"/>
    </xf>
    <xf numFmtId="0" fontId="12" fillId="5" borderId="3137" xfId="3" applyFont="1" applyFill="1" applyBorder="1" applyAlignment="1">
      <alignment horizontal="left" vertical="top" wrapText="1"/>
    </xf>
    <xf numFmtId="0" fontId="12" fillId="2" borderId="3135" xfId="3" applyFont="1" applyFill="1" applyBorder="1" applyAlignment="1">
      <alignment horizontal="center" vertical="center" wrapText="1"/>
    </xf>
    <xf numFmtId="0" fontId="12" fillId="2" borderId="3136" xfId="3" applyFont="1" applyFill="1" applyBorder="1" applyAlignment="1">
      <alignment horizontal="center" vertical="center" wrapText="1"/>
    </xf>
    <xf numFmtId="0" fontId="12" fillId="2" borderId="3148" xfId="3" applyFont="1" applyFill="1" applyBorder="1" applyAlignment="1">
      <alignment horizontal="center" vertical="center" wrapText="1"/>
    </xf>
    <xf numFmtId="0" fontId="12" fillId="2" borderId="3130" xfId="3" applyFont="1" applyFill="1" applyBorder="1" applyAlignment="1">
      <alignment horizontal="center" vertical="center"/>
    </xf>
    <xf numFmtId="0" fontId="12" fillId="2" borderId="3131" xfId="3" applyFont="1" applyFill="1" applyBorder="1" applyAlignment="1">
      <alignment horizontal="center" vertical="center"/>
    </xf>
    <xf numFmtId="0" fontId="19" fillId="0" borderId="3132" xfId="3" applyFont="1" applyBorder="1" applyAlignment="1">
      <alignment horizontal="left" vertical="center" shrinkToFit="1"/>
    </xf>
    <xf numFmtId="0" fontId="19" fillId="0" borderId="3133" xfId="3" applyFont="1" applyBorder="1" applyAlignment="1">
      <alignment horizontal="left" vertical="center" shrinkToFit="1"/>
    </xf>
    <xf numFmtId="0" fontId="19" fillId="0" borderId="3134" xfId="3" applyFont="1" applyBorder="1" applyAlignment="1">
      <alignment horizontal="left" vertical="center" shrinkToFit="1"/>
    </xf>
    <xf numFmtId="0" fontId="12" fillId="2" borderId="3143" xfId="3" applyFont="1" applyFill="1" applyBorder="1" applyAlignment="1">
      <alignment horizontal="center" vertical="center"/>
    </xf>
    <xf numFmtId="0" fontId="12" fillId="2" borderId="3144" xfId="3" applyFont="1" applyFill="1" applyBorder="1" applyAlignment="1">
      <alignment horizontal="center" vertical="center"/>
    </xf>
    <xf numFmtId="0" fontId="19" fillId="0" borderId="3145" xfId="3" applyFont="1" applyBorder="1" applyAlignment="1">
      <alignment horizontal="left" vertical="center" shrinkToFit="1"/>
    </xf>
    <xf numFmtId="0" fontId="19" fillId="0" borderId="3146" xfId="3" applyFont="1" applyBorder="1" applyAlignment="1">
      <alignment horizontal="left" vertical="center" shrinkToFit="1"/>
    </xf>
    <xf numFmtId="0" fontId="19" fillId="0" borderId="3147" xfId="3" applyFont="1" applyBorder="1" applyAlignment="1">
      <alignment horizontal="left" vertical="center" shrinkToFit="1"/>
    </xf>
    <xf numFmtId="0" fontId="18" fillId="0" borderId="3132" xfId="3" applyFont="1" applyBorder="1" applyAlignment="1">
      <alignment horizontal="left" vertical="center" shrinkToFit="1"/>
    </xf>
    <xf numFmtId="0" fontId="18" fillId="0" borderId="3133" xfId="3" applyFont="1" applyBorder="1" applyAlignment="1">
      <alignment horizontal="left" vertical="center" shrinkToFit="1"/>
    </xf>
    <xf numFmtId="0" fontId="18" fillId="0" borderId="3134" xfId="3" applyFont="1" applyBorder="1" applyAlignment="1">
      <alignment horizontal="left" vertical="center" shrinkToFit="1"/>
    </xf>
    <xf numFmtId="0" fontId="16" fillId="0" borderId="3136" xfId="3" applyFont="1" applyBorder="1" applyAlignment="1">
      <alignment horizontal="left" vertical="center" wrapText="1"/>
    </xf>
    <xf numFmtId="0" fontId="16" fillId="0" borderId="3137" xfId="3" applyFont="1" applyBorder="1" applyAlignment="1">
      <alignment horizontal="left" vertical="center" wrapText="1"/>
    </xf>
    <xf numFmtId="0" fontId="12" fillId="2" borderId="3138" xfId="3" applyFont="1" applyFill="1" applyBorder="1" applyAlignment="1">
      <alignment horizontal="center" vertical="center"/>
    </xf>
    <xf numFmtId="0" fontId="12" fillId="2" borderId="3139" xfId="3" applyFont="1" applyFill="1" applyBorder="1" applyAlignment="1">
      <alignment horizontal="center" vertical="center"/>
    </xf>
    <xf numFmtId="0" fontId="12" fillId="2" borderId="3140" xfId="3" applyFont="1" applyFill="1" applyBorder="1" applyAlignment="1">
      <alignment horizontal="center" vertical="center"/>
    </xf>
    <xf numFmtId="0" fontId="13" fillId="0" borderId="3141" xfId="3" applyFont="1" applyBorder="1" applyAlignment="1">
      <alignment horizontal="left" vertical="top" wrapText="1"/>
    </xf>
    <xf numFmtId="0" fontId="13" fillId="0" borderId="3139" xfId="3" applyFont="1" applyBorder="1" applyAlignment="1">
      <alignment horizontal="left" vertical="top" wrapText="1"/>
    </xf>
    <xf numFmtId="0" fontId="13" fillId="0" borderId="3142" xfId="3" applyFont="1" applyBorder="1" applyAlignment="1">
      <alignment horizontal="left" vertical="top" wrapText="1"/>
    </xf>
    <xf numFmtId="0" fontId="12" fillId="2" borderId="3135" xfId="3" applyFont="1" applyFill="1" applyBorder="1" applyAlignment="1">
      <alignment horizontal="center" vertical="center"/>
    </xf>
    <xf numFmtId="0" fontId="12" fillId="2" borderId="3136" xfId="3" applyFont="1" applyFill="1" applyBorder="1" applyAlignment="1">
      <alignment horizontal="center" vertical="center"/>
    </xf>
    <xf numFmtId="0" fontId="16" fillId="0" borderId="3123" xfId="3" applyFont="1" applyBorder="1" applyAlignment="1">
      <alignment horizontal="left" vertical="center" wrapText="1"/>
    </xf>
    <xf numFmtId="0" fontId="16" fillId="0" borderId="3124" xfId="3" applyFont="1" applyBorder="1" applyAlignment="1">
      <alignment horizontal="left" vertical="center" wrapText="1"/>
    </xf>
    <xf numFmtId="0" fontId="12" fillId="2" borderId="3125" xfId="3" applyFont="1" applyFill="1" applyBorder="1" applyAlignment="1">
      <alignment horizontal="center" vertical="center"/>
    </xf>
    <xf numFmtId="0" fontId="12" fillId="2" borderId="3126" xfId="3" applyFont="1" applyFill="1" applyBorder="1" applyAlignment="1">
      <alignment horizontal="center" vertical="center"/>
    </xf>
    <xf numFmtId="0" fontId="18" fillId="0" borderId="3127" xfId="3" applyFont="1" applyBorder="1" applyAlignment="1">
      <alignment horizontal="left" vertical="center" shrinkToFit="1"/>
    </xf>
    <xf numFmtId="0" fontId="18" fillId="0" borderId="3128" xfId="3" applyFont="1" applyBorder="1" applyAlignment="1">
      <alignment horizontal="left" vertical="center" shrinkToFit="1"/>
    </xf>
    <xf numFmtId="0" fontId="18" fillId="0" borderId="3129" xfId="3" applyFont="1" applyBorder="1" applyAlignment="1">
      <alignment horizontal="left" vertical="center" shrinkToFit="1"/>
    </xf>
    <xf numFmtId="0" fontId="12" fillId="2" borderId="3216" xfId="3" applyFont="1" applyFill="1" applyBorder="1" applyAlignment="1">
      <alignment horizontal="center" vertical="center" wrapText="1"/>
    </xf>
    <xf numFmtId="0" fontId="12" fillId="2" borderId="3217" xfId="3" applyFont="1" applyFill="1" applyBorder="1" applyAlignment="1">
      <alignment horizontal="center" vertical="center" wrapText="1"/>
    </xf>
    <xf numFmtId="0" fontId="12" fillId="2" borderId="3218" xfId="3" applyFont="1" applyFill="1" applyBorder="1" applyAlignment="1">
      <alignment horizontal="center" vertical="center" wrapText="1"/>
    </xf>
    <xf numFmtId="0" fontId="12" fillId="5" borderId="3216" xfId="3" applyFont="1" applyFill="1" applyBorder="1" applyAlignment="1">
      <alignment horizontal="left" vertical="top" wrapText="1"/>
    </xf>
    <xf numFmtId="0" fontId="12" fillId="5" borderId="3217" xfId="3" applyFont="1" applyFill="1" applyBorder="1" applyAlignment="1">
      <alignment horizontal="left" vertical="top" wrapText="1"/>
    </xf>
    <xf numFmtId="0" fontId="12" fillId="5" borderId="3218" xfId="3" applyFont="1" applyFill="1" applyBorder="1" applyAlignment="1">
      <alignment horizontal="left" vertical="top" wrapText="1"/>
    </xf>
    <xf numFmtId="0" fontId="15" fillId="5" borderId="3216" xfId="3" applyFont="1" applyFill="1" applyBorder="1" applyAlignment="1">
      <alignment horizontal="center" vertical="center" wrapText="1"/>
    </xf>
    <xf numFmtId="0" fontId="15" fillId="5" borderId="3218" xfId="3" applyFont="1" applyFill="1" applyBorder="1" applyAlignment="1">
      <alignment horizontal="center" vertical="center" wrapText="1"/>
    </xf>
    <xf numFmtId="0" fontId="21" fillId="0" borderId="3216" xfId="3" applyFont="1" applyBorder="1" applyAlignment="1">
      <alignment horizontal="left" vertical="center" wrapText="1"/>
    </xf>
    <xf numFmtId="0" fontId="21" fillId="0" borderId="3217" xfId="3" applyFont="1" applyBorder="1" applyAlignment="1">
      <alignment horizontal="left" vertical="center" wrapText="1"/>
    </xf>
    <xf numFmtId="0" fontId="21" fillId="0" borderId="3218" xfId="3" applyFont="1" applyBorder="1" applyAlignment="1">
      <alignment horizontal="left" vertical="center" wrapText="1"/>
    </xf>
    <xf numFmtId="0" fontId="12" fillId="2" borderId="3216" xfId="3" applyFont="1" applyFill="1" applyBorder="1" applyAlignment="1">
      <alignment horizontal="center" vertical="center"/>
    </xf>
    <xf numFmtId="0" fontId="12" fillId="2" borderId="3217" xfId="3" applyFont="1" applyFill="1" applyBorder="1" applyAlignment="1">
      <alignment horizontal="center" vertical="center"/>
    </xf>
    <xf numFmtId="0" fontId="12" fillId="2" borderId="3211" xfId="3" applyFont="1" applyFill="1" applyBorder="1" applyAlignment="1">
      <alignment horizontal="center" vertical="center"/>
    </xf>
    <xf numFmtId="0" fontId="12" fillId="2" borderId="3212" xfId="3" applyFont="1" applyFill="1" applyBorder="1" applyAlignment="1">
      <alignment horizontal="center" vertical="center"/>
    </xf>
    <xf numFmtId="0" fontId="19" fillId="0" borderId="3213" xfId="3" applyFont="1" applyBorder="1" applyAlignment="1">
      <alignment horizontal="left" vertical="center" shrinkToFit="1"/>
    </xf>
    <xf numFmtId="0" fontId="19" fillId="0" borderId="3214" xfId="3" applyFont="1" applyBorder="1" applyAlignment="1">
      <alignment horizontal="left" vertical="center" shrinkToFit="1"/>
    </xf>
    <xf numFmtId="0" fontId="19" fillId="0" borderId="3215" xfId="3" applyFont="1" applyBorder="1" applyAlignment="1">
      <alignment horizontal="left" vertical="center" shrinkToFit="1"/>
    </xf>
    <xf numFmtId="0" fontId="12" fillId="2" borderId="3206" xfId="3" applyFont="1" applyFill="1" applyBorder="1" applyAlignment="1">
      <alignment horizontal="center" vertical="center"/>
    </xf>
    <xf numFmtId="0" fontId="12" fillId="2" borderId="3207" xfId="3" applyFont="1" applyFill="1" applyBorder="1" applyAlignment="1">
      <alignment horizontal="center" vertical="center"/>
    </xf>
    <xf numFmtId="0" fontId="12" fillId="2" borderId="3208" xfId="3" applyFont="1" applyFill="1" applyBorder="1" applyAlignment="1">
      <alignment horizontal="center" vertical="center"/>
    </xf>
    <xf numFmtId="0" fontId="13" fillId="0" borderId="3209" xfId="3" applyFont="1" applyBorder="1" applyAlignment="1">
      <alignment horizontal="left" vertical="top" wrapText="1"/>
    </xf>
    <xf numFmtId="0" fontId="13" fillId="0" borderId="3207" xfId="3" applyFont="1" applyBorder="1" applyAlignment="1">
      <alignment horizontal="left" vertical="top" wrapText="1"/>
    </xf>
    <xf numFmtId="0" fontId="13" fillId="0" borderId="3210" xfId="3" applyFont="1" applyBorder="1" applyAlignment="1">
      <alignment horizontal="left" vertical="top" wrapText="1"/>
    </xf>
    <xf numFmtId="0" fontId="12" fillId="2" borderId="3201" xfId="3" applyFont="1" applyFill="1" applyBorder="1" applyAlignment="1">
      <alignment horizontal="center" vertical="center"/>
    </xf>
    <xf numFmtId="0" fontId="12" fillId="2" borderId="3202" xfId="3" applyFont="1" applyFill="1" applyBorder="1" applyAlignment="1">
      <alignment horizontal="center" vertical="center"/>
    </xf>
    <xf numFmtId="0" fontId="19" fillId="0" borderId="3203" xfId="3" applyFont="1" applyBorder="1" applyAlignment="1">
      <alignment horizontal="left" vertical="center" shrinkToFit="1"/>
    </xf>
    <xf numFmtId="0" fontId="19" fillId="0" borderId="3204" xfId="3" applyFont="1" applyBorder="1" applyAlignment="1">
      <alignment horizontal="left" vertical="center" shrinkToFit="1"/>
    </xf>
    <xf numFmtId="0" fontId="19" fillId="0" borderId="3205" xfId="3" applyFont="1" applyBorder="1" applyAlignment="1">
      <alignment horizontal="left" vertical="center" shrinkToFit="1"/>
    </xf>
    <xf numFmtId="0" fontId="12" fillId="2" borderId="3196" xfId="3" applyFont="1" applyFill="1" applyBorder="1" applyAlignment="1">
      <alignment horizontal="center" vertical="center"/>
    </xf>
    <xf numFmtId="0" fontId="12" fillId="2" borderId="3197" xfId="3" applyFont="1" applyFill="1" applyBorder="1" applyAlignment="1">
      <alignment horizontal="center" vertical="center"/>
    </xf>
    <xf numFmtId="0" fontId="18" fillId="0" borderId="3198" xfId="3" applyFont="1" applyBorder="1" applyAlignment="1">
      <alignment horizontal="left" vertical="center" shrinkToFit="1"/>
    </xf>
    <xf numFmtId="0" fontId="18" fillId="0" borderId="3199" xfId="3" applyFont="1" applyBorder="1" applyAlignment="1">
      <alignment horizontal="left" vertical="center" shrinkToFit="1"/>
    </xf>
    <xf numFmtId="0" fontId="18" fillId="0" borderId="3200" xfId="3" applyFont="1" applyBorder="1" applyAlignment="1">
      <alignment horizontal="left" vertical="center" shrinkToFit="1"/>
    </xf>
    <xf numFmtId="0" fontId="18" fillId="0" borderId="3203" xfId="3" applyFont="1" applyBorder="1" applyAlignment="1">
      <alignment horizontal="left" vertical="center" shrinkToFit="1"/>
    </xf>
    <xf numFmtId="0" fontId="18" fillId="0" borderId="3204" xfId="3" applyFont="1" applyBorder="1" applyAlignment="1">
      <alignment horizontal="left" vertical="center" shrinkToFit="1"/>
    </xf>
    <xf numFmtId="0" fontId="18" fillId="0" borderId="3205" xfId="3" applyFont="1" applyBorder="1" applyAlignment="1">
      <alignment horizontal="left" vertical="center" shrinkToFit="1"/>
    </xf>
    <xf numFmtId="0" fontId="12" fillId="5" borderId="3183" xfId="3" applyFont="1" applyFill="1" applyBorder="1" applyAlignment="1">
      <alignment horizontal="left" vertical="top" wrapText="1"/>
    </xf>
    <xf numFmtId="0" fontId="12" fillId="5" borderId="3184" xfId="3" applyFont="1" applyFill="1" applyBorder="1" applyAlignment="1">
      <alignment horizontal="left" vertical="top" wrapText="1"/>
    </xf>
    <xf numFmtId="0" fontId="12" fillId="2" borderId="3182" xfId="3" applyFont="1" applyFill="1" applyBorder="1" applyAlignment="1">
      <alignment horizontal="center" vertical="center" wrapText="1"/>
    </xf>
    <xf numFmtId="0" fontId="12" fillId="2" borderId="3183" xfId="3" applyFont="1" applyFill="1" applyBorder="1" applyAlignment="1">
      <alignment horizontal="center" vertical="center" wrapText="1"/>
    </xf>
    <xf numFmtId="0" fontId="12" fillId="2" borderId="3195" xfId="3" applyFont="1" applyFill="1" applyBorder="1" applyAlignment="1">
      <alignment horizontal="center" vertical="center" wrapText="1"/>
    </xf>
    <xf numFmtId="0" fontId="12" fillId="2" borderId="3177" xfId="3" applyFont="1" applyFill="1" applyBorder="1" applyAlignment="1">
      <alignment horizontal="center" vertical="center"/>
    </xf>
    <xf numFmtId="0" fontId="12" fillId="2" borderId="3178" xfId="3" applyFont="1" applyFill="1" applyBorder="1" applyAlignment="1">
      <alignment horizontal="center" vertical="center"/>
    </xf>
    <xf numFmtId="0" fontId="19" fillId="0" borderId="3179" xfId="3" applyFont="1" applyBorder="1" applyAlignment="1">
      <alignment horizontal="left" vertical="center" shrinkToFit="1"/>
    </xf>
    <xf numFmtId="0" fontId="19" fillId="0" borderId="3180" xfId="3" applyFont="1" applyBorder="1" applyAlignment="1">
      <alignment horizontal="left" vertical="center" shrinkToFit="1"/>
    </xf>
    <xf numFmtId="0" fontId="19" fillId="0" borderId="3181" xfId="3" applyFont="1" applyBorder="1" applyAlignment="1">
      <alignment horizontal="left" vertical="center" shrinkToFit="1"/>
    </xf>
    <xf numFmtId="0" fontId="12" fillId="2" borderId="3190" xfId="3" applyFont="1" applyFill="1" applyBorder="1" applyAlignment="1">
      <alignment horizontal="center" vertical="center"/>
    </xf>
    <xf numFmtId="0" fontId="12" fillId="2" borderId="3191" xfId="3" applyFont="1" applyFill="1" applyBorder="1" applyAlignment="1">
      <alignment horizontal="center" vertical="center"/>
    </xf>
    <xf numFmtId="0" fontId="19" fillId="0" borderId="3192" xfId="3" applyFont="1" applyBorder="1" applyAlignment="1">
      <alignment horizontal="left" vertical="center" shrinkToFit="1"/>
    </xf>
    <xf numFmtId="0" fontId="19" fillId="0" borderId="3193" xfId="3" applyFont="1" applyBorder="1" applyAlignment="1">
      <alignment horizontal="left" vertical="center" shrinkToFit="1"/>
    </xf>
    <xf numFmtId="0" fontId="19" fillId="0" borderId="3194" xfId="3" applyFont="1" applyBorder="1" applyAlignment="1">
      <alignment horizontal="left" vertical="center" shrinkToFit="1"/>
    </xf>
    <xf numFmtId="0" fontId="18" fillId="0" borderId="3179" xfId="3" applyFont="1" applyBorder="1" applyAlignment="1">
      <alignment horizontal="left" vertical="center" shrinkToFit="1"/>
    </xf>
    <xf numFmtId="0" fontId="18" fillId="0" borderId="3180" xfId="3" applyFont="1" applyBorder="1" applyAlignment="1">
      <alignment horizontal="left" vertical="center" shrinkToFit="1"/>
    </xf>
    <xf numFmtId="0" fontId="18" fillId="0" borderId="3181" xfId="3" applyFont="1" applyBorder="1" applyAlignment="1">
      <alignment horizontal="left" vertical="center" shrinkToFit="1"/>
    </xf>
    <xf numFmtId="0" fontId="16" fillId="0" borderId="3183" xfId="3" applyFont="1" applyBorder="1" applyAlignment="1">
      <alignment horizontal="left" vertical="center" wrapText="1"/>
    </xf>
    <xf numFmtId="0" fontId="16" fillId="0" borderId="3184" xfId="3" applyFont="1" applyBorder="1" applyAlignment="1">
      <alignment horizontal="left" vertical="center" wrapText="1"/>
    </xf>
    <xf numFmtId="0" fontId="12" fillId="2" borderId="3185" xfId="3" applyFont="1" applyFill="1" applyBorder="1" applyAlignment="1">
      <alignment horizontal="center" vertical="center"/>
    </xf>
    <xf numFmtId="0" fontId="12" fillId="2" borderId="3186" xfId="3" applyFont="1" applyFill="1" applyBorder="1" applyAlignment="1">
      <alignment horizontal="center" vertical="center"/>
    </xf>
    <xf numFmtId="0" fontId="12" fillId="2" borderId="3187" xfId="3" applyFont="1" applyFill="1" applyBorder="1" applyAlignment="1">
      <alignment horizontal="center" vertical="center"/>
    </xf>
    <xf numFmtId="0" fontId="13" fillId="0" borderId="3188" xfId="3" applyFont="1" applyBorder="1" applyAlignment="1">
      <alignment horizontal="left" vertical="top" wrapText="1"/>
    </xf>
    <xf numFmtId="0" fontId="13" fillId="0" borderId="3186" xfId="3" applyFont="1" applyBorder="1" applyAlignment="1">
      <alignment horizontal="left" vertical="top" wrapText="1"/>
    </xf>
    <xf numFmtId="0" fontId="13" fillId="0" borderId="3189" xfId="3" applyFont="1" applyBorder="1" applyAlignment="1">
      <alignment horizontal="left" vertical="top" wrapText="1"/>
    </xf>
    <xf numFmtId="0" fontId="12" fillId="2" borderId="3182" xfId="3" applyFont="1" applyFill="1" applyBorder="1" applyAlignment="1">
      <alignment horizontal="center" vertical="center"/>
    </xf>
    <xf numFmtId="0" fontId="12" fillId="2" borderId="3183" xfId="3" applyFont="1" applyFill="1" applyBorder="1" applyAlignment="1">
      <alignment horizontal="center" vertical="center"/>
    </xf>
    <xf numFmtId="0" fontId="16" fillId="0" borderId="3170" xfId="3" applyFont="1" applyBorder="1" applyAlignment="1">
      <alignment horizontal="left" vertical="center" wrapText="1"/>
    </xf>
    <xf numFmtId="0" fontId="16" fillId="0" borderId="3171" xfId="3" applyFont="1" applyBorder="1" applyAlignment="1">
      <alignment horizontal="left" vertical="center" wrapText="1"/>
    </xf>
    <xf numFmtId="0" fontId="12" fillId="2" borderId="3172" xfId="3" applyFont="1" applyFill="1" applyBorder="1" applyAlignment="1">
      <alignment horizontal="center" vertical="center"/>
    </xf>
    <xf numFmtId="0" fontId="12" fillId="2" borderId="3173" xfId="3" applyFont="1" applyFill="1" applyBorder="1" applyAlignment="1">
      <alignment horizontal="center" vertical="center"/>
    </xf>
    <xf numFmtId="0" fontId="18" fillId="0" borderId="3174" xfId="3" applyFont="1" applyBorder="1" applyAlignment="1">
      <alignment horizontal="left" vertical="center" shrinkToFit="1"/>
    </xf>
    <xf numFmtId="0" fontId="18" fillId="0" borderId="3175" xfId="3" applyFont="1" applyBorder="1" applyAlignment="1">
      <alignment horizontal="left" vertical="center" shrinkToFit="1"/>
    </xf>
    <xf numFmtId="0" fontId="18" fillId="0" borderId="3176" xfId="3" applyFont="1" applyBorder="1" applyAlignment="1">
      <alignment horizontal="left" vertical="center" shrinkToFit="1"/>
    </xf>
    <xf numFmtId="0" fontId="12" fillId="2" borderId="3263" xfId="3" applyFont="1" applyFill="1" applyBorder="1" applyAlignment="1">
      <alignment horizontal="center" vertical="center" wrapText="1"/>
    </xf>
    <xf numFmtId="0" fontId="12" fillId="2" borderId="3264" xfId="3" applyFont="1" applyFill="1" applyBorder="1" applyAlignment="1">
      <alignment horizontal="center" vertical="center" wrapText="1"/>
    </xf>
    <xf numFmtId="0" fontId="12" fillId="2" borderId="3265" xfId="3" applyFont="1" applyFill="1" applyBorder="1" applyAlignment="1">
      <alignment horizontal="center" vertical="center" wrapText="1"/>
    </xf>
    <xf numFmtId="0" fontId="12" fillId="5" borderId="3263" xfId="3" applyFont="1" applyFill="1" applyBorder="1" applyAlignment="1">
      <alignment horizontal="left" vertical="top" wrapText="1"/>
    </xf>
    <xf numFmtId="0" fontId="12" fillId="5" borderId="3264" xfId="3" applyFont="1" applyFill="1" applyBorder="1" applyAlignment="1">
      <alignment horizontal="left" vertical="top" wrapText="1"/>
    </xf>
    <xf numFmtId="0" fontId="12" fillId="5" borderId="3265" xfId="3" applyFont="1" applyFill="1" applyBorder="1" applyAlignment="1">
      <alignment horizontal="left" vertical="top" wrapText="1"/>
    </xf>
    <xf numFmtId="0" fontId="15" fillId="5" borderId="3263" xfId="3" applyFont="1" applyFill="1" applyBorder="1" applyAlignment="1">
      <alignment horizontal="center" vertical="center" wrapText="1"/>
    </xf>
    <xf numFmtId="0" fontId="15" fillId="5" borderId="3265" xfId="3" applyFont="1" applyFill="1" applyBorder="1" applyAlignment="1">
      <alignment horizontal="center" vertical="center" wrapText="1"/>
    </xf>
    <xf numFmtId="0" fontId="21" fillId="0" borderId="3263" xfId="3" applyFont="1" applyBorder="1" applyAlignment="1">
      <alignment horizontal="left" vertical="center" wrapText="1"/>
    </xf>
    <xf numFmtId="0" fontId="21" fillId="0" borderId="3264" xfId="3" applyFont="1" applyBorder="1" applyAlignment="1">
      <alignment horizontal="left" vertical="center" wrapText="1"/>
    </xf>
    <xf numFmtId="0" fontId="21" fillId="0" borderId="3265" xfId="3" applyFont="1" applyBorder="1" applyAlignment="1">
      <alignment horizontal="left" vertical="center" wrapText="1"/>
    </xf>
    <xf numFmtId="0" fontId="12" fillId="2" borderId="3263" xfId="3" applyFont="1" applyFill="1" applyBorder="1" applyAlignment="1">
      <alignment horizontal="center" vertical="center"/>
    </xf>
    <xf numFmtId="0" fontId="12" fillId="2" borderId="3264" xfId="3" applyFont="1" applyFill="1" applyBorder="1" applyAlignment="1">
      <alignment horizontal="center" vertical="center"/>
    </xf>
    <xf numFmtId="0" fontId="12" fillId="2" borderId="3258" xfId="3" applyFont="1" applyFill="1" applyBorder="1" applyAlignment="1">
      <alignment horizontal="center" vertical="center"/>
    </xf>
    <xf numFmtId="0" fontId="12" fillId="2" borderId="3259" xfId="3" applyFont="1" applyFill="1" applyBorder="1" applyAlignment="1">
      <alignment horizontal="center" vertical="center"/>
    </xf>
    <xf numFmtId="0" fontId="19" fillId="0" borderId="3260" xfId="3" applyFont="1" applyBorder="1" applyAlignment="1">
      <alignment horizontal="left" vertical="center" shrinkToFit="1"/>
    </xf>
    <xf numFmtId="0" fontId="19" fillId="0" borderId="3261" xfId="3" applyFont="1" applyBorder="1" applyAlignment="1">
      <alignment horizontal="left" vertical="center" shrinkToFit="1"/>
    </xf>
    <xf numFmtId="0" fontId="19" fillId="0" borderId="3262" xfId="3" applyFont="1" applyBorder="1" applyAlignment="1">
      <alignment horizontal="left" vertical="center" shrinkToFit="1"/>
    </xf>
    <xf numFmtId="0" fontId="12" fillId="2" borderId="3253" xfId="3" applyFont="1" applyFill="1" applyBorder="1" applyAlignment="1">
      <alignment horizontal="center" vertical="center"/>
    </xf>
    <xf numFmtId="0" fontId="12" fillId="2" borderId="3254" xfId="3" applyFont="1" applyFill="1" applyBorder="1" applyAlignment="1">
      <alignment horizontal="center" vertical="center"/>
    </xf>
    <xf numFmtId="0" fontId="12" fillId="2" borderId="3255" xfId="3" applyFont="1" applyFill="1" applyBorder="1" applyAlignment="1">
      <alignment horizontal="center" vertical="center"/>
    </xf>
    <xf numFmtId="0" fontId="13" fillId="0" borderId="3256" xfId="3" applyFont="1" applyBorder="1" applyAlignment="1">
      <alignment horizontal="left" vertical="top" wrapText="1"/>
    </xf>
    <xf numFmtId="0" fontId="13" fillId="0" borderId="3254" xfId="3" applyFont="1" applyBorder="1" applyAlignment="1">
      <alignment horizontal="left" vertical="top" wrapText="1"/>
    </xf>
    <xf numFmtId="0" fontId="13" fillId="0" borderId="3257" xfId="3" applyFont="1" applyBorder="1" applyAlignment="1">
      <alignment horizontal="left" vertical="top" wrapText="1"/>
    </xf>
    <xf numFmtId="0" fontId="12" fillId="2" borderId="3248" xfId="3" applyFont="1" applyFill="1" applyBorder="1" applyAlignment="1">
      <alignment horizontal="center" vertical="center"/>
    </xf>
    <xf numFmtId="0" fontId="12" fillId="2" borderId="3249" xfId="3" applyFont="1" applyFill="1" applyBorder="1" applyAlignment="1">
      <alignment horizontal="center" vertical="center"/>
    </xf>
    <xf numFmtId="0" fontId="19" fillId="0" borderId="3250" xfId="3" applyFont="1" applyBorder="1" applyAlignment="1">
      <alignment horizontal="left" vertical="center" shrinkToFit="1"/>
    </xf>
    <xf numFmtId="0" fontId="19" fillId="0" borderId="3251" xfId="3" applyFont="1" applyBorder="1" applyAlignment="1">
      <alignment horizontal="left" vertical="center" shrinkToFit="1"/>
    </xf>
    <xf numFmtId="0" fontId="19" fillId="0" borderId="3252" xfId="3" applyFont="1" applyBorder="1" applyAlignment="1">
      <alignment horizontal="left" vertical="center" shrinkToFit="1"/>
    </xf>
    <xf numFmtId="0" fontId="12" fillId="2" borderId="3243" xfId="3" applyFont="1" applyFill="1" applyBorder="1" applyAlignment="1">
      <alignment horizontal="center" vertical="center"/>
    </xf>
    <xf numFmtId="0" fontId="12" fillId="2" borderId="3244" xfId="3" applyFont="1" applyFill="1" applyBorder="1" applyAlignment="1">
      <alignment horizontal="center" vertical="center"/>
    </xf>
    <xf numFmtId="0" fontId="18" fillId="0" borderId="3245" xfId="3" applyFont="1" applyBorder="1" applyAlignment="1">
      <alignment horizontal="left" vertical="center" shrinkToFit="1"/>
    </xf>
    <xf numFmtId="0" fontId="18" fillId="0" borderId="3246" xfId="3" applyFont="1" applyBorder="1" applyAlignment="1">
      <alignment horizontal="left" vertical="center" shrinkToFit="1"/>
    </xf>
    <xf numFmtId="0" fontId="18" fillId="0" borderId="3247" xfId="3" applyFont="1" applyBorder="1" applyAlignment="1">
      <alignment horizontal="left" vertical="center" shrinkToFit="1"/>
    </xf>
    <xf numFmtId="0" fontId="18" fillId="0" borderId="3250" xfId="3" applyFont="1" applyBorder="1" applyAlignment="1">
      <alignment horizontal="left" vertical="center" shrinkToFit="1"/>
    </xf>
    <xf numFmtId="0" fontId="18" fillId="0" borderId="3251" xfId="3" applyFont="1" applyBorder="1" applyAlignment="1">
      <alignment horizontal="left" vertical="center" shrinkToFit="1"/>
    </xf>
    <xf numFmtId="0" fontId="18" fillId="0" borderId="3252" xfId="3" applyFont="1" applyBorder="1" applyAlignment="1">
      <alignment horizontal="left" vertical="center" shrinkToFit="1"/>
    </xf>
    <xf numFmtId="0" fontId="12" fillId="5" borderId="3230" xfId="3" applyFont="1" applyFill="1" applyBorder="1" applyAlignment="1">
      <alignment horizontal="left" vertical="top" wrapText="1"/>
    </xf>
    <xf numFmtId="0" fontId="12" fillId="5" borderId="3231" xfId="3" applyFont="1" applyFill="1" applyBorder="1" applyAlignment="1">
      <alignment horizontal="left" vertical="top" wrapText="1"/>
    </xf>
    <xf numFmtId="0" fontId="12" fillId="2" borderId="3229" xfId="3" applyFont="1" applyFill="1" applyBorder="1" applyAlignment="1">
      <alignment horizontal="center" vertical="center" wrapText="1"/>
    </xf>
    <xf numFmtId="0" fontId="12" fillId="2" borderId="3230" xfId="3" applyFont="1" applyFill="1" applyBorder="1" applyAlignment="1">
      <alignment horizontal="center" vertical="center" wrapText="1"/>
    </xf>
    <xf numFmtId="0" fontId="12" fillId="2" borderId="3242" xfId="3" applyFont="1" applyFill="1" applyBorder="1" applyAlignment="1">
      <alignment horizontal="center" vertical="center" wrapText="1"/>
    </xf>
    <xf numFmtId="0" fontId="12" fillId="2" borderId="3224" xfId="3" applyFont="1" applyFill="1" applyBorder="1" applyAlignment="1">
      <alignment horizontal="center" vertical="center"/>
    </xf>
    <xf numFmtId="0" fontId="12" fillId="2" borderId="3225" xfId="3" applyFont="1" applyFill="1" applyBorder="1" applyAlignment="1">
      <alignment horizontal="center" vertical="center"/>
    </xf>
    <xf numFmtId="0" fontId="19" fillId="0" borderId="3226" xfId="3" applyFont="1" applyBorder="1" applyAlignment="1">
      <alignment horizontal="left" vertical="center" shrinkToFit="1"/>
    </xf>
    <xf numFmtId="0" fontId="19" fillId="0" borderId="3227" xfId="3" applyFont="1" applyBorder="1" applyAlignment="1">
      <alignment horizontal="left" vertical="center" shrinkToFit="1"/>
    </xf>
    <xf numFmtId="0" fontId="19" fillId="0" borderId="3228" xfId="3" applyFont="1" applyBorder="1" applyAlignment="1">
      <alignment horizontal="left" vertical="center" shrinkToFit="1"/>
    </xf>
    <xf numFmtId="0" fontId="12" fillId="2" borderId="3237" xfId="3" applyFont="1" applyFill="1" applyBorder="1" applyAlignment="1">
      <alignment horizontal="center" vertical="center"/>
    </xf>
    <xf numFmtId="0" fontId="12" fillId="2" borderId="3238" xfId="3" applyFont="1" applyFill="1" applyBorder="1" applyAlignment="1">
      <alignment horizontal="center" vertical="center"/>
    </xf>
    <xf numFmtId="0" fontId="19" fillId="0" borderId="3239" xfId="3" applyFont="1" applyBorder="1" applyAlignment="1">
      <alignment horizontal="left" vertical="center" shrinkToFit="1"/>
    </xf>
    <xf numFmtId="0" fontId="19" fillId="0" borderId="3240" xfId="3" applyFont="1" applyBorder="1" applyAlignment="1">
      <alignment horizontal="left" vertical="center" shrinkToFit="1"/>
    </xf>
    <xf numFmtId="0" fontId="19" fillId="0" borderId="3241" xfId="3" applyFont="1" applyBorder="1" applyAlignment="1">
      <alignment horizontal="left" vertical="center" shrinkToFit="1"/>
    </xf>
    <xf numFmtId="0" fontId="18" fillId="0" borderId="3226" xfId="3" applyFont="1" applyBorder="1" applyAlignment="1">
      <alignment horizontal="left" vertical="center" shrinkToFit="1"/>
    </xf>
    <xf numFmtId="0" fontId="18" fillId="0" borderId="3227" xfId="3" applyFont="1" applyBorder="1" applyAlignment="1">
      <alignment horizontal="left" vertical="center" shrinkToFit="1"/>
    </xf>
    <xf numFmtId="0" fontId="18" fillId="0" borderId="3228" xfId="3" applyFont="1" applyBorder="1" applyAlignment="1">
      <alignment horizontal="left" vertical="center" shrinkToFit="1"/>
    </xf>
    <xf numFmtId="0" fontId="16" fillId="0" borderId="3230" xfId="3" applyFont="1" applyBorder="1" applyAlignment="1">
      <alignment horizontal="left" vertical="center" wrapText="1"/>
    </xf>
    <xf numFmtId="0" fontId="16" fillId="0" borderId="3231" xfId="3" applyFont="1" applyBorder="1" applyAlignment="1">
      <alignment horizontal="left" vertical="center" wrapText="1"/>
    </xf>
    <xf numFmtId="0" fontId="12" fillId="2" borderId="3232" xfId="3" applyFont="1" applyFill="1" applyBorder="1" applyAlignment="1">
      <alignment horizontal="center" vertical="center"/>
    </xf>
    <xf numFmtId="0" fontId="12" fillId="2" borderId="3233" xfId="3" applyFont="1" applyFill="1" applyBorder="1" applyAlignment="1">
      <alignment horizontal="center" vertical="center"/>
    </xf>
    <xf numFmtId="0" fontId="12" fillId="2" borderId="3234" xfId="3" applyFont="1" applyFill="1" applyBorder="1" applyAlignment="1">
      <alignment horizontal="center" vertical="center"/>
    </xf>
    <xf numFmtId="0" fontId="13" fillId="0" borderId="3235" xfId="3" applyFont="1" applyBorder="1" applyAlignment="1">
      <alignment horizontal="left" vertical="top" wrapText="1"/>
    </xf>
    <xf numFmtId="0" fontId="13" fillId="0" borderId="3233" xfId="3" applyFont="1" applyBorder="1" applyAlignment="1">
      <alignment horizontal="left" vertical="top" wrapText="1"/>
    </xf>
    <xf numFmtId="0" fontId="13" fillId="0" borderId="3236" xfId="3" applyFont="1" applyBorder="1" applyAlignment="1">
      <alignment horizontal="left" vertical="top" wrapText="1"/>
    </xf>
    <xf numFmtId="0" fontId="12" fillId="2" borderId="3229" xfId="3" applyFont="1" applyFill="1" applyBorder="1" applyAlignment="1">
      <alignment horizontal="center" vertical="center"/>
    </xf>
    <xf numFmtId="0" fontId="12" fillId="2" borderId="3230" xfId="3" applyFont="1" applyFill="1" applyBorder="1" applyAlignment="1">
      <alignment horizontal="center" vertical="center"/>
    </xf>
    <xf numFmtId="0" fontId="16" fillId="0" borderId="3217" xfId="3" applyFont="1" applyBorder="1" applyAlignment="1">
      <alignment horizontal="left" vertical="center" wrapText="1"/>
    </xf>
    <xf numFmtId="0" fontId="16" fillId="0" borderId="3218" xfId="3" applyFont="1" applyBorder="1" applyAlignment="1">
      <alignment horizontal="left" vertical="center" wrapText="1"/>
    </xf>
    <xf numFmtId="0" fontId="12" fillId="2" borderId="3219" xfId="3" applyFont="1" applyFill="1" applyBorder="1" applyAlignment="1">
      <alignment horizontal="center" vertical="center"/>
    </xf>
    <xf numFmtId="0" fontId="12" fillId="2" borderId="3220" xfId="3" applyFont="1" applyFill="1" applyBorder="1" applyAlignment="1">
      <alignment horizontal="center" vertical="center"/>
    </xf>
    <xf numFmtId="0" fontId="18" fillId="0" borderId="3221" xfId="3" applyFont="1" applyBorder="1" applyAlignment="1">
      <alignment horizontal="left" vertical="center" shrinkToFit="1"/>
    </xf>
    <xf numFmtId="0" fontId="18" fillId="0" borderId="3222" xfId="3" applyFont="1" applyBorder="1" applyAlignment="1">
      <alignment horizontal="left" vertical="center" shrinkToFit="1"/>
    </xf>
    <xf numFmtId="0" fontId="18" fillId="0" borderId="3223" xfId="3" applyFont="1" applyBorder="1" applyAlignment="1">
      <alignment horizontal="left" vertical="center" shrinkToFit="1"/>
    </xf>
    <xf numFmtId="0" fontId="12" fillId="2" borderId="3310" xfId="3" applyFont="1" applyFill="1" applyBorder="1" applyAlignment="1">
      <alignment horizontal="center" vertical="center" wrapText="1"/>
    </xf>
    <xf numFmtId="0" fontId="12" fillId="2" borderId="3311" xfId="3" applyFont="1" applyFill="1" applyBorder="1" applyAlignment="1">
      <alignment horizontal="center" vertical="center" wrapText="1"/>
    </xf>
    <xf numFmtId="0" fontId="12" fillId="2" borderId="3312" xfId="3" applyFont="1" applyFill="1" applyBorder="1" applyAlignment="1">
      <alignment horizontal="center" vertical="center" wrapText="1"/>
    </xf>
    <xf numFmtId="0" fontId="12" fillId="5" borderId="3310" xfId="3" applyFont="1" applyFill="1" applyBorder="1" applyAlignment="1">
      <alignment horizontal="left" vertical="top" wrapText="1"/>
    </xf>
    <xf numFmtId="0" fontId="12" fillId="5" borderId="3311" xfId="3" applyFont="1" applyFill="1" applyBorder="1" applyAlignment="1">
      <alignment horizontal="left" vertical="top" wrapText="1"/>
    </xf>
    <xf numFmtId="0" fontId="12" fillId="5" borderId="3312" xfId="3" applyFont="1" applyFill="1" applyBorder="1" applyAlignment="1">
      <alignment horizontal="left" vertical="top" wrapText="1"/>
    </xf>
    <xf numFmtId="0" fontId="15" fillId="5" borderId="3310" xfId="3" applyFont="1" applyFill="1" applyBorder="1" applyAlignment="1">
      <alignment horizontal="center" vertical="center" wrapText="1"/>
    </xf>
    <xf numFmtId="0" fontId="15" fillId="5" borderId="3312" xfId="3" applyFont="1" applyFill="1" applyBorder="1" applyAlignment="1">
      <alignment horizontal="center" vertical="center" wrapText="1"/>
    </xf>
    <xf numFmtId="0" fontId="21" fillId="0" borderId="3310" xfId="3" applyFont="1" applyBorder="1" applyAlignment="1">
      <alignment horizontal="left" vertical="center" wrapText="1"/>
    </xf>
    <xf numFmtId="0" fontId="21" fillId="0" borderId="3311" xfId="3" applyFont="1" applyBorder="1" applyAlignment="1">
      <alignment horizontal="left" vertical="center" wrapText="1"/>
    </xf>
    <xf numFmtId="0" fontId="21" fillId="0" borderId="3312" xfId="3" applyFont="1" applyBorder="1" applyAlignment="1">
      <alignment horizontal="left" vertical="center" wrapText="1"/>
    </xf>
    <xf numFmtId="0" fontId="12" fillId="2" borderId="3310" xfId="3" applyFont="1" applyFill="1" applyBorder="1" applyAlignment="1">
      <alignment horizontal="center" vertical="center"/>
    </xf>
    <xf numFmtId="0" fontId="12" fillId="2" borderId="3311" xfId="3" applyFont="1" applyFill="1" applyBorder="1" applyAlignment="1">
      <alignment horizontal="center" vertical="center"/>
    </xf>
    <xf numFmtId="0" fontId="12" fillId="2" borderId="3305" xfId="3" applyFont="1" applyFill="1" applyBorder="1" applyAlignment="1">
      <alignment horizontal="center" vertical="center"/>
    </xf>
    <xf numFmtId="0" fontId="12" fillId="2" borderId="3306" xfId="3" applyFont="1" applyFill="1" applyBorder="1" applyAlignment="1">
      <alignment horizontal="center" vertical="center"/>
    </xf>
    <xf numFmtId="0" fontId="19" fillId="0" borderId="3307" xfId="3" applyFont="1" applyBorder="1" applyAlignment="1">
      <alignment horizontal="left" vertical="center" shrinkToFit="1"/>
    </xf>
    <xf numFmtId="0" fontId="19" fillId="0" borderId="3308" xfId="3" applyFont="1" applyBorder="1" applyAlignment="1">
      <alignment horizontal="left" vertical="center" shrinkToFit="1"/>
    </xf>
    <xf numFmtId="0" fontId="19" fillId="0" borderId="3309" xfId="3" applyFont="1" applyBorder="1" applyAlignment="1">
      <alignment horizontal="left" vertical="center" shrinkToFit="1"/>
    </xf>
    <xf numFmtId="0" fontId="12" fillId="2" borderId="3300" xfId="3" applyFont="1" applyFill="1" applyBorder="1" applyAlignment="1">
      <alignment horizontal="center" vertical="center"/>
    </xf>
    <xf numFmtId="0" fontId="12" fillId="2" borderId="3301" xfId="3" applyFont="1" applyFill="1" applyBorder="1" applyAlignment="1">
      <alignment horizontal="center" vertical="center"/>
    </xf>
    <xf numFmtId="0" fontId="12" fillId="2" borderId="3302" xfId="3" applyFont="1" applyFill="1" applyBorder="1" applyAlignment="1">
      <alignment horizontal="center" vertical="center"/>
    </xf>
    <xf numFmtId="0" fontId="13" fillId="0" borderId="3303" xfId="3" applyFont="1" applyBorder="1" applyAlignment="1">
      <alignment horizontal="left" vertical="top" wrapText="1"/>
    </xf>
    <xf numFmtId="0" fontId="13" fillId="0" borderId="3301" xfId="3" applyFont="1" applyBorder="1" applyAlignment="1">
      <alignment horizontal="left" vertical="top" wrapText="1"/>
    </xf>
    <xf numFmtId="0" fontId="13" fillId="0" borderId="3304" xfId="3" applyFont="1" applyBorder="1" applyAlignment="1">
      <alignment horizontal="left" vertical="top" wrapText="1"/>
    </xf>
    <xf numFmtId="0" fontId="12" fillId="2" borderId="3295" xfId="3" applyFont="1" applyFill="1" applyBorder="1" applyAlignment="1">
      <alignment horizontal="center" vertical="center"/>
    </xf>
    <xf numFmtId="0" fontId="12" fillId="2" borderId="3296" xfId="3" applyFont="1" applyFill="1" applyBorder="1" applyAlignment="1">
      <alignment horizontal="center" vertical="center"/>
    </xf>
    <xf numFmtId="0" fontId="19" fillId="0" borderId="3297" xfId="3" applyFont="1" applyBorder="1" applyAlignment="1">
      <alignment horizontal="left" vertical="center" shrinkToFit="1"/>
    </xf>
    <xf numFmtId="0" fontId="19" fillId="0" borderId="3298" xfId="3" applyFont="1" applyBorder="1" applyAlignment="1">
      <alignment horizontal="left" vertical="center" shrinkToFit="1"/>
    </xf>
    <xf numFmtId="0" fontId="19" fillId="0" borderId="3299" xfId="3" applyFont="1" applyBorder="1" applyAlignment="1">
      <alignment horizontal="left" vertical="center" shrinkToFit="1"/>
    </xf>
    <xf numFmtId="0" fontId="12" fillId="2" borderId="3290" xfId="3" applyFont="1" applyFill="1" applyBorder="1" applyAlignment="1">
      <alignment horizontal="center" vertical="center"/>
    </xf>
    <xf numFmtId="0" fontId="12" fillId="2" borderId="3291" xfId="3" applyFont="1" applyFill="1" applyBorder="1" applyAlignment="1">
      <alignment horizontal="center" vertical="center"/>
    </xf>
    <xf numFmtId="0" fontId="18" fillId="0" borderId="3292" xfId="3" applyFont="1" applyBorder="1" applyAlignment="1">
      <alignment horizontal="left" vertical="center" shrinkToFit="1"/>
    </xf>
    <xf numFmtId="0" fontId="18" fillId="0" borderId="3293" xfId="3" applyFont="1" applyBorder="1" applyAlignment="1">
      <alignment horizontal="left" vertical="center" shrinkToFit="1"/>
    </xf>
    <xf numFmtId="0" fontId="18" fillId="0" borderId="3294" xfId="3" applyFont="1" applyBorder="1" applyAlignment="1">
      <alignment horizontal="left" vertical="center" shrinkToFit="1"/>
    </xf>
    <xf numFmtId="0" fontId="18" fillId="0" borderId="3297" xfId="3" applyFont="1" applyBorder="1" applyAlignment="1">
      <alignment horizontal="left" vertical="center" shrinkToFit="1"/>
    </xf>
    <xf numFmtId="0" fontId="18" fillId="0" borderId="3298" xfId="3" applyFont="1" applyBorder="1" applyAlignment="1">
      <alignment horizontal="left" vertical="center" shrinkToFit="1"/>
    </xf>
    <xf numFmtId="0" fontId="18" fillId="0" borderId="3299" xfId="3" applyFont="1" applyBorder="1" applyAlignment="1">
      <alignment horizontal="left" vertical="center" shrinkToFit="1"/>
    </xf>
    <xf numFmtId="0" fontId="12" fillId="5" borderId="3277" xfId="3" applyFont="1" applyFill="1" applyBorder="1" applyAlignment="1">
      <alignment horizontal="left" vertical="top" wrapText="1"/>
    </xf>
    <xf numFmtId="0" fontId="12" fillId="5" borderId="3278" xfId="3" applyFont="1" applyFill="1" applyBorder="1" applyAlignment="1">
      <alignment horizontal="left" vertical="top" wrapText="1"/>
    </xf>
    <xf numFmtId="0" fontId="12" fillId="2" borderId="3276" xfId="3" applyFont="1" applyFill="1" applyBorder="1" applyAlignment="1">
      <alignment horizontal="center" vertical="center" wrapText="1"/>
    </xf>
    <xf numFmtId="0" fontId="12" fillId="2" borderId="3277" xfId="3" applyFont="1" applyFill="1" applyBorder="1" applyAlignment="1">
      <alignment horizontal="center" vertical="center" wrapText="1"/>
    </xf>
    <xf numFmtId="0" fontId="12" fillId="2" borderId="3289" xfId="3" applyFont="1" applyFill="1" applyBorder="1" applyAlignment="1">
      <alignment horizontal="center" vertical="center" wrapText="1"/>
    </xf>
    <xf numFmtId="0" fontId="12" fillId="2" borderId="3271" xfId="3" applyFont="1" applyFill="1" applyBorder="1" applyAlignment="1">
      <alignment horizontal="center" vertical="center"/>
    </xf>
    <xf numFmtId="0" fontId="12" fillId="2" borderId="3272" xfId="3" applyFont="1" applyFill="1" applyBorder="1" applyAlignment="1">
      <alignment horizontal="center" vertical="center"/>
    </xf>
    <xf numFmtId="0" fontId="19" fillId="0" borderId="3273" xfId="3" applyFont="1" applyBorder="1" applyAlignment="1">
      <alignment horizontal="left" vertical="center" shrinkToFit="1"/>
    </xf>
    <xf numFmtId="0" fontId="19" fillId="0" borderId="3274" xfId="3" applyFont="1" applyBorder="1" applyAlignment="1">
      <alignment horizontal="left" vertical="center" shrinkToFit="1"/>
    </xf>
    <xf numFmtId="0" fontId="19" fillId="0" borderId="3275" xfId="3" applyFont="1" applyBorder="1" applyAlignment="1">
      <alignment horizontal="left" vertical="center" shrinkToFit="1"/>
    </xf>
    <xf numFmtId="0" fontId="12" fillId="2" borderId="3284" xfId="3" applyFont="1" applyFill="1" applyBorder="1" applyAlignment="1">
      <alignment horizontal="center" vertical="center"/>
    </xf>
    <xf numFmtId="0" fontId="12" fillId="2" borderId="3285" xfId="3" applyFont="1" applyFill="1" applyBorder="1" applyAlignment="1">
      <alignment horizontal="center" vertical="center"/>
    </xf>
    <xf numFmtId="0" fontId="19" fillId="0" borderId="3286" xfId="3" applyFont="1" applyBorder="1" applyAlignment="1">
      <alignment horizontal="left" vertical="center" shrinkToFit="1"/>
    </xf>
    <xf numFmtId="0" fontId="19" fillId="0" borderId="3287" xfId="3" applyFont="1" applyBorder="1" applyAlignment="1">
      <alignment horizontal="left" vertical="center" shrinkToFit="1"/>
    </xf>
    <xf numFmtId="0" fontId="19" fillId="0" borderId="3288" xfId="3" applyFont="1" applyBorder="1" applyAlignment="1">
      <alignment horizontal="left" vertical="center" shrinkToFit="1"/>
    </xf>
    <xf numFmtId="0" fontId="18" fillId="0" borderId="3273" xfId="3" applyFont="1" applyBorder="1" applyAlignment="1">
      <alignment horizontal="left" vertical="center" shrinkToFit="1"/>
    </xf>
    <xf numFmtId="0" fontId="18" fillId="0" borderId="3274" xfId="3" applyFont="1" applyBorder="1" applyAlignment="1">
      <alignment horizontal="left" vertical="center" shrinkToFit="1"/>
    </xf>
    <xf numFmtId="0" fontId="18" fillId="0" borderId="3275" xfId="3" applyFont="1" applyBorder="1" applyAlignment="1">
      <alignment horizontal="left" vertical="center" shrinkToFit="1"/>
    </xf>
    <xf numFmtId="0" fontId="16" fillId="0" borderId="3277" xfId="3" applyFont="1" applyBorder="1" applyAlignment="1">
      <alignment horizontal="left" vertical="center" wrapText="1"/>
    </xf>
    <xf numFmtId="0" fontId="16" fillId="0" borderId="3278" xfId="3" applyFont="1" applyBorder="1" applyAlignment="1">
      <alignment horizontal="left" vertical="center" wrapText="1"/>
    </xf>
    <xf numFmtId="0" fontId="12" fillId="2" borderId="3279" xfId="3" applyFont="1" applyFill="1" applyBorder="1" applyAlignment="1">
      <alignment horizontal="center" vertical="center"/>
    </xf>
    <xf numFmtId="0" fontId="12" fillId="2" borderId="3280" xfId="3" applyFont="1" applyFill="1" applyBorder="1" applyAlignment="1">
      <alignment horizontal="center" vertical="center"/>
    </xf>
    <xf numFmtId="0" fontId="12" fillId="2" borderId="3281" xfId="3" applyFont="1" applyFill="1" applyBorder="1" applyAlignment="1">
      <alignment horizontal="center" vertical="center"/>
    </xf>
    <xf numFmtId="0" fontId="13" fillId="0" borderId="3282" xfId="3" applyFont="1" applyBorder="1" applyAlignment="1">
      <alignment horizontal="left" vertical="top" wrapText="1"/>
    </xf>
    <xf numFmtId="0" fontId="13" fillId="0" borderId="3280" xfId="3" applyFont="1" applyBorder="1" applyAlignment="1">
      <alignment horizontal="left" vertical="top" wrapText="1"/>
    </xf>
    <xf numFmtId="0" fontId="13" fillId="0" borderId="3283" xfId="3" applyFont="1" applyBorder="1" applyAlignment="1">
      <alignment horizontal="left" vertical="top" wrapText="1"/>
    </xf>
    <xf numFmtId="0" fontId="12" fillId="2" borderId="3276" xfId="3" applyFont="1" applyFill="1" applyBorder="1" applyAlignment="1">
      <alignment horizontal="center" vertical="center"/>
    </xf>
    <xf numFmtId="0" fontId="12" fillId="2" borderId="3277" xfId="3" applyFont="1" applyFill="1" applyBorder="1" applyAlignment="1">
      <alignment horizontal="center" vertical="center"/>
    </xf>
    <xf numFmtId="0" fontId="16" fillId="0" borderId="3264" xfId="3" applyFont="1" applyBorder="1" applyAlignment="1">
      <alignment horizontal="left" vertical="center" wrapText="1"/>
    </xf>
    <xf numFmtId="0" fontId="16" fillId="0" borderId="3265" xfId="3" applyFont="1" applyBorder="1" applyAlignment="1">
      <alignment horizontal="left" vertical="center" wrapText="1"/>
    </xf>
    <xf numFmtId="0" fontId="12" fillId="2" borderId="3266" xfId="3" applyFont="1" applyFill="1" applyBorder="1" applyAlignment="1">
      <alignment horizontal="center" vertical="center"/>
    </xf>
    <xf numFmtId="0" fontId="12" fillId="2" borderId="3267" xfId="3" applyFont="1" applyFill="1" applyBorder="1" applyAlignment="1">
      <alignment horizontal="center" vertical="center"/>
    </xf>
    <xf numFmtId="0" fontId="18" fillId="0" borderId="3268" xfId="3" applyFont="1" applyBorder="1" applyAlignment="1">
      <alignment horizontal="left" vertical="center" shrinkToFit="1"/>
    </xf>
    <xf numFmtId="0" fontId="18" fillId="0" borderId="3269" xfId="3" applyFont="1" applyBorder="1" applyAlignment="1">
      <alignment horizontal="left" vertical="center" shrinkToFit="1"/>
    </xf>
    <xf numFmtId="0" fontId="18" fillId="0" borderId="3270" xfId="3" applyFont="1" applyBorder="1" applyAlignment="1">
      <alignment horizontal="left" vertical="center" shrinkToFit="1"/>
    </xf>
    <xf numFmtId="0" fontId="12" fillId="2" borderId="3357" xfId="3" applyFont="1" applyFill="1" applyBorder="1" applyAlignment="1">
      <alignment horizontal="center" vertical="center" wrapText="1"/>
    </xf>
    <xf numFmtId="0" fontId="12" fillId="2" borderId="3358" xfId="3" applyFont="1" applyFill="1" applyBorder="1" applyAlignment="1">
      <alignment horizontal="center" vertical="center" wrapText="1"/>
    </xf>
    <xf numFmtId="0" fontId="12" fillId="2" borderId="3359" xfId="3" applyFont="1" applyFill="1" applyBorder="1" applyAlignment="1">
      <alignment horizontal="center" vertical="center" wrapText="1"/>
    </xf>
    <xf numFmtId="0" fontId="12" fillId="5" borderId="3357" xfId="3" applyFont="1" applyFill="1" applyBorder="1" applyAlignment="1">
      <alignment horizontal="left" vertical="top" wrapText="1"/>
    </xf>
    <xf numFmtId="0" fontId="12" fillId="5" borderId="3358" xfId="3" applyFont="1" applyFill="1" applyBorder="1" applyAlignment="1">
      <alignment horizontal="left" vertical="top" wrapText="1"/>
    </xf>
    <xf numFmtId="0" fontId="12" fillId="5" borderId="3359" xfId="3" applyFont="1" applyFill="1" applyBorder="1" applyAlignment="1">
      <alignment horizontal="left" vertical="top" wrapText="1"/>
    </xf>
    <xf numFmtId="0" fontId="15" fillId="5" borderId="3357" xfId="3" applyFont="1" applyFill="1" applyBorder="1" applyAlignment="1">
      <alignment horizontal="center" vertical="center" wrapText="1"/>
    </xf>
    <xf numFmtId="0" fontId="15" fillId="5" borderId="3359" xfId="3" applyFont="1" applyFill="1" applyBorder="1" applyAlignment="1">
      <alignment horizontal="center" vertical="center" wrapText="1"/>
    </xf>
    <xf numFmtId="0" fontId="21" fillId="0" borderId="3357" xfId="3" applyFont="1" applyBorder="1" applyAlignment="1">
      <alignment horizontal="left" vertical="center" wrapText="1"/>
    </xf>
    <xf numFmtId="0" fontId="21" fillId="0" borderId="3358" xfId="3" applyFont="1" applyBorder="1" applyAlignment="1">
      <alignment horizontal="left" vertical="center" wrapText="1"/>
    </xf>
    <xf numFmtId="0" fontId="21" fillId="0" borderId="3359" xfId="3" applyFont="1" applyBorder="1" applyAlignment="1">
      <alignment horizontal="left" vertical="center" wrapText="1"/>
    </xf>
    <xf numFmtId="0" fontId="12" fillId="2" borderId="3357" xfId="3" applyFont="1" applyFill="1" applyBorder="1" applyAlignment="1">
      <alignment horizontal="center" vertical="center"/>
    </xf>
    <xf numFmtId="0" fontId="12" fillId="2" borderId="3358" xfId="3" applyFont="1" applyFill="1" applyBorder="1" applyAlignment="1">
      <alignment horizontal="center" vertical="center"/>
    </xf>
    <xf numFmtId="0" fontId="12" fillId="2" borderId="3352" xfId="3" applyFont="1" applyFill="1" applyBorder="1" applyAlignment="1">
      <alignment horizontal="center" vertical="center"/>
    </xf>
    <xf numFmtId="0" fontId="12" fillId="2" borderId="3353" xfId="3" applyFont="1" applyFill="1" applyBorder="1" applyAlignment="1">
      <alignment horizontal="center" vertical="center"/>
    </xf>
    <xf numFmtId="0" fontId="19" fillId="0" borderId="3354" xfId="3" applyFont="1" applyBorder="1" applyAlignment="1">
      <alignment horizontal="left" vertical="center" shrinkToFit="1"/>
    </xf>
    <xf numFmtId="0" fontId="19" fillId="0" borderId="3355" xfId="3" applyFont="1" applyBorder="1" applyAlignment="1">
      <alignment horizontal="left" vertical="center" shrinkToFit="1"/>
    </xf>
    <xf numFmtId="0" fontId="19" fillId="0" borderId="3356" xfId="3" applyFont="1" applyBorder="1" applyAlignment="1">
      <alignment horizontal="left" vertical="center" shrinkToFit="1"/>
    </xf>
    <xf numFmtId="0" fontId="12" fillId="2" borderId="3347" xfId="3" applyFont="1" applyFill="1" applyBorder="1" applyAlignment="1">
      <alignment horizontal="center" vertical="center"/>
    </xf>
    <xf numFmtId="0" fontId="12" fillId="2" borderId="3348" xfId="3" applyFont="1" applyFill="1" applyBorder="1" applyAlignment="1">
      <alignment horizontal="center" vertical="center"/>
    </xf>
    <xf numFmtId="0" fontId="12" fillId="2" borderId="3349" xfId="3" applyFont="1" applyFill="1" applyBorder="1" applyAlignment="1">
      <alignment horizontal="center" vertical="center"/>
    </xf>
    <xf numFmtId="0" fontId="13" fillId="0" borderId="3350" xfId="3" applyFont="1" applyBorder="1" applyAlignment="1">
      <alignment horizontal="left" vertical="top" wrapText="1"/>
    </xf>
    <xf numFmtId="0" fontId="13" fillId="0" borderId="3348" xfId="3" applyFont="1" applyBorder="1" applyAlignment="1">
      <alignment horizontal="left" vertical="top" wrapText="1"/>
    </xf>
    <xf numFmtId="0" fontId="13" fillId="0" borderId="3351" xfId="3" applyFont="1" applyBorder="1" applyAlignment="1">
      <alignment horizontal="left" vertical="top" wrapText="1"/>
    </xf>
    <xf numFmtId="0" fontId="12" fillId="2" borderId="3342" xfId="3" applyFont="1" applyFill="1" applyBorder="1" applyAlignment="1">
      <alignment horizontal="center" vertical="center"/>
    </xf>
    <xf numFmtId="0" fontId="12" fillId="2" borderId="3343" xfId="3" applyFont="1" applyFill="1" applyBorder="1" applyAlignment="1">
      <alignment horizontal="center" vertical="center"/>
    </xf>
    <xf numFmtId="0" fontId="19" fillId="0" borderId="3344" xfId="3" applyFont="1" applyBorder="1" applyAlignment="1">
      <alignment horizontal="left" vertical="center" shrinkToFit="1"/>
    </xf>
    <xf numFmtId="0" fontId="19" fillId="0" borderId="3345" xfId="3" applyFont="1" applyBorder="1" applyAlignment="1">
      <alignment horizontal="left" vertical="center" shrinkToFit="1"/>
    </xf>
    <xf numFmtId="0" fontId="19" fillId="0" borderId="3346" xfId="3" applyFont="1" applyBorder="1" applyAlignment="1">
      <alignment horizontal="left" vertical="center" shrinkToFit="1"/>
    </xf>
    <xf numFmtId="0" fontId="12" fillId="2" borderId="3337" xfId="3" applyFont="1" applyFill="1" applyBorder="1" applyAlignment="1">
      <alignment horizontal="center" vertical="center"/>
    </xf>
    <xf numFmtId="0" fontId="12" fillId="2" borderId="3338" xfId="3" applyFont="1" applyFill="1" applyBorder="1" applyAlignment="1">
      <alignment horizontal="center" vertical="center"/>
    </xf>
    <xf numFmtId="0" fontId="18" fillId="0" borderId="3339" xfId="3" applyFont="1" applyBorder="1" applyAlignment="1">
      <alignment horizontal="left" vertical="center" shrinkToFit="1"/>
    </xf>
    <xf numFmtId="0" fontId="18" fillId="0" borderId="3340" xfId="3" applyFont="1" applyBorder="1" applyAlignment="1">
      <alignment horizontal="left" vertical="center" shrinkToFit="1"/>
    </xf>
    <xf numFmtId="0" fontId="18" fillId="0" borderId="3341" xfId="3" applyFont="1" applyBorder="1" applyAlignment="1">
      <alignment horizontal="left" vertical="center" shrinkToFit="1"/>
    </xf>
    <xf numFmtId="0" fontId="18" fillId="0" borderId="3344" xfId="3" applyFont="1" applyBorder="1" applyAlignment="1">
      <alignment horizontal="left" vertical="center" shrinkToFit="1"/>
    </xf>
    <xf numFmtId="0" fontId="18" fillId="0" borderId="3345" xfId="3" applyFont="1" applyBorder="1" applyAlignment="1">
      <alignment horizontal="left" vertical="center" shrinkToFit="1"/>
    </xf>
    <xf numFmtId="0" fontId="18" fillId="0" borderId="3346" xfId="3" applyFont="1" applyBorder="1" applyAlignment="1">
      <alignment horizontal="left" vertical="center" shrinkToFit="1"/>
    </xf>
    <xf numFmtId="0" fontId="12" fillId="5" borderId="3324" xfId="3" applyFont="1" applyFill="1" applyBorder="1" applyAlignment="1">
      <alignment horizontal="left" vertical="top" wrapText="1"/>
    </xf>
    <xf numFmtId="0" fontId="12" fillId="5" borderId="3325" xfId="3" applyFont="1" applyFill="1" applyBorder="1" applyAlignment="1">
      <alignment horizontal="left" vertical="top" wrapText="1"/>
    </xf>
    <xf numFmtId="0" fontId="12" fillId="2" borderId="3323" xfId="3" applyFont="1" applyFill="1" applyBorder="1" applyAlignment="1">
      <alignment horizontal="center" vertical="center" wrapText="1"/>
    </xf>
    <xf numFmtId="0" fontId="12" fillId="2" borderId="3324" xfId="3" applyFont="1" applyFill="1" applyBorder="1" applyAlignment="1">
      <alignment horizontal="center" vertical="center" wrapText="1"/>
    </xf>
    <xf numFmtId="0" fontId="12" fillId="2" borderId="3336" xfId="3" applyFont="1" applyFill="1" applyBorder="1" applyAlignment="1">
      <alignment horizontal="center" vertical="center" wrapText="1"/>
    </xf>
    <xf numFmtId="0" fontId="12" fillId="2" borderId="3318" xfId="3" applyFont="1" applyFill="1" applyBorder="1" applyAlignment="1">
      <alignment horizontal="center" vertical="center"/>
    </xf>
    <xf numFmtId="0" fontId="12" fillId="2" borderId="3319" xfId="3" applyFont="1" applyFill="1" applyBorder="1" applyAlignment="1">
      <alignment horizontal="center" vertical="center"/>
    </xf>
    <xf numFmtId="0" fontId="19" fillId="0" borderId="3320" xfId="3" applyFont="1" applyBorder="1" applyAlignment="1">
      <alignment horizontal="left" vertical="center" shrinkToFit="1"/>
    </xf>
    <xf numFmtId="0" fontId="19" fillId="0" borderId="3321" xfId="3" applyFont="1" applyBorder="1" applyAlignment="1">
      <alignment horizontal="left" vertical="center" shrinkToFit="1"/>
    </xf>
    <xf numFmtId="0" fontId="19" fillId="0" borderId="3322" xfId="3" applyFont="1" applyBorder="1" applyAlignment="1">
      <alignment horizontal="left" vertical="center" shrinkToFit="1"/>
    </xf>
    <xf numFmtId="0" fontId="12" fillId="2" borderId="3331" xfId="3" applyFont="1" applyFill="1" applyBorder="1" applyAlignment="1">
      <alignment horizontal="center" vertical="center"/>
    </xf>
    <xf numFmtId="0" fontId="12" fillId="2" borderId="3332" xfId="3" applyFont="1" applyFill="1" applyBorder="1" applyAlignment="1">
      <alignment horizontal="center" vertical="center"/>
    </xf>
    <xf numFmtId="0" fontId="19" fillId="0" borderId="3333" xfId="3" applyFont="1" applyBorder="1" applyAlignment="1">
      <alignment horizontal="left" vertical="center" shrinkToFit="1"/>
    </xf>
    <xf numFmtId="0" fontId="19" fillId="0" borderId="3334" xfId="3" applyFont="1" applyBorder="1" applyAlignment="1">
      <alignment horizontal="left" vertical="center" shrinkToFit="1"/>
    </xf>
    <xf numFmtId="0" fontId="19" fillId="0" borderId="3335" xfId="3" applyFont="1" applyBorder="1" applyAlignment="1">
      <alignment horizontal="left" vertical="center" shrinkToFit="1"/>
    </xf>
    <xf numFmtId="0" fontId="18" fillId="0" borderId="3320" xfId="3" applyFont="1" applyBorder="1" applyAlignment="1">
      <alignment horizontal="left" vertical="center" shrinkToFit="1"/>
    </xf>
    <xf numFmtId="0" fontId="18" fillId="0" borderId="3321" xfId="3" applyFont="1" applyBorder="1" applyAlignment="1">
      <alignment horizontal="left" vertical="center" shrinkToFit="1"/>
    </xf>
    <xf numFmtId="0" fontId="18" fillId="0" borderId="3322" xfId="3" applyFont="1" applyBorder="1" applyAlignment="1">
      <alignment horizontal="left" vertical="center" shrinkToFit="1"/>
    </xf>
    <xf numFmtId="0" fontId="16" fillId="0" borderId="3324" xfId="3" applyFont="1" applyBorder="1" applyAlignment="1">
      <alignment horizontal="left" vertical="center" wrapText="1"/>
    </xf>
    <xf numFmtId="0" fontId="16" fillId="0" borderId="3325" xfId="3" applyFont="1" applyBorder="1" applyAlignment="1">
      <alignment horizontal="left" vertical="center" wrapText="1"/>
    </xf>
    <xf numFmtId="0" fontId="12" fillId="2" borderId="3326" xfId="3" applyFont="1" applyFill="1" applyBorder="1" applyAlignment="1">
      <alignment horizontal="center" vertical="center"/>
    </xf>
    <xf numFmtId="0" fontId="12" fillId="2" borderId="3327" xfId="3" applyFont="1" applyFill="1" applyBorder="1" applyAlignment="1">
      <alignment horizontal="center" vertical="center"/>
    </xf>
    <xf numFmtId="0" fontId="12" fillId="2" borderId="3328" xfId="3" applyFont="1" applyFill="1" applyBorder="1" applyAlignment="1">
      <alignment horizontal="center" vertical="center"/>
    </xf>
    <xf numFmtId="0" fontId="13" fillId="0" borderId="3329" xfId="3" applyFont="1" applyBorder="1" applyAlignment="1">
      <alignment horizontal="left" vertical="top" wrapText="1"/>
    </xf>
    <xf numFmtId="0" fontId="13" fillId="0" borderId="3327" xfId="3" applyFont="1" applyBorder="1" applyAlignment="1">
      <alignment horizontal="left" vertical="top" wrapText="1"/>
    </xf>
    <xf numFmtId="0" fontId="13" fillId="0" borderId="3330" xfId="3" applyFont="1" applyBorder="1" applyAlignment="1">
      <alignment horizontal="left" vertical="top" wrapText="1"/>
    </xf>
    <xf numFmtId="0" fontId="12" fillId="2" borderId="3323" xfId="3" applyFont="1" applyFill="1" applyBorder="1" applyAlignment="1">
      <alignment horizontal="center" vertical="center"/>
    </xf>
    <xf numFmtId="0" fontId="12" fillId="2" borderId="3324" xfId="3" applyFont="1" applyFill="1" applyBorder="1" applyAlignment="1">
      <alignment horizontal="center" vertical="center"/>
    </xf>
    <xf numFmtId="0" fontId="16" fillId="0" borderId="3311" xfId="3" applyFont="1" applyBorder="1" applyAlignment="1">
      <alignment horizontal="left" vertical="center" wrapText="1"/>
    </xf>
    <xf numFmtId="0" fontId="16" fillId="0" borderId="3312" xfId="3" applyFont="1" applyBorder="1" applyAlignment="1">
      <alignment horizontal="left" vertical="center" wrapText="1"/>
    </xf>
    <xf numFmtId="0" fontId="12" fillId="2" borderId="3313" xfId="3" applyFont="1" applyFill="1" applyBorder="1" applyAlignment="1">
      <alignment horizontal="center" vertical="center"/>
    </xf>
    <xf numFmtId="0" fontId="12" fillId="2" borderId="3314" xfId="3" applyFont="1" applyFill="1" applyBorder="1" applyAlignment="1">
      <alignment horizontal="center" vertical="center"/>
    </xf>
    <xf numFmtId="0" fontId="18" fillId="0" borderId="3315" xfId="3" applyFont="1" applyBorder="1" applyAlignment="1">
      <alignment horizontal="left" vertical="center" shrinkToFit="1"/>
    </xf>
    <xf numFmtId="0" fontId="18" fillId="0" borderId="3316" xfId="3" applyFont="1" applyBorder="1" applyAlignment="1">
      <alignment horizontal="left" vertical="center" shrinkToFit="1"/>
    </xf>
    <xf numFmtId="0" fontId="18" fillId="0" borderId="3317" xfId="3" applyFont="1" applyBorder="1" applyAlignment="1">
      <alignment horizontal="left" vertical="center" shrinkToFit="1"/>
    </xf>
    <xf numFmtId="0" fontId="12" fillId="2" borderId="3404" xfId="3" applyFont="1" applyFill="1" applyBorder="1" applyAlignment="1">
      <alignment horizontal="center" vertical="center" wrapText="1"/>
    </xf>
    <xf numFmtId="0" fontId="12" fillId="2" borderId="3405" xfId="3" applyFont="1" applyFill="1" applyBorder="1" applyAlignment="1">
      <alignment horizontal="center" vertical="center" wrapText="1"/>
    </xf>
    <xf numFmtId="0" fontId="12" fillId="2" borderId="3406" xfId="3" applyFont="1" applyFill="1" applyBorder="1" applyAlignment="1">
      <alignment horizontal="center" vertical="center" wrapText="1"/>
    </xf>
    <xf numFmtId="0" fontId="12" fillId="5" borderId="3404" xfId="3" applyFont="1" applyFill="1" applyBorder="1" applyAlignment="1">
      <alignment horizontal="left" vertical="top" wrapText="1"/>
    </xf>
    <xf numFmtId="0" fontId="12" fillId="5" borderId="3405" xfId="3" applyFont="1" applyFill="1" applyBorder="1" applyAlignment="1">
      <alignment horizontal="left" vertical="top" wrapText="1"/>
    </xf>
    <xf numFmtId="0" fontId="12" fillId="5" borderId="3406" xfId="3" applyFont="1" applyFill="1" applyBorder="1" applyAlignment="1">
      <alignment horizontal="left" vertical="top" wrapText="1"/>
    </xf>
    <xf numFmtId="0" fontId="15" fillId="5" borderId="3404" xfId="3" applyFont="1" applyFill="1" applyBorder="1" applyAlignment="1">
      <alignment horizontal="center" vertical="center" wrapText="1"/>
    </xf>
    <xf numFmtId="0" fontId="15" fillId="5" borderId="3406" xfId="3" applyFont="1" applyFill="1" applyBorder="1" applyAlignment="1">
      <alignment horizontal="center" vertical="center" wrapText="1"/>
    </xf>
    <xf numFmtId="0" fontId="21" fillId="0" borderId="3404" xfId="3" applyFont="1" applyBorder="1" applyAlignment="1">
      <alignment horizontal="left" vertical="center" wrapText="1"/>
    </xf>
    <xf numFmtId="0" fontId="21" fillId="0" borderId="3405" xfId="3" applyFont="1" applyBorder="1" applyAlignment="1">
      <alignment horizontal="left" vertical="center" wrapText="1"/>
    </xf>
    <xf numFmtId="0" fontId="21" fillId="0" borderId="3406" xfId="3" applyFont="1" applyBorder="1" applyAlignment="1">
      <alignment horizontal="left" vertical="center" wrapText="1"/>
    </xf>
    <xf numFmtId="0" fontId="12" fillId="2" borderId="3404" xfId="3" applyFont="1" applyFill="1" applyBorder="1" applyAlignment="1">
      <alignment horizontal="center" vertical="center"/>
    </xf>
    <xf numFmtId="0" fontId="12" fillId="2" borderId="3405" xfId="3" applyFont="1" applyFill="1" applyBorder="1" applyAlignment="1">
      <alignment horizontal="center" vertical="center"/>
    </xf>
    <xf numFmtId="0" fontId="12" fillId="2" borderId="3399" xfId="3" applyFont="1" applyFill="1" applyBorder="1" applyAlignment="1">
      <alignment horizontal="center" vertical="center"/>
    </xf>
    <xf numFmtId="0" fontId="12" fillId="2" borderId="3400" xfId="3" applyFont="1" applyFill="1" applyBorder="1" applyAlignment="1">
      <alignment horizontal="center" vertical="center"/>
    </xf>
    <xf numFmtId="0" fontId="19" fillId="0" borderId="3401" xfId="3" applyFont="1" applyBorder="1" applyAlignment="1">
      <alignment horizontal="left" vertical="center" shrinkToFit="1"/>
    </xf>
    <xf numFmtId="0" fontId="19" fillId="0" borderId="3402" xfId="3" applyFont="1" applyBorder="1" applyAlignment="1">
      <alignment horizontal="left" vertical="center" shrinkToFit="1"/>
    </xf>
    <xf numFmtId="0" fontId="19" fillId="0" borderId="3403" xfId="3" applyFont="1" applyBorder="1" applyAlignment="1">
      <alignment horizontal="left" vertical="center" shrinkToFit="1"/>
    </xf>
    <xf numFmtId="0" fontId="12" fillId="2" borderId="3394" xfId="3" applyFont="1" applyFill="1" applyBorder="1" applyAlignment="1">
      <alignment horizontal="center" vertical="center"/>
    </xf>
    <xf numFmtId="0" fontId="12" fillId="2" borderId="3395" xfId="3" applyFont="1" applyFill="1" applyBorder="1" applyAlignment="1">
      <alignment horizontal="center" vertical="center"/>
    </xf>
    <xf numFmtId="0" fontId="12" fillId="2" borderId="3396" xfId="3" applyFont="1" applyFill="1" applyBorder="1" applyAlignment="1">
      <alignment horizontal="center" vertical="center"/>
    </xf>
    <xf numFmtId="0" fontId="13" fillId="0" borderId="3397" xfId="3" applyFont="1" applyBorder="1" applyAlignment="1">
      <alignment horizontal="left" vertical="top" wrapText="1"/>
    </xf>
    <xf numFmtId="0" fontId="13" fillId="0" borderId="3395" xfId="3" applyFont="1" applyBorder="1" applyAlignment="1">
      <alignment horizontal="left" vertical="top" wrapText="1"/>
    </xf>
    <xf numFmtId="0" fontId="13" fillId="0" borderId="3398" xfId="3" applyFont="1" applyBorder="1" applyAlignment="1">
      <alignment horizontal="left" vertical="top" wrapText="1"/>
    </xf>
    <xf numFmtId="0" fontId="12" fillId="2" borderId="3389" xfId="3" applyFont="1" applyFill="1" applyBorder="1" applyAlignment="1">
      <alignment horizontal="center" vertical="center"/>
    </xf>
    <xf numFmtId="0" fontId="12" fillId="2" borderId="3390" xfId="3" applyFont="1" applyFill="1" applyBorder="1" applyAlignment="1">
      <alignment horizontal="center" vertical="center"/>
    </xf>
    <xf numFmtId="0" fontId="19" fillId="0" borderId="3391" xfId="3" applyFont="1" applyBorder="1" applyAlignment="1">
      <alignment horizontal="left" vertical="center" shrinkToFit="1"/>
    </xf>
    <xf numFmtId="0" fontId="19" fillId="0" borderId="3392" xfId="3" applyFont="1" applyBorder="1" applyAlignment="1">
      <alignment horizontal="left" vertical="center" shrinkToFit="1"/>
    </xf>
    <xf numFmtId="0" fontId="19" fillId="0" borderId="3393" xfId="3" applyFont="1" applyBorder="1" applyAlignment="1">
      <alignment horizontal="left" vertical="center" shrinkToFit="1"/>
    </xf>
    <xf numFmtId="0" fontId="12" fillId="2" borderId="3384" xfId="3" applyFont="1" applyFill="1" applyBorder="1" applyAlignment="1">
      <alignment horizontal="center" vertical="center"/>
    </xf>
    <xf numFmtId="0" fontId="12" fillId="2" borderId="3385" xfId="3" applyFont="1" applyFill="1" applyBorder="1" applyAlignment="1">
      <alignment horizontal="center" vertical="center"/>
    </xf>
    <xf numFmtId="0" fontId="18" fillId="0" borderId="3386" xfId="3" applyFont="1" applyBorder="1" applyAlignment="1">
      <alignment horizontal="left" vertical="center" shrinkToFit="1"/>
    </xf>
    <xf numFmtId="0" fontId="18" fillId="0" borderId="3387" xfId="3" applyFont="1" applyBorder="1" applyAlignment="1">
      <alignment horizontal="left" vertical="center" shrinkToFit="1"/>
    </xf>
    <xf numFmtId="0" fontId="18" fillId="0" borderId="3388" xfId="3" applyFont="1" applyBorder="1" applyAlignment="1">
      <alignment horizontal="left" vertical="center" shrinkToFit="1"/>
    </xf>
    <xf numFmtId="0" fontId="18" fillId="0" borderId="3391" xfId="3" applyFont="1" applyBorder="1" applyAlignment="1">
      <alignment horizontal="left" vertical="center" shrinkToFit="1"/>
    </xf>
    <xf numFmtId="0" fontId="18" fillId="0" borderId="3392" xfId="3" applyFont="1" applyBorder="1" applyAlignment="1">
      <alignment horizontal="left" vertical="center" shrinkToFit="1"/>
    </xf>
    <xf numFmtId="0" fontId="18" fillId="0" borderId="3393" xfId="3" applyFont="1" applyBorder="1" applyAlignment="1">
      <alignment horizontal="left" vertical="center" shrinkToFit="1"/>
    </xf>
    <xf numFmtId="0" fontId="12" fillId="5" borderId="3371" xfId="3" applyFont="1" applyFill="1" applyBorder="1" applyAlignment="1">
      <alignment horizontal="left" vertical="top" wrapText="1"/>
    </xf>
    <xf numFmtId="0" fontId="12" fillId="5" borderId="3372" xfId="3" applyFont="1" applyFill="1" applyBorder="1" applyAlignment="1">
      <alignment horizontal="left" vertical="top" wrapText="1"/>
    </xf>
    <xf numFmtId="0" fontId="12" fillId="2" borderId="3370" xfId="3" applyFont="1" applyFill="1" applyBorder="1" applyAlignment="1">
      <alignment horizontal="center" vertical="center" wrapText="1"/>
    </xf>
    <xf numFmtId="0" fontId="12" fillId="2" borderId="3371" xfId="3" applyFont="1" applyFill="1" applyBorder="1" applyAlignment="1">
      <alignment horizontal="center" vertical="center" wrapText="1"/>
    </xf>
    <xf numFmtId="0" fontId="12" fillId="2" borderId="3383" xfId="3" applyFont="1" applyFill="1" applyBorder="1" applyAlignment="1">
      <alignment horizontal="center" vertical="center" wrapText="1"/>
    </xf>
    <xf numFmtId="0" fontId="12" fillId="2" borderId="3365" xfId="3" applyFont="1" applyFill="1" applyBorder="1" applyAlignment="1">
      <alignment horizontal="center" vertical="center"/>
    </xf>
    <xf numFmtId="0" fontId="12" fillId="2" borderId="3366" xfId="3" applyFont="1" applyFill="1" applyBorder="1" applyAlignment="1">
      <alignment horizontal="center" vertical="center"/>
    </xf>
    <xf numFmtId="0" fontId="19" fillId="0" borderId="3367" xfId="3" applyFont="1" applyBorder="1" applyAlignment="1">
      <alignment horizontal="left" vertical="center" shrinkToFit="1"/>
    </xf>
    <xf numFmtId="0" fontId="19" fillId="0" borderId="3368" xfId="3" applyFont="1" applyBorder="1" applyAlignment="1">
      <alignment horizontal="left" vertical="center" shrinkToFit="1"/>
    </xf>
    <xf numFmtId="0" fontId="19" fillId="0" borderId="3369" xfId="3" applyFont="1" applyBorder="1" applyAlignment="1">
      <alignment horizontal="left" vertical="center" shrinkToFit="1"/>
    </xf>
    <xf numFmtId="0" fontId="12" fillId="2" borderId="3378" xfId="3" applyFont="1" applyFill="1" applyBorder="1" applyAlignment="1">
      <alignment horizontal="center" vertical="center"/>
    </xf>
    <xf numFmtId="0" fontId="12" fillId="2" borderId="3379" xfId="3" applyFont="1" applyFill="1" applyBorder="1" applyAlignment="1">
      <alignment horizontal="center" vertical="center"/>
    </xf>
    <xf numFmtId="0" fontId="19" fillId="0" borderId="3380" xfId="3" applyFont="1" applyBorder="1" applyAlignment="1">
      <alignment horizontal="left" vertical="center" shrinkToFit="1"/>
    </xf>
    <xf numFmtId="0" fontId="19" fillId="0" borderId="3381" xfId="3" applyFont="1" applyBorder="1" applyAlignment="1">
      <alignment horizontal="left" vertical="center" shrinkToFit="1"/>
    </xf>
    <xf numFmtId="0" fontId="19" fillId="0" borderId="3382" xfId="3" applyFont="1" applyBorder="1" applyAlignment="1">
      <alignment horizontal="left" vertical="center" shrinkToFit="1"/>
    </xf>
    <xf numFmtId="0" fontId="18" fillId="0" borderId="3367" xfId="3" applyFont="1" applyBorder="1" applyAlignment="1">
      <alignment horizontal="left" vertical="center" shrinkToFit="1"/>
    </xf>
    <xf numFmtId="0" fontId="18" fillId="0" borderId="3368" xfId="3" applyFont="1" applyBorder="1" applyAlignment="1">
      <alignment horizontal="left" vertical="center" shrinkToFit="1"/>
    </xf>
    <xf numFmtId="0" fontId="18" fillId="0" borderId="3369" xfId="3" applyFont="1" applyBorder="1" applyAlignment="1">
      <alignment horizontal="left" vertical="center" shrinkToFit="1"/>
    </xf>
    <xf numFmtId="0" fontId="16" fillId="0" borderId="3371" xfId="3" applyFont="1" applyBorder="1" applyAlignment="1">
      <alignment horizontal="left" vertical="center" wrapText="1"/>
    </xf>
    <xf numFmtId="0" fontId="16" fillId="0" borderId="3372" xfId="3" applyFont="1" applyBorder="1" applyAlignment="1">
      <alignment horizontal="left" vertical="center" wrapText="1"/>
    </xf>
    <xf numFmtId="0" fontId="12" fillId="2" borderId="3373" xfId="3" applyFont="1" applyFill="1" applyBorder="1" applyAlignment="1">
      <alignment horizontal="center" vertical="center"/>
    </xf>
    <xf numFmtId="0" fontId="12" fillId="2" borderId="3374" xfId="3" applyFont="1" applyFill="1" applyBorder="1" applyAlignment="1">
      <alignment horizontal="center" vertical="center"/>
    </xf>
    <xf numFmtId="0" fontId="12" fillId="2" borderId="3375" xfId="3" applyFont="1" applyFill="1" applyBorder="1" applyAlignment="1">
      <alignment horizontal="center" vertical="center"/>
    </xf>
    <xf numFmtId="0" fontId="13" fillId="0" borderId="3376" xfId="3" applyFont="1" applyBorder="1" applyAlignment="1">
      <alignment horizontal="left" vertical="top" wrapText="1"/>
    </xf>
    <xf numFmtId="0" fontId="13" fillId="0" borderId="3374" xfId="3" applyFont="1" applyBorder="1" applyAlignment="1">
      <alignment horizontal="left" vertical="top" wrapText="1"/>
    </xf>
    <xf numFmtId="0" fontId="13" fillId="0" borderId="3377" xfId="3" applyFont="1" applyBorder="1" applyAlignment="1">
      <alignment horizontal="left" vertical="top" wrapText="1"/>
    </xf>
    <xf numFmtId="0" fontId="12" fillId="2" borderId="3370" xfId="3" applyFont="1" applyFill="1" applyBorder="1" applyAlignment="1">
      <alignment horizontal="center" vertical="center"/>
    </xf>
    <xf numFmtId="0" fontId="12" fillId="2" borderId="3371" xfId="3" applyFont="1" applyFill="1" applyBorder="1" applyAlignment="1">
      <alignment horizontal="center" vertical="center"/>
    </xf>
    <xf numFmtId="0" fontId="16" fillId="0" borderId="3358" xfId="3" applyFont="1" applyBorder="1" applyAlignment="1">
      <alignment horizontal="left" vertical="center" wrapText="1"/>
    </xf>
    <xf numFmtId="0" fontId="16" fillId="0" borderId="3359" xfId="3" applyFont="1" applyBorder="1" applyAlignment="1">
      <alignment horizontal="left" vertical="center" wrapText="1"/>
    </xf>
    <xf numFmtId="0" fontId="12" fillId="2" borderId="3360" xfId="3" applyFont="1" applyFill="1" applyBorder="1" applyAlignment="1">
      <alignment horizontal="center" vertical="center"/>
    </xf>
    <xf numFmtId="0" fontId="12" fillId="2" borderId="3361" xfId="3" applyFont="1" applyFill="1" applyBorder="1" applyAlignment="1">
      <alignment horizontal="center" vertical="center"/>
    </xf>
    <xf numFmtId="0" fontId="18" fillId="0" borderId="3362" xfId="3" applyFont="1" applyBorder="1" applyAlignment="1">
      <alignment horizontal="left" vertical="center" shrinkToFit="1"/>
    </xf>
    <xf numFmtId="0" fontId="18" fillId="0" borderId="3363" xfId="3" applyFont="1" applyBorder="1" applyAlignment="1">
      <alignment horizontal="left" vertical="center" shrinkToFit="1"/>
    </xf>
    <xf numFmtId="0" fontId="18" fillId="0" borderId="3364" xfId="3" applyFont="1" applyBorder="1" applyAlignment="1">
      <alignment horizontal="left" vertical="center" shrinkToFit="1"/>
    </xf>
    <xf numFmtId="0" fontId="12" fillId="2" borderId="3451" xfId="3" applyFont="1" applyFill="1" applyBorder="1" applyAlignment="1">
      <alignment horizontal="center" vertical="center" wrapText="1"/>
    </xf>
    <xf numFmtId="0" fontId="12" fillId="2" borderId="3452" xfId="3" applyFont="1" applyFill="1" applyBorder="1" applyAlignment="1">
      <alignment horizontal="center" vertical="center" wrapText="1"/>
    </xf>
    <xf numFmtId="0" fontId="12" fillId="2" borderId="3453" xfId="3" applyFont="1" applyFill="1" applyBorder="1" applyAlignment="1">
      <alignment horizontal="center" vertical="center" wrapText="1"/>
    </xf>
    <xf numFmtId="0" fontId="12" fillId="5" borderId="3451" xfId="3" applyFont="1" applyFill="1" applyBorder="1" applyAlignment="1">
      <alignment horizontal="left" vertical="top" wrapText="1"/>
    </xf>
    <xf numFmtId="0" fontId="12" fillId="5" borderId="3452" xfId="3" applyFont="1" applyFill="1" applyBorder="1" applyAlignment="1">
      <alignment horizontal="left" vertical="top" wrapText="1"/>
    </xf>
    <xf numFmtId="0" fontId="12" fillId="5" borderId="3453" xfId="3" applyFont="1" applyFill="1" applyBorder="1" applyAlignment="1">
      <alignment horizontal="left" vertical="top" wrapText="1"/>
    </xf>
    <xf numFmtId="0" fontId="15" fillId="5" borderId="3451" xfId="3" applyFont="1" applyFill="1" applyBorder="1" applyAlignment="1">
      <alignment horizontal="center" vertical="center" wrapText="1"/>
    </xf>
    <xf numFmtId="0" fontId="15" fillId="5" borderId="3453" xfId="3" applyFont="1" applyFill="1" applyBorder="1" applyAlignment="1">
      <alignment horizontal="center" vertical="center" wrapText="1"/>
    </xf>
    <xf numFmtId="0" fontId="21" fillId="0" borderId="3451" xfId="3" applyFont="1" applyBorder="1" applyAlignment="1">
      <alignment horizontal="left" vertical="center" wrapText="1"/>
    </xf>
    <xf numFmtId="0" fontId="21" fillId="0" borderId="3452" xfId="3" applyFont="1" applyBorder="1" applyAlignment="1">
      <alignment horizontal="left" vertical="center" wrapText="1"/>
    </xf>
    <xf numFmtId="0" fontId="21" fillId="0" borderId="3453" xfId="3" applyFont="1" applyBorder="1" applyAlignment="1">
      <alignment horizontal="left" vertical="center" wrapText="1"/>
    </xf>
    <xf numFmtId="0" fontId="12" fillId="2" borderId="3451" xfId="3" applyFont="1" applyFill="1" applyBorder="1" applyAlignment="1">
      <alignment horizontal="center" vertical="center"/>
    </xf>
    <xf numFmtId="0" fontId="12" fillId="2" borderId="3452" xfId="3" applyFont="1" applyFill="1" applyBorder="1" applyAlignment="1">
      <alignment horizontal="center" vertical="center"/>
    </xf>
    <xf numFmtId="0" fontId="12" fillId="2" borderId="3446" xfId="3" applyFont="1" applyFill="1" applyBorder="1" applyAlignment="1">
      <alignment horizontal="center" vertical="center"/>
    </xf>
    <xf numFmtId="0" fontId="12" fillId="2" borderId="3447" xfId="3" applyFont="1" applyFill="1" applyBorder="1" applyAlignment="1">
      <alignment horizontal="center" vertical="center"/>
    </xf>
    <xf numFmtId="0" fontId="19" fillId="0" borderId="3448" xfId="3" applyFont="1" applyBorder="1" applyAlignment="1">
      <alignment horizontal="left" vertical="center" shrinkToFit="1"/>
    </xf>
    <xf numFmtId="0" fontId="19" fillId="0" borderId="3449" xfId="3" applyFont="1" applyBorder="1" applyAlignment="1">
      <alignment horizontal="left" vertical="center" shrinkToFit="1"/>
    </xf>
    <xf numFmtId="0" fontId="19" fillId="0" borderId="3450" xfId="3" applyFont="1" applyBorder="1" applyAlignment="1">
      <alignment horizontal="left" vertical="center" shrinkToFit="1"/>
    </xf>
    <xf numFmtId="0" fontId="12" fillId="2" borderId="3441" xfId="3" applyFont="1" applyFill="1" applyBorder="1" applyAlignment="1">
      <alignment horizontal="center" vertical="center"/>
    </xf>
    <xf numFmtId="0" fontId="12" fillId="2" borderId="3442" xfId="3" applyFont="1" applyFill="1" applyBorder="1" applyAlignment="1">
      <alignment horizontal="center" vertical="center"/>
    </xf>
    <xf numFmtId="0" fontId="12" fillId="2" borderId="3443" xfId="3" applyFont="1" applyFill="1" applyBorder="1" applyAlignment="1">
      <alignment horizontal="center" vertical="center"/>
    </xf>
    <xf numFmtId="0" fontId="13" fillId="0" borderId="3444" xfId="3" applyFont="1" applyBorder="1" applyAlignment="1">
      <alignment horizontal="left" vertical="top" wrapText="1"/>
    </xf>
    <xf numFmtId="0" fontId="13" fillId="0" borderId="3442" xfId="3" applyFont="1" applyBorder="1" applyAlignment="1">
      <alignment horizontal="left" vertical="top" wrapText="1"/>
    </xf>
    <xf numFmtId="0" fontId="13" fillId="0" borderId="3445" xfId="3" applyFont="1" applyBorder="1" applyAlignment="1">
      <alignment horizontal="left" vertical="top" wrapText="1"/>
    </xf>
    <xf numFmtId="0" fontId="12" fillId="2" borderId="3436" xfId="3" applyFont="1" applyFill="1" applyBorder="1" applyAlignment="1">
      <alignment horizontal="center" vertical="center"/>
    </xf>
    <xf numFmtId="0" fontId="12" fillId="2" borderId="3437" xfId="3" applyFont="1" applyFill="1" applyBorder="1" applyAlignment="1">
      <alignment horizontal="center" vertical="center"/>
    </xf>
    <xf numFmtId="0" fontId="19" fillId="0" borderId="3438" xfId="3" applyFont="1" applyBorder="1" applyAlignment="1">
      <alignment horizontal="left" vertical="center" shrinkToFit="1"/>
    </xf>
    <xf numFmtId="0" fontId="19" fillId="0" borderId="3439" xfId="3" applyFont="1" applyBorder="1" applyAlignment="1">
      <alignment horizontal="left" vertical="center" shrinkToFit="1"/>
    </xf>
    <xf numFmtId="0" fontId="19" fillId="0" borderId="3440" xfId="3" applyFont="1" applyBorder="1" applyAlignment="1">
      <alignment horizontal="left" vertical="center" shrinkToFit="1"/>
    </xf>
    <xf numFmtId="0" fontId="12" fillId="2" borderId="3431" xfId="3" applyFont="1" applyFill="1" applyBorder="1" applyAlignment="1">
      <alignment horizontal="center" vertical="center"/>
    </xf>
    <xf numFmtId="0" fontId="12" fillId="2" borderId="3432" xfId="3" applyFont="1" applyFill="1" applyBorder="1" applyAlignment="1">
      <alignment horizontal="center" vertical="center"/>
    </xf>
    <xf numFmtId="0" fontId="18" fillId="0" borderId="3433" xfId="3" applyFont="1" applyBorder="1" applyAlignment="1">
      <alignment horizontal="left" vertical="center" shrinkToFit="1"/>
    </xf>
    <xf numFmtId="0" fontId="18" fillId="0" borderId="3434" xfId="3" applyFont="1" applyBorder="1" applyAlignment="1">
      <alignment horizontal="left" vertical="center" shrinkToFit="1"/>
    </xf>
    <xf numFmtId="0" fontId="18" fillId="0" borderId="3435" xfId="3" applyFont="1" applyBorder="1" applyAlignment="1">
      <alignment horizontal="left" vertical="center" shrinkToFit="1"/>
    </xf>
    <xf numFmtId="0" fontId="18" fillId="0" borderId="3438" xfId="3" applyFont="1" applyBorder="1" applyAlignment="1">
      <alignment horizontal="left" vertical="center" shrinkToFit="1"/>
    </xf>
    <xf numFmtId="0" fontId="18" fillId="0" borderId="3439" xfId="3" applyFont="1" applyBorder="1" applyAlignment="1">
      <alignment horizontal="left" vertical="center" shrinkToFit="1"/>
    </xf>
    <xf numFmtId="0" fontId="18" fillId="0" borderId="3440" xfId="3" applyFont="1" applyBorder="1" applyAlignment="1">
      <alignment horizontal="left" vertical="center" shrinkToFit="1"/>
    </xf>
    <xf numFmtId="0" fontId="12" fillId="5" borderId="3418" xfId="3" applyFont="1" applyFill="1" applyBorder="1" applyAlignment="1">
      <alignment horizontal="left" vertical="top" wrapText="1"/>
    </xf>
    <xf numFmtId="0" fontId="12" fillId="5" borderId="3419" xfId="3" applyFont="1" applyFill="1" applyBorder="1" applyAlignment="1">
      <alignment horizontal="left" vertical="top" wrapText="1"/>
    </xf>
    <xf numFmtId="0" fontId="12" fillId="2" borderId="3417" xfId="3" applyFont="1" applyFill="1" applyBorder="1" applyAlignment="1">
      <alignment horizontal="center" vertical="center" wrapText="1"/>
    </xf>
    <xf numFmtId="0" fontId="12" fillId="2" borderId="3418" xfId="3" applyFont="1" applyFill="1" applyBorder="1" applyAlignment="1">
      <alignment horizontal="center" vertical="center" wrapText="1"/>
    </xf>
    <xf numFmtId="0" fontId="12" fillId="2" borderId="3430" xfId="3" applyFont="1" applyFill="1" applyBorder="1" applyAlignment="1">
      <alignment horizontal="center" vertical="center" wrapText="1"/>
    </xf>
    <xf numFmtId="0" fontId="12" fillId="2" borderId="3412" xfId="3" applyFont="1" applyFill="1" applyBorder="1" applyAlignment="1">
      <alignment horizontal="center" vertical="center"/>
    </xf>
    <xf numFmtId="0" fontId="12" fillId="2" borderId="3413" xfId="3" applyFont="1" applyFill="1" applyBorder="1" applyAlignment="1">
      <alignment horizontal="center" vertical="center"/>
    </xf>
    <xf numFmtId="0" fontId="19" fillId="0" borderId="3414" xfId="3" applyFont="1" applyBorder="1" applyAlignment="1">
      <alignment horizontal="left" vertical="center" shrinkToFit="1"/>
    </xf>
    <xf numFmtId="0" fontId="19" fillId="0" borderId="3415" xfId="3" applyFont="1" applyBorder="1" applyAlignment="1">
      <alignment horizontal="left" vertical="center" shrinkToFit="1"/>
    </xf>
    <xf numFmtId="0" fontId="19" fillId="0" borderId="3416" xfId="3" applyFont="1" applyBorder="1" applyAlignment="1">
      <alignment horizontal="left" vertical="center" shrinkToFit="1"/>
    </xf>
    <xf numFmtId="0" fontId="12" fillId="2" borderId="3425" xfId="3" applyFont="1" applyFill="1" applyBorder="1" applyAlignment="1">
      <alignment horizontal="center" vertical="center"/>
    </xf>
    <xf numFmtId="0" fontId="12" fillId="2" borderId="3426" xfId="3" applyFont="1" applyFill="1" applyBorder="1" applyAlignment="1">
      <alignment horizontal="center" vertical="center"/>
    </xf>
    <xf numFmtId="0" fontId="19" fillId="0" borderId="3427" xfId="3" applyFont="1" applyBorder="1" applyAlignment="1">
      <alignment horizontal="left" vertical="center" shrinkToFit="1"/>
    </xf>
    <xf numFmtId="0" fontId="19" fillId="0" borderId="3428" xfId="3" applyFont="1" applyBorder="1" applyAlignment="1">
      <alignment horizontal="left" vertical="center" shrinkToFit="1"/>
    </xf>
    <xf numFmtId="0" fontId="19" fillId="0" borderId="3429" xfId="3" applyFont="1" applyBorder="1" applyAlignment="1">
      <alignment horizontal="left" vertical="center" shrinkToFit="1"/>
    </xf>
    <xf numFmtId="0" fontId="18" fillId="0" borderId="3414" xfId="3" applyFont="1" applyBorder="1" applyAlignment="1">
      <alignment horizontal="left" vertical="center" shrinkToFit="1"/>
    </xf>
    <xf numFmtId="0" fontId="18" fillId="0" borderId="3415" xfId="3" applyFont="1" applyBorder="1" applyAlignment="1">
      <alignment horizontal="left" vertical="center" shrinkToFit="1"/>
    </xf>
    <xf numFmtId="0" fontId="18" fillId="0" borderId="3416" xfId="3" applyFont="1" applyBorder="1" applyAlignment="1">
      <alignment horizontal="left" vertical="center" shrinkToFit="1"/>
    </xf>
    <xf numFmtId="0" fontId="16" fillId="0" borderId="3418" xfId="3" applyFont="1" applyBorder="1" applyAlignment="1">
      <alignment horizontal="left" vertical="center" wrapText="1"/>
    </xf>
    <xf numFmtId="0" fontId="16" fillId="0" borderId="3419" xfId="3" applyFont="1" applyBorder="1" applyAlignment="1">
      <alignment horizontal="left" vertical="center" wrapText="1"/>
    </xf>
    <xf numFmtId="0" fontId="12" fillId="2" borderId="3420" xfId="3" applyFont="1" applyFill="1" applyBorder="1" applyAlignment="1">
      <alignment horizontal="center" vertical="center"/>
    </xf>
    <xf numFmtId="0" fontId="12" fillId="2" borderId="3421" xfId="3" applyFont="1" applyFill="1" applyBorder="1" applyAlignment="1">
      <alignment horizontal="center" vertical="center"/>
    </xf>
    <xf numFmtId="0" fontId="12" fillId="2" borderId="3422" xfId="3" applyFont="1" applyFill="1" applyBorder="1" applyAlignment="1">
      <alignment horizontal="center" vertical="center"/>
    </xf>
    <xf numFmtId="0" fontId="13" fillId="0" borderId="3423" xfId="3" applyFont="1" applyBorder="1" applyAlignment="1">
      <alignment horizontal="left" vertical="top" wrapText="1"/>
    </xf>
    <xf numFmtId="0" fontId="13" fillId="0" borderId="3421" xfId="3" applyFont="1" applyBorder="1" applyAlignment="1">
      <alignment horizontal="left" vertical="top" wrapText="1"/>
    </xf>
    <xf numFmtId="0" fontId="13" fillId="0" borderId="3424" xfId="3" applyFont="1" applyBorder="1" applyAlignment="1">
      <alignment horizontal="left" vertical="top" wrapText="1"/>
    </xf>
    <xf numFmtId="0" fontId="12" fillId="2" borderId="3417" xfId="3" applyFont="1" applyFill="1" applyBorder="1" applyAlignment="1">
      <alignment horizontal="center" vertical="center"/>
    </xf>
    <xf numFmtId="0" fontId="12" fillId="2" borderId="3418" xfId="3" applyFont="1" applyFill="1" applyBorder="1" applyAlignment="1">
      <alignment horizontal="center" vertical="center"/>
    </xf>
    <xf numFmtId="0" fontId="16" fillId="0" borderId="3405" xfId="3" applyFont="1" applyBorder="1" applyAlignment="1">
      <alignment horizontal="left" vertical="center" wrapText="1"/>
    </xf>
    <xf numFmtId="0" fontId="16" fillId="0" borderId="3406" xfId="3" applyFont="1" applyBorder="1" applyAlignment="1">
      <alignment horizontal="left" vertical="center" wrapText="1"/>
    </xf>
    <xf numFmtId="0" fontId="12" fillId="2" borderId="3407" xfId="3" applyFont="1" applyFill="1" applyBorder="1" applyAlignment="1">
      <alignment horizontal="center" vertical="center"/>
    </xf>
    <xf numFmtId="0" fontId="12" fillId="2" borderId="3408" xfId="3" applyFont="1" applyFill="1" applyBorder="1" applyAlignment="1">
      <alignment horizontal="center" vertical="center"/>
    </xf>
    <xf numFmtId="0" fontId="18" fillId="0" borderId="3409" xfId="3" applyFont="1" applyBorder="1" applyAlignment="1">
      <alignment horizontal="left" vertical="center" shrinkToFit="1"/>
    </xf>
    <xf numFmtId="0" fontId="18" fillId="0" borderId="3410" xfId="3" applyFont="1" applyBorder="1" applyAlignment="1">
      <alignment horizontal="left" vertical="center" shrinkToFit="1"/>
    </xf>
    <xf numFmtId="0" fontId="18" fillId="0" borderId="3411" xfId="3" applyFont="1" applyBorder="1" applyAlignment="1">
      <alignment horizontal="left" vertical="center" shrinkToFit="1"/>
    </xf>
    <xf numFmtId="0" fontId="12" fillId="2" borderId="3498" xfId="3" applyFont="1" applyFill="1" applyBorder="1" applyAlignment="1">
      <alignment horizontal="center" vertical="center" wrapText="1"/>
    </xf>
    <xf numFmtId="0" fontId="12" fillId="2" borderId="3499" xfId="3" applyFont="1" applyFill="1" applyBorder="1" applyAlignment="1">
      <alignment horizontal="center" vertical="center" wrapText="1"/>
    </xf>
    <xf numFmtId="0" fontId="12" fillId="2" borderId="3500" xfId="3" applyFont="1" applyFill="1" applyBorder="1" applyAlignment="1">
      <alignment horizontal="center" vertical="center" wrapText="1"/>
    </xf>
    <xf numFmtId="0" fontId="12" fillId="5" borderId="3498" xfId="3" applyFont="1" applyFill="1" applyBorder="1" applyAlignment="1">
      <alignment horizontal="left" vertical="top" wrapText="1"/>
    </xf>
    <xf numFmtId="0" fontId="12" fillId="5" borderId="3499" xfId="3" applyFont="1" applyFill="1" applyBorder="1" applyAlignment="1">
      <alignment horizontal="left" vertical="top" wrapText="1"/>
    </xf>
    <xf numFmtId="0" fontId="12" fillId="5" borderId="3500" xfId="3" applyFont="1" applyFill="1" applyBorder="1" applyAlignment="1">
      <alignment horizontal="left" vertical="top" wrapText="1"/>
    </xf>
    <xf numFmtId="0" fontId="15" fillId="5" borderId="3498" xfId="3" applyFont="1" applyFill="1" applyBorder="1" applyAlignment="1">
      <alignment horizontal="center" vertical="center" wrapText="1"/>
    </xf>
    <xf numFmtId="0" fontId="15" fillId="5" borderId="3500" xfId="3" applyFont="1" applyFill="1" applyBorder="1" applyAlignment="1">
      <alignment horizontal="center" vertical="center" wrapText="1"/>
    </xf>
    <xf numFmtId="0" fontId="21" fillId="0" borderId="3498" xfId="3" applyFont="1" applyBorder="1" applyAlignment="1">
      <alignment horizontal="left" vertical="center" wrapText="1"/>
    </xf>
    <xf numFmtId="0" fontId="21" fillId="0" borderId="3499" xfId="3" applyFont="1" applyBorder="1" applyAlignment="1">
      <alignment horizontal="left" vertical="center" wrapText="1"/>
    </xf>
    <xf numFmtId="0" fontId="21" fillId="0" borderId="3500" xfId="3" applyFont="1" applyBorder="1" applyAlignment="1">
      <alignment horizontal="left" vertical="center" wrapText="1"/>
    </xf>
    <xf numFmtId="0" fontId="12" fillId="2" borderId="3498" xfId="3" applyFont="1" applyFill="1" applyBorder="1" applyAlignment="1">
      <alignment horizontal="center" vertical="center"/>
    </xf>
    <xf numFmtId="0" fontId="12" fillId="2" borderId="3499" xfId="3" applyFont="1" applyFill="1" applyBorder="1" applyAlignment="1">
      <alignment horizontal="center" vertical="center"/>
    </xf>
    <xf numFmtId="0" fontId="12" fillId="2" borderId="3493" xfId="3" applyFont="1" applyFill="1" applyBorder="1" applyAlignment="1">
      <alignment horizontal="center" vertical="center"/>
    </xf>
    <xf numFmtId="0" fontId="12" fillId="2" borderId="3494" xfId="3" applyFont="1" applyFill="1" applyBorder="1" applyAlignment="1">
      <alignment horizontal="center" vertical="center"/>
    </xf>
    <xf numFmtId="0" fontId="19" fillId="0" borderId="3495" xfId="3" applyFont="1" applyBorder="1" applyAlignment="1">
      <alignment horizontal="left" vertical="center" shrinkToFit="1"/>
    </xf>
    <xf numFmtId="0" fontId="19" fillId="0" borderId="3496" xfId="3" applyFont="1" applyBorder="1" applyAlignment="1">
      <alignment horizontal="left" vertical="center" shrinkToFit="1"/>
    </xf>
    <xf numFmtId="0" fontId="19" fillId="0" borderId="3497" xfId="3" applyFont="1" applyBorder="1" applyAlignment="1">
      <alignment horizontal="left" vertical="center" shrinkToFit="1"/>
    </xf>
    <xf numFmtId="0" fontId="12" fillId="2" borderId="3488" xfId="3" applyFont="1" applyFill="1" applyBorder="1" applyAlignment="1">
      <alignment horizontal="center" vertical="center"/>
    </xf>
    <xf numFmtId="0" fontId="12" fillId="2" borderId="3489" xfId="3" applyFont="1" applyFill="1" applyBorder="1" applyAlignment="1">
      <alignment horizontal="center" vertical="center"/>
    </xf>
    <xf numFmtId="0" fontId="12" fillId="2" borderId="3490" xfId="3" applyFont="1" applyFill="1" applyBorder="1" applyAlignment="1">
      <alignment horizontal="center" vertical="center"/>
    </xf>
    <xf numFmtId="0" fontId="13" fillId="0" borderId="3491" xfId="3" applyFont="1" applyBorder="1" applyAlignment="1">
      <alignment horizontal="left" vertical="top" wrapText="1"/>
    </xf>
    <xf numFmtId="0" fontId="13" fillId="0" borderId="3489" xfId="3" applyFont="1" applyBorder="1" applyAlignment="1">
      <alignment horizontal="left" vertical="top" wrapText="1"/>
    </xf>
    <xf numFmtId="0" fontId="13" fillId="0" borderId="3492" xfId="3" applyFont="1" applyBorder="1" applyAlignment="1">
      <alignment horizontal="left" vertical="top" wrapText="1"/>
    </xf>
    <xf numFmtId="0" fontId="12" fillId="2" borderId="3483" xfId="3" applyFont="1" applyFill="1" applyBorder="1" applyAlignment="1">
      <alignment horizontal="center" vertical="center"/>
    </xf>
    <xf numFmtId="0" fontId="12" fillId="2" borderId="3484" xfId="3" applyFont="1" applyFill="1" applyBorder="1" applyAlignment="1">
      <alignment horizontal="center" vertical="center"/>
    </xf>
    <xf numFmtId="0" fontId="19" fillId="0" borderId="3485" xfId="3" applyFont="1" applyBorder="1" applyAlignment="1">
      <alignment horizontal="left" vertical="center" shrinkToFit="1"/>
    </xf>
    <xf numFmtId="0" fontId="19" fillId="0" borderId="3486" xfId="3" applyFont="1" applyBorder="1" applyAlignment="1">
      <alignment horizontal="left" vertical="center" shrinkToFit="1"/>
    </xf>
    <xf numFmtId="0" fontId="19" fillId="0" borderId="3487" xfId="3" applyFont="1" applyBorder="1" applyAlignment="1">
      <alignment horizontal="left" vertical="center" shrinkToFit="1"/>
    </xf>
    <xf numFmtId="0" fontId="12" fillId="2" borderId="3478" xfId="3" applyFont="1" applyFill="1" applyBorder="1" applyAlignment="1">
      <alignment horizontal="center" vertical="center"/>
    </xf>
    <xf numFmtId="0" fontId="12" fillId="2" borderId="3479" xfId="3" applyFont="1" applyFill="1" applyBorder="1" applyAlignment="1">
      <alignment horizontal="center" vertical="center"/>
    </xf>
    <xf numFmtId="0" fontId="18" fillId="0" borderId="3480" xfId="3" applyFont="1" applyBorder="1" applyAlignment="1">
      <alignment horizontal="left" vertical="center" shrinkToFit="1"/>
    </xf>
    <xf numFmtId="0" fontId="18" fillId="0" borderId="3481" xfId="3" applyFont="1" applyBorder="1" applyAlignment="1">
      <alignment horizontal="left" vertical="center" shrinkToFit="1"/>
    </xf>
    <xf numFmtId="0" fontId="18" fillId="0" borderId="3482" xfId="3" applyFont="1" applyBorder="1" applyAlignment="1">
      <alignment horizontal="left" vertical="center" shrinkToFit="1"/>
    </xf>
    <xf numFmtId="0" fontId="18" fillId="0" borderId="3485" xfId="3" applyFont="1" applyBorder="1" applyAlignment="1">
      <alignment horizontal="left" vertical="center" shrinkToFit="1"/>
    </xf>
    <xf numFmtId="0" fontId="18" fillId="0" borderId="3486" xfId="3" applyFont="1" applyBorder="1" applyAlignment="1">
      <alignment horizontal="left" vertical="center" shrinkToFit="1"/>
    </xf>
    <xf numFmtId="0" fontId="18" fillId="0" borderId="3487" xfId="3" applyFont="1" applyBorder="1" applyAlignment="1">
      <alignment horizontal="left" vertical="center" shrinkToFit="1"/>
    </xf>
    <xf numFmtId="0" fontId="12" fillId="5" borderId="3465" xfId="3" applyFont="1" applyFill="1" applyBorder="1" applyAlignment="1">
      <alignment horizontal="left" vertical="top" wrapText="1"/>
    </xf>
    <xf numFmtId="0" fontId="12" fillId="5" borderId="3466" xfId="3" applyFont="1" applyFill="1" applyBorder="1" applyAlignment="1">
      <alignment horizontal="left" vertical="top" wrapText="1"/>
    </xf>
    <xf numFmtId="0" fontId="12" fillId="2" borderId="3464" xfId="3" applyFont="1" applyFill="1" applyBorder="1" applyAlignment="1">
      <alignment horizontal="center" vertical="center" wrapText="1"/>
    </xf>
    <xf numFmtId="0" fontId="12" fillId="2" borderId="3465" xfId="3" applyFont="1" applyFill="1" applyBorder="1" applyAlignment="1">
      <alignment horizontal="center" vertical="center" wrapText="1"/>
    </xf>
    <xf numFmtId="0" fontId="12" fillId="2" borderId="3477" xfId="3" applyFont="1" applyFill="1" applyBorder="1" applyAlignment="1">
      <alignment horizontal="center" vertical="center" wrapText="1"/>
    </xf>
    <xf numFmtId="0" fontId="12" fillId="2" borderId="3459" xfId="3" applyFont="1" applyFill="1" applyBorder="1" applyAlignment="1">
      <alignment horizontal="center" vertical="center"/>
    </xf>
    <xf numFmtId="0" fontId="12" fillId="2" borderId="3460" xfId="3" applyFont="1" applyFill="1" applyBorder="1" applyAlignment="1">
      <alignment horizontal="center" vertical="center"/>
    </xf>
    <xf numFmtId="0" fontId="19" fillId="0" borderId="3461" xfId="3" applyFont="1" applyBorder="1" applyAlignment="1">
      <alignment horizontal="left" vertical="center" shrinkToFit="1"/>
    </xf>
    <xf numFmtId="0" fontId="19" fillId="0" borderId="3462" xfId="3" applyFont="1" applyBorder="1" applyAlignment="1">
      <alignment horizontal="left" vertical="center" shrinkToFit="1"/>
    </xf>
    <xf numFmtId="0" fontId="19" fillId="0" borderId="3463" xfId="3" applyFont="1" applyBorder="1" applyAlignment="1">
      <alignment horizontal="left" vertical="center" shrinkToFit="1"/>
    </xf>
    <xf numFmtId="0" fontId="12" fillId="2" borderId="3472" xfId="3" applyFont="1" applyFill="1" applyBorder="1" applyAlignment="1">
      <alignment horizontal="center" vertical="center"/>
    </xf>
    <xf numFmtId="0" fontId="12" fillId="2" borderId="3473" xfId="3" applyFont="1" applyFill="1" applyBorder="1" applyAlignment="1">
      <alignment horizontal="center" vertical="center"/>
    </xf>
    <xf numFmtId="0" fontId="19" fillId="0" borderId="3474" xfId="3" applyFont="1" applyBorder="1" applyAlignment="1">
      <alignment horizontal="left" vertical="center" shrinkToFit="1"/>
    </xf>
    <xf numFmtId="0" fontId="19" fillId="0" borderId="3475" xfId="3" applyFont="1" applyBorder="1" applyAlignment="1">
      <alignment horizontal="left" vertical="center" shrinkToFit="1"/>
    </xf>
    <xf numFmtId="0" fontId="19" fillId="0" borderId="3476" xfId="3" applyFont="1" applyBorder="1" applyAlignment="1">
      <alignment horizontal="left" vertical="center" shrinkToFit="1"/>
    </xf>
    <xf numFmtId="0" fontId="18" fillId="0" borderId="3461" xfId="3" applyFont="1" applyBorder="1" applyAlignment="1">
      <alignment horizontal="left" vertical="center" shrinkToFit="1"/>
    </xf>
    <xf numFmtId="0" fontId="18" fillId="0" borderId="3462" xfId="3" applyFont="1" applyBorder="1" applyAlignment="1">
      <alignment horizontal="left" vertical="center" shrinkToFit="1"/>
    </xf>
    <xf numFmtId="0" fontId="18" fillId="0" borderId="3463" xfId="3" applyFont="1" applyBorder="1" applyAlignment="1">
      <alignment horizontal="left" vertical="center" shrinkToFit="1"/>
    </xf>
    <xf numFmtId="0" fontId="16" fillId="0" borderId="3465" xfId="3" applyFont="1" applyBorder="1" applyAlignment="1">
      <alignment horizontal="left" vertical="center" wrapText="1"/>
    </xf>
    <xf numFmtId="0" fontId="16" fillId="0" borderId="3466" xfId="3" applyFont="1" applyBorder="1" applyAlignment="1">
      <alignment horizontal="left" vertical="center" wrapText="1"/>
    </xf>
    <xf numFmtId="0" fontId="12" fillId="2" borderId="3467" xfId="3" applyFont="1" applyFill="1" applyBorder="1" applyAlignment="1">
      <alignment horizontal="center" vertical="center"/>
    </xf>
    <xf numFmtId="0" fontId="12" fillId="2" borderId="3468" xfId="3" applyFont="1" applyFill="1" applyBorder="1" applyAlignment="1">
      <alignment horizontal="center" vertical="center"/>
    </xf>
    <xf numFmtId="0" fontId="12" fillId="2" borderId="3469" xfId="3" applyFont="1" applyFill="1" applyBorder="1" applyAlignment="1">
      <alignment horizontal="center" vertical="center"/>
    </xf>
    <xf numFmtId="0" fontId="13" fillId="0" borderId="3470" xfId="3" applyFont="1" applyBorder="1" applyAlignment="1">
      <alignment horizontal="left" vertical="top" wrapText="1"/>
    </xf>
    <xf numFmtId="0" fontId="13" fillId="0" borderId="3468" xfId="3" applyFont="1" applyBorder="1" applyAlignment="1">
      <alignment horizontal="left" vertical="top" wrapText="1"/>
    </xf>
    <xf numFmtId="0" fontId="13" fillId="0" borderId="3471" xfId="3" applyFont="1" applyBorder="1" applyAlignment="1">
      <alignment horizontal="left" vertical="top" wrapText="1"/>
    </xf>
    <xf numFmtId="0" fontId="12" fillId="2" borderId="3464" xfId="3" applyFont="1" applyFill="1" applyBorder="1" applyAlignment="1">
      <alignment horizontal="center" vertical="center"/>
    </xf>
    <xf numFmtId="0" fontId="12" fillId="2" borderId="3465" xfId="3" applyFont="1" applyFill="1" applyBorder="1" applyAlignment="1">
      <alignment horizontal="center" vertical="center"/>
    </xf>
    <xf numFmtId="0" fontId="16" fillId="0" borderId="3452" xfId="3" applyFont="1" applyBorder="1" applyAlignment="1">
      <alignment horizontal="left" vertical="center" wrapText="1"/>
    </xf>
    <xf numFmtId="0" fontId="16" fillId="0" borderId="3453" xfId="3" applyFont="1" applyBorder="1" applyAlignment="1">
      <alignment horizontal="left" vertical="center" wrapText="1"/>
    </xf>
    <xf numFmtId="0" fontId="12" fillId="2" borderId="3454" xfId="3" applyFont="1" applyFill="1" applyBorder="1" applyAlignment="1">
      <alignment horizontal="center" vertical="center"/>
    </xf>
    <xf numFmtId="0" fontId="12" fillId="2" borderId="3455" xfId="3" applyFont="1" applyFill="1" applyBorder="1" applyAlignment="1">
      <alignment horizontal="center" vertical="center"/>
    </xf>
    <xf numFmtId="0" fontId="18" fillId="0" borderId="3456" xfId="3" applyFont="1" applyBorder="1" applyAlignment="1">
      <alignment horizontal="left" vertical="center" shrinkToFit="1"/>
    </xf>
    <xf numFmtId="0" fontId="18" fillId="0" borderId="3457" xfId="3" applyFont="1" applyBorder="1" applyAlignment="1">
      <alignment horizontal="left" vertical="center" shrinkToFit="1"/>
    </xf>
    <xf numFmtId="0" fontId="18" fillId="0" borderId="3458" xfId="3" applyFont="1" applyBorder="1" applyAlignment="1">
      <alignment horizontal="left" vertical="center" shrinkToFit="1"/>
    </xf>
    <xf numFmtId="0" fontId="12" fillId="2" borderId="3545" xfId="3" applyFont="1" applyFill="1" applyBorder="1" applyAlignment="1">
      <alignment horizontal="center" vertical="center" wrapText="1"/>
    </xf>
    <xf numFmtId="0" fontId="12" fillId="2" borderId="3546" xfId="3" applyFont="1" applyFill="1" applyBorder="1" applyAlignment="1">
      <alignment horizontal="center" vertical="center" wrapText="1"/>
    </xf>
    <xf numFmtId="0" fontId="12" fillId="2" borderId="3547" xfId="3" applyFont="1" applyFill="1" applyBorder="1" applyAlignment="1">
      <alignment horizontal="center" vertical="center" wrapText="1"/>
    </xf>
    <xf numFmtId="0" fontId="12" fillId="5" borderId="3545" xfId="3" applyFont="1" applyFill="1" applyBorder="1" applyAlignment="1">
      <alignment horizontal="left" vertical="top" wrapText="1"/>
    </xf>
    <xf numFmtId="0" fontId="12" fillId="5" borderId="3546" xfId="3" applyFont="1" applyFill="1" applyBorder="1" applyAlignment="1">
      <alignment horizontal="left" vertical="top" wrapText="1"/>
    </xf>
    <xf numFmtId="0" fontId="12" fillId="5" borderId="3547" xfId="3" applyFont="1" applyFill="1" applyBorder="1" applyAlignment="1">
      <alignment horizontal="left" vertical="top" wrapText="1"/>
    </xf>
    <xf numFmtId="0" fontId="15" fillId="5" borderId="3545" xfId="3" applyFont="1" applyFill="1" applyBorder="1" applyAlignment="1">
      <alignment horizontal="center" vertical="center" wrapText="1"/>
    </xf>
    <xf numFmtId="0" fontId="15" fillId="5" borderId="3547" xfId="3" applyFont="1" applyFill="1" applyBorder="1" applyAlignment="1">
      <alignment horizontal="center" vertical="center" wrapText="1"/>
    </xf>
    <xf numFmtId="0" fontId="21" fillId="0" borderId="3545" xfId="3" applyFont="1" applyBorder="1" applyAlignment="1">
      <alignment horizontal="left" vertical="center" wrapText="1"/>
    </xf>
    <xf numFmtId="0" fontId="21" fillId="0" borderId="3546" xfId="3" applyFont="1" applyBorder="1" applyAlignment="1">
      <alignment horizontal="left" vertical="center" wrapText="1"/>
    </xf>
    <xf numFmtId="0" fontId="21" fillId="0" borderId="3547" xfId="3" applyFont="1" applyBorder="1" applyAlignment="1">
      <alignment horizontal="left" vertical="center" wrapText="1"/>
    </xf>
    <xf numFmtId="0" fontId="12" fillId="2" borderId="3545" xfId="3" applyFont="1" applyFill="1" applyBorder="1" applyAlignment="1">
      <alignment horizontal="center" vertical="center"/>
    </xf>
    <xf numFmtId="0" fontId="12" fillId="2" borderId="3546" xfId="3" applyFont="1" applyFill="1" applyBorder="1" applyAlignment="1">
      <alignment horizontal="center" vertical="center"/>
    </xf>
    <xf numFmtId="0" fontId="12" fillId="2" borderId="3540" xfId="3" applyFont="1" applyFill="1" applyBorder="1" applyAlignment="1">
      <alignment horizontal="center" vertical="center"/>
    </xf>
    <xf numFmtId="0" fontId="12" fillId="2" borderId="3541" xfId="3" applyFont="1" applyFill="1" applyBorder="1" applyAlignment="1">
      <alignment horizontal="center" vertical="center"/>
    </xf>
    <xf numFmtId="0" fontId="19" fillId="0" borderId="3542" xfId="3" applyFont="1" applyBorder="1" applyAlignment="1">
      <alignment horizontal="left" vertical="center" shrinkToFit="1"/>
    </xf>
    <xf numFmtId="0" fontId="19" fillId="0" borderId="3543" xfId="3" applyFont="1" applyBorder="1" applyAlignment="1">
      <alignment horizontal="left" vertical="center" shrinkToFit="1"/>
    </xf>
    <xf numFmtId="0" fontId="19" fillId="0" borderId="3544" xfId="3" applyFont="1" applyBorder="1" applyAlignment="1">
      <alignment horizontal="left" vertical="center" shrinkToFit="1"/>
    </xf>
    <xf numFmtId="0" fontId="12" fillId="2" borderId="3535" xfId="3" applyFont="1" applyFill="1" applyBorder="1" applyAlignment="1">
      <alignment horizontal="center" vertical="center"/>
    </xf>
    <xf numFmtId="0" fontId="12" fillId="2" borderId="3536" xfId="3" applyFont="1" applyFill="1" applyBorder="1" applyAlignment="1">
      <alignment horizontal="center" vertical="center"/>
    </xf>
    <xf numFmtId="0" fontId="12" fillId="2" borderId="3537" xfId="3" applyFont="1" applyFill="1" applyBorder="1" applyAlignment="1">
      <alignment horizontal="center" vertical="center"/>
    </xf>
    <xf numFmtId="0" fontId="13" fillId="0" borderId="3538" xfId="3" applyFont="1" applyBorder="1" applyAlignment="1">
      <alignment horizontal="left" vertical="top" wrapText="1"/>
    </xf>
    <xf numFmtId="0" fontId="13" fillId="0" borderId="3536" xfId="3" applyFont="1" applyBorder="1" applyAlignment="1">
      <alignment horizontal="left" vertical="top" wrapText="1"/>
    </xf>
    <xf numFmtId="0" fontId="13" fillId="0" borderId="3539" xfId="3" applyFont="1" applyBorder="1" applyAlignment="1">
      <alignment horizontal="left" vertical="top" wrapText="1"/>
    </xf>
    <xf numFmtId="0" fontId="12" fillId="2" borderId="3530" xfId="3" applyFont="1" applyFill="1" applyBorder="1" applyAlignment="1">
      <alignment horizontal="center" vertical="center"/>
    </xf>
    <xf numFmtId="0" fontId="12" fillId="2" borderId="3531" xfId="3" applyFont="1" applyFill="1" applyBorder="1" applyAlignment="1">
      <alignment horizontal="center" vertical="center"/>
    </xf>
    <xf numFmtId="0" fontId="19" fillId="0" borderId="3532" xfId="3" applyFont="1" applyBorder="1" applyAlignment="1">
      <alignment horizontal="left" vertical="center" shrinkToFit="1"/>
    </xf>
    <xf numFmtId="0" fontId="19" fillId="0" borderId="3533" xfId="3" applyFont="1" applyBorder="1" applyAlignment="1">
      <alignment horizontal="left" vertical="center" shrinkToFit="1"/>
    </xf>
    <xf numFmtId="0" fontId="19" fillId="0" borderId="3534" xfId="3" applyFont="1" applyBorder="1" applyAlignment="1">
      <alignment horizontal="left" vertical="center" shrinkToFit="1"/>
    </xf>
    <xf numFmtId="0" fontId="12" fillId="2" borderId="3525" xfId="3" applyFont="1" applyFill="1" applyBorder="1" applyAlignment="1">
      <alignment horizontal="center" vertical="center"/>
    </xf>
    <xf numFmtId="0" fontId="12" fillId="2" borderId="3526" xfId="3" applyFont="1" applyFill="1" applyBorder="1" applyAlignment="1">
      <alignment horizontal="center" vertical="center"/>
    </xf>
    <xf numFmtId="0" fontId="18" fillId="0" borderId="3527" xfId="3" applyFont="1" applyBorder="1" applyAlignment="1">
      <alignment horizontal="left" vertical="center" shrinkToFit="1"/>
    </xf>
    <xf numFmtId="0" fontId="18" fillId="0" borderId="3528" xfId="3" applyFont="1" applyBorder="1" applyAlignment="1">
      <alignment horizontal="left" vertical="center" shrinkToFit="1"/>
    </xf>
    <xf numFmtId="0" fontId="18" fillId="0" borderId="3529" xfId="3" applyFont="1" applyBorder="1" applyAlignment="1">
      <alignment horizontal="left" vertical="center" shrinkToFit="1"/>
    </xf>
    <xf numFmtId="0" fontId="18" fillId="0" borderId="3532" xfId="3" applyFont="1" applyBorder="1" applyAlignment="1">
      <alignment horizontal="left" vertical="center" shrinkToFit="1"/>
    </xf>
    <xf numFmtId="0" fontId="18" fillId="0" borderId="3533" xfId="3" applyFont="1" applyBorder="1" applyAlignment="1">
      <alignment horizontal="left" vertical="center" shrinkToFit="1"/>
    </xf>
    <xf numFmtId="0" fontId="18" fillId="0" borderId="3534" xfId="3" applyFont="1" applyBorder="1" applyAlignment="1">
      <alignment horizontal="left" vertical="center" shrinkToFit="1"/>
    </xf>
    <xf numFmtId="0" fontId="12" fillId="5" borderId="3512" xfId="3" applyFont="1" applyFill="1" applyBorder="1" applyAlignment="1">
      <alignment horizontal="left" vertical="top" wrapText="1"/>
    </xf>
    <xf numFmtId="0" fontId="12" fillId="5" borderId="3513" xfId="3" applyFont="1" applyFill="1" applyBorder="1" applyAlignment="1">
      <alignment horizontal="left" vertical="top" wrapText="1"/>
    </xf>
    <xf numFmtId="0" fontId="12" fillId="2" borderId="3511" xfId="3" applyFont="1" applyFill="1" applyBorder="1" applyAlignment="1">
      <alignment horizontal="center" vertical="center" wrapText="1"/>
    </xf>
    <xf numFmtId="0" fontId="12" fillId="2" borderId="3512" xfId="3" applyFont="1" applyFill="1" applyBorder="1" applyAlignment="1">
      <alignment horizontal="center" vertical="center" wrapText="1"/>
    </xf>
    <xf numFmtId="0" fontId="12" fillId="2" borderId="3524" xfId="3" applyFont="1" applyFill="1" applyBorder="1" applyAlignment="1">
      <alignment horizontal="center" vertical="center" wrapText="1"/>
    </xf>
    <xf numFmtId="0" fontId="12" fillId="2" borderId="3506" xfId="3" applyFont="1" applyFill="1" applyBorder="1" applyAlignment="1">
      <alignment horizontal="center" vertical="center"/>
    </xf>
    <xf numFmtId="0" fontId="12" fillId="2" borderId="3507" xfId="3" applyFont="1" applyFill="1" applyBorder="1" applyAlignment="1">
      <alignment horizontal="center" vertical="center"/>
    </xf>
    <xf numFmtId="0" fontId="19" fillId="0" borderId="3508" xfId="3" applyFont="1" applyBorder="1" applyAlignment="1">
      <alignment horizontal="left" vertical="center" shrinkToFit="1"/>
    </xf>
    <xf numFmtId="0" fontId="19" fillId="0" borderId="3509" xfId="3" applyFont="1" applyBorder="1" applyAlignment="1">
      <alignment horizontal="left" vertical="center" shrinkToFit="1"/>
    </xf>
    <xf numFmtId="0" fontId="19" fillId="0" borderId="3510" xfId="3" applyFont="1" applyBorder="1" applyAlignment="1">
      <alignment horizontal="left" vertical="center" shrinkToFit="1"/>
    </xf>
    <xf numFmtId="0" fontId="12" fillId="2" borderId="3519" xfId="3" applyFont="1" applyFill="1" applyBorder="1" applyAlignment="1">
      <alignment horizontal="center" vertical="center"/>
    </xf>
    <xf numFmtId="0" fontId="12" fillId="2" borderId="3520" xfId="3" applyFont="1" applyFill="1" applyBorder="1" applyAlignment="1">
      <alignment horizontal="center" vertical="center"/>
    </xf>
    <xf numFmtId="0" fontId="19" fillId="0" borderId="3521" xfId="3" applyFont="1" applyBorder="1" applyAlignment="1">
      <alignment horizontal="left" vertical="center" shrinkToFit="1"/>
    </xf>
    <xf numFmtId="0" fontId="19" fillId="0" borderId="3522" xfId="3" applyFont="1" applyBorder="1" applyAlignment="1">
      <alignment horizontal="left" vertical="center" shrinkToFit="1"/>
    </xf>
    <xf numFmtId="0" fontId="19" fillId="0" borderId="3523" xfId="3" applyFont="1" applyBorder="1" applyAlignment="1">
      <alignment horizontal="left" vertical="center" shrinkToFit="1"/>
    </xf>
    <xf numFmtId="0" fontId="18" fillId="0" borderId="3508" xfId="3" applyFont="1" applyBorder="1" applyAlignment="1">
      <alignment horizontal="left" vertical="center" shrinkToFit="1"/>
    </xf>
    <xf numFmtId="0" fontId="18" fillId="0" borderId="3509" xfId="3" applyFont="1" applyBorder="1" applyAlignment="1">
      <alignment horizontal="left" vertical="center" shrinkToFit="1"/>
    </xf>
    <xf numFmtId="0" fontId="18" fillId="0" borderId="3510" xfId="3" applyFont="1" applyBorder="1" applyAlignment="1">
      <alignment horizontal="left" vertical="center" shrinkToFit="1"/>
    </xf>
    <xf numFmtId="0" fontId="16" fillId="0" borderId="3512" xfId="3" applyFont="1" applyBorder="1" applyAlignment="1">
      <alignment horizontal="left" vertical="center" wrapText="1"/>
    </xf>
    <xf numFmtId="0" fontId="16" fillId="0" borderId="3513" xfId="3" applyFont="1" applyBorder="1" applyAlignment="1">
      <alignment horizontal="left" vertical="center" wrapText="1"/>
    </xf>
    <xf numFmtId="0" fontId="12" fillId="2" borderId="3514" xfId="3" applyFont="1" applyFill="1" applyBorder="1" applyAlignment="1">
      <alignment horizontal="center" vertical="center"/>
    </xf>
    <xf numFmtId="0" fontId="12" fillId="2" borderId="3515" xfId="3" applyFont="1" applyFill="1" applyBorder="1" applyAlignment="1">
      <alignment horizontal="center" vertical="center"/>
    </xf>
    <xf numFmtId="0" fontId="12" fillId="2" borderId="3516" xfId="3" applyFont="1" applyFill="1" applyBorder="1" applyAlignment="1">
      <alignment horizontal="center" vertical="center"/>
    </xf>
    <xf numFmtId="0" fontId="13" fillId="0" borderId="3517" xfId="3" applyFont="1" applyBorder="1" applyAlignment="1">
      <alignment horizontal="left" vertical="top" wrapText="1"/>
    </xf>
    <xf numFmtId="0" fontId="13" fillId="0" borderId="3515" xfId="3" applyFont="1" applyBorder="1" applyAlignment="1">
      <alignment horizontal="left" vertical="top" wrapText="1"/>
    </xf>
    <xf numFmtId="0" fontId="13" fillId="0" borderId="3518" xfId="3" applyFont="1" applyBorder="1" applyAlignment="1">
      <alignment horizontal="left" vertical="top" wrapText="1"/>
    </xf>
    <xf numFmtId="0" fontId="12" fillId="2" borderId="3511" xfId="3" applyFont="1" applyFill="1" applyBorder="1" applyAlignment="1">
      <alignment horizontal="center" vertical="center"/>
    </xf>
    <xf numFmtId="0" fontId="12" fillId="2" borderId="3512" xfId="3" applyFont="1" applyFill="1" applyBorder="1" applyAlignment="1">
      <alignment horizontal="center" vertical="center"/>
    </xf>
    <xf numFmtId="0" fontId="16" fillId="0" borderId="3499" xfId="3" applyFont="1" applyBorder="1" applyAlignment="1">
      <alignment horizontal="left" vertical="center" wrapText="1"/>
    </xf>
    <xf numFmtId="0" fontId="16" fillId="0" borderId="3500" xfId="3" applyFont="1" applyBorder="1" applyAlignment="1">
      <alignment horizontal="left" vertical="center" wrapText="1"/>
    </xf>
    <xf numFmtId="0" fontId="12" fillId="2" borderId="3501" xfId="3" applyFont="1" applyFill="1" applyBorder="1" applyAlignment="1">
      <alignment horizontal="center" vertical="center"/>
    </xf>
    <xf numFmtId="0" fontId="12" fillId="2" borderId="3502" xfId="3" applyFont="1" applyFill="1" applyBorder="1" applyAlignment="1">
      <alignment horizontal="center" vertical="center"/>
    </xf>
    <xf numFmtId="0" fontId="18" fillId="0" borderId="3503" xfId="3" applyFont="1" applyBorder="1" applyAlignment="1">
      <alignment horizontal="left" vertical="center" shrinkToFit="1"/>
    </xf>
    <xf numFmtId="0" fontId="18" fillId="0" borderId="3504" xfId="3" applyFont="1" applyBorder="1" applyAlignment="1">
      <alignment horizontal="left" vertical="center" shrinkToFit="1"/>
    </xf>
    <xf numFmtId="0" fontId="18" fillId="0" borderId="3505" xfId="3" applyFont="1" applyBorder="1" applyAlignment="1">
      <alignment horizontal="left" vertical="center" shrinkToFit="1"/>
    </xf>
    <xf numFmtId="0" fontId="12" fillId="2" borderId="3592" xfId="3" applyFont="1" applyFill="1" applyBorder="1" applyAlignment="1">
      <alignment horizontal="center" vertical="center" wrapText="1"/>
    </xf>
    <xf numFmtId="0" fontId="12" fillId="2" borderId="3593" xfId="3" applyFont="1" applyFill="1" applyBorder="1" applyAlignment="1">
      <alignment horizontal="center" vertical="center" wrapText="1"/>
    </xf>
    <xf numFmtId="0" fontId="12" fillId="2" borderId="3594" xfId="3" applyFont="1" applyFill="1" applyBorder="1" applyAlignment="1">
      <alignment horizontal="center" vertical="center" wrapText="1"/>
    </xf>
    <xf numFmtId="0" fontId="12" fillId="5" borderId="3592" xfId="3" applyFont="1" applyFill="1" applyBorder="1" applyAlignment="1">
      <alignment horizontal="left" vertical="top" wrapText="1"/>
    </xf>
    <xf numFmtId="0" fontId="12" fillId="5" borderId="3593" xfId="3" applyFont="1" applyFill="1" applyBorder="1" applyAlignment="1">
      <alignment horizontal="left" vertical="top" wrapText="1"/>
    </xf>
    <xf numFmtId="0" fontId="12" fillId="5" borderId="3594" xfId="3" applyFont="1" applyFill="1" applyBorder="1" applyAlignment="1">
      <alignment horizontal="left" vertical="top" wrapText="1"/>
    </xf>
    <xf numFmtId="0" fontId="15" fillId="5" borderId="3592" xfId="3" applyFont="1" applyFill="1" applyBorder="1" applyAlignment="1">
      <alignment horizontal="center" vertical="center" wrapText="1"/>
    </xf>
    <xf numFmtId="0" fontId="15" fillId="5" borderId="3594" xfId="3" applyFont="1" applyFill="1" applyBorder="1" applyAlignment="1">
      <alignment horizontal="center" vertical="center" wrapText="1"/>
    </xf>
    <xf numFmtId="0" fontId="21" fillId="0" borderId="3592" xfId="3" applyFont="1" applyBorder="1" applyAlignment="1">
      <alignment horizontal="left" vertical="center" wrapText="1"/>
    </xf>
    <xf numFmtId="0" fontId="21" fillId="0" borderId="3593" xfId="3" applyFont="1" applyBorder="1" applyAlignment="1">
      <alignment horizontal="left" vertical="center" wrapText="1"/>
    </xf>
    <xf numFmtId="0" fontId="21" fillId="0" borderId="3594" xfId="3" applyFont="1" applyBorder="1" applyAlignment="1">
      <alignment horizontal="left" vertical="center" wrapText="1"/>
    </xf>
    <xf numFmtId="0" fontId="12" fillId="2" borderId="3592" xfId="3" applyFont="1" applyFill="1" applyBorder="1" applyAlignment="1">
      <alignment horizontal="center" vertical="center"/>
    </xf>
    <xf numFmtId="0" fontId="12" fillId="2" borderId="3593" xfId="3" applyFont="1" applyFill="1" applyBorder="1" applyAlignment="1">
      <alignment horizontal="center" vertical="center"/>
    </xf>
    <xf numFmtId="0" fontId="12" fillId="2" borderId="3587" xfId="3" applyFont="1" applyFill="1" applyBorder="1" applyAlignment="1">
      <alignment horizontal="center" vertical="center"/>
    </xf>
    <xf numFmtId="0" fontId="12" fillId="2" borderId="3588" xfId="3" applyFont="1" applyFill="1" applyBorder="1" applyAlignment="1">
      <alignment horizontal="center" vertical="center"/>
    </xf>
    <xf numFmtId="0" fontId="19" fillId="0" borderId="3589" xfId="3" applyFont="1" applyBorder="1" applyAlignment="1">
      <alignment horizontal="left" vertical="center" shrinkToFit="1"/>
    </xf>
    <xf numFmtId="0" fontId="19" fillId="0" borderId="3590" xfId="3" applyFont="1" applyBorder="1" applyAlignment="1">
      <alignment horizontal="left" vertical="center" shrinkToFit="1"/>
    </xf>
    <xf numFmtId="0" fontId="19" fillId="0" borderId="3591" xfId="3" applyFont="1" applyBorder="1" applyAlignment="1">
      <alignment horizontal="left" vertical="center" shrinkToFit="1"/>
    </xf>
    <xf numFmtId="0" fontId="12" fillId="2" borderId="3582" xfId="3" applyFont="1" applyFill="1" applyBorder="1" applyAlignment="1">
      <alignment horizontal="center" vertical="center"/>
    </xf>
    <xf numFmtId="0" fontId="12" fillId="2" borderId="3583" xfId="3" applyFont="1" applyFill="1" applyBorder="1" applyAlignment="1">
      <alignment horizontal="center" vertical="center"/>
    </xf>
    <xf numFmtId="0" fontId="12" fillId="2" borderId="3584" xfId="3" applyFont="1" applyFill="1" applyBorder="1" applyAlignment="1">
      <alignment horizontal="center" vertical="center"/>
    </xf>
    <xf numFmtId="0" fontId="13" fillId="0" borderId="3585" xfId="3" applyFont="1" applyBorder="1" applyAlignment="1">
      <alignment horizontal="left" vertical="top" wrapText="1"/>
    </xf>
    <xf numFmtId="0" fontId="13" fillId="0" borderId="3583" xfId="3" applyFont="1" applyBorder="1" applyAlignment="1">
      <alignment horizontal="left" vertical="top" wrapText="1"/>
    </xf>
    <xf numFmtId="0" fontId="13" fillId="0" borderId="3586" xfId="3" applyFont="1" applyBorder="1" applyAlignment="1">
      <alignment horizontal="left" vertical="top" wrapText="1"/>
    </xf>
    <xf numFmtId="0" fontId="12" fillId="2" borderId="3577" xfId="3" applyFont="1" applyFill="1" applyBorder="1" applyAlignment="1">
      <alignment horizontal="center" vertical="center"/>
    </xf>
    <xf numFmtId="0" fontId="12" fillId="2" borderId="3578" xfId="3" applyFont="1" applyFill="1" applyBorder="1" applyAlignment="1">
      <alignment horizontal="center" vertical="center"/>
    </xf>
    <xf numFmtId="0" fontId="19" fillId="0" borderId="3579" xfId="3" applyFont="1" applyBorder="1" applyAlignment="1">
      <alignment horizontal="left" vertical="center" shrinkToFit="1"/>
    </xf>
    <xf numFmtId="0" fontId="19" fillId="0" borderId="3580" xfId="3" applyFont="1" applyBorder="1" applyAlignment="1">
      <alignment horizontal="left" vertical="center" shrinkToFit="1"/>
    </xf>
    <xf numFmtId="0" fontId="19" fillId="0" borderId="3581" xfId="3" applyFont="1" applyBorder="1" applyAlignment="1">
      <alignment horizontal="left" vertical="center" shrinkToFit="1"/>
    </xf>
    <xf numFmtId="0" fontId="12" fillId="2" borderId="3572" xfId="3" applyFont="1" applyFill="1" applyBorder="1" applyAlignment="1">
      <alignment horizontal="center" vertical="center"/>
    </xf>
    <xf numFmtId="0" fontId="12" fillId="2" borderId="3573" xfId="3" applyFont="1" applyFill="1" applyBorder="1" applyAlignment="1">
      <alignment horizontal="center" vertical="center"/>
    </xf>
    <xf numFmtId="0" fontId="18" fillId="0" borderId="3574" xfId="3" applyFont="1" applyBorder="1" applyAlignment="1">
      <alignment horizontal="left" vertical="center" shrinkToFit="1"/>
    </xf>
    <xf numFmtId="0" fontId="18" fillId="0" borderId="3575" xfId="3" applyFont="1" applyBorder="1" applyAlignment="1">
      <alignment horizontal="left" vertical="center" shrinkToFit="1"/>
    </xf>
    <xf numFmtId="0" fontId="18" fillId="0" borderId="3576" xfId="3" applyFont="1" applyBorder="1" applyAlignment="1">
      <alignment horizontal="left" vertical="center" shrinkToFit="1"/>
    </xf>
    <xf numFmtId="0" fontId="18" fillId="0" borderId="3579" xfId="3" applyFont="1" applyBorder="1" applyAlignment="1">
      <alignment horizontal="left" vertical="center" shrinkToFit="1"/>
    </xf>
    <xf numFmtId="0" fontId="18" fillId="0" borderId="3580" xfId="3" applyFont="1" applyBorder="1" applyAlignment="1">
      <alignment horizontal="left" vertical="center" shrinkToFit="1"/>
    </xf>
    <xf numFmtId="0" fontId="18" fillId="0" borderId="3581" xfId="3" applyFont="1" applyBorder="1" applyAlignment="1">
      <alignment horizontal="left" vertical="center" shrinkToFit="1"/>
    </xf>
    <xf numFmtId="0" fontId="12" fillId="5" borderId="3559" xfId="3" applyFont="1" applyFill="1" applyBorder="1" applyAlignment="1">
      <alignment horizontal="left" vertical="top" wrapText="1"/>
    </xf>
    <xf numFmtId="0" fontId="12" fillId="5" borderId="3560" xfId="3" applyFont="1" applyFill="1" applyBorder="1" applyAlignment="1">
      <alignment horizontal="left" vertical="top" wrapText="1"/>
    </xf>
    <xf numFmtId="0" fontId="12" fillId="2" borderId="3558" xfId="3" applyFont="1" applyFill="1" applyBorder="1" applyAlignment="1">
      <alignment horizontal="center" vertical="center" wrapText="1"/>
    </xf>
    <xf numFmtId="0" fontId="12" fillId="2" borderId="3559" xfId="3" applyFont="1" applyFill="1" applyBorder="1" applyAlignment="1">
      <alignment horizontal="center" vertical="center" wrapText="1"/>
    </xf>
    <xf numFmtId="0" fontId="12" fillId="2" borderId="3571" xfId="3" applyFont="1" applyFill="1" applyBorder="1" applyAlignment="1">
      <alignment horizontal="center" vertical="center" wrapText="1"/>
    </xf>
    <xf numFmtId="0" fontId="12" fillId="2" borderId="3553" xfId="3" applyFont="1" applyFill="1" applyBorder="1" applyAlignment="1">
      <alignment horizontal="center" vertical="center"/>
    </xf>
    <xf numFmtId="0" fontId="12" fillId="2" borderId="3554" xfId="3" applyFont="1" applyFill="1" applyBorder="1" applyAlignment="1">
      <alignment horizontal="center" vertical="center"/>
    </xf>
    <xf numFmtId="0" fontId="19" fillId="0" borderId="3555" xfId="3" applyFont="1" applyBorder="1" applyAlignment="1">
      <alignment horizontal="left" vertical="center" shrinkToFit="1"/>
    </xf>
    <xf numFmtId="0" fontId="19" fillId="0" borderId="3556" xfId="3" applyFont="1" applyBorder="1" applyAlignment="1">
      <alignment horizontal="left" vertical="center" shrinkToFit="1"/>
    </xf>
    <xf numFmtId="0" fontId="19" fillId="0" borderId="3557" xfId="3" applyFont="1" applyBorder="1" applyAlignment="1">
      <alignment horizontal="left" vertical="center" shrinkToFit="1"/>
    </xf>
    <xf numFmtId="0" fontId="12" fillId="2" borderId="3566" xfId="3" applyFont="1" applyFill="1" applyBorder="1" applyAlignment="1">
      <alignment horizontal="center" vertical="center"/>
    </xf>
    <xf numFmtId="0" fontId="12" fillId="2" borderId="3567" xfId="3" applyFont="1" applyFill="1" applyBorder="1" applyAlignment="1">
      <alignment horizontal="center" vertical="center"/>
    </xf>
    <xf numFmtId="0" fontId="19" fillId="0" borderId="3568" xfId="3" applyFont="1" applyBorder="1" applyAlignment="1">
      <alignment horizontal="left" vertical="center" shrinkToFit="1"/>
    </xf>
    <xf numFmtId="0" fontId="19" fillId="0" borderId="3569" xfId="3" applyFont="1" applyBorder="1" applyAlignment="1">
      <alignment horizontal="left" vertical="center" shrinkToFit="1"/>
    </xf>
    <xf numFmtId="0" fontId="19" fillId="0" borderId="3570" xfId="3" applyFont="1" applyBorder="1" applyAlignment="1">
      <alignment horizontal="left" vertical="center" shrinkToFit="1"/>
    </xf>
    <xf numFmtId="0" fontId="18" fillId="0" borderId="3555" xfId="3" applyFont="1" applyBorder="1" applyAlignment="1">
      <alignment horizontal="left" vertical="center" shrinkToFit="1"/>
    </xf>
    <xf numFmtId="0" fontId="18" fillId="0" borderId="3556" xfId="3" applyFont="1" applyBorder="1" applyAlignment="1">
      <alignment horizontal="left" vertical="center" shrinkToFit="1"/>
    </xf>
    <xf numFmtId="0" fontId="18" fillId="0" borderId="3557" xfId="3" applyFont="1" applyBorder="1" applyAlignment="1">
      <alignment horizontal="left" vertical="center" shrinkToFit="1"/>
    </xf>
    <xf numFmtId="0" fontId="16" fillId="0" borderId="3559" xfId="3" applyFont="1" applyBorder="1" applyAlignment="1">
      <alignment horizontal="left" vertical="center" wrapText="1"/>
    </xf>
    <xf numFmtId="0" fontId="16" fillId="0" borderId="3560" xfId="3" applyFont="1" applyBorder="1" applyAlignment="1">
      <alignment horizontal="left" vertical="center" wrapText="1"/>
    </xf>
    <xf numFmtId="0" fontId="12" fillId="2" borderId="3561" xfId="3" applyFont="1" applyFill="1" applyBorder="1" applyAlignment="1">
      <alignment horizontal="center" vertical="center"/>
    </xf>
    <xf numFmtId="0" fontId="12" fillId="2" borderId="3562" xfId="3" applyFont="1" applyFill="1" applyBorder="1" applyAlignment="1">
      <alignment horizontal="center" vertical="center"/>
    </xf>
    <xf numFmtId="0" fontId="12" fillId="2" borderId="3563" xfId="3" applyFont="1" applyFill="1" applyBorder="1" applyAlignment="1">
      <alignment horizontal="center" vertical="center"/>
    </xf>
    <xf numFmtId="0" fontId="13" fillId="0" borderId="3564" xfId="3" applyFont="1" applyBorder="1" applyAlignment="1">
      <alignment horizontal="left" vertical="top" wrapText="1"/>
    </xf>
    <xf numFmtId="0" fontId="13" fillId="0" borderId="3562" xfId="3" applyFont="1" applyBorder="1" applyAlignment="1">
      <alignment horizontal="left" vertical="top" wrapText="1"/>
    </xf>
    <xf numFmtId="0" fontId="13" fillId="0" borderId="3565" xfId="3" applyFont="1" applyBorder="1" applyAlignment="1">
      <alignment horizontal="left" vertical="top" wrapText="1"/>
    </xf>
    <xf numFmtId="0" fontId="12" fillId="2" borderId="3558" xfId="3" applyFont="1" applyFill="1" applyBorder="1" applyAlignment="1">
      <alignment horizontal="center" vertical="center"/>
    </xf>
    <xf numFmtId="0" fontId="12" fillId="2" borderId="3559" xfId="3" applyFont="1" applyFill="1" applyBorder="1" applyAlignment="1">
      <alignment horizontal="center" vertical="center"/>
    </xf>
    <xf numFmtId="0" fontId="16" fillId="0" borderId="3546" xfId="3" applyFont="1" applyBorder="1" applyAlignment="1">
      <alignment horizontal="left" vertical="center" wrapText="1"/>
    </xf>
    <xf numFmtId="0" fontId="16" fillId="0" borderId="3547" xfId="3" applyFont="1" applyBorder="1" applyAlignment="1">
      <alignment horizontal="left" vertical="center" wrapText="1"/>
    </xf>
    <xf numFmtId="0" fontId="12" fillId="2" borderId="3548" xfId="3" applyFont="1" applyFill="1" applyBorder="1" applyAlignment="1">
      <alignment horizontal="center" vertical="center"/>
    </xf>
    <xf numFmtId="0" fontId="12" fillId="2" borderId="3549" xfId="3" applyFont="1" applyFill="1" applyBorder="1" applyAlignment="1">
      <alignment horizontal="center" vertical="center"/>
    </xf>
    <xf numFmtId="0" fontId="18" fillId="0" borderId="3550" xfId="3" applyFont="1" applyBorder="1" applyAlignment="1">
      <alignment horizontal="left" vertical="center" shrinkToFit="1"/>
    </xf>
    <xf numFmtId="0" fontId="18" fillId="0" borderId="3551" xfId="3" applyFont="1" applyBorder="1" applyAlignment="1">
      <alignment horizontal="left" vertical="center" shrinkToFit="1"/>
    </xf>
    <xf numFmtId="0" fontId="18" fillId="0" borderId="3552" xfId="3" applyFont="1" applyBorder="1" applyAlignment="1">
      <alignment horizontal="left" vertical="center" shrinkToFit="1"/>
    </xf>
    <xf numFmtId="0" fontId="12" fillId="2" borderId="3639" xfId="3" applyFont="1" applyFill="1" applyBorder="1" applyAlignment="1">
      <alignment horizontal="center" vertical="center" wrapText="1"/>
    </xf>
    <xf numFmtId="0" fontId="12" fillId="2" borderId="3640" xfId="3" applyFont="1" applyFill="1" applyBorder="1" applyAlignment="1">
      <alignment horizontal="center" vertical="center" wrapText="1"/>
    </xf>
    <xf numFmtId="0" fontId="12" fillId="2" borderId="3641" xfId="3" applyFont="1" applyFill="1" applyBorder="1" applyAlignment="1">
      <alignment horizontal="center" vertical="center" wrapText="1"/>
    </xf>
    <xf numFmtId="0" fontId="12" fillId="5" borderId="3639" xfId="3" applyFont="1" applyFill="1" applyBorder="1" applyAlignment="1">
      <alignment horizontal="left" vertical="top" wrapText="1"/>
    </xf>
    <xf numFmtId="0" fontId="12" fillId="5" borderId="3640" xfId="3" applyFont="1" applyFill="1" applyBorder="1" applyAlignment="1">
      <alignment horizontal="left" vertical="top" wrapText="1"/>
    </xf>
    <xf numFmtId="0" fontId="12" fillId="5" borderId="3641" xfId="3" applyFont="1" applyFill="1" applyBorder="1" applyAlignment="1">
      <alignment horizontal="left" vertical="top" wrapText="1"/>
    </xf>
    <xf numFmtId="0" fontId="15" fillId="5" borderId="3639" xfId="3" applyFont="1" applyFill="1" applyBorder="1" applyAlignment="1">
      <alignment horizontal="center" vertical="center" wrapText="1"/>
    </xf>
    <xf numFmtId="0" fontId="15" fillId="5" borderId="3641" xfId="3" applyFont="1" applyFill="1" applyBorder="1" applyAlignment="1">
      <alignment horizontal="center" vertical="center" wrapText="1"/>
    </xf>
    <xf numFmtId="0" fontId="21" fillId="0" borderId="3639" xfId="3" applyFont="1" applyBorder="1" applyAlignment="1">
      <alignment horizontal="left" vertical="center" wrapText="1"/>
    </xf>
    <xf numFmtId="0" fontId="21" fillId="0" borderId="3640" xfId="3" applyFont="1" applyBorder="1" applyAlignment="1">
      <alignment horizontal="left" vertical="center" wrapText="1"/>
    </xf>
    <xf numFmtId="0" fontId="21" fillId="0" borderId="3641" xfId="3" applyFont="1" applyBorder="1" applyAlignment="1">
      <alignment horizontal="left" vertical="center" wrapText="1"/>
    </xf>
    <xf numFmtId="0" fontId="12" fillId="2" borderId="3639" xfId="3" applyFont="1" applyFill="1" applyBorder="1" applyAlignment="1">
      <alignment horizontal="center" vertical="center"/>
    </xf>
    <xf numFmtId="0" fontId="12" fillId="2" borderId="3640" xfId="3" applyFont="1" applyFill="1" applyBorder="1" applyAlignment="1">
      <alignment horizontal="center" vertical="center"/>
    </xf>
    <xf numFmtId="0" fontId="12" fillId="2" borderId="3634" xfId="3" applyFont="1" applyFill="1" applyBorder="1" applyAlignment="1">
      <alignment horizontal="center" vertical="center"/>
    </xf>
    <xf numFmtId="0" fontId="12" fillId="2" borderId="3635" xfId="3" applyFont="1" applyFill="1" applyBorder="1" applyAlignment="1">
      <alignment horizontal="center" vertical="center"/>
    </xf>
    <xf numFmtId="0" fontId="19" fillId="0" borderId="3636" xfId="3" applyFont="1" applyBorder="1" applyAlignment="1">
      <alignment horizontal="left" vertical="center" shrinkToFit="1"/>
    </xf>
    <xf numFmtId="0" fontId="19" fillId="0" borderId="3637" xfId="3" applyFont="1" applyBorder="1" applyAlignment="1">
      <alignment horizontal="left" vertical="center" shrinkToFit="1"/>
    </xf>
    <xf numFmtId="0" fontId="19" fillId="0" borderId="3638" xfId="3" applyFont="1" applyBorder="1" applyAlignment="1">
      <alignment horizontal="left" vertical="center" shrinkToFit="1"/>
    </xf>
    <xf numFmtId="0" fontId="12" fillId="2" borderId="3629" xfId="3" applyFont="1" applyFill="1" applyBorder="1" applyAlignment="1">
      <alignment horizontal="center" vertical="center"/>
    </xf>
    <xf numFmtId="0" fontId="12" fillId="2" borderId="3630" xfId="3" applyFont="1" applyFill="1" applyBorder="1" applyAlignment="1">
      <alignment horizontal="center" vertical="center"/>
    </xf>
    <xf numFmtId="0" fontId="12" fillId="2" borderId="3631" xfId="3" applyFont="1" applyFill="1" applyBorder="1" applyAlignment="1">
      <alignment horizontal="center" vertical="center"/>
    </xf>
    <xf numFmtId="0" fontId="13" fillId="0" borderId="3632" xfId="3" applyFont="1" applyBorder="1" applyAlignment="1">
      <alignment horizontal="left" vertical="top" wrapText="1"/>
    </xf>
    <xf numFmtId="0" fontId="13" fillId="0" borderId="3630" xfId="3" applyFont="1" applyBorder="1" applyAlignment="1">
      <alignment horizontal="left" vertical="top" wrapText="1"/>
    </xf>
    <xf numFmtId="0" fontId="13" fillId="0" borderId="3633" xfId="3" applyFont="1" applyBorder="1" applyAlignment="1">
      <alignment horizontal="left" vertical="top" wrapText="1"/>
    </xf>
    <xf numFmtId="0" fontId="12" fillId="2" borderId="3624" xfId="3" applyFont="1" applyFill="1" applyBorder="1" applyAlignment="1">
      <alignment horizontal="center" vertical="center"/>
    </xf>
    <xf numFmtId="0" fontId="12" fillId="2" borderId="3625" xfId="3" applyFont="1" applyFill="1" applyBorder="1" applyAlignment="1">
      <alignment horizontal="center" vertical="center"/>
    </xf>
    <xf numFmtId="0" fontId="19" fillId="0" borderId="3626" xfId="3" applyFont="1" applyBorder="1" applyAlignment="1">
      <alignment horizontal="left" vertical="center" shrinkToFit="1"/>
    </xf>
    <xf numFmtId="0" fontId="19" fillId="0" borderId="3627" xfId="3" applyFont="1" applyBorder="1" applyAlignment="1">
      <alignment horizontal="left" vertical="center" shrinkToFit="1"/>
    </xf>
    <xf numFmtId="0" fontId="19" fillId="0" borderId="3628" xfId="3" applyFont="1" applyBorder="1" applyAlignment="1">
      <alignment horizontal="left" vertical="center" shrinkToFit="1"/>
    </xf>
    <xf numFmtId="0" fontId="12" fillId="2" borderId="3619" xfId="3" applyFont="1" applyFill="1" applyBorder="1" applyAlignment="1">
      <alignment horizontal="center" vertical="center"/>
    </xf>
    <xf numFmtId="0" fontId="12" fillId="2" borderId="3620" xfId="3" applyFont="1" applyFill="1" applyBorder="1" applyAlignment="1">
      <alignment horizontal="center" vertical="center"/>
    </xf>
    <xf numFmtId="0" fontId="18" fillId="0" borderId="3621" xfId="3" applyFont="1" applyBorder="1" applyAlignment="1">
      <alignment horizontal="left" vertical="center" shrinkToFit="1"/>
    </xf>
    <xf numFmtId="0" fontId="18" fillId="0" borderId="3622" xfId="3" applyFont="1" applyBorder="1" applyAlignment="1">
      <alignment horizontal="left" vertical="center" shrinkToFit="1"/>
    </xf>
    <xf numFmtId="0" fontId="18" fillId="0" borderId="3623" xfId="3" applyFont="1" applyBorder="1" applyAlignment="1">
      <alignment horizontal="left" vertical="center" shrinkToFit="1"/>
    </xf>
    <xf numFmtId="0" fontId="18" fillId="0" borderId="3626" xfId="3" applyFont="1" applyBorder="1" applyAlignment="1">
      <alignment horizontal="left" vertical="center" shrinkToFit="1"/>
    </xf>
    <xf numFmtId="0" fontId="18" fillId="0" borderId="3627" xfId="3" applyFont="1" applyBorder="1" applyAlignment="1">
      <alignment horizontal="left" vertical="center" shrinkToFit="1"/>
    </xf>
    <xf numFmtId="0" fontId="18" fillId="0" borderId="3628" xfId="3" applyFont="1" applyBorder="1" applyAlignment="1">
      <alignment horizontal="left" vertical="center" shrinkToFit="1"/>
    </xf>
    <xf numFmtId="0" fontId="12" fillId="5" borderId="3606" xfId="3" applyFont="1" applyFill="1" applyBorder="1" applyAlignment="1">
      <alignment horizontal="left" vertical="top" wrapText="1"/>
    </xf>
    <xf numFmtId="0" fontId="12" fillId="5" borderId="3607" xfId="3" applyFont="1" applyFill="1" applyBorder="1" applyAlignment="1">
      <alignment horizontal="left" vertical="top" wrapText="1"/>
    </xf>
    <xf numFmtId="0" fontId="12" fillId="2" borderId="3605" xfId="3" applyFont="1" applyFill="1" applyBorder="1" applyAlignment="1">
      <alignment horizontal="center" vertical="center" wrapText="1"/>
    </xf>
    <xf numFmtId="0" fontId="12" fillId="2" borderId="3606" xfId="3" applyFont="1" applyFill="1" applyBorder="1" applyAlignment="1">
      <alignment horizontal="center" vertical="center" wrapText="1"/>
    </xf>
    <xf numFmtId="0" fontId="12" fillId="2" borderId="3618" xfId="3" applyFont="1" applyFill="1" applyBorder="1" applyAlignment="1">
      <alignment horizontal="center" vertical="center" wrapText="1"/>
    </xf>
    <xf numFmtId="0" fontId="12" fillId="2" borderId="3600" xfId="3" applyFont="1" applyFill="1" applyBorder="1" applyAlignment="1">
      <alignment horizontal="center" vertical="center"/>
    </xf>
    <xf numFmtId="0" fontId="12" fillId="2" borderId="3601" xfId="3" applyFont="1" applyFill="1" applyBorder="1" applyAlignment="1">
      <alignment horizontal="center" vertical="center"/>
    </xf>
    <xf numFmtId="0" fontId="19" fillId="0" borderId="3602" xfId="3" applyFont="1" applyBorder="1" applyAlignment="1">
      <alignment horizontal="left" vertical="center" shrinkToFit="1"/>
    </xf>
    <xf numFmtId="0" fontId="19" fillId="0" borderId="3603" xfId="3" applyFont="1" applyBorder="1" applyAlignment="1">
      <alignment horizontal="left" vertical="center" shrinkToFit="1"/>
    </xf>
    <xf numFmtId="0" fontId="19" fillId="0" borderId="3604" xfId="3" applyFont="1" applyBorder="1" applyAlignment="1">
      <alignment horizontal="left" vertical="center" shrinkToFit="1"/>
    </xf>
    <xf numFmtId="0" fontId="12" fillId="2" borderId="3613" xfId="3" applyFont="1" applyFill="1" applyBorder="1" applyAlignment="1">
      <alignment horizontal="center" vertical="center"/>
    </xf>
    <xf numFmtId="0" fontId="12" fillId="2" borderId="3614" xfId="3" applyFont="1" applyFill="1" applyBorder="1" applyAlignment="1">
      <alignment horizontal="center" vertical="center"/>
    </xf>
    <xf numFmtId="0" fontId="19" fillId="0" borderId="3615" xfId="3" applyFont="1" applyBorder="1" applyAlignment="1">
      <alignment horizontal="left" vertical="center" shrinkToFit="1"/>
    </xf>
    <xf numFmtId="0" fontId="19" fillId="0" borderId="3616" xfId="3" applyFont="1" applyBorder="1" applyAlignment="1">
      <alignment horizontal="left" vertical="center" shrinkToFit="1"/>
    </xf>
    <xf numFmtId="0" fontId="19" fillId="0" borderId="3617" xfId="3" applyFont="1" applyBorder="1" applyAlignment="1">
      <alignment horizontal="left" vertical="center" shrinkToFit="1"/>
    </xf>
    <xf numFmtId="0" fontId="18" fillId="0" borderId="3602" xfId="3" applyFont="1" applyBorder="1" applyAlignment="1">
      <alignment horizontal="left" vertical="center" shrinkToFit="1"/>
    </xf>
    <xf numFmtId="0" fontId="18" fillId="0" borderId="3603" xfId="3" applyFont="1" applyBorder="1" applyAlignment="1">
      <alignment horizontal="left" vertical="center" shrinkToFit="1"/>
    </xf>
    <xf numFmtId="0" fontId="18" fillId="0" borderId="3604" xfId="3" applyFont="1" applyBorder="1" applyAlignment="1">
      <alignment horizontal="left" vertical="center" shrinkToFit="1"/>
    </xf>
    <xf numFmtId="0" fontId="16" fillId="0" borderId="3606" xfId="3" applyFont="1" applyBorder="1" applyAlignment="1">
      <alignment horizontal="left" vertical="center" wrapText="1"/>
    </xf>
    <xf numFmtId="0" fontId="16" fillId="0" borderId="3607" xfId="3" applyFont="1" applyBorder="1" applyAlignment="1">
      <alignment horizontal="left" vertical="center" wrapText="1"/>
    </xf>
    <xf numFmtId="0" fontId="12" fillId="2" borderId="3608" xfId="3" applyFont="1" applyFill="1" applyBorder="1" applyAlignment="1">
      <alignment horizontal="center" vertical="center"/>
    </xf>
    <xf numFmtId="0" fontId="12" fillId="2" borderId="3609" xfId="3" applyFont="1" applyFill="1" applyBorder="1" applyAlignment="1">
      <alignment horizontal="center" vertical="center"/>
    </xf>
    <xf numFmtId="0" fontId="12" fillId="2" borderId="3610" xfId="3" applyFont="1" applyFill="1" applyBorder="1" applyAlignment="1">
      <alignment horizontal="center" vertical="center"/>
    </xf>
    <xf numFmtId="0" fontId="13" fillId="0" borderId="3611" xfId="3" applyFont="1" applyBorder="1" applyAlignment="1">
      <alignment horizontal="left" vertical="top" wrapText="1"/>
    </xf>
    <xf numFmtId="0" fontId="13" fillId="0" borderId="3609" xfId="3" applyFont="1" applyBorder="1" applyAlignment="1">
      <alignment horizontal="left" vertical="top" wrapText="1"/>
    </xf>
    <xf numFmtId="0" fontId="13" fillId="0" borderId="3612" xfId="3" applyFont="1" applyBorder="1" applyAlignment="1">
      <alignment horizontal="left" vertical="top" wrapText="1"/>
    </xf>
    <xf numFmtId="0" fontId="12" fillId="2" borderId="3605" xfId="3" applyFont="1" applyFill="1" applyBorder="1" applyAlignment="1">
      <alignment horizontal="center" vertical="center"/>
    </xf>
    <xf numFmtId="0" fontId="12" fillId="2" borderId="3606" xfId="3" applyFont="1" applyFill="1" applyBorder="1" applyAlignment="1">
      <alignment horizontal="center" vertical="center"/>
    </xf>
    <xf numFmtId="0" fontId="16" fillId="0" borderId="3593" xfId="3" applyFont="1" applyBorder="1" applyAlignment="1">
      <alignment horizontal="left" vertical="center" wrapText="1"/>
    </xf>
    <xf numFmtId="0" fontId="16" fillId="0" borderId="3594" xfId="3" applyFont="1" applyBorder="1" applyAlignment="1">
      <alignment horizontal="left" vertical="center" wrapText="1"/>
    </xf>
    <xf numFmtId="0" fontId="12" fillId="2" borderId="3595" xfId="3" applyFont="1" applyFill="1" applyBorder="1" applyAlignment="1">
      <alignment horizontal="center" vertical="center"/>
    </xf>
    <xf numFmtId="0" fontId="12" fillId="2" borderId="3596" xfId="3" applyFont="1" applyFill="1" applyBorder="1" applyAlignment="1">
      <alignment horizontal="center" vertical="center"/>
    </xf>
    <xf numFmtId="0" fontId="18" fillId="0" borderId="3597" xfId="3" applyFont="1" applyBorder="1" applyAlignment="1">
      <alignment horizontal="left" vertical="center" shrinkToFit="1"/>
    </xf>
    <xf numFmtId="0" fontId="18" fillId="0" borderId="3598" xfId="3" applyFont="1" applyBorder="1" applyAlignment="1">
      <alignment horizontal="left" vertical="center" shrinkToFit="1"/>
    </xf>
    <xf numFmtId="0" fontId="18" fillId="0" borderId="3599" xfId="3" applyFont="1" applyBorder="1" applyAlignment="1">
      <alignment horizontal="left" vertical="center" shrinkToFit="1"/>
    </xf>
    <xf numFmtId="0" fontId="12" fillId="2" borderId="3686" xfId="3" applyFont="1" applyFill="1" applyBorder="1" applyAlignment="1">
      <alignment horizontal="center" vertical="center" wrapText="1"/>
    </xf>
    <xf numFmtId="0" fontId="12" fillId="2" borderId="3687" xfId="3" applyFont="1" applyFill="1" applyBorder="1" applyAlignment="1">
      <alignment horizontal="center" vertical="center" wrapText="1"/>
    </xf>
    <xf numFmtId="0" fontId="12" fillId="2" borderId="3688" xfId="3" applyFont="1" applyFill="1" applyBorder="1" applyAlignment="1">
      <alignment horizontal="center" vertical="center" wrapText="1"/>
    </xf>
    <xf numFmtId="0" fontId="12" fillId="5" borderId="3686" xfId="3" applyFont="1" applyFill="1" applyBorder="1" applyAlignment="1">
      <alignment horizontal="left" vertical="top" wrapText="1"/>
    </xf>
    <xf numFmtId="0" fontId="12" fillId="5" borderId="3687" xfId="3" applyFont="1" applyFill="1" applyBorder="1" applyAlignment="1">
      <alignment horizontal="left" vertical="top" wrapText="1"/>
    </xf>
    <xf numFmtId="0" fontId="12" fillId="5" borderId="3688" xfId="3" applyFont="1" applyFill="1" applyBorder="1" applyAlignment="1">
      <alignment horizontal="left" vertical="top" wrapText="1"/>
    </xf>
    <xf numFmtId="0" fontId="15" fillId="5" borderId="3686" xfId="3" applyFont="1" applyFill="1" applyBorder="1" applyAlignment="1">
      <alignment horizontal="center" vertical="center" wrapText="1"/>
    </xf>
    <xf numFmtId="0" fontId="15" fillId="5" borderId="3688" xfId="3" applyFont="1" applyFill="1" applyBorder="1" applyAlignment="1">
      <alignment horizontal="center" vertical="center" wrapText="1"/>
    </xf>
    <xf numFmtId="0" fontId="21" fillId="0" borderId="3686" xfId="3" applyFont="1" applyBorder="1" applyAlignment="1">
      <alignment horizontal="left" vertical="center" wrapText="1"/>
    </xf>
    <xf numFmtId="0" fontId="21" fillId="0" borderId="3687" xfId="3" applyFont="1" applyBorder="1" applyAlignment="1">
      <alignment horizontal="left" vertical="center" wrapText="1"/>
    </xf>
    <xf numFmtId="0" fontId="21" fillId="0" borderId="3688" xfId="3" applyFont="1" applyBorder="1" applyAlignment="1">
      <alignment horizontal="left" vertical="center" wrapText="1"/>
    </xf>
    <xf numFmtId="0" fontId="12" fillId="2" borderId="3686" xfId="3" applyFont="1" applyFill="1" applyBorder="1" applyAlignment="1">
      <alignment horizontal="center" vertical="center"/>
    </xf>
    <xf numFmtId="0" fontId="12" fillId="2" borderId="3687" xfId="3" applyFont="1" applyFill="1" applyBorder="1" applyAlignment="1">
      <alignment horizontal="center" vertical="center"/>
    </xf>
    <xf numFmtId="0" fontId="12" fillId="2" borderId="3681" xfId="3" applyFont="1" applyFill="1" applyBorder="1" applyAlignment="1">
      <alignment horizontal="center" vertical="center"/>
    </xf>
    <xf numFmtId="0" fontId="12" fillId="2" borderId="3682" xfId="3" applyFont="1" applyFill="1" applyBorder="1" applyAlignment="1">
      <alignment horizontal="center" vertical="center"/>
    </xf>
    <xf numFmtId="0" fontId="19" fillId="0" borderId="3683" xfId="3" applyFont="1" applyBorder="1" applyAlignment="1">
      <alignment horizontal="left" vertical="center" shrinkToFit="1"/>
    </xf>
    <xf numFmtId="0" fontId="19" fillId="0" borderId="3684" xfId="3" applyFont="1" applyBorder="1" applyAlignment="1">
      <alignment horizontal="left" vertical="center" shrinkToFit="1"/>
    </xf>
    <xf numFmtId="0" fontId="19" fillId="0" borderId="3685" xfId="3" applyFont="1" applyBorder="1" applyAlignment="1">
      <alignment horizontal="left" vertical="center" shrinkToFit="1"/>
    </xf>
    <xf numFmtId="0" fontId="12" fillId="2" borderId="3676" xfId="3" applyFont="1" applyFill="1" applyBorder="1" applyAlignment="1">
      <alignment horizontal="center" vertical="center"/>
    </xf>
    <xf numFmtId="0" fontId="12" fillId="2" borderId="3677" xfId="3" applyFont="1" applyFill="1" applyBorder="1" applyAlignment="1">
      <alignment horizontal="center" vertical="center"/>
    </xf>
    <xf numFmtId="0" fontId="12" fillId="2" borderId="3678" xfId="3" applyFont="1" applyFill="1" applyBorder="1" applyAlignment="1">
      <alignment horizontal="center" vertical="center"/>
    </xf>
    <xf numFmtId="0" fontId="13" fillId="0" borderId="3679" xfId="3" applyFont="1" applyBorder="1" applyAlignment="1">
      <alignment horizontal="left" vertical="top" wrapText="1"/>
    </xf>
    <xf numFmtId="0" fontId="13" fillId="0" borderId="3677" xfId="3" applyFont="1" applyBorder="1" applyAlignment="1">
      <alignment horizontal="left" vertical="top" wrapText="1"/>
    </xf>
    <xf numFmtId="0" fontId="13" fillId="0" borderId="3680" xfId="3" applyFont="1" applyBorder="1" applyAlignment="1">
      <alignment horizontal="left" vertical="top" wrapText="1"/>
    </xf>
    <xf numFmtId="0" fontId="12" fillId="2" borderId="3671" xfId="3" applyFont="1" applyFill="1" applyBorder="1" applyAlignment="1">
      <alignment horizontal="center" vertical="center"/>
    </xf>
    <xf numFmtId="0" fontId="12" fillId="2" borderId="3672" xfId="3" applyFont="1" applyFill="1" applyBorder="1" applyAlignment="1">
      <alignment horizontal="center" vertical="center"/>
    </xf>
    <xf numFmtId="0" fontId="19" fillId="0" borderId="3673" xfId="3" applyFont="1" applyBorder="1" applyAlignment="1">
      <alignment horizontal="left" vertical="center" shrinkToFit="1"/>
    </xf>
    <xf numFmtId="0" fontId="19" fillId="0" borderId="3674" xfId="3" applyFont="1" applyBorder="1" applyAlignment="1">
      <alignment horizontal="left" vertical="center" shrinkToFit="1"/>
    </xf>
    <xf numFmtId="0" fontId="19" fillId="0" borderId="3675" xfId="3" applyFont="1" applyBorder="1" applyAlignment="1">
      <alignment horizontal="left" vertical="center" shrinkToFit="1"/>
    </xf>
    <xf numFmtId="0" fontId="12" fillId="2" borderId="3666" xfId="3" applyFont="1" applyFill="1" applyBorder="1" applyAlignment="1">
      <alignment horizontal="center" vertical="center"/>
    </xf>
    <xf numFmtId="0" fontId="12" fillId="2" borderId="3667" xfId="3" applyFont="1" applyFill="1" applyBorder="1" applyAlignment="1">
      <alignment horizontal="center" vertical="center"/>
    </xf>
    <xf numFmtId="0" fontId="18" fillId="0" borderId="3668" xfId="3" applyFont="1" applyBorder="1" applyAlignment="1">
      <alignment horizontal="left" vertical="center" shrinkToFit="1"/>
    </xf>
    <xf numFmtId="0" fontId="18" fillId="0" borderId="3669" xfId="3" applyFont="1" applyBorder="1" applyAlignment="1">
      <alignment horizontal="left" vertical="center" shrinkToFit="1"/>
    </xf>
    <xf numFmtId="0" fontId="18" fillId="0" borderId="3670" xfId="3" applyFont="1" applyBorder="1" applyAlignment="1">
      <alignment horizontal="left" vertical="center" shrinkToFit="1"/>
    </xf>
    <xf numFmtId="0" fontId="18" fillId="0" borderId="3673" xfId="3" applyFont="1" applyBorder="1" applyAlignment="1">
      <alignment horizontal="left" vertical="center" shrinkToFit="1"/>
    </xf>
    <xf numFmtId="0" fontId="18" fillId="0" borderId="3674" xfId="3" applyFont="1" applyBorder="1" applyAlignment="1">
      <alignment horizontal="left" vertical="center" shrinkToFit="1"/>
    </xf>
    <xf numFmtId="0" fontId="18" fillId="0" borderId="3675" xfId="3" applyFont="1" applyBorder="1" applyAlignment="1">
      <alignment horizontal="left" vertical="center" shrinkToFit="1"/>
    </xf>
    <xf numFmtId="0" fontId="12" fillId="5" borderId="3653" xfId="3" applyFont="1" applyFill="1" applyBorder="1" applyAlignment="1">
      <alignment horizontal="left" vertical="top" wrapText="1"/>
    </xf>
    <xf numFmtId="0" fontId="12" fillId="5" borderId="3654" xfId="3" applyFont="1" applyFill="1" applyBorder="1" applyAlignment="1">
      <alignment horizontal="left" vertical="top" wrapText="1"/>
    </xf>
    <xf numFmtId="0" fontId="12" fillId="2" borderId="3652" xfId="3" applyFont="1" applyFill="1" applyBorder="1" applyAlignment="1">
      <alignment horizontal="center" vertical="center" wrapText="1"/>
    </xf>
    <xf numFmtId="0" fontId="12" fillId="2" borderId="3653" xfId="3" applyFont="1" applyFill="1" applyBorder="1" applyAlignment="1">
      <alignment horizontal="center" vertical="center" wrapText="1"/>
    </xf>
    <xf numFmtId="0" fontId="12" fillId="2" borderId="3665" xfId="3" applyFont="1" applyFill="1" applyBorder="1" applyAlignment="1">
      <alignment horizontal="center" vertical="center" wrapText="1"/>
    </xf>
    <xf numFmtId="0" fontId="12" fillId="2" borderId="3647" xfId="3" applyFont="1" applyFill="1" applyBorder="1" applyAlignment="1">
      <alignment horizontal="center" vertical="center"/>
    </xf>
    <xf numFmtId="0" fontId="12" fillId="2" borderId="3648" xfId="3" applyFont="1" applyFill="1" applyBorder="1" applyAlignment="1">
      <alignment horizontal="center" vertical="center"/>
    </xf>
    <xf numFmtId="0" fontId="19" fillId="0" borderId="3649" xfId="3" applyFont="1" applyBorder="1" applyAlignment="1">
      <alignment horizontal="left" vertical="center" shrinkToFit="1"/>
    </xf>
    <xf numFmtId="0" fontId="19" fillId="0" borderId="3650" xfId="3" applyFont="1" applyBorder="1" applyAlignment="1">
      <alignment horizontal="left" vertical="center" shrinkToFit="1"/>
    </xf>
    <xf numFmtId="0" fontId="19" fillId="0" borderId="3651" xfId="3" applyFont="1" applyBorder="1" applyAlignment="1">
      <alignment horizontal="left" vertical="center" shrinkToFit="1"/>
    </xf>
    <xf numFmtId="0" fontId="12" fillId="2" borderId="3660" xfId="3" applyFont="1" applyFill="1" applyBorder="1" applyAlignment="1">
      <alignment horizontal="center" vertical="center"/>
    </xf>
    <xf numFmtId="0" fontId="12" fillId="2" borderId="3661" xfId="3" applyFont="1" applyFill="1" applyBorder="1" applyAlignment="1">
      <alignment horizontal="center" vertical="center"/>
    </xf>
    <xf numFmtId="0" fontId="19" fillId="0" borderId="3662" xfId="3" applyFont="1" applyBorder="1" applyAlignment="1">
      <alignment horizontal="left" vertical="center" shrinkToFit="1"/>
    </xf>
    <xf numFmtId="0" fontId="19" fillId="0" borderId="3663" xfId="3" applyFont="1" applyBorder="1" applyAlignment="1">
      <alignment horizontal="left" vertical="center" shrinkToFit="1"/>
    </xf>
    <xf numFmtId="0" fontId="19" fillId="0" borderId="3664" xfId="3" applyFont="1" applyBorder="1" applyAlignment="1">
      <alignment horizontal="left" vertical="center" shrinkToFit="1"/>
    </xf>
    <xf numFmtId="0" fontId="18" fillId="0" borderId="3649" xfId="3" applyFont="1" applyBorder="1" applyAlignment="1">
      <alignment horizontal="left" vertical="center" shrinkToFit="1"/>
    </xf>
    <xf numFmtId="0" fontId="18" fillId="0" borderId="3650" xfId="3" applyFont="1" applyBorder="1" applyAlignment="1">
      <alignment horizontal="left" vertical="center" shrinkToFit="1"/>
    </xf>
    <xf numFmtId="0" fontId="18" fillId="0" borderId="3651" xfId="3" applyFont="1" applyBorder="1" applyAlignment="1">
      <alignment horizontal="left" vertical="center" shrinkToFit="1"/>
    </xf>
    <xf numFmtId="0" fontId="16" fillId="0" borderId="3653" xfId="3" applyFont="1" applyBorder="1" applyAlignment="1">
      <alignment horizontal="left" vertical="center" wrapText="1"/>
    </xf>
    <xf numFmtId="0" fontId="16" fillId="0" borderId="3654" xfId="3" applyFont="1" applyBorder="1" applyAlignment="1">
      <alignment horizontal="left" vertical="center" wrapText="1"/>
    </xf>
    <xf numFmtId="0" fontId="12" fillId="2" borderId="3655" xfId="3" applyFont="1" applyFill="1" applyBorder="1" applyAlignment="1">
      <alignment horizontal="center" vertical="center"/>
    </xf>
    <xf numFmtId="0" fontId="12" fillId="2" borderId="3656" xfId="3" applyFont="1" applyFill="1" applyBorder="1" applyAlignment="1">
      <alignment horizontal="center" vertical="center"/>
    </xf>
    <xf numFmtId="0" fontId="12" fillId="2" borderId="3657" xfId="3" applyFont="1" applyFill="1" applyBorder="1" applyAlignment="1">
      <alignment horizontal="center" vertical="center"/>
    </xf>
    <xf numFmtId="0" fontId="13" fillId="0" borderId="3658" xfId="3" applyFont="1" applyBorder="1" applyAlignment="1">
      <alignment horizontal="left" vertical="top" wrapText="1"/>
    </xf>
    <xf numFmtId="0" fontId="13" fillId="0" borderId="3656" xfId="3" applyFont="1" applyBorder="1" applyAlignment="1">
      <alignment horizontal="left" vertical="top" wrapText="1"/>
    </xf>
    <xf numFmtId="0" fontId="13" fillId="0" borderId="3659" xfId="3" applyFont="1" applyBorder="1" applyAlignment="1">
      <alignment horizontal="left" vertical="top" wrapText="1"/>
    </xf>
    <xf numFmtId="0" fontId="12" fillId="2" borderId="3652" xfId="3" applyFont="1" applyFill="1" applyBorder="1" applyAlignment="1">
      <alignment horizontal="center" vertical="center"/>
    </xf>
    <xf numFmtId="0" fontId="12" fillId="2" borderId="3653" xfId="3" applyFont="1" applyFill="1" applyBorder="1" applyAlignment="1">
      <alignment horizontal="center" vertical="center"/>
    </xf>
    <xf numFmtId="0" fontId="16" fillId="0" borderId="3640" xfId="3" applyFont="1" applyBorder="1" applyAlignment="1">
      <alignment horizontal="left" vertical="center" wrapText="1"/>
    </xf>
    <xf numFmtId="0" fontId="16" fillId="0" borderId="3641" xfId="3" applyFont="1" applyBorder="1" applyAlignment="1">
      <alignment horizontal="left" vertical="center" wrapText="1"/>
    </xf>
    <xf numFmtId="0" fontId="12" fillId="2" borderId="3642" xfId="3" applyFont="1" applyFill="1" applyBorder="1" applyAlignment="1">
      <alignment horizontal="center" vertical="center"/>
    </xf>
    <xf numFmtId="0" fontId="12" fillId="2" borderId="3643" xfId="3" applyFont="1" applyFill="1" applyBorder="1" applyAlignment="1">
      <alignment horizontal="center" vertical="center"/>
    </xf>
    <xf numFmtId="0" fontId="18" fillId="0" borderId="3644" xfId="3" applyFont="1" applyBorder="1" applyAlignment="1">
      <alignment horizontal="left" vertical="center" shrinkToFit="1"/>
    </xf>
    <xf numFmtId="0" fontId="18" fillId="0" borderId="3645" xfId="3" applyFont="1" applyBorder="1" applyAlignment="1">
      <alignment horizontal="left" vertical="center" shrinkToFit="1"/>
    </xf>
    <xf numFmtId="0" fontId="18" fillId="0" borderId="3646" xfId="3" applyFont="1" applyBorder="1" applyAlignment="1">
      <alignment horizontal="left" vertical="center" shrinkToFit="1"/>
    </xf>
    <xf numFmtId="0" fontId="12" fillId="2" borderId="3733" xfId="3" applyFont="1" applyFill="1" applyBorder="1" applyAlignment="1">
      <alignment horizontal="center" vertical="center" wrapText="1"/>
    </xf>
    <xf numFmtId="0" fontId="12" fillId="2" borderId="3734" xfId="3" applyFont="1" applyFill="1" applyBorder="1" applyAlignment="1">
      <alignment horizontal="center" vertical="center" wrapText="1"/>
    </xf>
    <xf numFmtId="0" fontId="12" fillId="2" borderId="3735" xfId="3" applyFont="1" applyFill="1" applyBorder="1" applyAlignment="1">
      <alignment horizontal="center" vertical="center" wrapText="1"/>
    </xf>
    <xf numFmtId="0" fontId="12" fillId="5" borderId="3733" xfId="3" applyFont="1" applyFill="1" applyBorder="1" applyAlignment="1">
      <alignment horizontal="left" vertical="top" wrapText="1"/>
    </xf>
    <xf numFmtId="0" fontId="12" fillId="5" borderId="3734" xfId="3" applyFont="1" applyFill="1" applyBorder="1" applyAlignment="1">
      <alignment horizontal="left" vertical="top" wrapText="1"/>
    </xf>
    <xf numFmtId="0" fontId="12" fillId="5" borderId="3735" xfId="3" applyFont="1" applyFill="1" applyBorder="1" applyAlignment="1">
      <alignment horizontal="left" vertical="top" wrapText="1"/>
    </xf>
    <xf numFmtId="0" fontId="15" fillId="5" borderId="3733" xfId="3" applyFont="1" applyFill="1" applyBorder="1" applyAlignment="1">
      <alignment horizontal="center" vertical="center" wrapText="1"/>
    </xf>
    <xf numFmtId="0" fontId="15" fillId="5" borderId="3735" xfId="3" applyFont="1" applyFill="1" applyBorder="1" applyAlignment="1">
      <alignment horizontal="center" vertical="center" wrapText="1"/>
    </xf>
    <xf numFmtId="0" fontId="21" fillId="0" borderId="3733" xfId="3" applyFont="1" applyBorder="1" applyAlignment="1">
      <alignment horizontal="left" vertical="center" wrapText="1"/>
    </xf>
    <xf numFmtId="0" fontId="21" fillId="0" borderId="3734" xfId="3" applyFont="1" applyBorder="1" applyAlignment="1">
      <alignment horizontal="left" vertical="center" wrapText="1"/>
    </xf>
    <xf numFmtId="0" fontId="21" fillId="0" borderId="3735" xfId="3" applyFont="1" applyBorder="1" applyAlignment="1">
      <alignment horizontal="left" vertical="center" wrapText="1"/>
    </xf>
    <xf numFmtId="0" fontId="12" fillId="2" borderId="3733" xfId="3" applyFont="1" applyFill="1" applyBorder="1" applyAlignment="1">
      <alignment horizontal="center" vertical="center"/>
    </xf>
    <xf numFmtId="0" fontId="12" fillId="2" borderId="3734" xfId="3" applyFont="1" applyFill="1" applyBorder="1" applyAlignment="1">
      <alignment horizontal="center" vertical="center"/>
    </xf>
    <xf numFmtId="0" fontId="12" fillId="2" borderId="3728" xfId="3" applyFont="1" applyFill="1" applyBorder="1" applyAlignment="1">
      <alignment horizontal="center" vertical="center"/>
    </xf>
    <xf numFmtId="0" fontId="12" fillId="2" borderId="3729" xfId="3" applyFont="1" applyFill="1" applyBorder="1" applyAlignment="1">
      <alignment horizontal="center" vertical="center"/>
    </xf>
    <xf numFmtId="0" fontId="19" fillId="0" borderId="3730" xfId="3" applyFont="1" applyBorder="1" applyAlignment="1">
      <alignment horizontal="left" vertical="center" shrinkToFit="1"/>
    </xf>
    <xf numFmtId="0" fontId="19" fillId="0" borderId="3731" xfId="3" applyFont="1" applyBorder="1" applyAlignment="1">
      <alignment horizontal="left" vertical="center" shrinkToFit="1"/>
    </xf>
    <xf numFmtId="0" fontId="19" fillId="0" borderId="3732" xfId="3" applyFont="1" applyBorder="1" applyAlignment="1">
      <alignment horizontal="left" vertical="center" shrinkToFit="1"/>
    </xf>
    <xf numFmtId="0" fontId="12" fillId="2" borderId="3723" xfId="3" applyFont="1" applyFill="1" applyBorder="1" applyAlignment="1">
      <alignment horizontal="center" vertical="center"/>
    </xf>
    <xf numFmtId="0" fontId="12" fillId="2" borderId="3724" xfId="3" applyFont="1" applyFill="1" applyBorder="1" applyAlignment="1">
      <alignment horizontal="center" vertical="center"/>
    </xf>
    <xf numFmtId="0" fontId="12" fillId="2" borderId="3725" xfId="3" applyFont="1" applyFill="1" applyBorder="1" applyAlignment="1">
      <alignment horizontal="center" vertical="center"/>
    </xf>
    <xf numFmtId="0" fontId="13" fillId="0" borderId="3726" xfId="3" applyFont="1" applyBorder="1" applyAlignment="1">
      <alignment horizontal="left" vertical="top" wrapText="1"/>
    </xf>
    <xf numFmtId="0" fontId="13" fillId="0" borderId="3724" xfId="3" applyFont="1" applyBorder="1" applyAlignment="1">
      <alignment horizontal="left" vertical="top" wrapText="1"/>
    </xf>
    <xf numFmtId="0" fontId="13" fillId="0" borderId="3727" xfId="3" applyFont="1" applyBorder="1" applyAlignment="1">
      <alignment horizontal="left" vertical="top" wrapText="1"/>
    </xf>
    <xf numFmtId="0" fontId="12" fillId="2" borderId="3718" xfId="3" applyFont="1" applyFill="1" applyBorder="1" applyAlignment="1">
      <alignment horizontal="center" vertical="center"/>
    </xf>
    <xf numFmtId="0" fontId="12" fillId="2" borderId="3719" xfId="3" applyFont="1" applyFill="1" applyBorder="1" applyAlignment="1">
      <alignment horizontal="center" vertical="center"/>
    </xf>
    <xf numFmtId="0" fontId="19" fillId="0" borderId="3720" xfId="3" applyFont="1" applyBorder="1" applyAlignment="1">
      <alignment horizontal="left" vertical="center" shrinkToFit="1"/>
    </xf>
    <xf numFmtId="0" fontId="19" fillId="0" borderId="3721" xfId="3" applyFont="1" applyBorder="1" applyAlignment="1">
      <alignment horizontal="left" vertical="center" shrinkToFit="1"/>
    </xf>
    <xf numFmtId="0" fontId="19" fillId="0" borderId="3722" xfId="3" applyFont="1" applyBorder="1" applyAlignment="1">
      <alignment horizontal="left" vertical="center" shrinkToFit="1"/>
    </xf>
    <xf numFmtId="0" fontId="12" fillId="2" borderId="3713" xfId="3" applyFont="1" applyFill="1" applyBorder="1" applyAlignment="1">
      <alignment horizontal="center" vertical="center"/>
    </xf>
    <xf numFmtId="0" fontId="12" fillId="2" borderId="3714" xfId="3" applyFont="1" applyFill="1" applyBorder="1" applyAlignment="1">
      <alignment horizontal="center" vertical="center"/>
    </xf>
    <xf numFmtId="0" fontId="18" fillId="0" borderId="3715" xfId="3" applyFont="1" applyBorder="1" applyAlignment="1">
      <alignment horizontal="left" vertical="center" shrinkToFit="1"/>
    </xf>
    <xf numFmtId="0" fontId="18" fillId="0" borderId="3716" xfId="3" applyFont="1" applyBorder="1" applyAlignment="1">
      <alignment horizontal="left" vertical="center" shrinkToFit="1"/>
    </xf>
    <xf numFmtId="0" fontId="18" fillId="0" borderId="3717" xfId="3" applyFont="1" applyBorder="1" applyAlignment="1">
      <alignment horizontal="left" vertical="center" shrinkToFit="1"/>
    </xf>
    <xf numFmtId="0" fontId="18" fillId="0" borderId="3720" xfId="3" applyFont="1" applyBorder="1" applyAlignment="1">
      <alignment horizontal="left" vertical="center" shrinkToFit="1"/>
    </xf>
    <xf numFmtId="0" fontId="18" fillId="0" borderId="3721" xfId="3" applyFont="1" applyBorder="1" applyAlignment="1">
      <alignment horizontal="left" vertical="center" shrinkToFit="1"/>
    </xf>
    <xf numFmtId="0" fontId="18" fillId="0" borderId="3722" xfId="3" applyFont="1" applyBorder="1" applyAlignment="1">
      <alignment horizontal="left" vertical="center" shrinkToFit="1"/>
    </xf>
    <xf numFmtId="0" fontId="12" fillId="5" borderId="3700" xfId="3" applyFont="1" applyFill="1" applyBorder="1" applyAlignment="1">
      <alignment horizontal="left" vertical="top" wrapText="1"/>
    </xf>
    <xf numFmtId="0" fontId="12" fillId="5" borderId="3701" xfId="3" applyFont="1" applyFill="1" applyBorder="1" applyAlignment="1">
      <alignment horizontal="left" vertical="top" wrapText="1"/>
    </xf>
    <xf numFmtId="0" fontId="12" fillId="2" borderId="3699" xfId="3" applyFont="1" applyFill="1" applyBorder="1" applyAlignment="1">
      <alignment horizontal="center" vertical="center" wrapText="1"/>
    </xf>
    <xf numFmtId="0" fontId="12" fillId="2" borderId="3700" xfId="3" applyFont="1" applyFill="1" applyBorder="1" applyAlignment="1">
      <alignment horizontal="center" vertical="center" wrapText="1"/>
    </xf>
    <xf numFmtId="0" fontId="12" fillId="2" borderId="3712" xfId="3" applyFont="1" applyFill="1" applyBorder="1" applyAlignment="1">
      <alignment horizontal="center" vertical="center" wrapText="1"/>
    </xf>
    <xf numFmtId="0" fontId="12" fillId="2" borderId="3694" xfId="3" applyFont="1" applyFill="1" applyBorder="1" applyAlignment="1">
      <alignment horizontal="center" vertical="center"/>
    </xf>
    <xf numFmtId="0" fontId="12" fillId="2" borderId="3695" xfId="3" applyFont="1" applyFill="1" applyBorder="1" applyAlignment="1">
      <alignment horizontal="center" vertical="center"/>
    </xf>
    <xf numFmtId="0" fontId="19" fillId="0" borderId="3696" xfId="3" applyFont="1" applyBorder="1" applyAlignment="1">
      <alignment horizontal="left" vertical="center" shrinkToFit="1"/>
    </xf>
    <xf numFmtId="0" fontId="19" fillId="0" borderId="3697" xfId="3" applyFont="1" applyBorder="1" applyAlignment="1">
      <alignment horizontal="left" vertical="center" shrinkToFit="1"/>
    </xf>
    <xf numFmtId="0" fontId="19" fillId="0" borderId="3698" xfId="3" applyFont="1" applyBorder="1" applyAlignment="1">
      <alignment horizontal="left" vertical="center" shrinkToFit="1"/>
    </xf>
    <xf numFmtId="0" fontId="12" fillId="2" borderId="3707" xfId="3" applyFont="1" applyFill="1" applyBorder="1" applyAlignment="1">
      <alignment horizontal="center" vertical="center"/>
    </xf>
    <xf numFmtId="0" fontId="12" fillId="2" borderId="3708" xfId="3" applyFont="1" applyFill="1" applyBorder="1" applyAlignment="1">
      <alignment horizontal="center" vertical="center"/>
    </xf>
    <xf numFmtId="0" fontId="19" fillId="0" borderId="3709" xfId="3" applyFont="1" applyBorder="1" applyAlignment="1">
      <alignment horizontal="left" vertical="center" shrinkToFit="1"/>
    </xf>
    <xf numFmtId="0" fontId="19" fillId="0" borderId="3710" xfId="3" applyFont="1" applyBorder="1" applyAlignment="1">
      <alignment horizontal="left" vertical="center" shrinkToFit="1"/>
    </xf>
    <xf numFmtId="0" fontId="19" fillId="0" borderId="3711" xfId="3" applyFont="1" applyBorder="1" applyAlignment="1">
      <alignment horizontal="left" vertical="center" shrinkToFit="1"/>
    </xf>
    <xf numFmtId="0" fontId="18" fillId="0" borderId="3696" xfId="3" applyFont="1" applyBorder="1" applyAlignment="1">
      <alignment horizontal="left" vertical="center" shrinkToFit="1"/>
    </xf>
    <xf numFmtId="0" fontId="18" fillId="0" borderId="3697" xfId="3" applyFont="1" applyBorder="1" applyAlignment="1">
      <alignment horizontal="left" vertical="center" shrinkToFit="1"/>
    </xf>
    <xf numFmtId="0" fontId="18" fillId="0" borderId="3698" xfId="3" applyFont="1" applyBorder="1" applyAlignment="1">
      <alignment horizontal="left" vertical="center" shrinkToFit="1"/>
    </xf>
    <xf numFmtId="0" fontId="16" fillId="0" borderId="3700" xfId="3" applyFont="1" applyBorder="1" applyAlignment="1">
      <alignment horizontal="left" vertical="center" wrapText="1"/>
    </xf>
    <xf numFmtId="0" fontId="16" fillId="0" borderId="3701" xfId="3" applyFont="1" applyBorder="1" applyAlignment="1">
      <alignment horizontal="left" vertical="center" wrapText="1"/>
    </xf>
    <xf numFmtId="0" fontId="12" fillId="2" borderId="3702" xfId="3" applyFont="1" applyFill="1" applyBorder="1" applyAlignment="1">
      <alignment horizontal="center" vertical="center"/>
    </xf>
    <xf numFmtId="0" fontId="12" fillId="2" borderId="3703" xfId="3" applyFont="1" applyFill="1" applyBorder="1" applyAlignment="1">
      <alignment horizontal="center" vertical="center"/>
    </xf>
    <xf numFmtId="0" fontId="12" fillId="2" borderId="3704" xfId="3" applyFont="1" applyFill="1" applyBorder="1" applyAlignment="1">
      <alignment horizontal="center" vertical="center"/>
    </xf>
    <xf numFmtId="0" fontId="13" fillId="0" borderId="3705" xfId="3" applyFont="1" applyBorder="1" applyAlignment="1">
      <alignment horizontal="left" vertical="top" wrapText="1"/>
    </xf>
    <xf numFmtId="0" fontId="13" fillId="0" borderId="3703" xfId="3" applyFont="1" applyBorder="1" applyAlignment="1">
      <alignment horizontal="left" vertical="top" wrapText="1"/>
    </xf>
    <xf numFmtId="0" fontId="13" fillId="0" borderId="3706" xfId="3" applyFont="1" applyBorder="1" applyAlignment="1">
      <alignment horizontal="left" vertical="top" wrapText="1"/>
    </xf>
    <xf numFmtId="0" fontId="12" fillId="2" borderId="3699" xfId="3" applyFont="1" applyFill="1" applyBorder="1" applyAlignment="1">
      <alignment horizontal="center" vertical="center"/>
    </xf>
    <xf numFmtId="0" fontId="12" fillId="2" borderId="3700" xfId="3" applyFont="1" applyFill="1" applyBorder="1" applyAlignment="1">
      <alignment horizontal="center" vertical="center"/>
    </xf>
    <xf numFmtId="0" fontId="16" fillId="0" borderId="3687" xfId="3" applyFont="1" applyBorder="1" applyAlignment="1">
      <alignment horizontal="left" vertical="center" wrapText="1"/>
    </xf>
    <xf numFmtId="0" fontId="16" fillId="0" borderId="3688" xfId="3" applyFont="1" applyBorder="1" applyAlignment="1">
      <alignment horizontal="left" vertical="center" wrapText="1"/>
    </xf>
    <xf numFmtId="0" fontId="12" fillId="2" borderId="3689" xfId="3" applyFont="1" applyFill="1" applyBorder="1" applyAlignment="1">
      <alignment horizontal="center" vertical="center"/>
    </xf>
    <xf numFmtId="0" fontId="12" fillId="2" borderId="3690" xfId="3" applyFont="1" applyFill="1" applyBorder="1" applyAlignment="1">
      <alignment horizontal="center" vertical="center"/>
    </xf>
    <xf numFmtId="0" fontId="18" fillId="0" borderId="3691" xfId="3" applyFont="1" applyBorder="1" applyAlignment="1">
      <alignment horizontal="left" vertical="center" shrinkToFit="1"/>
    </xf>
    <xf numFmtId="0" fontId="18" fillId="0" borderId="3692" xfId="3" applyFont="1" applyBorder="1" applyAlignment="1">
      <alignment horizontal="left" vertical="center" shrinkToFit="1"/>
    </xf>
    <xf numFmtId="0" fontId="18" fillId="0" borderId="3693" xfId="3" applyFont="1" applyBorder="1" applyAlignment="1">
      <alignment horizontal="left" vertical="center" shrinkToFit="1"/>
    </xf>
    <xf numFmtId="0" fontId="12" fillId="2" borderId="3780" xfId="3" applyFont="1" applyFill="1" applyBorder="1" applyAlignment="1">
      <alignment horizontal="center" vertical="center" wrapText="1"/>
    </xf>
    <xf numFmtId="0" fontId="12" fillId="2" borderId="3781" xfId="3" applyFont="1" applyFill="1" applyBorder="1" applyAlignment="1">
      <alignment horizontal="center" vertical="center" wrapText="1"/>
    </xf>
    <xf numFmtId="0" fontId="12" fillId="2" borderId="3782" xfId="3" applyFont="1" applyFill="1" applyBorder="1" applyAlignment="1">
      <alignment horizontal="center" vertical="center" wrapText="1"/>
    </xf>
    <xf numFmtId="0" fontId="12" fillId="5" borderId="3780" xfId="3" applyFont="1" applyFill="1" applyBorder="1" applyAlignment="1">
      <alignment horizontal="left" vertical="top" wrapText="1"/>
    </xf>
    <xf numFmtId="0" fontId="12" fillId="5" borderId="3781" xfId="3" applyFont="1" applyFill="1" applyBorder="1" applyAlignment="1">
      <alignment horizontal="left" vertical="top" wrapText="1"/>
    </xf>
    <xf numFmtId="0" fontId="12" fillId="5" borderId="3782" xfId="3" applyFont="1" applyFill="1" applyBorder="1" applyAlignment="1">
      <alignment horizontal="left" vertical="top" wrapText="1"/>
    </xf>
    <xf numFmtId="0" fontId="15" fillId="5" borderId="3780" xfId="3" applyFont="1" applyFill="1" applyBorder="1" applyAlignment="1">
      <alignment horizontal="center" vertical="center" wrapText="1"/>
    </xf>
    <xf numFmtId="0" fontId="15" fillId="5" borderId="3782" xfId="3" applyFont="1" applyFill="1" applyBorder="1" applyAlignment="1">
      <alignment horizontal="center" vertical="center" wrapText="1"/>
    </xf>
    <xf numFmtId="0" fontId="21" fillId="0" borderId="3780" xfId="3" applyFont="1" applyBorder="1" applyAlignment="1">
      <alignment horizontal="left" vertical="center" wrapText="1"/>
    </xf>
    <xf numFmtId="0" fontId="21" fillId="0" borderId="3781" xfId="3" applyFont="1" applyBorder="1" applyAlignment="1">
      <alignment horizontal="left" vertical="center" wrapText="1"/>
    </xf>
    <xf numFmtId="0" fontId="21" fillId="0" borderId="3782" xfId="3" applyFont="1" applyBorder="1" applyAlignment="1">
      <alignment horizontal="left" vertical="center" wrapText="1"/>
    </xf>
    <xf numFmtId="0" fontId="12" fillId="2" borderId="3780" xfId="3" applyFont="1" applyFill="1" applyBorder="1" applyAlignment="1">
      <alignment horizontal="center" vertical="center"/>
    </xf>
    <xf numFmtId="0" fontId="12" fillId="2" borderId="3781" xfId="3" applyFont="1" applyFill="1" applyBorder="1" applyAlignment="1">
      <alignment horizontal="center" vertical="center"/>
    </xf>
    <xf numFmtId="0" fontId="12" fillId="2" borderId="3775" xfId="3" applyFont="1" applyFill="1" applyBorder="1" applyAlignment="1">
      <alignment horizontal="center" vertical="center"/>
    </xf>
    <xf numFmtId="0" fontId="12" fillId="2" borderId="3776" xfId="3" applyFont="1" applyFill="1" applyBorder="1" applyAlignment="1">
      <alignment horizontal="center" vertical="center"/>
    </xf>
    <xf numFmtId="0" fontId="19" fillId="0" borderId="3777" xfId="3" applyFont="1" applyBorder="1" applyAlignment="1">
      <alignment horizontal="left" vertical="center" shrinkToFit="1"/>
    </xf>
    <xf numFmtId="0" fontId="19" fillId="0" borderId="3778" xfId="3" applyFont="1" applyBorder="1" applyAlignment="1">
      <alignment horizontal="left" vertical="center" shrinkToFit="1"/>
    </xf>
    <xf numFmtId="0" fontId="19" fillId="0" borderId="3779" xfId="3" applyFont="1" applyBorder="1" applyAlignment="1">
      <alignment horizontal="left" vertical="center" shrinkToFit="1"/>
    </xf>
    <xf numFmtId="0" fontId="12" fillId="2" borderId="3770" xfId="3" applyFont="1" applyFill="1" applyBorder="1" applyAlignment="1">
      <alignment horizontal="center" vertical="center"/>
    </xf>
    <xf numFmtId="0" fontId="12" fillId="2" borderId="3771" xfId="3" applyFont="1" applyFill="1" applyBorder="1" applyAlignment="1">
      <alignment horizontal="center" vertical="center"/>
    </xf>
    <xf numFmtId="0" fontId="12" fillId="2" borderId="3772" xfId="3" applyFont="1" applyFill="1" applyBorder="1" applyAlignment="1">
      <alignment horizontal="center" vertical="center"/>
    </xf>
    <xf numFmtId="0" fontId="13" fillId="0" borderId="3773" xfId="3" applyFont="1" applyBorder="1" applyAlignment="1">
      <alignment horizontal="left" vertical="top" wrapText="1"/>
    </xf>
    <xf numFmtId="0" fontId="13" fillId="0" borderId="3771" xfId="3" applyFont="1" applyBorder="1" applyAlignment="1">
      <alignment horizontal="left" vertical="top" wrapText="1"/>
    </xf>
    <xf numFmtId="0" fontId="13" fillId="0" borderId="3774" xfId="3" applyFont="1" applyBorder="1" applyAlignment="1">
      <alignment horizontal="left" vertical="top" wrapText="1"/>
    </xf>
    <xf numFmtId="0" fontId="12" fillId="2" borderId="3765" xfId="3" applyFont="1" applyFill="1" applyBorder="1" applyAlignment="1">
      <alignment horizontal="center" vertical="center"/>
    </xf>
    <xf numFmtId="0" fontId="12" fillId="2" borderId="3766" xfId="3" applyFont="1" applyFill="1" applyBorder="1" applyAlignment="1">
      <alignment horizontal="center" vertical="center"/>
    </xf>
    <xf numFmtId="0" fontId="19" fillId="0" borderId="3767" xfId="3" applyFont="1" applyBorder="1" applyAlignment="1">
      <alignment horizontal="left" vertical="center" shrinkToFit="1"/>
    </xf>
    <xf numFmtId="0" fontId="19" fillId="0" borderId="3768" xfId="3" applyFont="1" applyBorder="1" applyAlignment="1">
      <alignment horizontal="left" vertical="center" shrinkToFit="1"/>
    </xf>
    <xf numFmtId="0" fontId="19" fillId="0" borderId="3769" xfId="3" applyFont="1" applyBorder="1" applyAlignment="1">
      <alignment horizontal="left" vertical="center" shrinkToFit="1"/>
    </xf>
    <xf numFmtId="0" fontId="12" fillId="2" borderId="3760" xfId="3" applyFont="1" applyFill="1" applyBorder="1" applyAlignment="1">
      <alignment horizontal="center" vertical="center"/>
    </xf>
    <xf numFmtId="0" fontId="12" fillId="2" borderId="3761" xfId="3" applyFont="1" applyFill="1" applyBorder="1" applyAlignment="1">
      <alignment horizontal="center" vertical="center"/>
    </xf>
    <xf numFmtId="0" fontId="18" fillId="0" borderId="3762" xfId="3" applyFont="1" applyBorder="1" applyAlignment="1">
      <alignment horizontal="left" vertical="center" shrinkToFit="1"/>
    </xf>
    <xf numFmtId="0" fontId="18" fillId="0" borderId="3763" xfId="3" applyFont="1" applyBorder="1" applyAlignment="1">
      <alignment horizontal="left" vertical="center" shrinkToFit="1"/>
    </xf>
    <xf numFmtId="0" fontId="18" fillId="0" borderId="3764" xfId="3" applyFont="1" applyBorder="1" applyAlignment="1">
      <alignment horizontal="left" vertical="center" shrinkToFit="1"/>
    </xf>
    <xf numFmtId="0" fontId="18" fillId="0" borderId="3767" xfId="3" applyFont="1" applyBorder="1" applyAlignment="1">
      <alignment horizontal="left" vertical="center" shrinkToFit="1"/>
    </xf>
    <xf numFmtId="0" fontId="18" fillId="0" borderId="3768" xfId="3" applyFont="1" applyBorder="1" applyAlignment="1">
      <alignment horizontal="left" vertical="center" shrinkToFit="1"/>
    </xf>
    <xf numFmtId="0" fontId="18" fillId="0" borderId="3769" xfId="3" applyFont="1" applyBorder="1" applyAlignment="1">
      <alignment horizontal="left" vertical="center" shrinkToFit="1"/>
    </xf>
    <xf numFmtId="0" fontId="12" fillId="5" borderId="3747" xfId="3" applyFont="1" applyFill="1" applyBorder="1" applyAlignment="1">
      <alignment horizontal="left" vertical="top" wrapText="1"/>
    </xf>
    <xf numFmtId="0" fontId="12" fillId="5" borderId="3748" xfId="3" applyFont="1" applyFill="1" applyBorder="1" applyAlignment="1">
      <alignment horizontal="left" vertical="top" wrapText="1"/>
    </xf>
    <xf numFmtId="0" fontId="12" fillId="2" borderId="3746" xfId="3" applyFont="1" applyFill="1" applyBorder="1" applyAlignment="1">
      <alignment horizontal="center" vertical="center" wrapText="1"/>
    </xf>
    <xf numFmtId="0" fontId="12" fillId="2" borderId="3747" xfId="3" applyFont="1" applyFill="1" applyBorder="1" applyAlignment="1">
      <alignment horizontal="center" vertical="center" wrapText="1"/>
    </xf>
    <xf numFmtId="0" fontId="12" fillId="2" borderId="3759" xfId="3" applyFont="1" applyFill="1" applyBorder="1" applyAlignment="1">
      <alignment horizontal="center" vertical="center" wrapText="1"/>
    </xf>
    <xf numFmtId="0" fontId="12" fillId="2" borderId="3741" xfId="3" applyFont="1" applyFill="1" applyBorder="1" applyAlignment="1">
      <alignment horizontal="center" vertical="center"/>
    </xf>
    <xf numFmtId="0" fontId="12" fillId="2" borderId="3742" xfId="3" applyFont="1" applyFill="1" applyBorder="1" applyAlignment="1">
      <alignment horizontal="center" vertical="center"/>
    </xf>
    <xf numFmtId="0" fontId="19" fillId="0" borderId="3743" xfId="3" applyFont="1" applyBorder="1" applyAlignment="1">
      <alignment horizontal="left" vertical="center" shrinkToFit="1"/>
    </xf>
    <xf numFmtId="0" fontId="19" fillId="0" borderId="3744" xfId="3" applyFont="1" applyBorder="1" applyAlignment="1">
      <alignment horizontal="left" vertical="center" shrinkToFit="1"/>
    </xf>
    <xf numFmtId="0" fontId="19" fillId="0" borderId="3745" xfId="3" applyFont="1" applyBorder="1" applyAlignment="1">
      <alignment horizontal="left" vertical="center" shrinkToFit="1"/>
    </xf>
    <xf numFmtId="0" fontId="12" fillId="2" borderId="3754" xfId="3" applyFont="1" applyFill="1" applyBorder="1" applyAlignment="1">
      <alignment horizontal="center" vertical="center"/>
    </xf>
    <xf numFmtId="0" fontId="12" fillId="2" borderId="3755" xfId="3" applyFont="1" applyFill="1" applyBorder="1" applyAlignment="1">
      <alignment horizontal="center" vertical="center"/>
    </xf>
    <xf numFmtId="0" fontId="19" fillId="0" borderId="3756" xfId="3" applyFont="1" applyBorder="1" applyAlignment="1">
      <alignment horizontal="left" vertical="center" shrinkToFit="1"/>
    </xf>
    <xf numFmtId="0" fontId="19" fillId="0" borderId="3757" xfId="3" applyFont="1" applyBorder="1" applyAlignment="1">
      <alignment horizontal="left" vertical="center" shrinkToFit="1"/>
    </xf>
    <xf numFmtId="0" fontId="19" fillId="0" borderId="3758" xfId="3" applyFont="1" applyBorder="1" applyAlignment="1">
      <alignment horizontal="left" vertical="center" shrinkToFit="1"/>
    </xf>
    <xf numFmtId="0" fontId="18" fillId="0" borderId="3743" xfId="3" applyFont="1" applyBorder="1" applyAlignment="1">
      <alignment horizontal="left" vertical="center" shrinkToFit="1"/>
    </xf>
    <xf numFmtId="0" fontId="18" fillId="0" borderId="3744" xfId="3" applyFont="1" applyBorder="1" applyAlignment="1">
      <alignment horizontal="left" vertical="center" shrinkToFit="1"/>
    </xf>
    <xf numFmtId="0" fontId="18" fillId="0" borderId="3745" xfId="3" applyFont="1" applyBorder="1" applyAlignment="1">
      <alignment horizontal="left" vertical="center" shrinkToFit="1"/>
    </xf>
    <xf numFmtId="0" fontId="16" fillId="0" borderId="3747" xfId="3" applyFont="1" applyBorder="1" applyAlignment="1">
      <alignment horizontal="left" vertical="center" wrapText="1"/>
    </xf>
    <xf numFmtId="0" fontId="16" fillId="0" borderId="3748" xfId="3" applyFont="1" applyBorder="1" applyAlignment="1">
      <alignment horizontal="left" vertical="center" wrapText="1"/>
    </xf>
    <xf numFmtId="0" fontId="12" fillId="2" borderId="3749" xfId="3" applyFont="1" applyFill="1" applyBorder="1" applyAlignment="1">
      <alignment horizontal="center" vertical="center"/>
    </xf>
    <xf numFmtId="0" fontId="12" fillId="2" borderId="3750" xfId="3" applyFont="1" applyFill="1" applyBorder="1" applyAlignment="1">
      <alignment horizontal="center" vertical="center"/>
    </xf>
    <xf numFmtId="0" fontId="12" fillId="2" borderId="3751" xfId="3" applyFont="1" applyFill="1" applyBorder="1" applyAlignment="1">
      <alignment horizontal="center" vertical="center"/>
    </xf>
    <xf numFmtId="0" fontId="13" fillId="0" borderId="3752" xfId="3" applyFont="1" applyBorder="1" applyAlignment="1">
      <alignment horizontal="left" vertical="top" wrapText="1"/>
    </xf>
    <xf numFmtId="0" fontId="13" fillId="0" borderId="3750" xfId="3" applyFont="1" applyBorder="1" applyAlignment="1">
      <alignment horizontal="left" vertical="top" wrapText="1"/>
    </xf>
    <xf numFmtId="0" fontId="13" fillId="0" borderId="3753" xfId="3" applyFont="1" applyBorder="1" applyAlignment="1">
      <alignment horizontal="left" vertical="top" wrapText="1"/>
    </xf>
    <xf numFmtId="0" fontId="12" fillId="2" borderId="3746" xfId="3" applyFont="1" applyFill="1" applyBorder="1" applyAlignment="1">
      <alignment horizontal="center" vertical="center"/>
    </xf>
    <xf numFmtId="0" fontId="12" fillId="2" borderId="3747" xfId="3" applyFont="1" applyFill="1" applyBorder="1" applyAlignment="1">
      <alignment horizontal="center" vertical="center"/>
    </xf>
    <xf numFmtId="0" fontId="16" fillId="0" borderId="3734" xfId="3" applyFont="1" applyBorder="1" applyAlignment="1">
      <alignment horizontal="left" vertical="center" wrapText="1"/>
    </xf>
    <xf numFmtId="0" fontId="16" fillId="0" borderId="3735" xfId="3" applyFont="1" applyBorder="1" applyAlignment="1">
      <alignment horizontal="left" vertical="center" wrapText="1"/>
    </xf>
    <xf numFmtId="0" fontId="12" fillId="2" borderId="3736" xfId="3" applyFont="1" applyFill="1" applyBorder="1" applyAlignment="1">
      <alignment horizontal="center" vertical="center"/>
    </xf>
    <xf numFmtId="0" fontId="12" fillId="2" borderId="3737" xfId="3" applyFont="1" applyFill="1" applyBorder="1" applyAlignment="1">
      <alignment horizontal="center" vertical="center"/>
    </xf>
    <xf numFmtId="0" fontId="18" fillId="0" borderId="3738" xfId="3" applyFont="1" applyBorder="1" applyAlignment="1">
      <alignment horizontal="left" vertical="center" shrinkToFit="1"/>
    </xf>
    <xf numFmtId="0" fontId="18" fillId="0" borderId="3739" xfId="3" applyFont="1" applyBorder="1" applyAlignment="1">
      <alignment horizontal="left" vertical="center" shrinkToFit="1"/>
    </xf>
    <xf numFmtId="0" fontId="18" fillId="0" borderId="3740" xfId="3" applyFont="1" applyBorder="1" applyAlignment="1">
      <alignment horizontal="left" vertical="center" shrinkToFit="1"/>
    </xf>
    <xf numFmtId="0" fontId="12" fillId="2" borderId="3827" xfId="3" applyFont="1" applyFill="1" applyBorder="1" applyAlignment="1">
      <alignment horizontal="center" vertical="center" wrapText="1"/>
    </xf>
    <xf numFmtId="0" fontId="12" fillId="2" borderId="3828" xfId="3" applyFont="1" applyFill="1" applyBorder="1" applyAlignment="1">
      <alignment horizontal="center" vertical="center" wrapText="1"/>
    </xf>
    <xf numFmtId="0" fontId="12" fillId="2" borderId="3829" xfId="3" applyFont="1" applyFill="1" applyBorder="1" applyAlignment="1">
      <alignment horizontal="center" vertical="center" wrapText="1"/>
    </xf>
    <xf numFmtId="0" fontId="12" fillId="5" borderId="3827" xfId="3" applyFont="1" applyFill="1" applyBorder="1" applyAlignment="1">
      <alignment horizontal="left" vertical="top" wrapText="1"/>
    </xf>
    <xf numFmtId="0" fontId="12" fillId="5" borderId="3828" xfId="3" applyFont="1" applyFill="1" applyBorder="1" applyAlignment="1">
      <alignment horizontal="left" vertical="top" wrapText="1"/>
    </xf>
    <xf numFmtId="0" fontId="12" fillId="5" borderId="3829" xfId="3" applyFont="1" applyFill="1" applyBorder="1" applyAlignment="1">
      <alignment horizontal="left" vertical="top" wrapText="1"/>
    </xf>
    <xf numFmtId="0" fontId="15" fillId="5" borderId="3827" xfId="3" applyFont="1" applyFill="1" applyBorder="1" applyAlignment="1">
      <alignment horizontal="center" vertical="center" wrapText="1"/>
    </xf>
    <xf numFmtId="0" fontId="15" fillId="5" borderId="3829" xfId="3" applyFont="1" applyFill="1" applyBorder="1" applyAlignment="1">
      <alignment horizontal="center" vertical="center" wrapText="1"/>
    </xf>
    <xf numFmtId="0" fontId="21" fillId="0" borderId="3827" xfId="3" applyFont="1" applyBorder="1" applyAlignment="1">
      <alignment horizontal="left" vertical="center" wrapText="1"/>
    </xf>
    <xf numFmtId="0" fontId="21" fillId="0" borderId="3828" xfId="3" applyFont="1" applyBorder="1" applyAlignment="1">
      <alignment horizontal="left" vertical="center" wrapText="1"/>
    </xf>
    <xf numFmtId="0" fontId="21" fillId="0" borderId="3829" xfId="3" applyFont="1" applyBorder="1" applyAlignment="1">
      <alignment horizontal="left" vertical="center" wrapText="1"/>
    </xf>
    <xf numFmtId="0" fontId="12" fillId="2" borderId="3827" xfId="3" applyFont="1" applyFill="1" applyBorder="1" applyAlignment="1">
      <alignment horizontal="center" vertical="center"/>
    </xf>
    <xf numFmtId="0" fontId="12" fillId="2" borderId="3828" xfId="3" applyFont="1" applyFill="1" applyBorder="1" applyAlignment="1">
      <alignment horizontal="center" vertical="center"/>
    </xf>
    <xf numFmtId="0" fontId="12" fillId="2" borderId="3822" xfId="3" applyFont="1" applyFill="1" applyBorder="1" applyAlignment="1">
      <alignment horizontal="center" vertical="center"/>
    </xf>
    <xf numFmtId="0" fontId="12" fillId="2" borderId="3823" xfId="3" applyFont="1" applyFill="1" applyBorder="1" applyAlignment="1">
      <alignment horizontal="center" vertical="center"/>
    </xf>
    <xf numFmtId="0" fontId="19" fillId="0" borderId="3824" xfId="3" applyFont="1" applyBorder="1" applyAlignment="1">
      <alignment horizontal="left" vertical="center" shrinkToFit="1"/>
    </xf>
    <xf numFmtId="0" fontId="19" fillId="0" borderId="3825" xfId="3" applyFont="1" applyBorder="1" applyAlignment="1">
      <alignment horizontal="left" vertical="center" shrinkToFit="1"/>
    </xf>
    <xf numFmtId="0" fontId="19" fillId="0" borderId="3826" xfId="3" applyFont="1" applyBorder="1" applyAlignment="1">
      <alignment horizontal="left" vertical="center" shrinkToFit="1"/>
    </xf>
    <xf numFmtId="0" fontId="12" fillId="2" borderId="3817" xfId="3" applyFont="1" applyFill="1" applyBorder="1" applyAlignment="1">
      <alignment horizontal="center" vertical="center"/>
    </xf>
    <xf numFmtId="0" fontId="12" fillId="2" borderId="3818" xfId="3" applyFont="1" applyFill="1" applyBorder="1" applyAlignment="1">
      <alignment horizontal="center" vertical="center"/>
    </xf>
    <xf numFmtId="0" fontId="12" fillId="2" borderId="3819" xfId="3" applyFont="1" applyFill="1" applyBorder="1" applyAlignment="1">
      <alignment horizontal="center" vertical="center"/>
    </xf>
    <xf numFmtId="0" fontId="13" fillId="0" borderId="3820" xfId="3" applyFont="1" applyBorder="1" applyAlignment="1">
      <alignment horizontal="left" vertical="top" wrapText="1"/>
    </xf>
    <xf numFmtId="0" fontId="13" fillId="0" borderId="3818" xfId="3" applyFont="1" applyBorder="1" applyAlignment="1">
      <alignment horizontal="left" vertical="top" wrapText="1"/>
    </xf>
    <xf numFmtId="0" fontId="13" fillId="0" borderId="3821" xfId="3" applyFont="1" applyBorder="1" applyAlignment="1">
      <alignment horizontal="left" vertical="top" wrapText="1"/>
    </xf>
    <xf numFmtId="0" fontId="12" fillId="2" borderId="3812" xfId="3" applyFont="1" applyFill="1" applyBorder="1" applyAlignment="1">
      <alignment horizontal="center" vertical="center"/>
    </xf>
    <xf numFmtId="0" fontId="12" fillId="2" borderId="3813" xfId="3" applyFont="1" applyFill="1" applyBorder="1" applyAlignment="1">
      <alignment horizontal="center" vertical="center"/>
    </xf>
    <xf numFmtId="0" fontId="19" fillId="0" borderId="3814" xfId="3" applyFont="1" applyBorder="1" applyAlignment="1">
      <alignment horizontal="left" vertical="center" shrinkToFit="1"/>
    </xf>
    <xf numFmtId="0" fontId="19" fillId="0" borderId="3815" xfId="3" applyFont="1" applyBorder="1" applyAlignment="1">
      <alignment horizontal="left" vertical="center" shrinkToFit="1"/>
    </xf>
    <xf numFmtId="0" fontId="19" fillId="0" borderId="3816" xfId="3" applyFont="1" applyBorder="1" applyAlignment="1">
      <alignment horizontal="left" vertical="center" shrinkToFit="1"/>
    </xf>
    <xf numFmtId="0" fontId="12" fillId="2" borderId="3807" xfId="3" applyFont="1" applyFill="1" applyBorder="1" applyAlignment="1">
      <alignment horizontal="center" vertical="center"/>
    </xf>
    <xf numFmtId="0" fontId="12" fillId="2" borderId="3808" xfId="3" applyFont="1" applyFill="1" applyBorder="1" applyAlignment="1">
      <alignment horizontal="center" vertical="center"/>
    </xf>
    <xf numFmtId="0" fontId="18" fillId="0" borderId="3809" xfId="3" applyFont="1" applyBorder="1" applyAlignment="1">
      <alignment horizontal="left" vertical="center" shrinkToFit="1"/>
    </xf>
    <xf numFmtId="0" fontId="18" fillId="0" borderId="3810" xfId="3" applyFont="1" applyBorder="1" applyAlignment="1">
      <alignment horizontal="left" vertical="center" shrinkToFit="1"/>
    </xf>
    <xf numFmtId="0" fontId="18" fillId="0" borderId="3811" xfId="3" applyFont="1" applyBorder="1" applyAlignment="1">
      <alignment horizontal="left" vertical="center" shrinkToFit="1"/>
    </xf>
    <xf numFmtId="0" fontId="18" fillId="0" borderId="3814" xfId="3" applyFont="1" applyBorder="1" applyAlignment="1">
      <alignment horizontal="left" vertical="center" shrinkToFit="1"/>
    </xf>
    <xf numFmtId="0" fontId="18" fillId="0" borderId="3815" xfId="3" applyFont="1" applyBorder="1" applyAlignment="1">
      <alignment horizontal="left" vertical="center" shrinkToFit="1"/>
    </xf>
    <xf numFmtId="0" fontId="18" fillId="0" borderId="3816" xfId="3" applyFont="1" applyBorder="1" applyAlignment="1">
      <alignment horizontal="left" vertical="center" shrinkToFit="1"/>
    </xf>
    <xf numFmtId="0" fontId="12" fillId="5" borderId="3794" xfId="3" applyFont="1" applyFill="1" applyBorder="1" applyAlignment="1">
      <alignment horizontal="left" vertical="top" wrapText="1"/>
    </xf>
    <xf numFmtId="0" fontId="12" fillId="5" borderId="3795" xfId="3" applyFont="1" applyFill="1" applyBorder="1" applyAlignment="1">
      <alignment horizontal="left" vertical="top" wrapText="1"/>
    </xf>
    <xf numFmtId="0" fontId="12" fillId="2" borderId="3793" xfId="3" applyFont="1" applyFill="1" applyBorder="1" applyAlignment="1">
      <alignment horizontal="center" vertical="center" wrapText="1"/>
    </xf>
    <xf numFmtId="0" fontId="12" fillId="2" borderId="3794" xfId="3" applyFont="1" applyFill="1" applyBorder="1" applyAlignment="1">
      <alignment horizontal="center" vertical="center" wrapText="1"/>
    </xf>
    <xf numFmtId="0" fontId="12" fillId="2" borderId="3806" xfId="3" applyFont="1" applyFill="1" applyBorder="1" applyAlignment="1">
      <alignment horizontal="center" vertical="center" wrapText="1"/>
    </xf>
    <xf numFmtId="0" fontId="12" fillId="2" borderId="3788" xfId="3" applyFont="1" applyFill="1" applyBorder="1" applyAlignment="1">
      <alignment horizontal="center" vertical="center"/>
    </xf>
    <xf numFmtId="0" fontId="12" fillId="2" borderId="3789" xfId="3" applyFont="1" applyFill="1" applyBorder="1" applyAlignment="1">
      <alignment horizontal="center" vertical="center"/>
    </xf>
    <xf numFmtId="0" fontId="19" fillId="0" borderId="3790" xfId="3" applyFont="1" applyBorder="1" applyAlignment="1">
      <alignment horizontal="left" vertical="center" shrinkToFit="1"/>
    </xf>
    <xf numFmtId="0" fontId="19" fillId="0" borderId="3791" xfId="3" applyFont="1" applyBorder="1" applyAlignment="1">
      <alignment horizontal="left" vertical="center" shrinkToFit="1"/>
    </xf>
    <xf numFmtId="0" fontId="19" fillId="0" borderId="3792" xfId="3" applyFont="1" applyBorder="1" applyAlignment="1">
      <alignment horizontal="left" vertical="center" shrinkToFit="1"/>
    </xf>
    <xf numFmtId="0" fontId="12" fillId="2" borderId="3801" xfId="3" applyFont="1" applyFill="1" applyBorder="1" applyAlignment="1">
      <alignment horizontal="center" vertical="center"/>
    </xf>
    <xf numFmtId="0" fontId="12" fillId="2" borderId="3802" xfId="3" applyFont="1" applyFill="1" applyBorder="1" applyAlignment="1">
      <alignment horizontal="center" vertical="center"/>
    </xf>
    <xf numFmtId="0" fontId="19" fillId="0" borderId="3803" xfId="3" applyFont="1" applyBorder="1" applyAlignment="1">
      <alignment horizontal="left" vertical="center" shrinkToFit="1"/>
    </xf>
    <xf numFmtId="0" fontId="19" fillId="0" borderId="3804" xfId="3" applyFont="1" applyBorder="1" applyAlignment="1">
      <alignment horizontal="left" vertical="center" shrinkToFit="1"/>
    </xf>
    <xf numFmtId="0" fontId="19" fillId="0" borderId="3805" xfId="3" applyFont="1" applyBorder="1" applyAlignment="1">
      <alignment horizontal="left" vertical="center" shrinkToFit="1"/>
    </xf>
    <xf numFmtId="0" fontId="18" fillId="0" borderId="3790" xfId="3" applyFont="1" applyBorder="1" applyAlignment="1">
      <alignment horizontal="left" vertical="center" shrinkToFit="1"/>
    </xf>
    <xf numFmtId="0" fontId="18" fillId="0" borderId="3791" xfId="3" applyFont="1" applyBorder="1" applyAlignment="1">
      <alignment horizontal="left" vertical="center" shrinkToFit="1"/>
    </xf>
    <xf numFmtId="0" fontId="18" fillId="0" borderId="3792" xfId="3" applyFont="1" applyBorder="1" applyAlignment="1">
      <alignment horizontal="left" vertical="center" shrinkToFit="1"/>
    </xf>
    <xf numFmtId="0" fontId="16" fillId="0" borderId="3794" xfId="3" applyFont="1" applyBorder="1" applyAlignment="1">
      <alignment horizontal="left" vertical="center" wrapText="1"/>
    </xf>
    <xf numFmtId="0" fontId="16" fillId="0" borderId="3795" xfId="3" applyFont="1" applyBorder="1" applyAlignment="1">
      <alignment horizontal="left" vertical="center" wrapText="1"/>
    </xf>
    <xf numFmtId="0" fontId="12" fillId="2" borderId="3796" xfId="3" applyFont="1" applyFill="1" applyBorder="1" applyAlignment="1">
      <alignment horizontal="center" vertical="center"/>
    </xf>
    <xf numFmtId="0" fontId="12" fillId="2" borderId="3797" xfId="3" applyFont="1" applyFill="1" applyBorder="1" applyAlignment="1">
      <alignment horizontal="center" vertical="center"/>
    </xf>
    <xf numFmtId="0" fontId="12" fillId="2" borderId="3798" xfId="3" applyFont="1" applyFill="1" applyBorder="1" applyAlignment="1">
      <alignment horizontal="center" vertical="center"/>
    </xf>
    <xf numFmtId="0" fontId="13" fillId="0" borderId="3799" xfId="3" applyFont="1" applyBorder="1" applyAlignment="1">
      <alignment horizontal="left" vertical="top" wrapText="1"/>
    </xf>
    <xf numFmtId="0" fontId="13" fillId="0" borderId="3797" xfId="3" applyFont="1" applyBorder="1" applyAlignment="1">
      <alignment horizontal="left" vertical="top" wrapText="1"/>
    </xf>
    <xf numFmtId="0" fontId="13" fillId="0" borderId="3800" xfId="3" applyFont="1" applyBorder="1" applyAlignment="1">
      <alignment horizontal="left" vertical="top" wrapText="1"/>
    </xf>
    <xf numFmtId="0" fontId="12" fillId="2" borderId="3793" xfId="3" applyFont="1" applyFill="1" applyBorder="1" applyAlignment="1">
      <alignment horizontal="center" vertical="center"/>
    </xf>
    <xf numFmtId="0" fontId="12" fillId="2" borderId="3794" xfId="3" applyFont="1" applyFill="1" applyBorder="1" applyAlignment="1">
      <alignment horizontal="center" vertical="center"/>
    </xf>
    <xf numFmtId="0" fontId="16" fillId="0" borderId="3781" xfId="3" applyFont="1" applyBorder="1" applyAlignment="1">
      <alignment horizontal="left" vertical="center" wrapText="1"/>
    </xf>
    <xf numFmtId="0" fontId="16" fillId="0" borderId="3782" xfId="3" applyFont="1" applyBorder="1" applyAlignment="1">
      <alignment horizontal="left" vertical="center" wrapText="1"/>
    </xf>
    <xf numFmtId="0" fontId="12" fillId="2" borderId="3783" xfId="3" applyFont="1" applyFill="1" applyBorder="1" applyAlignment="1">
      <alignment horizontal="center" vertical="center"/>
    </xf>
    <xf numFmtId="0" fontId="12" fillId="2" borderId="3784" xfId="3" applyFont="1" applyFill="1" applyBorder="1" applyAlignment="1">
      <alignment horizontal="center" vertical="center"/>
    </xf>
    <xf numFmtId="0" fontId="18" fillId="0" borderId="3785" xfId="3" applyFont="1" applyBorder="1" applyAlignment="1">
      <alignment horizontal="left" vertical="center" shrinkToFit="1"/>
    </xf>
    <xf numFmtId="0" fontId="18" fillId="0" borderId="3786" xfId="3" applyFont="1" applyBorder="1" applyAlignment="1">
      <alignment horizontal="left" vertical="center" shrinkToFit="1"/>
    </xf>
    <xf numFmtId="0" fontId="18" fillId="0" borderId="3787" xfId="3" applyFont="1" applyBorder="1" applyAlignment="1">
      <alignment horizontal="left" vertical="center" shrinkToFit="1"/>
    </xf>
    <xf numFmtId="0" fontId="12" fillId="2" borderId="3874" xfId="3" applyFont="1" applyFill="1" applyBorder="1" applyAlignment="1">
      <alignment horizontal="center" vertical="center" wrapText="1"/>
    </xf>
    <xf numFmtId="0" fontId="12" fillId="2" borderId="3875" xfId="3" applyFont="1" applyFill="1" applyBorder="1" applyAlignment="1">
      <alignment horizontal="center" vertical="center" wrapText="1"/>
    </xf>
    <xf numFmtId="0" fontId="12" fillId="2" borderId="3876" xfId="3" applyFont="1" applyFill="1" applyBorder="1" applyAlignment="1">
      <alignment horizontal="center" vertical="center" wrapText="1"/>
    </xf>
    <xf numFmtId="0" fontId="12" fillId="5" borderId="3874" xfId="3" applyFont="1" applyFill="1" applyBorder="1" applyAlignment="1">
      <alignment horizontal="left" vertical="top" wrapText="1"/>
    </xf>
    <xf numFmtId="0" fontId="12" fillId="5" borderId="3875" xfId="3" applyFont="1" applyFill="1" applyBorder="1" applyAlignment="1">
      <alignment horizontal="left" vertical="top" wrapText="1"/>
    </xf>
    <xf numFmtId="0" fontId="12" fillId="5" borderId="3876" xfId="3" applyFont="1" applyFill="1" applyBorder="1" applyAlignment="1">
      <alignment horizontal="left" vertical="top" wrapText="1"/>
    </xf>
    <xf numFmtId="0" fontId="15" fillId="5" borderId="3874" xfId="3" applyFont="1" applyFill="1" applyBorder="1" applyAlignment="1">
      <alignment horizontal="center" vertical="center" wrapText="1"/>
    </xf>
    <xf numFmtId="0" fontId="15" fillId="5" borderId="3876" xfId="3" applyFont="1" applyFill="1" applyBorder="1" applyAlignment="1">
      <alignment horizontal="center" vertical="center" wrapText="1"/>
    </xf>
    <xf numFmtId="0" fontId="21" fillId="0" borderId="3874" xfId="3" applyFont="1" applyBorder="1" applyAlignment="1">
      <alignment horizontal="left" vertical="center" wrapText="1"/>
    </xf>
    <xf numFmtId="0" fontId="21" fillId="0" borderId="3875" xfId="3" applyFont="1" applyBorder="1" applyAlignment="1">
      <alignment horizontal="left" vertical="center" wrapText="1"/>
    </xf>
    <xf numFmtId="0" fontId="21" fillId="0" borderId="3876" xfId="3" applyFont="1" applyBorder="1" applyAlignment="1">
      <alignment horizontal="left" vertical="center" wrapText="1"/>
    </xf>
    <xf numFmtId="0" fontId="12" fillId="2" borderId="3874" xfId="3" applyFont="1" applyFill="1" applyBorder="1" applyAlignment="1">
      <alignment horizontal="center" vertical="center"/>
    </xf>
    <xf numFmtId="0" fontId="12" fillId="2" borderId="3875" xfId="3" applyFont="1" applyFill="1" applyBorder="1" applyAlignment="1">
      <alignment horizontal="center" vertical="center"/>
    </xf>
    <xf numFmtId="0" fontId="12" fillId="2" borderId="3869" xfId="3" applyFont="1" applyFill="1" applyBorder="1" applyAlignment="1">
      <alignment horizontal="center" vertical="center"/>
    </xf>
    <xf numFmtId="0" fontId="12" fillId="2" borderId="3870" xfId="3" applyFont="1" applyFill="1" applyBorder="1" applyAlignment="1">
      <alignment horizontal="center" vertical="center"/>
    </xf>
    <xf numFmtId="0" fontId="19" fillId="0" borderId="3871" xfId="3" applyFont="1" applyBorder="1" applyAlignment="1">
      <alignment horizontal="left" vertical="center" shrinkToFit="1"/>
    </xf>
    <xf numFmtId="0" fontId="19" fillId="0" borderId="3872" xfId="3" applyFont="1" applyBorder="1" applyAlignment="1">
      <alignment horizontal="left" vertical="center" shrinkToFit="1"/>
    </xf>
    <xf numFmtId="0" fontId="19" fillId="0" borderId="3873" xfId="3" applyFont="1" applyBorder="1" applyAlignment="1">
      <alignment horizontal="left" vertical="center" shrinkToFit="1"/>
    </xf>
    <xf numFmtId="0" fontId="12" fillId="2" borderId="3864" xfId="3" applyFont="1" applyFill="1" applyBorder="1" applyAlignment="1">
      <alignment horizontal="center" vertical="center"/>
    </xf>
    <xf numFmtId="0" fontId="12" fillId="2" borderId="3865" xfId="3" applyFont="1" applyFill="1" applyBorder="1" applyAlignment="1">
      <alignment horizontal="center" vertical="center"/>
    </xf>
    <xf numFmtId="0" fontId="12" fillId="2" borderId="3866" xfId="3" applyFont="1" applyFill="1" applyBorder="1" applyAlignment="1">
      <alignment horizontal="center" vertical="center"/>
    </xf>
    <xf numFmtId="0" fontId="13" fillId="0" borderId="3867" xfId="3" applyFont="1" applyBorder="1" applyAlignment="1">
      <alignment horizontal="left" vertical="top" wrapText="1"/>
    </xf>
    <xf numFmtId="0" fontId="13" fillId="0" borderId="3865" xfId="3" applyFont="1" applyBorder="1" applyAlignment="1">
      <alignment horizontal="left" vertical="top" wrapText="1"/>
    </xf>
    <xf numFmtId="0" fontId="13" fillId="0" borderId="3868" xfId="3" applyFont="1" applyBorder="1" applyAlignment="1">
      <alignment horizontal="left" vertical="top" wrapText="1"/>
    </xf>
    <xf numFmtId="0" fontId="12" fillId="2" borderId="3859" xfId="3" applyFont="1" applyFill="1" applyBorder="1" applyAlignment="1">
      <alignment horizontal="center" vertical="center"/>
    </xf>
    <xf numFmtId="0" fontId="12" fillId="2" borderId="3860" xfId="3" applyFont="1" applyFill="1" applyBorder="1" applyAlignment="1">
      <alignment horizontal="center" vertical="center"/>
    </xf>
    <xf numFmtId="0" fontId="19" fillId="0" borderId="3861" xfId="3" applyFont="1" applyBorder="1" applyAlignment="1">
      <alignment horizontal="left" vertical="center" shrinkToFit="1"/>
    </xf>
    <xf numFmtId="0" fontId="19" fillId="0" borderId="3862" xfId="3" applyFont="1" applyBorder="1" applyAlignment="1">
      <alignment horizontal="left" vertical="center" shrinkToFit="1"/>
    </xf>
    <xf numFmtId="0" fontId="19" fillId="0" borderId="3863" xfId="3" applyFont="1" applyBorder="1" applyAlignment="1">
      <alignment horizontal="left" vertical="center" shrinkToFit="1"/>
    </xf>
    <xf numFmtId="0" fontId="12" fillId="2" borderId="3854" xfId="3" applyFont="1" applyFill="1" applyBorder="1" applyAlignment="1">
      <alignment horizontal="center" vertical="center"/>
    </xf>
    <xf numFmtId="0" fontId="12" fillId="2" borderId="3855" xfId="3" applyFont="1" applyFill="1" applyBorder="1" applyAlignment="1">
      <alignment horizontal="center" vertical="center"/>
    </xf>
    <xf numFmtId="0" fontId="18" fillId="0" borderId="3856" xfId="3" applyFont="1" applyBorder="1" applyAlignment="1">
      <alignment horizontal="left" vertical="center" shrinkToFit="1"/>
    </xf>
    <xf numFmtId="0" fontId="18" fillId="0" borderId="3857" xfId="3" applyFont="1" applyBorder="1" applyAlignment="1">
      <alignment horizontal="left" vertical="center" shrinkToFit="1"/>
    </xf>
    <xf numFmtId="0" fontId="18" fillId="0" borderId="3858" xfId="3" applyFont="1" applyBorder="1" applyAlignment="1">
      <alignment horizontal="left" vertical="center" shrinkToFit="1"/>
    </xf>
    <xf numFmtId="0" fontId="18" fillId="0" borderId="3861" xfId="3" applyFont="1" applyBorder="1" applyAlignment="1">
      <alignment horizontal="left" vertical="center" shrinkToFit="1"/>
    </xf>
    <xf numFmtId="0" fontId="18" fillId="0" borderId="3862" xfId="3" applyFont="1" applyBorder="1" applyAlignment="1">
      <alignment horizontal="left" vertical="center" shrinkToFit="1"/>
    </xf>
    <xf numFmtId="0" fontId="18" fillId="0" borderId="3863" xfId="3" applyFont="1" applyBorder="1" applyAlignment="1">
      <alignment horizontal="left" vertical="center" shrinkToFit="1"/>
    </xf>
    <xf numFmtId="0" fontId="12" fillId="5" borderId="3841" xfId="3" applyFont="1" applyFill="1" applyBorder="1" applyAlignment="1">
      <alignment horizontal="left" vertical="top" wrapText="1"/>
    </xf>
    <xf numFmtId="0" fontId="12" fillId="5" borderId="3842" xfId="3" applyFont="1" applyFill="1" applyBorder="1" applyAlignment="1">
      <alignment horizontal="left" vertical="top" wrapText="1"/>
    </xf>
    <xf numFmtId="0" fontId="12" fillId="2" borderId="3840" xfId="3" applyFont="1" applyFill="1" applyBorder="1" applyAlignment="1">
      <alignment horizontal="center" vertical="center" wrapText="1"/>
    </xf>
    <xf numFmtId="0" fontId="12" fillId="2" borderId="3841" xfId="3" applyFont="1" applyFill="1" applyBorder="1" applyAlignment="1">
      <alignment horizontal="center" vertical="center" wrapText="1"/>
    </xf>
    <xf numFmtId="0" fontId="12" fillId="2" borderId="3853" xfId="3" applyFont="1" applyFill="1" applyBorder="1" applyAlignment="1">
      <alignment horizontal="center" vertical="center" wrapText="1"/>
    </xf>
    <xf numFmtId="0" fontId="12" fillId="2" borderId="3835" xfId="3" applyFont="1" applyFill="1" applyBorder="1" applyAlignment="1">
      <alignment horizontal="center" vertical="center"/>
    </xf>
    <xf numFmtId="0" fontId="12" fillId="2" borderId="3836" xfId="3" applyFont="1" applyFill="1" applyBorder="1" applyAlignment="1">
      <alignment horizontal="center" vertical="center"/>
    </xf>
    <xf numFmtId="0" fontId="19" fillId="0" borderId="3837" xfId="3" applyFont="1" applyBorder="1" applyAlignment="1">
      <alignment horizontal="left" vertical="center" shrinkToFit="1"/>
    </xf>
    <xf numFmtId="0" fontId="19" fillId="0" borderId="3838" xfId="3" applyFont="1" applyBorder="1" applyAlignment="1">
      <alignment horizontal="left" vertical="center" shrinkToFit="1"/>
    </xf>
    <xf numFmtId="0" fontId="19" fillId="0" borderId="3839" xfId="3" applyFont="1" applyBorder="1" applyAlignment="1">
      <alignment horizontal="left" vertical="center" shrinkToFit="1"/>
    </xf>
    <xf numFmtId="0" fontId="12" fillId="2" borderId="3848" xfId="3" applyFont="1" applyFill="1" applyBorder="1" applyAlignment="1">
      <alignment horizontal="center" vertical="center"/>
    </xf>
    <xf numFmtId="0" fontId="12" fillId="2" borderId="3849" xfId="3" applyFont="1" applyFill="1" applyBorder="1" applyAlignment="1">
      <alignment horizontal="center" vertical="center"/>
    </xf>
    <xf numFmtId="0" fontId="19" fillId="0" borderId="3850" xfId="3" applyFont="1" applyBorder="1" applyAlignment="1">
      <alignment horizontal="left" vertical="center" shrinkToFit="1"/>
    </xf>
    <xf numFmtId="0" fontId="19" fillId="0" borderId="3851" xfId="3" applyFont="1" applyBorder="1" applyAlignment="1">
      <alignment horizontal="left" vertical="center" shrinkToFit="1"/>
    </xf>
    <xf numFmtId="0" fontId="19" fillId="0" borderId="3852" xfId="3" applyFont="1" applyBorder="1" applyAlignment="1">
      <alignment horizontal="left" vertical="center" shrinkToFit="1"/>
    </xf>
    <xf numFmtId="0" fontId="18" fillId="0" borderId="3837" xfId="3" applyFont="1" applyBorder="1" applyAlignment="1">
      <alignment horizontal="left" vertical="center" shrinkToFit="1"/>
    </xf>
    <xf numFmtId="0" fontId="18" fillId="0" borderId="3838" xfId="3" applyFont="1" applyBorder="1" applyAlignment="1">
      <alignment horizontal="left" vertical="center" shrinkToFit="1"/>
    </xf>
    <xf numFmtId="0" fontId="18" fillId="0" borderId="3839" xfId="3" applyFont="1" applyBorder="1" applyAlignment="1">
      <alignment horizontal="left" vertical="center" shrinkToFit="1"/>
    </xf>
    <xf numFmtId="0" fontId="16" fillId="0" borderId="3841" xfId="3" applyFont="1" applyBorder="1" applyAlignment="1">
      <alignment horizontal="left" vertical="center" wrapText="1"/>
    </xf>
    <xf numFmtId="0" fontId="16" fillId="0" borderId="3842" xfId="3" applyFont="1" applyBorder="1" applyAlignment="1">
      <alignment horizontal="left" vertical="center" wrapText="1"/>
    </xf>
    <xf numFmtId="0" fontId="12" fillId="2" borderId="3843" xfId="3" applyFont="1" applyFill="1" applyBorder="1" applyAlignment="1">
      <alignment horizontal="center" vertical="center"/>
    </xf>
    <xf numFmtId="0" fontId="12" fillId="2" borderId="3844" xfId="3" applyFont="1" applyFill="1" applyBorder="1" applyAlignment="1">
      <alignment horizontal="center" vertical="center"/>
    </xf>
    <xf numFmtId="0" fontId="12" fillId="2" borderId="3845" xfId="3" applyFont="1" applyFill="1" applyBorder="1" applyAlignment="1">
      <alignment horizontal="center" vertical="center"/>
    </xf>
    <xf numFmtId="0" fontId="13" fillId="0" borderId="3846" xfId="3" applyFont="1" applyBorder="1" applyAlignment="1">
      <alignment horizontal="left" vertical="top" wrapText="1"/>
    </xf>
    <xf numFmtId="0" fontId="13" fillId="0" borderId="3844" xfId="3" applyFont="1" applyBorder="1" applyAlignment="1">
      <alignment horizontal="left" vertical="top" wrapText="1"/>
    </xf>
    <xf numFmtId="0" fontId="13" fillId="0" borderId="3847" xfId="3" applyFont="1" applyBorder="1" applyAlignment="1">
      <alignment horizontal="left" vertical="top" wrapText="1"/>
    </xf>
    <xf numFmtId="0" fontId="12" fillId="2" borderId="3840" xfId="3" applyFont="1" applyFill="1" applyBorder="1" applyAlignment="1">
      <alignment horizontal="center" vertical="center"/>
    </xf>
    <xf numFmtId="0" fontId="12" fillId="2" borderId="3841" xfId="3" applyFont="1" applyFill="1" applyBorder="1" applyAlignment="1">
      <alignment horizontal="center" vertical="center"/>
    </xf>
    <xf numFmtId="0" fontId="16" fillId="0" borderId="3828" xfId="3" applyFont="1" applyBorder="1" applyAlignment="1">
      <alignment horizontal="left" vertical="center" wrapText="1"/>
    </xf>
    <xf numFmtId="0" fontId="16" fillId="0" borderId="3829" xfId="3" applyFont="1" applyBorder="1" applyAlignment="1">
      <alignment horizontal="left" vertical="center" wrapText="1"/>
    </xf>
    <xf numFmtId="0" fontId="12" fillId="2" borderId="3830" xfId="3" applyFont="1" applyFill="1" applyBorder="1" applyAlignment="1">
      <alignment horizontal="center" vertical="center"/>
    </xf>
    <xf numFmtId="0" fontId="12" fillId="2" borderId="3831" xfId="3" applyFont="1" applyFill="1" applyBorder="1" applyAlignment="1">
      <alignment horizontal="center" vertical="center"/>
    </xf>
    <xf numFmtId="0" fontId="18" fillId="0" borderId="3832" xfId="3" applyFont="1" applyBorder="1" applyAlignment="1">
      <alignment horizontal="left" vertical="center" shrinkToFit="1"/>
    </xf>
    <xf numFmtId="0" fontId="18" fillId="0" borderId="3833" xfId="3" applyFont="1" applyBorder="1" applyAlignment="1">
      <alignment horizontal="left" vertical="center" shrinkToFit="1"/>
    </xf>
    <xf numFmtId="0" fontId="18" fillId="0" borderId="3834" xfId="3" applyFont="1" applyBorder="1" applyAlignment="1">
      <alignment horizontal="left" vertical="center" shrinkToFit="1"/>
    </xf>
    <xf numFmtId="0" fontId="12" fillId="2" borderId="3921" xfId="3" applyFont="1" applyFill="1" applyBorder="1" applyAlignment="1">
      <alignment horizontal="center" vertical="center" wrapText="1"/>
    </xf>
    <xf numFmtId="0" fontId="12" fillId="2" borderId="3922" xfId="3" applyFont="1" applyFill="1" applyBorder="1" applyAlignment="1">
      <alignment horizontal="center" vertical="center" wrapText="1"/>
    </xf>
    <xf numFmtId="0" fontId="12" fillId="2" borderId="3923" xfId="3" applyFont="1" applyFill="1" applyBorder="1" applyAlignment="1">
      <alignment horizontal="center" vertical="center" wrapText="1"/>
    </xf>
    <xf numFmtId="0" fontId="12" fillId="5" borderId="3921" xfId="3" applyFont="1" applyFill="1" applyBorder="1" applyAlignment="1">
      <alignment horizontal="left" vertical="top" wrapText="1"/>
    </xf>
    <xf numFmtId="0" fontId="12" fillId="5" borderId="3922" xfId="3" applyFont="1" applyFill="1" applyBorder="1" applyAlignment="1">
      <alignment horizontal="left" vertical="top" wrapText="1"/>
    </xf>
    <xf numFmtId="0" fontId="12" fillId="5" borderId="3923" xfId="3" applyFont="1" applyFill="1" applyBorder="1" applyAlignment="1">
      <alignment horizontal="left" vertical="top" wrapText="1"/>
    </xf>
    <xf numFmtId="0" fontId="15" fillId="5" borderId="3921" xfId="3" applyFont="1" applyFill="1" applyBorder="1" applyAlignment="1">
      <alignment horizontal="center" vertical="center" wrapText="1"/>
    </xf>
    <xf numFmtId="0" fontId="15" fillId="5" borderId="3923" xfId="3" applyFont="1" applyFill="1" applyBorder="1" applyAlignment="1">
      <alignment horizontal="center" vertical="center" wrapText="1"/>
    </xf>
    <xf numFmtId="0" fontId="21" fillId="0" borderId="3921" xfId="3" applyFont="1" applyBorder="1" applyAlignment="1">
      <alignment horizontal="left" vertical="center" wrapText="1"/>
    </xf>
    <xf numFmtId="0" fontId="21" fillId="0" borderId="3922" xfId="3" applyFont="1" applyBorder="1" applyAlignment="1">
      <alignment horizontal="left" vertical="center" wrapText="1"/>
    </xf>
    <xf numFmtId="0" fontId="21" fillId="0" borderId="3923" xfId="3" applyFont="1" applyBorder="1" applyAlignment="1">
      <alignment horizontal="left" vertical="center" wrapText="1"/>
    </xf>
    <xf numFmtId="0" fontId="12" fillId="2" borderId="3921" xfId="3" applyFont="1" applyFill="1" applyBorder="1" applyAlignment="1">
      <alignment horizontal="center" vertical="center"/>
    </xf>
    <xf numFmtId="0" fontId="12" fillId="2" borderId="3922" xfId="3" applyFont="1" applyFill="1" applyBorder="1" applyAlignment="1">
      <alignment horizontal="center" vertical="center"/>
    </xf>
    <xf numFmtId="0" fontId="12" fillId="2" borderId="3916" xfId="3" applyFont="1" applyFill="1" applyBorder="1" applyAlignment="1">
      <alignment horizontal="center" vertical="center"/>
    </xf>
    <xf numFmtId="0" fontId="12" fillId="2" borderId="3917" xfId="3" applyFont="1" applyFill="1" applyBorder="1" applyAlignment="1">
      <alignment horizontal="center" vertical="center"/>
    </xf>
    <xf numFmtId="0" fontId="19" fillId="0" borderId="3918" xfId="3" applyFont="1" applyBorder="1" applyAlignment="1">
      <alignment horizontal="left" vertical="center" shrinkToFit="1"/>
    </xf>
    <xf numFmtId="0" fontId="19" fillId="0" borderId="3919" xfId="3" applyFont="1" applyBorder="1" applyAlignment="1">
      <alignment horizontal="left" vertical="center" shrinkToFit="1"/>
    </xf>
    <xf numFmtId="0" fontId="19" fillId="0" borderId="3920" xfId="3" applyFont="1" applyBorder="1" applyAlignment="1">
      <alignment horizontal="left" vertical="center" shrinkToFit="1"/>
    </xf>
    <xf numFmtId="0" fontId="12" fillId="2" borderId="3911" xfId="3" applyFont="1" applyFill="1" applyBorder="1" applyAlignment="1">
      <alignment horizontal="center" vertical="center"/>
    </xf>
    <xf numFmtId="0" fontId="12" fillId="2" borderId="3912" xfId="3" applyFont="1" applyFill="1" applyBorder="1" applyAlignment="1">
      <alignment horizontal="center" vertical="center"/>
    </xf>
    <xf numFmtId="0" fontId="12" fillId="2" borderId="3913" xfId="3" applyFont="1" applyFill="1" applyBorder="1" applyAlignment="1">
      <alignment horizontal="center" vertical="center"/>
    </xf>
    <xf numFmtId="0" fontId="13" fillId="0" borderId="3914" xfId="3" applyFont="1" applyBorder="1" applyAlignment="1">
      <alignment horizontal="left" vertical="top" wrapText="1"/>
    </xf>
    <xf numFmtId="0" fontId="13" fillId="0" borderId="3912" xfId="3" applyFont="1" applyBorder="1" applyAlignment="1">
      <alignment horizontal="left" vertical="top" wrapText="1"/>
    </xf>
    <xf numFmtId="0" fontId="13" fillId="0" borderId="3915" xfId="3" applyFont="1" applyBorder="1" applyAlignment="1">
      <alignment horizontal="left" vertical="top" wrapText="1"/>
    </xf>
    <xf numFmtId="0" fontId="12" fillId="2" borderId="3906" xfId="3" applyFont="1" applyFill="1" applyBorder="1" applyAlignment="1">
      <alignment horizontal="center" vertical="center"/>
    </xf>
    <xf numFmtId="0" fontId="12" fillId="2" borderId="3907" xfId="3" applyFont="1" applyFill="1" applyBorder="1" applyAlignment="1">
      <alignment horizontal="center" vertical="center"/>
    </xf>
    <xf numFmtId="0" fontId="19" fillId="0" borderId="3908" xfId="3" applyFont="1" applyBorder="1" applyAlignment="1">
      <alignment horizontal="left" vertical="center" shrinkToFit="1"/>
    </xf>
    <xf numFmtId="0" fontId="19" fillId="0" borderId="3909" xfId="3" applyFont="1" applyBorder="1" applyAlignment="1">
      <alignment horizontal="left" vertical="center" shrinkToFit="1"/>
    </xf>
    <xf numFmtId="0" fontId="19" fillId="0" borderId="3910" xfId="3" applyFont="1" applyBorder="1" applyAlignment="1">
      <alignment horizontal="left" vertical="center" shrinkToFit="1"/>
    </xf>
    <xf numFmtId="0" fontId="12" fillId="2" borderId="3901" xfId="3" applyFont="1" applyFill="1" applyBorder="1" applyAlignment="1">
      <alignment horizontal="center" vertical="center"/>
    </xf>
    <xf numFmtId="0" fontId="12" fillId="2" borderId="3902" xfId="3" applyFont="1" applyFill="1" applyBorder="1" applyAlignment="1">
      <alignment horizontal="center" vertical="center"/>
    </xf>
    <xf numFmtId="0" fontId="18" fillId="0" borderId="3903" xfId="3" applyFont="1" applyBorder="1" applyAlignment="1">
      <alignment horizontal="left" vertical="center" shrinkToFit="1"/>
    </xf>
    <xf numFmtId="0" fontId="18" fillId="0" borderId="3904" xfId="3" applyFont="1" applyBorder="1" applyAlignment="1">
      <alignment horizontal="left" vertical="center" shrinkToFit="1"/>
    </xf>
    <xf numFmtId="0" fontId="18" fillId="0" borderId="3905" xfId="3" applyFont="1" applyBorder="1" applyAlignment="1">
      <alignment horizontal="left" vertical="center" shrinkToFit="1"/>
    </xf>
    <xf numFmtId="0" fontId="18" fillId="0" borderId="3908" xfId="3" applyFont="1" applyBorder="1" applyAlignment="1">
      <alignment horizontal="left" vertical="center" shrinkToFit="1"/>
    </xf>
    <xf numFmtId="0" fontId="18" fillId="0" borderId="3909" xfId="3" applyFont="1" applyBorder="1" applyAlignment="1">
      <alignment horizontal="left" vertical="center" shrinkToFit="1"/>
    </xf>
    <xf numFmtId="0" fontId="18" fillId="0" borderId="3910" xfId="3" applyFont="1" applyBorder="1" applyAlignment="1">
      <alignment horizontal="left" vertical="center" shrinkToFit="1"/>
    </xf>
    <xf numFmtId="0" fontId="12" fillId="5" borderId="3888" xfId="3" applyFont="1" applyFill="1" applyBorder="1" applyAlignment="1">
      <alignment horizontal="left" vertical="top" wrapText="1"/>
    </xf>
    <xf numFmtId="0" fontId="12" fillId="5" borderId="3889" xfId="3" applyFont="1" applyFill="1" applyBorder="1" applyAlignment="1">
      <alignment horizontal="left" vertical="top" wrapText="1"/>
    </xf>
    <xf numFmtId="0" fontId="12" fillId="2" borderId="3887" xfId="3" applyFont="1" applyFill="1" applyBorder="1" applyAlignment="1">
      <alignment horizontal="center" vertical="center" wrapText="1"/>
    </xf>
    <xf numFmtId="0" fontId="12" fillId="2" borderId="3888" xfId="3" applyFont="1" applyFill="1" applyBorder="1" applyAlignment="1">
      <alignment horizontal="center" vertical="center" wrapText="1"/>
    </xf>
    <xf numFmtId="0" fontId="12" fillId="2" borderId="3900" xfId="3" applyFont="1" applyFill="1" applyBorder="1" applyAlignment="1">
      <alignment horizontal="center" vertical="center" wrapText="1"/>
    </xf>
    <xf numFmtId="0" fontId="12" fillId="2" borderId="3882" xfId="3" applyFont="1" applyFill="1" applyBorder="1" applyAlignment="1">
      <alignment horizontal="center" vertical="center"/>
    </xf>
    <xf numFmtId="0" fontId="12" fillId="2" borderId="3883" xfId="3" applyFont="1" applyFill="1" applyBorder="1" applyAlignment="1">
      <alignment horizontal="center" vertical="center"/>
    </xf>
    <xf numFmtId="0" fontId="19" fillId="0" borderId="3884" xfId="3" applyFont="1" applyBorder="1" applyAlignment="1">
      <alignment horizontal="left" vertical="center" shrinkToFit="1"/>
    </xf>
    <xf numFmtId="0" fontId="19" fillId="0" borderId="3885" xfId="3" applyFont="1" applyBorder="1" applyAlignment="1">
      <alignment horizontal="left" vertical="center" shrinkToFit="1"/>
    </xf>
    <xf numFmtId="0" fontId="19" fillId="0" borderId="3886" xfId="3" applyFont="1" applyBorder="1" applyAlignment="1">
      <alignment horizontal="left" vertical="center" shrinkToFit="1"/>
    </xf>
    <xf numFmtId="0" fontId="12" fillId="2" borderId="3895" xfId="3" applyFont="1" applyFill="1" applyBorder="1" applyAlignment="1">
      <alignment horizontal="center" vertical="center"/>
    </xf>
    <xf numFmtId="0" fontId="12" fillId="2" borderId="3896" xfId="3" applyFont="1" applyFill="1" applyBorder="1" applyAlignment="1">
      <alignment horizontal="center" vertical="center"/>
    </xf>
    <xf numFmtId="0" fontId="19" fillId="0" borderId="3897" xfId="3" applyFont="1" applyBorder="1" applyAlignment="1">
      <alignment horizontal="left" vertical="center" shrinkToFit="1"/>
    </xf>
    <xf numFmtId="0" fontId="19" fillId="0" borderId="3898" xfId="3" applyFont="1" applyBorder="1" applyAlignment="1">
      <alignment horizontal="left" vertical="center" shrinkToFit="1"/>
    </xf>
    <xf numFmtId="0" fontId="19" fillId="0" borderId="3899" xfId="3" applyFont="1" applyBorder="1" applyAlignment="1">
      <alignment horizontal="left" vertical="center" shrinkToFit="1"/>
    </xf>
    <xf numFmtId="0" fontId="18" fillId="0" borderId="3884" xfId="3" applyFont="1" applyBorder="1" applyAlignment="1">
      <alignment horizontal="left" vertical="center" shrinkToFit="1"/>
    </xf>
    <xf numFmtId="0" fontId="18" fillId="0" borderId="3885" xfId="3" applyFont="1" applyBorder="1" applyAlignment="1">
      <alignment horizontal="left" vertical="center" shrinkToFit="1"/>
    </xf>
    <xf numFmtId="0" fontId="18" fillId="0" borderId="3886" xfId="3" applyFont="1" applyBorder="1" applyAlignment="1">
      <alignment horizontal="left" vertical="center" shrinkToFit="1"/>
    </xf>
    <xf numFmtId="0" fontId="16" fillId="0" borderId="3888" xfId="3" applyFont="1" applyBorder="1" applyAlignment="1">
      <alignment horizontal="left" vertical="center" wrapText="1"/>
    </xf>
    <xf numFmtId="0" fontId="16" fillId="0" borderId="3889" xfId="3" applyFont="1" applyBorder="1" applyAlignment="1">
      <alignment horizontal="left" vertical="center" wrapText="1"/>
    </xf>
    <xf numFmtId="0" fontId="12" fillId="2" borderId="3890" xfId="3" applyFont="1" applyFill="1" applyBorder="1" applyAlignment="1">
      <alignment horizontal="center" vertical="center"/>
    </xf>
    <xf numFmtId="0" fontId="12" fillId="2" borderId="3891" xfId="3" applyFont="1" applyFill="1" applyBorder="1" applyAlignment="1">
      <alignment horizontal="center" vertical="center"/>
    </xf>
    <xf numFmtId="0" fontId="12" fillId="2" borderId="3892" xfId="3" applyFont="1" applyFill="1" applyBorder="1" applyAlignment="1">
      <alignment horizontal="center" vertical="center"/>
    </xf>
    <xf numFmtId="0" fontId="13" fillId="0" borderId="3893" xfId="3" applyFont="1" applyBorder="1" applyAlignment="1">
      <alignment horizontal="left" vertical="top" wrapText="1"/>
    </xf>
    <xf numFmtId="0" fontId="13" fillId="0" borderId="3891" xfId="3" applyFont="1" applyBorder="1" applyAlignment="1">
      <alignment horizontal="left" vertical="top" wrapText="1"/>
    </xf>
    <xf numFmtId="0" fontId="13" fillId="0" borderId="3894" xfId="3" applyFont="1" applyBorder="1" applyAlignment="1">
      <alignment horizontal="left" vertical="top" wrapText="1"/>
    </xf>
    <xf numFmtId="0" fontId="12" fillId="2" borderId="3887" xfId="3" applyFont="1" applyFill="1" applyBorder="1" applyAlignment="1">
      <alignment horizontal="center" vertical="center"/>
    </xf>
    <xf numFmtId="0" fontId="12" fillId="2" borderId="3888" xfId="3" applyFont="1" applyFill="1" applyBorder="1" applyAlignment="1">
      <alignment horizontal="center" vertical="center"/>
    </xf>
    <xf numFmtId="0" fontId="16" fillId="0" borderId="3875" xfId="3" applyFont="1" applyBorder="1" applyAlignment="1">
      <alignment horizontal="left" vertical="center" wrapText="1"/>
    </xf>
    <xf numFmtId="0" fontId="16" fillId="0" borderId="3876" xfId="3" applyFont="1" applyBorder="1" applyAlignment="1">
      <alignment horizontal="left" vertical="center" wrapText="1"/>
    </xf>
    <xf numFmtId="0" fontId="12" fillId="2" borderId="3877" xfId="3" applyFont="1" applyFill="1" applyBorder="1" applyAlignment="1">
      <alignment horizontal="center" vertical="center"/>
    </xf>
    <xf numFmtId="0" fontId="12" fillId="2" borderId="3878" xfId="3" applyFont="1" applyFill="1" applyBorder="1" applyAlignment="1">
      <alignment horizontal="center" vertical="center"/>
    </xf>
    <xf numFmtId="0" fontId="18" fillId="0" borderId="3879" xfId="3" applyFont="1" applyBorder="1" applyAlignment="1">
      <alignment horizontal="left" vertical="center" shrinkToFit="1"/>
    </xf>
    <xf numFmtId="0" fontId="18" fillId="0" borderId="3880" xfId="3" applyFont="1" applyBorder="1" applyAlignment="1">
      <alignment horizontal="left" vertical="center" shrinkToFit="1"/>
    </xf>
    <xf numFmtId="0" fontId="18" fillId="0" borderId="3881" xfId="3" applyFont="1" applyBorder="1" applyAlignment="1">
      <alignment horizontal="left" vertical="center" shrinkToFit="1"/>
    </xf>
    <xf numFmtId="0" fontId="12" fillId="2" borderId="3968" xfId="3" applyFont="1" applyFill="1" applyBorder="1" applyAlignment="1">
      <alignment horizontal="center" vertical="center" wrapText="1"/>
    </xf>
    <xf numFmtId="0" fontId="12" fillId="2" borderId="3969" xfId="3" applyFont="1" applyFill="1" applyBorder="1" applyAlignment="1">
      <alignment horizontal="center" vertical="center" wrapText="1"/>
    </xf>
    <xf numFmtId="0" fontId="12" fillId="2" borderId="3970" xfId="3" applyFont="1" applyFill="1" applyBorder="1" applyAlignment="1">
      <alignment horizontal="center" vertical="center" wrapText="1"/>
    </xf>
    <xf numFmtId="0" fontId="12" fillId="5" borderId="3968" xfId="3" applyFont="1" applyFill="1" applyBorder="1" applyAlignment="1">
      <alignment horizontal="left" vertical="top" wrapText="1"/>
    </xf>
    <xf numFmtId="0" fontId="12" fillId="5" borderId="3969" xfId="3" applyFont="1" applyFill="1" applyBorder="1" applyAlignment="1">
      <alignment horizontal="left" vertical="top" wrapText="1"/>
    </xf>
    <xf numFmtId="0" fontId="12" fillId="5" borderId="3970" xfId="3" applyFont="1" applyFill="1" applyBorder="1" applyAlignment="1">
      <alignment horizontal="left" vertical="top" wrapText="1"/>
    </xf>
    <xf numFmtId="0" fontId="15" fillId="5" borderId="3968" xfId="3" applyFont="1" applyFill="1" applyBorder="1" applyAlignment="1">
      <alignment horizontal="center" vertical="center" wrapText="1"/>
    </xf>
    <xf numFmtId="0" fontId="15" fillId="5" borderId="3970" xfId="3" applyFont="1" applyFill="1" applyBorder="1" applyAlignment="1">
      <alignment horizontal="center" vertical="center" wrapText="1"/>
    </xf>
    <xf numFmtId="0" fontId="21" fillId="0" borderId="3968" xfId="3" applyFont="1" applyBorder="1" applyAlignment="1">
      <alignment horizontal="left" vertical="center" wrapText="1"/>
    </xf>
    <xf numFmtId="0" fontId="21" fillId="0" borderId="3969" xfId="3" applyFont="1" applyBorder="1" applyAlignment="1">
      <alignment horizontal="left" vertical="center" wrapText="1"/>
    </xf>
    <xf numFmtId="0" fontId="21" fillId="0" borderId="3970" xfId="3" applyFont="1" applyBorder="1" applyAlignment="1">
      <alignment horizontal="left" vertical="center" wrapText="1"/>
    </xf>
    <xf numFmtId="0" fontId="12" fillId="2" borderId="3968" xfId="3" applyFont="1" applyFill="1" applyBorder="1" applyAlignment="1">
      <alignment horizontal="center" vertical="center"/>
    </xf>
    <xf numFmtId="0" fontId="12" fillId="2" borderId="3969" xfId="3" applyFont="1" applyFill="1" applyBorder="1" applyAlignment="1">
      <alignment horizontal="center" vertical="center"/>
    </xf>
    <xf numFmtId="0" fontId="12" fillId="2" borderId="3963" xfId="3" applyFont="1" applyFill="1" applyBorder="1" applyAlignment="1">
      <alignment horizontal="center" vertical="center"/>
    </xf>
    <xf numFmtId="0" fontId="12" fillId="2" borderId="3964" xfId="3" applyFont="1" applyFill="1" applyBorder="1" applyAlignment="1">
      <alignment horizontal="center" vertical="center"/>
    </xf>
    <xf numFmtId="0" fontId="19" fillId="0" borderId="3965" xfId="3" applyFont="1" applyBorder="1" applyAlignment="1">
      <alignment horizontal="left" vertical="center" shrinkToFit="1"/>
    </xf>
    <xf numFmtId="0" fontId="19" fillId="0" borderId="3966" xfId="3" applyFont="1" applyBorder="1" applyAlignment="1">
      <alignment horizontal="left" vertical="center" shrinkToFit="1"/>
    </xf>
    <xf numFmtId="0" fontId="19" fillId="0" borderId="3967" xfId="3" applyFont="1" applyBorder="1" applyAlignment="1">
      <alignment horizontal="left" vertical="center" shrinkToFit="1"/>
    </xf>
    <xf numFmtId="0" fontId="12" fillId="2" borderId="3958" xfId="3" applyFont="1" applyFill="1" applyBorder="1" applyAlignment="1">
      <alignment horizontal="center" vertical="center"/>
    </xf>
    <xf numFmtId="0" fontId="12" fillId="2" borderId="3959" xfId="3" applyFont="1" applyFill="1" applyBorder="1" applyAlignment="1">
      <alignment horizontal="center" vertical="center"/>
    </xf>
    <xf numFmtId="0" fontId="12" fillId="2" borderId="3960" xfId="3" applyFont="1" applyFill="1" applyBorder="1" applyAlignment="1">
      <alignment horizontal="center" vertical="center"/>
    </xf>
    <xf numFmtId="0" fontId="13" fillId="0" borderId="3961" xfId="3" applyFont="1" applyBorder="1" applyAlignment="1">
      <alignment horizontal="left" vertical="top" wrapText="1"/>
    </xf>
    <xf numFmtId="0" fontId="13" fillId="0" borderId="3959" xfId="3" applyFont="1" applyBorder="1" applyAlignment="1">
      <alignment horizontal="left" vertical="top" wrapText="1"/>
    </xf>
    <xf numFmtId="0" fontId="13" fillId="0" borderId="3962" xfId="3" applyFont="1" applyBorder="1" applyAlignment="1">
      <alignment horizontal="left" vertical="top" wrapText="1"/>
    </xf>
    <xf numFmtId="0" fontId="12" fillId="2" borderId="3953" xfId="3" applyFont="1" applyFill="1" applyBorder="1" applyAlignment="1">
      <alignment horizontal="center" vertical="center"/>
    </xf>
    <xf numFmtId="0" fontId="12" fillId="2" borderId="3954" xfId="3" applyFont="1" applyFill="1" applyBorder="1" applyAlignment="1">
      <alignment horizontal="center" vertical="center"/>
    </xf>
    <xf numFmtId="0" fontId="19" fillId="0" borderId="3955" xfId="3" applyFont="1" applyBorder="1" applyAlignment="1">
      <alignment horizontal="left" vertical="center" shrinkToFit="1"/>
    </xf>
    <xf numFmtId="0" fontId="19" fillId="0" borderId="3956" xfId="3" applyFont="1" applyBorder="1" applyAlignment="1">
      <alignment horizontal="left" vertical="center" shrinkToFit="1"/>
    </xf>
    <xf numFmtId="0" fontId="19" fillId="0" borderId="3957" xfId="3" applyFont="1" applyBorder="1" applyAlignment="1">
      <alignment horizontal="left" vertical="center" shrinkToFit="1"/>
    </xf>
    <xf numFmtId="0" fontId="12" fillId="2" borderId="3948" xfId="3" applyFont="1" applyFill="1" applyBorder="1" applyAlignment="1">
      <alignment horizontal="center" vertical="center"/>
    </xf>
    <xf numFmtId="0" fontId="12" fillId="2" borderId="3949" xfId="3" applyFont="1" applyFill="1" applyBorder="1" applyAlignment="1">
      <alignment horizontal="center" vertical="center"/>
    </xf>
    <xf numFmtId="0" fontId="18" fillId="0" borderId="3950" xfId="3" applyFont="1" applyBorder="1" applyAlignment="1">
      <alignment horizontal="left" vertical="center" shrinkToFit="1"/>
    </xf>
    <xf numFmtId="0" fontId="18" fillId="0" borderId="3951" xfId="3" applyFont="1" applyBorder="1" applyAlignment="1">
      <alignment horizontal="left" vertical="center" shrinkToFit="1"/>
    </xf>
    <xf numFmtId="0" fontId="18" fillId="0" borderId="3952" xfId="3" applyFont="1" applyBorder="1" applyAlignment="1">
      <alignment horizontal="left" vertical="center" shrinkToFit="1"/>
    </xf>
    <xf numFmtId="0" fontId="18" fillId="0" borderId="3955" xfId="3" applyFont="1" applyBorder="1" applyAlignment="1">
      <alignment horizontal="left" vertical="center" shrinkToFit="1"/>
    </xf>
    <xf numFmtId="0" fontId="18" fillId="0" borderId="3956" xfId="3" applyFont="1" applyBorder="1" applyAlignment="1">
      <alignment horizontal="left" vertical="center" shrinkToFit="1"/>
    </xf>
    <xf numFmtId="0" fontId="18" fillId="0" borderId="3957" xfId="3" applyFont="1" applyBorder="1" applyAlignment="1">
      <alignment horizontal="left" vertical="center" shrinkToFit="1"/>
    </xf>
    <xf numFmtId="0" fontId="12" fillId="5" borderId="3935" xfId="3" applyFont="1" applyFill="1" applyBorder="1" applyAlignment="1">
      <alignment horizontal="left" vertical="top" wrapText="1"/>
    </xf>
    <xf numFmtId="0" fontId="12" fillId="5" borderId="3936" xfId="3" applyFont="1" applyFill="1" applyBorder="1" applyAlignment="1">
      <alignment horizontal="left" vertical="top" wrapText="1"/>
    </xf>
    <xf numFmtId="0" fontId="12" fillId="2" borderId="3934" xfId="3" applyFont="1" applyFill="1" applyBorder="1" applyAlignment="1">
      <alignment horizontal="center" vertical="center" wrapText="1"/>
    </xf>
    <xf numFmtId="0" fontId="12" fillId="2" borderId="3935" xfId="3" applyFont="1" applyFill="1" applyBorder="1" applyAlignment="1">
      <alignment horizontal="center" vertical="center" wrapText="1"/>
    </xf>
    <xf numFmtId="0" fontId="12" fillId="2" borderId="3947" xfId="3" applyFont="1" applyFill="1" applyBorder="1" applyAlignment="1">
      <alignment horizontal="center" vertical="center" wrapText="1"/>
    </xf>
    <xf numFmtId="0" fontId="12" fillId="2" borderId="3929" xfId="3" applyFont="1" applyFill="1" applyBorder="1" applyAlignment="1">
      <alignment horizontal="center" vertical="center"/>
    </xf>
    <xf numFmtId="0" fontId="12" fillId="2" borderId="3930" xfId="3" applyFont="1" applyFill="1" applyBorder="1" applyAlignment="1">
      <alignment horizontal="center" vertical="center"/>
    </xf>
    <xf numFmtId="0" fontId="19" fillId="0" borderId="3931" xfId="3" applyFont="1" applyBorder="1" applyAlignment="1">
      <alignment horizontal="left" vertical="center" shrinkToFit="1"/>
    </xf>
    <xf numFmtId="0" fontId="19" fillId="0" borderId="3932" xfId="3" applyFont="1" applyBorder="1" applyAlignment="1">
      <alignment horizontal="left" vertical="center" shrinkToFit="1"/>
    </xf>
    <xf numFmtId="0" fontId="19" fillId="0" borderId="3933" xfId="3" applyFont="1" applyBorder="1" applyAlignment="1">
      <alignment horizontal="left" vertical="center" shrinkToFit="1"/>
    </xf>
    <xf numFmtId="0" fontId="12" fillId="2" borderId="3942" xfId="3" applyFont="1" applyFill="1" applyBorder="1" applyAlignment="1">
      <alignment horizontal="center" vertical="center"/>
    </xf>
    <xf numFmtId="0" fontId="12" fillId="2" borderId="3943" xfId="3" applyFont="1" applyFill="1" applyBorder="1" applyAlignment="1">
      <alignment horizontal="center" vertical="center"/>
    </xf>
    <xf numFmtId="0" fontId="19" fillId="0" borderId="3944" xfId="3" applyFont="1" applyBorder="1" applyAlignment="1">
      <alignment horizontal="left" vertical="center" shrinkToFit="1"/>
    </xf>
    <xf numFmtId="0" fontId="19" fillId="0" borderId="3945" xfId="3" applyFont="1" applyBorder="1" applyAlignment="1">
      <alignment horizontal="left" vertical="center" shrinkToFit="1"/>
    </xf>
    <xf numFmtId="0" fontId="19" fillId="0" borderId="3946" xfId="3" applyFont="1" applyBorder="1" applyAlignment="1">
      <alignment horizontal="left" vertical="center" shrinkToFit="1"/>
    </xf>
    <xf numFmtId="0" fontId="18" fillId="0" borderId="3931" xfId="3" applyFont="1" applyBorder="1" applyAlignment="1">
      <alignment horizontal="left" vertical="center" shrinkToFit="1"/>
    </xf>
    <xf numFmtId="0" fontId="18" fillId="0" borderId="3932" xfId="3" applyFont="1" applyBorder="1" applyAlignment="1">
      <alignment horizontal="left" vertical="center" shrinkToFit="1"/>
    </xf>
    <xf numFmtId="0" fontId="18" fillId="0" borderId="3933" xfId="3" applyFont="1" applyBorder="1" applyAlignment="1">
      <alignment horizontal="left" vertical="center" shrinkToFit="1"/>
    </xf>
    <xf numFmtId="0" fontId="16" fillId="0" borderId="3935" xfId="3" applyFont="1" applyBorder="1" applyAlignment="1">
      <alignment horizontal="left" vertical="center" wrapText="1"/>
    </xf>
    <xf numFmtId="0" fontId="16" fillId="0" borderId="3936" xfId="3" applyFont="1" applyBorder="1" applyAlignment="1">
      <alignment horizontal="left" vertical="center" wrapText="1"/>
    </xf>
    <xf numFmtId="0" fontId="12" fillId="2" borderId="3937" xfId="3" applyFont="1" applyFill="1" applyBorder="1" applyAlignment="1">
      <alignment horizontal="center" vertical="center"/>
    </xf>
    <xf numFmtId="0" fontId="12" fillId="2" borderId="3938" xfId="3" applyFont="1" applyFill="1" applyBorder="1" applyAlignment="1">
      <alignment horizontal="center" vertical="center"/>
    </xf>
    <xf numFmtId="0" fontId="12" fillId="2" borderId="3939" xfId="3" applyFont="1" applyFill="1" applyBorder="1" applyAlignment="1">
      <alignment horizontal="center" vertical="center"/>
    </xf>
    <xf numFmtId="0" fontId="13" fillId="0" borderId="3940" xfId="3" applyFont="1" applyBorder="1" applyAlignment="1">
      <alignment horizontal="left" vertical="top" wrapText="1"/>
    </xf>
    <xf numFmtId="0" fontId="13" fillId="0" borderId="3938" xfId="3" applyFont="1" applyBorder="1" applyAlignment="1">
      <alignment horizontal="left" vertical="top" wrapText="1"/>
    </xf>
    <xf numFmtId="0" fontId="13" fillId="0" borderId="3941" xfId="3" applyFont="1" applyBorder="1" applyAlignment="1">
      <alignment horizontal="left" vertical="top" wrapText="1"/>
    </xf>
    <xf numFmtId="0" fontId="12" fillId="2" borderId="3934" xfId="3" applyFont="1" applyFill="1" applyBorder="1" applyAlignment="1">
      <alignment horizontal="center" vertical="center"/>
    </xf>
    <xf numFmtId="0" fontId="12" fillId="2" borderId="3935" xfId="3" applyFont="1" applyFill="1" applyBorder="1" applyAlignment="1">
      <alignment horizontal="center" vertical="center"/>
    </xf>
    <xf numFmtId="0" fontId="16" fillId="0" borderId="3922" xfId="3" applyFont="1" applyBorder="1" applyAlignment="1">
      <alignment horizontal="left" vertical="center" wrapText="1"/>
    </xf>
    <xf numFmtId="0" fontId="16" fillId="0" borderId="3923" xfId="3" applyFont="1" applyBorder="1" applyAlignment="1">
      <alignment horizontal="left" vertical="center" wrapText="1"/>
    </xf>
    <xf numFmtId="0" fontId="12" fillId="2" borderId="3924" xfId="3" applyFont="1" applyFill="1" applyBorder="1" applyAlignment="1">
      <alignment horizontal="center" vertical="center"/>
    </xf>
    <xf numFmtId="0" fontId="12" fillId="2" borderId="3925" xfId="3" applyFont="1" applyFill="1" applyBorder="1" applyAlignment="1">
      <alignment horizontal="center" vertical="center"/>
    </xf>
    <xf numFmtId="0" fontId="18" fillId="0" borderId="3926" xfId="3" applyFont="1" applyBorder="1" applyAlignment="1">
      <alignment horizontal="left" vertical="center" shrinkToFit="1"/>
    </xf>
    <xf numFmtId="0" fontId="18" fillId="0" borderId="3927" xfId="3" applyFont="1" applyBorder="1" applyAlignment="1">
      <alignment horizontal="left" vertical="center" shrinkToFit="1"/>
    </xf>
    <xf numFmtId="0" fontId="18" fillId="0" borderId="3928" xfId="3" applyFont="1" applyBorder="1" applyAlignment="1">
      <alignment horizontal="left" vertical="center" shrinkToFit="1"/>
    </xf>
    <xf numFmtId="0" fontId="12" fillId="2" borderId="4015" xfId="3" applyFont="1" applyFill="1" applyBorder="1" applyAlignment="1">
      <alignment horizontal="center" vertical="center" wrapText="1"/>
    </xf>
    <xf numFmtId="0" fontId="12" fillId="2" borderId="4016" xfId="3" applyFont="1" applyFill="1" applyBorder="1" applyAlignment="1">
      <alignment horizontal="center" vertical="center" wrapText="1"/>
    </xf>
    <xf numFmtId="0" fontId="12" fillId="2" borderId="4017" xfId="3" applyFont="1" applyFill="1" applyBorder="1" applyAlignment="1">
      <alignment horizontal="center" vertical="center" wrapText="1"/>
    </xf>
    <xf numFmtId="0" fontId="12" fillId="5" borderId="4015" xfId="3" applyFont="1" applyFill="1" applyBorder="1" applyAlignment="1">
      <alignment horizontal="left" vertical="top" wrapText="1"/>
    </xf>
    <xf numFmtId="0" fontId="12" fillId="5" borderId="4016" xfId="3" applyFont="1" applyFill="1" applyBorder="1" applyAlignment="1">
      <alignment horizontal="left" vertical="top" wrapText="1"/>
    </xf>
    <xf numFmtId="0" fontId="12" fillId="5" borderId="4017" xfId="3" applyFont="1" applyFill="1" applyBorder="1" applyAlignment="1">
      <alignment horizontal="left" vertical="top" wrapText="1"/>
    </xf>
    <xf numFmtId="0" fontId="15" fillId="5" borderId="4015" xfId="3" applyFont="1" applyFill="1" applyBorder="1" applyAlignment="1">
      <alignment horizontal="center" vertical="center" wrapText="1"/>
    </xf>
    <xf numFmtId="0" fontId="15" fillId="5" borderId="4017" xfId="3" applyFont="1" applyFill="1" applyBorder="1" applyAlignment="1">
      <alignment horizontal="center" vertical="center" wrapText="1"/>
    </xf>
    <xf numFmtId="0" fontId="21" fillId="0" borderId="4015" xfId="3" applyFont="1" applyBorder="1" applyAlignment="1">
      <alignment horizontal="left" vertical="center" wrapText="1"/>
    </xf>
    <xf numFmtId="0" fontId="21" fillId="0" borderId="4016" xfId="3" applyFont="1" applyBorder="1" applyAlignment="1">
      <alignment horizontal="left" vertical="center" wrapText="1"/>
    </xf>
    <xf numFmtId="0" fontId="21" fillId="0" borderId="4017" xfId="3" applyFont="1" applyBorder="1" applyAlignment="1">
      <alignment horizontal="left" vertical="center" wrapText="1"/>
    </xf>
    <xf numFmtId="0" fontId="12" fillId="2" borderId="4015" xfId="3" applyFont="1" applyFill="1" applyBorder="1" applyAlignment="1">
      <alignment horizontal="center" vertical="center"/>
    </xf>
    <xf numFmtId="0" fontId="12" fillId="2" borderId="4016" xfId="3" applyFont="1" applyFill="1" applyBorder="1" applyAlignment="1">
      <alignment horizontal="center" vertical="center"/>
    </xf>
    <xf numFmtId="0" fontId="12" fillId="2" borderId="4010" xfId="3" applyFont="1" applyFill="1" applyBorder="1" applyAlignment="1">
      <alignment horizontal="center" vertical="center"/>
    </xf>
    <xf numFmtId="0" fontId="12" fillId="2" borderId="4011" xfId="3" applyFont="1" applyFill="1" applyBorder="1" applyAlignment="1">
      <alignment horizontal="center" vertical="center"/>
    </xf>
    <xf numFmtId="0" fontId="19" fillId="0" borderId="4012" xfId="3" applyFont="1" applyBorder="1" applyAlignment="1">
      <alignment horizontal="left" vertical="center" shrinkToFit="1"/>
    </xf>
    <xf numFmtId="0" fontId="19" fillId="0" borderId="4013" xfId="3" applyFont="1" applyBorder="1" applyAlignment="1">
      <alignment horizontal="left" vertical="center" shrinkToFit="1"/>
    </xf>
    <xf numFmtId="0" fontId="19" fillId="0" borderId="4014" xfId="3" applyFont="1" applyBorder="1" applyAlignment="1">
      <alignment horizontal="left" vertical="center" shrinkToFit="1"/>
    </xf>
    <xf numFmtId="0" fontId="12" fillId="2" borderId="4005" xfId="3" applyFont="1" applyFill="1" applyBorder="1" applyAlignment="1">
      <alignment horizontal="center" vertical="center"/>
    </xf>
    <xf numFmtId="0" fontId="12" fillId="2" borderId="4006" xfId="3" applyFont="1" applyFill="1" applyBorder="1" applyAlignment="1">
      <alignment horizontal="center" vertical="center"/>
    </xf>
    <xf numFmtId="0" fontId="12" fillId="2" borderId="4007" xfId="3" applyFont="1" applyFill="1" applyBorder="1" applyAlignment="1">
      <alignment horizontal="center" vertical="center"/>
    </xf>
    <xf numFmtId="0" fontId="13" fillId="0" borderId="4008" xfId="3" applyFont="1" applyBorder="1" applyAlignment="1">
      <alignment horizontal="left" vertical="top" wrapText="1"/>
    </xf>
    <xf numFmtId="0" fontId="13" fillId="0" borderId="4006" xfId="3" applyFont="1" applyBorder="1" applyAlignment="1">
      <alignment horizontal="left" vertical="top" wrapText="1"/>
    </xf>
    <xf numFmtId="0" fontId="13" fillId="0" borderId="4009" xfId="3" applyFont="1" applyBorder="1" applyAlignment="1">
      <alignment horizontal="left" vertical="top" wrapText="1"/>
    </xf>
    <xf numFmtId="0" fontId="12" fillId="2" borderId="4000" xfId="3" applyFont="1" applyFill="1" applyBorder="1" applyAlignment="1">
      <alignment horizontal="center" vertical="center"/>
    </xf>
    <xf numFmtId="0" fontId="12" fillId="2" borderId="4001" xfId="3" applyFont="1" applyFill="1" applyBorder="1" applyAlignment="1">
      <alignment horizontal="center" vertical="center"/>
    </xf>
    <xf numFmtId="0" fontId="19" fillId="0" borderId="4002" xfId="3" applyFont="1" applyBorder="1" applyAlignment="1">
      <alignment horizontal="left" vertical="center" shrinkToFit="1"/>
    </xf>
    <xf numFmtId="0" fontId="19" fillId="0" borderId="4003" xfId="3" applyFont="1" applyBorder="1" applyAlignment="1">
      <alignment horizontal="left" vertical="center" shrinkToFit="1"/>
    </xf>
    <xf numFmtId="0" fontId="19" fillId="0" borderId="4004" xfId="3" applyFont="1" applyBorder="1" applyAlignment="1">
      <alignment horizontal="left" vertical="center" shrinkToFit="1"/>
    </xf>
    <xf numFmtId="0" fontId="12" fillId="2" borderId="3995" xfId="3" applyFont="1" applyFill="1" applyBorder="1" applyAlignment="1">
      <alignment horizontal="center" vertical="center"/>
    </xf>
    <xf numFmtId="0" fontId="12" fillId="2" borderId="3996" xfId="3" applyFont="1" applyFill="1" applyBorder="1" applyAlignment="1">
      <alignment horizontal="center" vertical="center"/>
    </xf>
    <xf numFmtId="0" fontId="18" fillId="0" borderId="3997" xfId="3" applyFont="1" applyBorder="1" applyAlignment="1">
      <alignment horizontal="left" vertical="center" shrinkToFit="1"/>
    </xf>
    <xf numFmtId="0" fontId="18" fillId="0" borderId="3998" xfId="3" applyFont="1" applyBorder="1" applyAlignment="1">
      <alignment horizontal="left" vertical="center" shrinkToFit="1"/>
    </xf>
    <xf numFmtId="0" fontId="18" fillId="0" borderId="3999" xfId="3" applyFont="1" applyBorder="1" applyAlignment="1">
      <alignment horizontal="left" vertical="center" shrinkToFit="1"/>
    </xf>
    <xf numFmtId="0" fontId="18" fillId="0" borderId="4002" xfId="3" applyFont="1" applyBorder="1" applyAlignment="1">
      <alignment horizontal="left" vertical="center" shrinkToFit="1"/>
    </xf>
    <xf numFmtId="0" fontId="18" fillId="0" borderId="4003" xfId="3" applyFont="1" applyBorder="1" applyAlignment="1">
      <alignment horizontal="left" vertical="center" shrinkToFit="1"/>
    </xf>
    <xf numFmtId="0" fontId="18" fillId="0" borderId="4004" xfId="3" applyFont="1" applyBorder="1" applyAlignment="1">
      <alignment horizontal="left" vertical="center" shrinkToFit="1"/>
    </xf>
    <xf numFmtId="0" fontId="12" fillId="5" borderId="3982" xfId="3" applyFont="1" applyFill="1" applyBorder="1" applyAlignment="1">
      <alignment horizontal="left" vertical="top" wrapText="1"/>
    </xf>
    <xf numFmtId="0" fontId="12" fillId="5" borderId="3983" xfId="3" applyFont="1" applyFill="1" applyBorder="1" applyAlignment="1">
      <alignment horizontal="left" vertical="top" wrapText="1"/>
    </xf>
    <xf numFmtId="0" fontId="12" fillId="2" borderId="3981" xfId="3" applyFont="1" applyFill="1" applyBorder="1" applyAlignment="1">
      <alignment horizontal="center" vertical="center" wrapText="1"/>
    </xf>
    <xf numFmtId="0" fontId="12" fillId="2" borderId="3982" xfId="3" applyFont="1" applyFill="1" applyBorder="1" applyAlignment="1">
      <alignment horizontal="center" vertical="center" wrapText="1"/>
    </xf>
    <xf numFmtId="0" fontId="12" fillId="2" borderId="3994" xfId="3" applyFont="1" applyFill="1" applyBorder="1" applyAlignment="1">
      <alignment horizontal="center" vertical="center" wrapText="1"/>
    </xf>
    <xf numFmtId="0" fontId="12" fillId="2" borderId="3976" xfId="3" applyFont="1" applyFill="1" applyBorder="1" applyAlignment="1">
      <alignment horizontal="center" vertical="center"/>
    </xf>
    <xf numFmtId="0" fontId="12" fillId="2" borderId="3977" xfId="3" applyFont="1" applyFill="1" applyBorder="1" applyAlignment="1">
      <alignment horizontal="center" vertical="center"/>
    </xf>
    <xf numFmtId="0" fontId="19" fillId="0" borderId="3978" xfId="3" applyFont="1" applyBorder="1" applyAlignment="1">
      <alignment horizontal="left" vertical="center" shrinkToFit="1"/>
    </xf>
    <xf numFmtId="0" fontId="19" fillId="0" borderId="3979" xfId="3" applyFont="1" applyBorder="1" applyAlignment="1">
      <alignment horizontal="left" vertical="center" shrinkToFit="1"/>
    </xf>
    <xf numFmtId="0" fontId="19" fillId="0" borderId="3980" xfId="3" applyFont="1" applyBorder="1" applyAlignment="1">
      <alignment horizontal="left" vertical="center" shrinkToFit="1"/>
    </xf>
    <xf numFmtId="0" fontId="12" fillId="2" borderId="3989" xfId="3" applyFont="1" applyFill="1" applyBorder="1" applyAlignment="1">
      <alignment horizontal="center" vertical="center"/>
    </xf>
    <xf numFmtId="0" fontId="12" fillId="2" borderId="3990" xfId="3" applyFont="1" applyFill="1" applyBorder="1" applyAlignment="1">
      <alignment horizontal="center" vertical="center"/>
    </xf>
    <xf numFmtId="0" fontId="19" fillId="0" borderId="3991" xfId="3" applyFont="1" applyBorder="1" applyAlignment="1">
      <alignment horizontal="left" vertical="center" shrinkToFit="1"/>
    </xf>
    <xf numFmtId="0" fontId="19" fillId="0" borderId="3992" xfId="3" applyFont="1" applyBorder="1" applyAlignment="1">
      <alignment horizontal="left" vertical="center" shrinkToFit="1"/>
    </xf>
    <xf numFmtId="0" fontId="19" fillId="0" borderId="3993" xfId="3" applyFont="1" applyBorder="1" applyAlignment="1">
      <alignment horizontal="left" vertical="center" shrinkToFit="1"/>
    </xf>
    <xf numFmtId="0" fontId="18" fillId="0" borderId="3978" xfId="3" applyFont="1" applyBorder="1" applyAlignment="1">
      <alignment horizontal="left" vertical="center" shrinkToFit="1"/>
    </xf>
    <xf numFmtId="0" fontId="18" fillId="0" borderId="3979" xfId="3" applyFont="1" applyBorder="1" applyAlignment="1">
      <alignment horizontal="left" vertical="center" shrinkToFit="1"/>
    </xf>
    <xf numFmtId="0" fontId="18" fillId="0" borderId="3980" xfId="3" applyFont="1" applyBorder="1" applyAlignment="1">
      <alignment horizontal="left" vertical="center" shrinkToFit="1"/>
    </xf>
    <xf numFmtId="0" fontId="16" fillId="0" borderId="3982" xfId="3" applyFont="1" applyBorder="1" applyAlignment="1">
      <alignment horizontal="left" vertical="center" wrapText="1"/>
    </xf>
    <xf numFmtId="0" fontId="16" fillId="0" borderId="3983" xfId="3" applyFont="1" applyBorder="1" applyAlignment="1">
      <alignment horizontal="left" vertical="center" wrapText="1"/>
    </xf>
    <xf numFmtId="0" fontId="12" fillId="2" borderId="3984" xfId="3" applyFont="1" applyFill="1" applyBorder="1" applyAlignment="1">
      <alignment horizontal="center" vertical="center"/>
    </xf>
    <xf numFmtId="0" fontId="12" fillId="2" borderId="3985" xfId="3" applyFont="1" applyFill="1" applyBorder="1" applyAlignment="1">
      <alignment horizontal="center" vertical="center"/>
    </xf>
    <xf numFmtId="0" fontId="12" fillId="2" borderId="3986" xfId="3" applyFont="1" applyFill="1" applyBorder="1" applyAlignment="1">
      <alignment horizontal="center" vertical="center"/>
    </xf>
    <xf numFmtId="0" fontId="13" fillId="0" borderId="3987" xfId="3" applyFont="1" applyBorder="1" applyAlignment="1">
      <alignment horizontal="left" vertical="top" wrapText="1"/>
    </xf>
    <xf numFmtId="0" fontId="13" fillId="0" borderId="3985" xfId="3" applyFont="1" applyBorder="1" applyAlignment="1">
      <alignment horizontal="left" vertical="top" wrapText="1"/>
    </xf>
    <xf numFmtId="0" fontId="13" fillId="0" borderId="3988" xfId="3" applyFont="1" applyBorder="1" applyAlignment="1">
      <alignment horizontal="left" vertical="top" wrapText="1"/>
    </xf>
    <xf numFmtId="0" fontId="12" fillId="2" borderId="3981" xfId="3" applyFont="1" applyFill="1" applyBorder="1" applyAlignment="1">
      <alignment horizontal="center" vertical="center"/>
    </xf>
    <xf numFmtId="0" fontId="12" fillId="2" borderId="3982" xfId="3" applyFont="1" applyFill="1" applyBorder="1" applyAlignment="1">
      <alignment horizontal="center" vertical="center"/>
    </xf>
    <xf numFmtId="0" fontId="16" fillId="0" borderId="3969" xfId="3" applyFont="1" applyBorder="1" applyAlignment="1">
      <alignment horizontal="left" vertical="center" wrapText="1"/>
    </xf>
    <xf numFmtId="0" fontId="16" fillId="0" borderId="3970" xfId="3" applyFont="1" applyBorder="1" applyAlignment="1">
      <alignment horizontal="left" vertical="center" wrapText="1"/>
    </xf>
    <xf numFmtId="0" fontId="12" fillId="2" borderId="3971" xfId="3" applyFont="1" applyFill="1" applyBorder="1" applyAlignment="1">
      <alignment horizontal="center" vertical="center"/>
    </xf>
    <xf numFmtId="0" fontId="12" fillId="2" borderId="3972" xfId="3" applyFont="1" applyFill="1" applyBorder="1" applyAlignment="1">
      <alignment horizontal="center" vertical="center"/>
    </xf>
    <xf numFmtId="0" fontId="18" fillId="0" borderId="3973" xfId="3" applyFont="1" applyBorder="1" applyAlignment="1">
      <alignment horizontal="left" vertical="center" shrinkToFit="1"/>
    </xf>
    <xf numFmtId="0" fontId="18" fillId="0" borderId="3974" xfId="3" applyFont="1" applyBorder="1" applyAlignment="1">
      <alignment horizontal="left" vertical="center" shrinkToFit="1"/>
    </xf>
    <xf numFmtId="0" fontId="18" fillId="0" borderId="3975" xfId="3" applyFont="1" applyBorder="1" applyAlignment="1">
      <alignment horizontal="left" vertical="center" shrinkToFit="1"/>
    </xf>
    <xf numFmtId="0" fontId="12" fillId="2" borderId="4062" xfId="3" applyFont="1" applyFill="1" applyBorder="1" applyAlignment="1">
      <alignment horizontal="center" vertical="center" wrapText="1"/>
    </xf>
    <xf numFmtId="0" fontId="12" fillId="2" borderId="4063" xfId="3" applyFont="1" applyFill="1" applyBorder="1" applyAlignment="1">
      <alignment horizontal="center" vertical="center" wrapText="1"/>
    </xf>
    <xf numFmtId="0" fontId="12" fillId="2" borderId="4064" xfId="3" applyFont="1" applyFill="1" applyBorder="1" applyAlignment="1">
      <alignment horizontal="center" vertical="center" wrapText="1"/>
    </xf>
    <xf numFmtId="0" fontId="12" fillId="5" borderId="4062" xfId="3" applyFont="1" applyFill="1" applyBorder="1" applyAlignment="1">
      <alignment horizontal="left" vertical="top" wrapText="1"/>
    </xf>
    <xf numFmtId="0" fontId="12" fillId="5" borderId="4063" xfId="3" applyFont="1" applyFill="1" applyBorder="1" applyAlignment="1">
      <alignment horizontal="left" vertical="top" wrapText="1"/>
    </xf>
    <xf numFmtId="0" fontId="12" fillId="5" borderId="4064" xfId="3" applyFont="1" applyFill="1" applyBorder="1" applyAlignment="1">
      <alignment horizontal="left" vertical="top" wrapText="1"/>
    </xf>
    <xf numFmtId="0" fontId="15" fillId="5" borderId="4062" xfId="3" applyFont="1" applyFill="1" applyBorder="1" applyAlignment="1">
      <alignment horizontal="center" vertical="center" wrapText="1"/>
    </xf>
    <xf numFmtId="0" fontId="15" fillId="5" borderId="4064" xfId="3" applyFont="1" applyFill="1" applyBorder="1" applyAlignment="1">
      <alignment horizontal="center" vertical="center" wrapText="1"/>
    </xf>
    <xf numFmtId="0" fontId="21" fillId="0" borderId="4062" xfId="3" applyFont="1" applyBorder="1" applyAlignment="1">
      <alignment horizontal="left" vertical="center" wrapText="1"/>
    </xf>
    <xf numFmtId="0" fontId="21" fillId="0" borderId="4063" xfId="3" applyFont="1" applyBorder="1" applyAlignment="1">
      <alignment horizontal="left" vertical="center" wrapText="1"/>
    </xf>
    <xf numFmtId="0" fontId="21" fillId="0" borderId="4064" xfId="3" applyFont="1" applyBorder="1" applyAlignment="1">
      <alignment horizontal="left" vertical="center" wrapText="1"/>
    </xf>
    <xf numFmtId="0" fontId="12" fillId="2" borderId="4062" xfId="3" applyFont="1" applyFill="1" applyBorder="1" applyAlignment="1">
      <alignment horizontal="center" vertical="center"/>
    </xf>
    <xf numFmtId="0" fontId="12" fillId="2" borderId="4063" xfId="3" applyFont="1" applyFill="1" applyBorder="1" applyAlignment="1">
      <alignment horizontal="center" vertical="center"/>
    </xf>
    <xf numFmtId="0" fontId="12" fillId="2" borderId="4057" xfId="3" applyFont="1" applyFill="1" applyBorder="1" applyAlignment="1">
      <alignment horizontal="center" vertical="center"/>
    </xf>
    <xf numFmtId="0" fontId="12" fillId="2" borderId="4058" xfId="3" applyFont="1" applyFill="1" applyBorder="1" applyAlignment="1">
      <alignment horizontal="center" vertical="center"/>
    </xf>
    <xf numFmtId="0" fontId="19" fillId="0" borderId="4059" xfId="3" applyFont="1" applyBorder="1" applyAlignment="1">
      <alignment horizontal="left" vertical="center" shrinkToFit="1"/>
    </xf>
    <xf numFmtId="0" fontId="19" fillId="0" borderId="4060" xfId="3" applyFont="1" applyBorder="1" applyAlignment="1">
      <alignment horizontal="left" vertical="center" shrinkToFit="1"/>
    </xf>
    <xf numFmtId="0" fontId="19" fillId="0" borderId="4061" xfId="3" applyFont="1" applyBorder="1" applyAlignment="1">
      <alignment horizontal="left" vertical="center" shrinkToFit="1"/>
    </xf>
    <xf numFmtId="0" fontId="12" fillId="2" borderId="4052" xfId="3" applyFont="1" applyFill="1" applyBorder="1" applyAlignment="1">
      <alignment horizontal="center" vertical="center"/>
    </xf>
    <xf numFmtId="0" fontId="12" fillId="2" borderId="4053" xfId="3" applyFont="1" applyFill="1" applyBorder="1" applyAlignment="1">
      <alignment horizontal="center" vertical="center"/>
    </xf>
    <xf numFmtId="0" fontId="12" fillId="2" borderId="4054" xfId="3" applyFont="1" applyFill="1" applyBorder="1" applyAlignment="1">
      <alignment horizontal="center" vertical="center"/>
    </xf>
    <xf numFmtId="0" fontId="13" fillId="0" borderId="4055" xfId="3" applyFont="1" applyBorder="1" applyAlignment="1">
      <alignment horizontal="left" vertical="top" wrapText="1"/>
    </xf>
    <xf numFmtId="0" fontId="13" fillId="0" borderId="4053" xfId="3" applyFont="1" applyBorder="1" applyAlignment="1">
      <alignment horizontal="left" vertical="top" wrapText="1"/>
    </xf>
    <xf numFmtId="0" fontId="13" fillId="0" borderId="4056" xfId="3" applyFont="1" applyBorder="1" applyAlignment="1">
      <alignment horizontal="left" vertical="top" wrapText="1"/>
    </xf>
    <xf numFmtId="0" fontId="12" fillId="2" borderId="4047" xfId="3" applyFont="1" applyFill="1" applyBorder="1" applyAlignment="1">
      <alignment horizontal="center" vertical="center"/>
    </xf>
    <xf numFmtId="0" fontId="12" fillId="2" borderId="4048" xfId="3" applyFont="1" applyFill="1" applyBorder="1" applyAlignment="1">
      <alignment horizontal="center" vertical="center"/>
    </xf>
    <xf numFmtId="0" fontId="19" fillId="0" borderId="4049" xfId="3" applyFont="1" applyBorder="1" applyAlignment="1">
      <alignment horizontal="left" vertical="center" shrinkToFit="1"/>
    </xf>
    <xf numFmtId="0" fontId="19" fillId="0" borderId="4050" xfId="3" applyFont="1" applyBorder="1" applyAlignment="1">
      <alignment horizontal="left" vertical="center" shrinkToFit="1"/>
    </xf>
    <xf numFmtId="0" fontId="19" fillId="0" borderId="4051" xfId="3" applyFont="1" applyBorder="1" applyAlignment="1">
      <alignment horizontal="left" vertical="center" shrinkToFit="1"/>
    </xf>
    <xf numFmtId="0" fontId="12" fillId="2" borderId="4042" xfId="3" applyFont="1" applyFill="1" applyBorder="1" applyAlignment="1">
      <alignment horizontal="center" vertical="center"/>
    </xf>
    <xf numFmtId="0" fontId="12" fillId="2" borderId="4043" xfId="3" applyFont="1" applyFill="1" applyBorder="1" applyAlignment="1">
      <alignment horizontal="center" vertical="center"/>
    </xf>
    <xf numFmtId="0" fontId="18" fillId="0" borderId="4044" xfId="3" applyFont="1" applyBorder="1" applyAlignment="1">
      <alignment horizontal="left" vertical="center" shrinkToFit="1"/>
    </xf>
    <xf numFmtId="0" fontId="18" fillId="0" borderId="4045" xfId="3" applyFont="1" applyBorder="1" applyAlignment="1">
      <alignment horizontal="left" vertical="center" shrinkToFit="1"/>
    </xf>
    <xf numFmtId="0" fontId="18" fillId="0" borderId="4046" xfId="3" applyFont="1" applyBorder="1" applyAlignment="1">
      <alignment horizontal="left" vertical="center" shrinkToFit="1"/>
    </xf>
    <xf numFmtId="0" fontId="18" fillId="0" borderId="4049" xfId="3" applyFont="1" applyBorder="1" applyAlignment="1">
      <alignment horizontal="left" vertical="center" shrinkToFit="1"/>
    </xf>
    <xf numFmtId="0" fontId="18" fillId="0" borderId="4050" xfId="3" applyFont="1" applyBorder="1" applyAlignment="1">
      <alignment horizontal="left" vertical="center" shrinkToFit="1"/>
    </xf>
    <xf numFmtId="0" fontId="18" fillId="0" borderId="4051" xfId="3" applyFont="1" applyBorder="1" applyAlignment="1">
      <alignment horizontal="left" vertical="center" shrinkToFit="1"/>
    </xf>
    <xf numFmtId="0" fontId="12" fillId="5" borderId="4029" xfId="3" applyFont="1" applyFill="1" applyBorder="1" applyAlignment="1">
      <alignment horizontal="left" vertical="top" wrapText="1"/>
    </xf>
    <xf numFmtId="0" fontId="12" fillId="5" borderId="4030" xfId="3" applyFont="1" applyFill="1" applyBorder="1" applyAlignment="1">
      <alignment horizontal="left" vertical="top" wrapText="1"/>
    </xf>
    <xf numFmtId="0" fontId="12" fillId="2" borderId="4028" xfId="3" applyFont="1" applyFill="1" applyBorder="1" applyAlignment="1">
      <alignment horizontal="center" vertical="center" wrapText="1"/>
    </xf>
    <xf numFmtId="0" fontId="12" fillId="2" borderId="4029" xfId="3" applyFont="1" applyFill="1" applyBorder="1" applyAlignment="1">
      <alignment horizontal="center" vertical="center" wrapText="1"/>
    </xf>
    <xf numFmtId="0" fontId="12" fillId="2" borderId="4041" xfId="3" applyFont="1" applyFill="1" applyBorder="1" applyAlignment="1">
      <alignment horizontal="center" vertical="center" wrapText="1"/>
    </xf>
    <xf numFmtId="0" fontId="12" fillId="2" borderId="4023" xfId="3" applyFont="1" applyFill="1" applyBorder="1" applyAlignment="1">
      <alignment horizontal="center" vertical="center"/>
    </xf>
    <xf numFmtId="0" fontId="12" fillId="2" borderId="4024" xfId="3" applyFont="1" applyFill="1" applyBorder="1" applyAlignment="1">
      <alignment horizontal="center" vertical="center"/>
    </xf>
    <xf numFmtId="0" fontId="19" fillId="0" borderId="4025" xfId="3" applyFont="1" applyBorder="1" applyAlignment="1">
      <alignment horizontal="left" vertical="center" shrinkToFit="1"/>
    </xf>
    <xf numFmtId="0" fontId="19" fillId="0" borderId="4026" xfId="3" applyFont="1" applyBorder="1" applyAlignment="1">
      <alignment horizontal="left" vertical="center" shrinkToFit="1"/>
    </xf>
    <xf numFmtId="0" fontId="19" fillId="0" borderId="4027" xfId="3" applyFont="1" applyBorder="1" applyAlignment="1">
      <alignment horizontal="left" vertical="center" shrinkToFit="1"/>
    </xf>
    <xf numFmtId="0" fontId="12" fillId="2" borderId="4036" xfId="3" applyFont="1" applyFill="1" applyBorder="1" applyAlignment="1">
      <alignment horizontal="center" vertical="center"/>
    </xf>
    <xf numFmtId="0" fontId="12" fillId="2" borderId="4037" xfId="3" applyFont="1" applyFill="1" applyBorder="1" applyAlignment="1">
      <alignment horizontal="center" vertical="center"/>
    </xf>
    <xf numFmtId="0" fontId="19" fillId="0" borderId="4038" xfId="3" applyFont="1" applyBorder="1" applyAlignment="1">
      <alignment horizontal="left" vertical="center" shrinkToFit="1"/>
    </xf>
    <xf numFmtId="0" fontId="19" fillId="0" borderId="4039" xfId="3" applyFont="1" applyBorder="1" applyAlignment="1">
      <alignment horizontal="left" vertical="center" shrinkToFit="1"/>
    </xf>
    <xf numFmtId="0" fontId="19" fillId="0" borderId="4040" xfId="3" applyFont="1" applyBorder="1" applyAlignment="1">
      <alignment horizontal="left" vertical="center" shrinkToFit="1"/>
    </xf>
    <xf numFmtId="0" fontId="18" fillId="0" borderId="4025" xfId="3" applyFont="1" applyBorder="1" applyAlignment="1">
      <alignment horizontal="left" vertical="center" shrinkToFit="1"/>
    </xf>
    <xf numFmtId="0" fontId="18" fillId="0" borderId="4026" xfId="3" applyFont="1" applyBorder="1" applyAlignment="1">
      <alignment horizontal="left" vertical="center" shrinkToFit="1"/>
    </xf>
    <xf numFmtId="0" fontId="18" fillId="0" borderId="4027" xfId="3" applyFont="1" applyBorder="1" applyAlignment="1">
      <alignment horizontal="left" vertical="center" shrinkToFit="1"/>
    </xf>
    <xf numFmtId="0" fontId="16" fillId="0" borderId="4029" xfId="3" applyFont="1" applyBorder="1" applyAlignment="1">
      <alignment horizontal="left" vertical="center" wrapText="1"/>
    </xf>
    <xf numFmtId="0" fontId="16" fillId="0" borderId="4030" xfId="3" applyFont="1" applyBorder="1" applyAlignment="1">
      <alignment horizontal="left" vertical="center" wrapText="1"/>
    </xf>
    <xf numFmtId="0" fontId="12" fillId="2" borderId="4031" xfId="3" applyFont="1" applyFill="1" applyBorder="1" applyAlignment="1">
      <alignment horizontal="center" vertical="center"/>
    </xf>
    <xf numFmtId="0" fontId="12" fillId="2" borderId="4032" xfId="3" applyFont="1" applyFill="1" applyBorder="1" applyAlignment="1">
      <alignment horizontal="center" vertical="center"/>
    </xf>
    <xf numFmtId="0" fontId="12" fillId="2" borderId="4033" xfId="3" applyFont="1" applyFill="1" applyBorder="1" applyAlignment="1">
      <alignment horizontal="center" vertical="center"/>
    </xf>
    <xf numFmtId="0" fontId="13" fillId="0" borderId="4034" xfId="3" applyFont="1" applyBorder="1" applyAlignment="1">
      <alignment horizontal="left" vertical="top" wrapText="1"/>
    </xf>
    <xf numFmtId="0" fontId="13" fillId="0" borderId="4032" xfId="3" applyFont="1" applyBorder="1" applyAlignment="1">
      <alignment horizontal="left" vertical="top" wrapText="1"/>
    </xf>
    <xf numFmtId="0" fontId="13" fillId="0" borderId="4035" xfId="3" applyFont="1" applyBorder="1" applyAlignment="1">
      <alignment horizontal="left" vertical="top" wrapText="1"/>
    </xf>
    <xf numFmtId="0" fontId="12" fillId="2" borderId="4028" xfId="3" applyFont="1" applyFill="1" applyBorder="1" applyAlignment="1">
      <alignment horizontal="center" vertical="center"/>
    </xf>
    <xf numFmtId="0" fontId="12" fillId="2" borderId="4029" xfId="3" applyFont="1" applyFill="1" applyBorder="1" applyAlignment="1">
      <alignment horizontal="center" vertical="center"/>
    </xf>
    <xf numFmtId="0" fontId="16" fillId="0" borderId="4016" xfId="3" applyFont="1" applyBorder="1" applyAlignment="1">
      <alignment horizontal="left" vertical="center" wrapText="1"/>
    </xf>
    <xf numFmtId="0" fontId="16" fillId="0" borderId="4017" xfId="3" applyFont="1" applyBorder="1" applyAlignment="1">
      <alignment horizontal="left" vertical="center" wrapText="1"/>
    </xf>
    <xf numFmtId="0" fontId="12" fillId="2" borderId="4018" xfId="3" applyFont="1" applyFill="1" applyBorder="1" applyAlignment="1">
      <alignment horizontal="center" vertical="center"/>
    </xf>
    <xf numFmtId="0" fontId="12" fillId="2" borderId="4019" xfId="3" applyFont="1" applyFill="1" applyBorder="1" applyAlignment="1">
      <alignment horizontal="center" vertical="center"/>
    </xf>
    <xf numFmtId="0" fontId="18" fillId="0" borderId="4020" xfId="3" applyFont="1" applyBorder="1" applyAlignment="1">
      <alignment horizontal="left" vertical="center" shrinkToFit="1"/>
    </xf>
    <xf numFmtId="0" fontId="18" fillId="0" borderId="4021" xfId="3" applyFont="1" applyBorder="1" applyAlignment="1">
      <alignment horizontal="left" vertical="center" shrinkToFit="1"/>
    </xf>
    <xf numFmtId="0" fontId="18" fillId="0" borderId="4022" xfId="3" applyFont="1" applyBorder="1" applyAlignment="1">
      <alignment horizontal="left" vertical="center" shrinkToFit="1"/>
    </xf>
    <xf numFmtId="0" fontId="12" fillId="2" borderId="4109" xfId="3" applyFont="1" applyFill="1" applyBorder="1" applyAlignment="1">
      <alignment horizontal="center" vertical="center" wrapText="1"/>
    </xf>
    <xf numFmtId="0" fontId="12" fillId="2" borderId="4110" xfId="3" applyFont="1" applyFill="1" applyBorder="1" applyAlignment="1">
      <alignment horizontal="center" vertical="center" wrapText="1"/>
    </xf>
    <xf numFmtId="0" fontId="12" fillId="2" borderId="4111" xfId="3" applyFont="1" applyFill="1" applyBorder="1" applyAlignment="1">
      <alignment horizontal="center" vertical="center" wrapText="1"/>
    </xf>
    <xf numFmtId="0" fontId="12" fillId="5" borderId="4109" xfId="3" applyFont="1" applyFill="1" applyBorder="1" applyAlignment="1">
      <alignment horizontal="left" vertical="top" wrapText="1"/>
    </xf>
    <xf numFmtId="0" fontId="12" fillId="5" borderId="4110" xfId="3" applyFont="1" applyFill="1" applyBorder="1" applyAlignment="1">
      <alignment horizontal="left" vertical="top" wrapText="1"/>
    </xf>
    <xf numFmtId="0" fontId="12" fillId="5" borderId="4111" xfId="3" applyFont="1" applyFill="1" applyBorder="1" applyAlignment="1">
      <alignment horizontal="left" vertical="top" wrapText="1"/>
    </xf>
    <xf numFmtId="0" fontId="15" fillId="5" borderId="4109" xfId="3" applyFont="1" applyFill="1" applyBorder="1" applyAlignment="1">
      <alignment horizontal="center" vertical="center" wrapText="1"/>
    </xf>
    <xf numFmtId="0" fontId="15" fillId="5" borderId="4111" xfId="3" applyFont="1" applyFill="1" applyBorder="1" applyAlignment="1">
      <alignment horizontal="center" vertical="center" wrapText="1"/>
    </xf>
    <xf numFmtId="0" fontId="21" fillId="0" borderId="4109" xfId="3" applyFont="1" applyBorder="1" applyAlignment="1">
      <alignment horizontal="left" vertical="center" wrapText="1"/>
    </xf>
    <xf numFmtId="0" fontId="21" fillId="0" borderId="4110" xfId="3" applyFont="1" applyBorder="1" applyAlignment="1">
      <alignment horizontal="left" vertical="center" wrapText="1"/>
    </xf>
    <xf numFmtId="0" fontId="21" fillId="0" borderId="4111" xfId="3" applyFont="1" applyBorder="1" applyAlignment="1">
      <alignment horizontal="left" vertical="center" wrapText="1"/>
    </xf>
    <xf numFmtId="0" fontId="12" fillId="2" borderId="4109" xfId="3" applyFont="1" applyFill="1" applyBorder="1" applyAlignment="1">
      <alignment horizontal="center" vertical="center"/>
    </xf>
    <xf numFmtId="0" fontId="12" fillId="2" borderId="4110" xfId="3" applyFont="1" applyFill="1" applyBorder="1" applyAlignment="1">
      <alignment horizontal="center" vertical="center"/>
    </xf>
    <xf numFmtId="0" fontId="12" fillId="2" borderId="4104" xfId="3" applyFont="1" applyFill="1" applyBorder="1" applyAlignment="1">
      <alignment horizontal="center" vertical="center"/>
    </xf>
    <xf numFmtId="0" fontId="12" fillId="2" borderId="4105" xfId="3" applyFont="1" applyFill="1" applyBorder="1" applyAlignment="1">
      <alignment horizontal="center" vertical="center"/>
    </xf>
    <xf numFmtId="0" fontId="19" fillId="0" borderId="4106" xfId="3" applyFont="1" applyBorder="1" applyAlignment="1">
      <alignment horizontal="left" vertical="center" shrinkToFit="1"/>
    </xf>
    <xf numFmtId="0" fontId="19" fillId="0" borderId="4107" xfId="3" applyFont="1" applyBorder="1" applyAlignment="1">
      <alignment horizontal="left" vertical="center" shrinkToFit="1"/>
    </xf>
    <xf numFmtId="0" fontId="19" fillId="0" borderId="4108" xfId="3" applyFont="1" applyBorder="1" applyAlignment="1">
      <alignment horizontal="left" vertical="center" shrinkToFit="1"/>
    </xf>
    <xf numFmtId="0" fontId="12" fillId="2" borderId="4099" xfId="3" applyFont="1" applyFill="1" applyBorder="1" applyAlignment="1">
      <alignment horizontal="center" vertical="center"/>
    </xf>
    <xf numFmtId="0" fontId="12" fillId="2" borderId="4100" xfId="3" applyFont="1" applyFill="1" applyBorder="1" applyAlignment="1">
      <alignment horizontal="center" vertical="center"/>
    </xf>
    <xf numFmtId="0" fontId="12" fillId="2" borderId="4101" xfId="3" applyFont="1" applyFill="1" applyBorder="1" applyAlignment="1">
      <alignment horizontal="center" vertical="center"/>
    </xf>
    <xf numFmtId="0" fontId="13" fillId="0" borderId="4102" xfId="3" applyFont="1" applyBorder="1" applyAlignment="1">
      <alignment horizontal="left" vertical="top" wrapText="1"/>
    </xf>
    <xf numFmtId="0" fontId="13" fillId="0" borderId="4100" xfId="3" applyFont="1" applyBorder="1" applyAlignment="1">
      <alignment horizontal="left" vertical="top" wrapText="1"/>
    </xf>
    <xf numFmtId="0" fontId="13" fillId="0" borderId="4103" xfId="3" applyFont="1" applyBorder="1" applyAlignment="1">
      <alignment horizontal="left" vertical="top" wrapText="1"/>
    </xf>
    <xf numFmtId="0" fontId="12" fillId="2" borderId="4094" xfId="3" applyFont="1" applyFill="1" applyBorder="1" applyAlignment="1">
      <alignment horizontal="center" vertical="center"/>
    </xf>
    <xf numFmtId="0" fontId="12" fillId="2" borderId="4095" xfId="3" applyFont="1" applyFill="1" applyBorder="1" applyAlignment="1">
      <alignment horizontal="center" vertical="center"/>
    </xf>
    <xf numFmtId="0" fontId="19" fillId="0" borderId="4096" xfId="3" applyFont="1" applyBorder="1" applyAlignment="1">
      <alignment horizontal="left" vertical="center" shrinkToFit="1"/>
    </xf>
    <xf numFmtId="0" fontId="19" fillId="0" borderId="4097" xfId="3" applyFont="1" applyBorder="1" applyAlignment="1">
      <alignment horizontal="left" vertical="center" shrinkToFit="1"/>
    </xf>
    <xf numFmtId="0" fontId="19" fillId="0" borderId="4098" xfId="3" applyFont="1" applyBorder="1" applyAlignment="1">
      <alignment horizontal="left" vertical="center" shrinkToFit="1"/>
    </xf>
    <xf numFmtId="0" fontId="12" fillId="2" borderId="4089" xfId="3" applyFont="1" applyFill="1" applyBorder="1" applyAlignment="1">
      <alignment horizontal="center" vertical="center"/>
    </xf>
    <xf numFmtId="0" fontId="12" fillId="2" borderId="4090" xfId="3" applyFont="1" applyFill="1" applyBorder="1" applyAlignment="1">
      <alignment horizontal="center" vertical="center"/>
    </xf>
    <xf numFmtId="0" fontId="18" fillId="0" borderId="4091" xfId="3" applyFont="1" applyBorder="1" applyAlignment="1">
      <alignment horizontal="left" vertical="center" shrinkToFit="1"/>
    </xf>
    <xf numFmtId="0" fontId="18" fillId="0" borderId="4092" xfId="3" applyFont="1" applyBorder="1" applyAlignment="1">
      <alignment horizontal="left" vertical="center" shrinkToFit="1"/>
    </xf>
    <xf numFmtId="0" fontId="18" fillId="0" borderId="4093" xfId="3" applyFont="1" applyBorder="1" applyAlignment="1">
      <alignment horizontal="left" vertical="center" shrinkToFit="1"/>
    </xf>
    <xf numFmtId="0" fontId="18" fillId="0" borderId="4096" xfId="3" applyFont="1" applyBorder="1" applyAlignment="1">
      <alignment horizontal="left" vertical="center" shrinkToFit="1"/>
    </xf>
    <xf numFmtId="0" fontId="18" fillId="0" borderId="4097" xfId="3" applyFont="1" applyBorder="1" applyAlignment="1">
      <alignment horizontal="left" vertical="center" shrinkToFit="1"/>
    </xf>
    <xf numFmtId="0" fontId="18" fillId="0" borderId="4098" xfId="3" applyFont="1" applyBorder="1" applyAlignment="1">
      <alignment horizontal="left" vertical="center" shrinkToFit="1"/>
    </xf>
    <xf numFmtId="0" fontId="12" fillId="5" borderId="4076" xfId="3" applyFont="1" applyFill="1" applyBorder="1" applyAlignment="1">
      <alignment horizontal="left" vertical="top" wrapText="1"/>
    </xf>
    <xf numFmtId="0" fontId="12" fillId="5" borderId="4077" xfId="3" applyFont="1" applyFill="1" applyBorder="1" applyAlignment="1">
      <alignment horizontal="left" vertical="top" wrapText="1"/>
    </xf>
    <xf numFmtId="0" fontId="12" fillId="2" borderId="4075" xfId="3" applyFont="1" applyFill="1" applyBorder="1" applyAlignment="1">
      <alignment horizontal="center" vertical="center" wrapText="1"/>
    </xf>
    <xf numFmtId="0" fontId="12" fillId="2" borderId="4076" xfId="3" applyFont="1" applyFill="1" applyBorder="1" applyAlignment="1">
      <alignment horizontal="center" vertical="center" wrapText="1"/>
    </xf>
    <xf numFmtId="0" fontId="12" fillId="2" borderId="4088" xfId="3" applyFont="1" applyFill="1" applyBorder="1" applyAlignment="1">
      <alignment horizontal="center" vertical="center" wrapText="1"/>
    </xf>
    <xf numFmtId="0" fontId="12" fillId="2" borderId="4070" xfId="3" applyFont="1" applyFill="1" applyBorder="1" applyAlignment="1">
      <alignment horizontal="center" vertical="center"/>
    </xf>
    <xf numFmtId="0" fontId="12" fillId="2" borderId="4071" xfId="3" applyFont="1" applyFill="1" applyBorder="1" applyAlignment="1">
      <alignment horizontal="center" vertical="center"/>
    </xf>
    <xf numFmtId="0" fontId="19" fillId="0" borderId="4072" xfId="3" applyFont="1" applyBorder="1" applyAlignment="1">
      <alignment horizontal="left" vertical="center" shrinkToFit="1"/>
    </xf>
    <xf numFmtId="0" fontId="19" fillId="0" borderId="4073" xfId="3" applyFont="1" applyBorder="1" applyAlignment="1">
      <alignment horizontal="left" vertical="center" shrinkToFit="1"/>
    </xf>
    <xf numFmtId="0" fontId="19" fillId="0" borderId="4074" xfId="3" applyFont="1" applyBorder="1" applyAlignment="1">
      <alignment horizontal="left" vertical="center" shrinkToFit="1"/>
    </xf>
    <xf numFmtId="0" fontId="12" fillId="2" borderId="4083" xfId="3" applyFont="1" applyFill="1" applyBorder="1" applyAlignment="1">
      <alignment horizontal="center" vertical="center"/>
    </xf>
    <xf numFmtId="0" fontId="12" fillId="2" borderId="4084" xfId="3" applyFont="1" applyFill="1" applyBorder="1" applyAlignment="1">
      <alignment horizontal="center" vertical="center"/>
    </xf>
    <xf numFmtId="0" fontId="19" fillId="0" borderId="4085" xfId="3" applyFont="1" applyBorder="1" applyAlignment="1">
      <alignment horizontal="left" vertical="center" shrinkToFit="1"/>
    </xf>
    <xf numFmtId="0" fontId="19" fillId="0" borderId="4086" xfId="3" applyFont="1" applyBorder="1" applyAlignment="1">
      <alignment horizontal="left" vertical="center" shrinkToFit="1"/>
    </xf>
    <xf numFmtId="0" fontId="19" fillId="0" borderId="4087" xfId="3" applyFont="1" applyBorder="1" applyAlignment="1">
      <alignment horizontal="left" vertical="center" shrinkToFit="1"/>
    </xf>
    <xf numFmtId="0" fontId="18" fillId="0" borderId="4072" xfId="3" applyFont="1" applyBorder="1" applyAlignment="1">
      <alignment horizontal="left" vertical="center" shrinkToFit="1"/>
    </xf>
    <xf numFmtId="0" fontId="18" fillId="0" borderId="4073" xfId="3" applyFont="1" applyBorder="1" applyAlignment="1">
      <alignment horizontal="left" vertical="center" shrinkToFit="1"/>
    </xf>
    <xf numFmtId="0" fontId="18" fillId="0" borderId="4074" xfId="3" applyFont="1" applyBorder="1" applyAlignment="1">
      <alignment horizontal="left" vertical="center" shrinkToFit="1"/>
    </xf>
    <xf numFmtId="0" fontId="16" fillId="0" borderId="4076" xfId="3" applyFont="1" applyBorder="1" applyAlignment="1">
      <alignment horizontal="left" vertical="center" wrapText="1"/>
    </xf>
    <xf numFmtId="0" fontId="16" fillId="0" borderId="4077" xfId="3" applyFont="1" applyBorder="1" applyAlignment="1">
      <alignment horizontal="left" vertical="center" wrapText="1"/>
    </xf>
    <xf numFmtId="0" fontId="12" fillId="2" borderId="4078" xfId="3" applyFont="1" applyFill="1" applyBorder="1" applyAlignment="1">
      <alignment horizontal="center" vertical="center"/>
    </xf>
    <xf numFmtId="0" fontId="12" fillId="2" borderId="4079" xfId="3" applyFont="1" applyFill="1" applyBorder="1" applyAlignment="1">
      <alignment horizontal="center" vertical="center"/>
    </xf>
    <xf numFmtId="0" fontId="12" fillId="2" borderId="4080" xfId="3" applyFont="1" applyFill="1" applyBorder="1" applyAlignment="1">
      <alignment horizontal="center" vertical="center"/>
    </xf>
    <xf numFmtId="0" fontId="13" fillId="0" borderId="4081" xfId="3" applyFont="1" applyBorder="1" applyAlignment="1">
      <alignment horizontal="left" vertical="top" wrapText="1"/>
    </xf>
    <xf numFmtId="0" fontId="13" fillId="0" borderId="4079" xfId="3" applyFont="1" applyBorder="1" applyAlignment="1">
      <alignment horizontal="left" vertical="top" wrapText="1"/>
    </xf>
    <xf numFmtId="0" fontId="13" fillId="0" borderId="4082" xfId="3" applyFont="1" applyBorder="1" applyAlignment="1">
      <alignment horizontal="left" vertical="top" wrapText="1"/>
    </xf>
    <xf numFmtId="0" fontId="12" fillId="2" borderId="4075" xfId="3" applyFont="1" applyFill="1" applyBorder="1" applyAlignment="1">
      <alignment horizontal="center" vertical="center"/>
    </xf>
    <xf numFmtId="0" fontId="12" fillId="2" borderId="4076" xfId="3" applyFont="1" applyFill="1" applyBorder="1" applyAlignment="1">
      <alignment horizontal="center" vertical="center"/>
    </xf>
    <xf numFmtId="0" fontId="16" fillId="0" borderId="4063" xfId="3" applyFont="1" applyBorder="1" applyAlignment="1">
      <alignment horizontal="left" vertical="center" wrapText="1"/>
    </xf>
    <xf numFmtId="0" fontId="16" fillId="0" borderId="4064" xfId="3" applyFont="1" applyBorder="1" applyAlignment="1">
      <alignment horizontal="left" vertical="center" wrapText="1"/>
    </xf>
    <xf numFmtId="0" fontId="12" fillId="2" borderId="4065" xfId="3" applyFont="1" applyFill="1" applyBorder="1" applyAlignment="1">
      <alignment horizontal="center" vertical="center"/>
    </xf>
    <xf numFmtId="0" fontId="12" fillId="2" borderId="4066" xfId="3" applyFont="1" applyFill="1" applyBorder="1" applyAlignment="1">
      <alignment horizontal="center" vertical="center"/>
    </xf>
    <xf numFmtId="0" fontId="18" fillId="0" borderId="4067" xfId="3" applyFont="1" applyBorder="1" applyAlignment="1">
      <alignment horizontal="left" vertical="center" shrinkToFit="1"/>
    </xf>
    <xf numFmtId="0" fontId="18" fillId="0" borderId="4068" xfId="3" applyFont="1" applyBorder="1" applyAlignment="1">
      <alignment horizontal="left" vertical="center" shrinkToFit="1"/>
    </xf>
    <xf numFmtId="0" fontId="18" fillId="0" borderId="4069" xfId="3" applyFont="1" applyBorder="1" applyAlignment="1">
      <alignment horizontal="left" vertical="center" shrinkToFit="1"/>
    </xf>
    <xf numFmtId="0" fontId="12" fillId="2" borderId="4156" xfId="3" applyFont="1" applyFill="1" applyBorder="1" applyAlignment="1">
      <alignment horizontal="center" vertical="center" wrapText="1"/>
    </xf>
    <xf numFmtId="0" fontId="12" fillId="2" borderId="4157" xfId="3" applyFont="1" applyFill="1" applyBorder="1" applyAlignment="1">
      <alignment horizontal="center" vertical="center" wrapText="1"/>
    </xf>
    <xf numFmtId="0" fontId="12" fillId="2" borderId="4158" xfId="3" applyFont="1" applyFill="1" applyBorder="1" applyAlignment="1">
      <alignment horizontal="center" vertical="center" wrapText="1"/>
    </xf>
    <xf numFmtId="0" fontId="12" fillId="5" borderId="4156" xfId="3" applyFont="1" applyFill="1" applyBorder="1" applyAlignment="1">
      <alignment horizontal="left" vertical="top" wrapText="1"/>
    </xf>
    <xf numFmtId="0" fontId="12" fillId="5" borderId="4157" xfId="3" applyFont="1" applyFill="1" applyBorder="1" applyAlignment="1">
      <alignment horizontal="left" vertical="top" wrapText="1"/>
    </xf>
    <xf numFmtId="0" fontId="12" fillId="5" borderId="4158" xfId="3" applyFont="1" applyFill="1" applyBorder="1" applyAlignment="1">
      <alignment horizontal="left" vertical="top" wrapText="1"/>
    </xf>
    <xf numFmtId="0" fontId="15" fillId="5" borderId="4156" xfId="3" applyFont="1" applyFill="1" applyBorder="1" applyAlignment="1">
      <alignment horizontal="center" vertical="center" wrapText="1"/>
    </xf>
    <xf numFmtId="0" fontId="15" fillId="5" borderId="4158" xfId="3" applyFont="1" applyFill="1" applyBorder="1" applyAlignment="1">
      <alignment horizontal="center" vertical="center" wrapText="1"/>
    </xf>
    <xf numFmtId="0" fontId="21" fillId="0" borderId="4156" xfId="3" applyFont="1" applyBorder="1" applyAlignment="1">
      <alignment horizontal="left" vertical="center" wrapText="1"/>
    </xf>
    <xf numFmtId="0" fontId="21" fillId="0" borderId="4157" xfId="3" applyFont="1" applyBorder="1" applyAlignment="1">
      <alignment horizontal="left" vertical="center" wrapText="1"/>
    </xf>
    <xf numFmtId="0" fontId="21" fillId="0" borderId="4158" xfId="3" applyFont="1" applyBorder="1" applyAlignment="1">
      <alignment horizontal="left" vertical="center" wrapText="1"/>
    </xf>
    <xf numFmtId="0" fontId="12" fillId="2" borderId="4156" xfId="3" applyFont="1" applyFill="1" applyBorder="1" applyAlignment="1">
      <alignment horizontal="center" vertical="center"/>
    </xf>
    <xf numFmtId="0" fontId="12" fillId="2" borderId="4157" xfId="3" applyFont="1" applyFill="1" applyBorder="1" applyAlignment="1">
      <alignment horizontal="center" vertical="center"/>
    </xf>
    <xf numFmtId="0" fontId="12" fillId="2" borderId="4151" xfId="3" applyFont="1" applyFill="1" applyBorder="1" applyAlignment="1">
      <alignment horizontal="center" vertical="center"/>
    </xf>
    <xf numFmtId="0" fontId="12" fillId="2" borderId="4152" xfId="3" applyFont="1" applyFill="1" applyBorder="1" applyAlignment="1">
      <alignment horizontal="center" vertical="center"/>
    </xf>
    <xf numFmtId="0" fontId="19" fillId="0" borderId="4153" xfId="3" applyFont="1" applyBorder="1" applyAlignment="1">
      <alignment horizontal="left" vertical="center" shrinkToFit="1"/>
    </xf>
    <xf numFmtId="0" fontId="19" fillId="0" borderId="4154" xfId="3" applyFont="1" applyBorder="1" applyAlignment="1">
      <alignment horizontal="left" vertical="center" shrinkToFit="1"/>
    </xf>
    <xf numFmtId="0" fontId="19" fillId="0" borderId="4155" xfId="3" applyFont="1" applyBorder="1" applyAlignment="1">
      <alignment horizontal="left" vertical="center" shrinkToFit="1"/>
    </xf>
    <xf numFmtId="0" fontId="12" fillId="2" borderId="4146" xfId="3" applyFont="1" applyFill="1" applyBorder="1" applyAlignment="1">
      <alignment horizontal="center" vertical="center"/>
    </xf>
    <xf numFmtId="0" fontId="12" fillId="2" borderId="4147" xfId="3" applyFont="1" applyFill="1" applyBorder="1" applyAlignment="1">
      <alignment horizontal="center" vertical="center"/>
    </xf>
    <xf numFmtId="0" fontId="12" fillId="2" borderId="4148" xfId="3" applyFont="1" applyFill="1" applyBorder="1" applyAlignment="1">
      <alignment horizontal="center" vertical="center"/>
    </xf>
    <xf numFmtId="0" fontId="13" fillId="0" borderId="4149" xfId="3" applyFont="1" applyBorder="1" applyAlignment="1">
      <alignment horizontal="left" vertical="top" wrapText="1"/>
    </xf>
    <xf numFmtId="0" fontId="13" fillId="0" borderId="4147" xfId="3" applyFont="1" applyBorder="1" applyAlignment="1">
      <alignment horizontal="left" vertical="top" wrapText="1"/>
    </xf>
    <xf numFmtId="0" fontId="13" fillId="0" borderId="4150" xfId="3" applyFont="1" applyBorder="1" applyAlignment="1">
      <alignment horizontal="left" vertical="top" wrapText="1"/>
    </xf>
    <xf numFmtId="0" fontId="12" fillId="2" borderId="4141" xfId="3" applyFont="1" applyFill="1" applyBorder="1" applyAlignment="1">
      <alignment horizontal="center" vertical="center"/>
    </xf>
    <xf numFmtId="0" fontId="12" fillId="2" borderId="4142" xfId="3" applyFont="1" applyFill="1" applyBorder="1" applyAlignment="1">
      <alignment horizontal="center" vertical="center"/>
    </xf>
    <xf numFmtId="0" fontId="19" fillId="0" borderId="4143" xfId="3" applyFont="1" applyBorder="1" applyAlignment="1">
      <alignment horizontal="left" vertical="center" shrinkToFit="1"/>
    </xf>
    <xf numFmtId="0" fontId="19" fillId="0" borderId="4144" xfId="3" applyFont="1" applyBorder="1" applyAlignment="1">
      <alignment horizontal="left" vertical="center" shrinkToFit="1"/>
    </xf>
    <xf numFmtId="0" fontId="19" fillId="0" borderId="4145" xfId="3" applyFont="1" applyBorder="1" applyAlignment="1">
      <alignment horizontal="left" vertical="center" shrinkToFit="1"/>
    </xf>
    <xf numFmtId="0" fontId="12" fillId="2" borderId="4136" xfId="3" applyFont="1" applyFill="1" applyBorder="1" applyAlignment="1">
      <alignment horizontal="center" vertical="center"/>
    </xf>
    <xf numFmtId="0" fontId="12" fillId="2" borderId="4137" xfId="3" applyFont="1" applyFill="1" applyBorder="1" applyAlignment="1">
      <alignment horizontal="center" vertical="center"/>
    </xf>
    <xf numFmtId="0" fontId="18" fillId="0" borderId="4138" xfId="3" applyFont="1" applyBorder="1" applyAlignment="1">
      <alignment horizontal="left" vertical="center" shrinkToFit="1"/>
    </xf>
    <xf numFmtId="0" fontId="18" fillId="0" borderId="4139" xfId="3" applyFont="1" applyBorder="1" applyAlignment="1">
      <alignment horizontal="left" vertical="center" shrinkToFit="1"/>
    </xf>
    <xf numFmtId="0" fontId="18" fillId="0" borderId="4140" xfId="3" applyFont="1" applyBorder="1" applyAlignment="1">
      <alignment horizontal="left" vertical="center" shrinkToFit="1"/>
    </xf>
    <xf numFmtId="0" fontId="18" fillId="0" borderId="4143" xfId="3" applyFont="1" applyBorder="1" applyAlignment="1">
      <alignment horizontal="left" vertical="center" shrinkToFit="1"/>
    </xf>
    <xf numFmtId="0" fontId="18" fillId="0" borderId="4144" xfId="3" applyFont="1" applyBorder="1" applyAlignment="1">
      <alignment horizontal="left" vertical="center" shrinkToFit="1"/>
    </xf>
    <xf numFmtId="0" fontId="18" fillId="0" borderId="4145" xfId="3" applyFont="1" applyBorder="1" applyAlignment="1">
      <alignment horizontal="left" vertical="center" shrinkToFit="1"/>
    </xf>
    <xf numFmtId="0" fontId="12" fillId="5" borderId="4123" xfId="3" applyFont="1" applyFill="1" applyBorder="1" applyAlignment="1">
      <alignment horizontal="left" vertical="top" wrapText="1"/>
    </xf>
    <xf numFmtId="0" fontId="12" fillId="5" borderId="4124" xfId="3" applyFont="1" applyFill="1" applyBorder="1" applyAlignment="1">
      <alignment horizontal="left" vertical="top" wrapText="1"/>
    </xf>
    <xf numFmtId="0" fontId="12" fillId="2" borderId="4122" xfId="3" applyFont="1" applyFill="1" applyBorder="1" applyAlignment="1">
      <alignment horizontal="center" vertical="center" wrapText="1"/>
    </xf>
    <xf numFmtId="0" fontId="12" fillId="2" borderId="4123" xfId="3" applyFont="1" applyFill="1" applyBorder="1" applyAlignment="1">
      <alignment horizontal="center" vertical="center" wrapText="1"/>
    </xf>
    <xf numFmtId="0" fontId="12" fillId="2" borderId="4135" xfId="3" applyFont="1" applyFill="1" applyBorder="1" applyAlignment="1">
      <alignment horizontal="center" vertical="center" wrapText="1"/>
    </xf>
    <xf numFmtId="0" fontId="12" fillId="2" borderId="4117" xfId="3" applyFont="1" applyFill="1" applyBorder="1" applyAlignment="1">
      <alignment horizontal="center" vertical="center"/>
    </xf>
    <xf numFmtId="0" fontId="12" fillId="2" borderId="4118" xfId="3" applyFont="1" applyFill="1" applyBorder="1" applyAlignment="1">
      <alignment horizontal="center" vertical="center"/>
    </xf>
    <xf numFmtId="0" fontId="19" fillId="0" borderId="4119" xfId="3" applyFont="1" applyBorder="1" applyAlignment="1">
      <alignment horizontal="left" vertical="center" shrinkToFit="1"/>
    </xf>
    <xf numFmtId="0" fontId="19" fillId="0" borderId="4120" xfId="3" applyFont="1" applyBorder="1" applyAlignment="1">
      <alignment horizontal="left" vertical="center" shrinkToFit="1"/>
    </xf>
    <xf numFmtId="0" fontId="19" fillId="0" borderId="4121" xfId="3" applyFont="1" applyBorder="1" applyAlignment="1">
      <alignment horizontal="left" vertical="center" shrinkToFit="1"/>
    </xf>
    <xf numFmtId="0" fontId="12" fillId="2" borderId="4130" xfId="3" applyFont="1" applyFill="1" applyBorder="1" applyAlignment="1">
      <alignment horizontal="center" vertical="center"/>
    </xf>
    <xf numFmtId="0" fontId="12" fillId="2" borderId="4131" xfId="3" applyFont="1" applyFill="1" applyBorder="1" applyAlignment="1">
      <alignment horizontal="center" vertical="center"/>
    </xf>
    <xf numFmtId="0" fontId="19" fillId="0" borderId="4132" xfId="3" applyFont="1" applyBorder="1" applyAlignment="1">
      <alignment horizontal="left" vertical="center" shrinkToFit="1"/>
    </xf>
    <xf numFmtId="0" fontId="19" fillId="0" borderId="4133" xfId="3" applyFont="1" applyBorder="1" applyAlignment="1">
      <alignment horizontal="left" vertical="center" shrinkToFit="1"/>
    </xf>
    <xf numFmtId="0" fontId="19" fillId="0" borderId="4134" xfId="3" applyFont="1" applyBorder="1" applyAlignment="1">
      <alignment horizontal="left" vertical="center" shrinkToFit="1"/>
    </xf>
    <xf numFmtId="0" fontId="18" fillId="0" borderId="4119" xfId="3" applyFont="1" applyBorder="1" applyAlignment="1">
      <alignment horizontal="left" vertical="center" shrinkToFit="1"/>
    </xf>
    <xf numFmtId="0" fontId="18" fillId="0" borderId="4120" xfId="3" applyFont="1" applyBorder="1" applyAlignment="1">
      <alignment horizontal="left" vertical="center" shrinkToFit="1"/>
    </xf>
    <xf numFmtId="0" fontId="18" fillId="0" borderId="4121" xfId="3" applyFont="1" applyBorder="1" applyAlignment="1">
      <alignment horizontal="left" vertical="center" shrinkToFit="1"/>
    </xf>
    <xf numFmtId="0" fontId="16" fillId="0" borderId="4123" xfId="3" applyFont="1" applyBorder="1" applyAlignment="1">
      <alignment horizontal="left" vertical="center" wrapText="1"/>
    </xf>
    <xf numFmtId="0" fontId="16" fillId="0" borderId="4124" xfId="3" applyFont="1" applyBorder="1" applyAlignment="1">
      <alignment horizontal="left" vertical="center" wrapText="1"/>
    </xf>
    <xf numFmtId="0" fontId="12" fillId="2" borderId="4125" xfId="3" applyFont="1" applyFill="1" applyBorder="1" applyAlignment="1">
      <alignment horizontal="center" vertical="center"/>
    </xf>
    <xf numFmtId="0" fontId="12" fillId="2" borderId="4126" xfId="3" applyFont="1" applyFill="1" applyBorder="1" applyAlignment="1">
      <alignment horizontal="center" vertical="center"/>
    </xf>
    <xf numFmtId="0" fontId="12" fillId="2" borderId="4127" xfId="3" applyFont="1" applyFill="1" applyBorder="1" applyAlignment="1">
      <alignment horizontal="center" vertical="center"/>
    </xf>
    <xf numFmtId="0" fontId="13" fillId="0" borderId="4128" xfId="3" applyFont="1" applyBorder="1" applyAlignment="1">
      <alignment horizontal="left" vertical="top" wrapText="1"/>
    </xf>
    <xf numFmtId="0" fontId="13" fillId="0" borderId="4126" xfId="3" applyFont="1" applyBorder="1" applyAlignment="1">
      <alignment horizontal="left" vertical="top" wrapText="1"/>
    </xf>
    <xf numFmtId="0" fontId="13" fillId="0" borderId="4129" xfId="3" applyFont="1" applyBorder="1" applyAlignment="1">
      <alignment horizontal="left" vertical="top" wrapText="1"/>
    </xf>
    <xf numFmtId="0" fontId="12" fillId="2" borderId="4122" xfId="3" applyFont="1" applyFill="1" applyBorder="1" applyAlignment="1">
      <alignment horizontal="center" vertical="center"/>
    </xf>
    <xf numFmtId="0" fontId="12" fillId="2" borderId="4123" xfId="3" applyFont="1" applyFill="1" applyBorder="1" applyAlignment="1">
      <alignment horizontal="center" vertical="center"/>
    </xf>
    <xf numFmtId="0" fontId="16" fillId="0" borderId="4110" xfId="3" applyFont="1" applyBorder="1" applyAlignment="1">
      <alignment horizontal="left" vertical="center" wrapText="1"/>
    </xf>
    <xf numFmtId="0" fontId="16" fillId="0" borderId="4111" xfId="3" applyFont="1" applyBorder="1" applyAlignment="1">
      <alignment horizontal="left" vertical="center" wrapText="1"/>
    </xf>
    <xf numFmtId="0" fontId="12" fillId="2" borderId="4112" xfId="3" applyFont="1" applyFill="1" applyBorder="1" applyAlignment="1">
      <alignment horizontal="center" vertical="center"/>
    </xf>
    <xf numFmtId="0" fontId="12" fillId="2" borderId="4113" xfId="3" applyFont="1" applyFill="1" applyBorder="1" applyAlignment="1">
      <alignment horizontal="center" vertical="center"/>
    </xf>
    <xf numFmtId="0" fontId="18" fillId="0" borderId="4114" xfId="3" applyFont="1" applyBorder="1" applyAlignment="1">
      <alignment horizontal="left" vertical="center" shrinkToFit="1"/>
    </xf>
    <xf numFmtId="0" fontId="18" fillId="0" borderId="4115" xfId="3" applyFont="1" applyBorder="1" applyAlignment="1">
      <alignment horizontal="left" vertical="center" shrinkToFit="1"/>
    </xf>
    <xf numFmtId="0" fontId="18" fillId="0" borderId="4116" xfId="3" applyFont="1" applyBorder="1" applyAlignment="1">
      <alignment horizontal="left" vertical="center" shrinkToFit="1"/>
    </xf>
    <xf numFmtId="0" fontId="12" fillId="2" borderId="4203" xfId="3" applyFont="1" applyFill="1" applyBorder="1" applyAlignment="1">
      <alignment horizontal="center" vertical="center" wrapText="1"/>
    </xf>
    <xf numFmtId="0" fontId="12" fillId="2" borderId="4204" xfId="3" applyFont="1" applyFill="1" applyBorder="1" applyAlignment="1">
      <alignment horizontal="center" vertical="center" wrapText="1"/>
    </xf>
    <xf numFmtId="0" fontId="12" fillId="2" borderId="4205" xfId="3" applyFont="1" applyFill="1" applyBorder="1" applyAlignment="1">
      <alignment horizontal="center" vertical="center" wrapText="1"/>
    </xf>
    <xf numFmtId="0" fontId="12" fillId="5" borderId="4203" xfId="3" applyFont="1" applyFill="1" applyBorder="1" applyAlignment="1">
      <alignment horizontal="left" vertical="top" wrapText="1"/>
    </xf>
    <xf numFmtId="0" fontId="12" fillId="5" borderId="4204" xfId="3" applyFont="1" applyFill="1" applyBorder="1" applyAlignment="1">
      <alignment horizontal="left" vertical="top" wrapText="1"/>
    </xf>
    <xf numFmtId="0" fontId="12" fillId="5" borderId="4205" xfId="3" applyFont="1" applyFill="1" applyBorder="1" applyAlignment="1">
      <alignment horizontal="left" vertical="top" wrapText="1"/>
    </xf>
    <xf numFmtId="0" fontId="15" fillId="5" borderId="4203" xfId="3" applyFont="1" applyFill="1" applyBorder="1" applyAlignment="1">
      <alignment horizontal="center" vertical="center" wrapText="1"/>
    </xf>
    <xf numFmtId="0" fontId="15" fillId="5" borderId="4205" xfId="3" applyFont="1" applyFill="1" applyBorder="1" applyAlignment="1">
      <alignment horizontal="center" vertical="center" wrapText="1"/>
    </xf>
    <xf numFmtId="0" fontId="21" fillId="0" borderId="4203" xfId="3" applyFont="1" applyBorder="1" applyAlignment="1">
      <alignment horizontal="left" vertical="center" wrapText="1"/>
    </xf>
    <xf numFmtId="0" fontId="21" fillId="0" borderId="4204" xfId="3" applyFont="1" applyBorder="1" applyAlignment="1">
      <alignment horizontal="left" vertical="center" wrapText="1"/>
    </xf>
    <xf numFmtId="0" fontId="21" fillId="0" borderId="4205" xfId="3" applyFont="1" applyBorder="1" applyAlignment="1">
      <alignment horizontal="left" vertical="center" wrapText="1"/>
    </xf>
    <xf numFmtId="0" fontId="12" fillId="2" borderId="4203" xfId="3" applyFont="1" applyFill="1" applyBorder="1" applyAlignment="1">
      <alignment horizontal="center" vertical="center"/>
    </xf>
    <xf numFmtId="0" fontId="12" fillId="2" borderId="4204" xfId="3" applyFont="1" applyFill="1" applyBorder="1" applyAlignment="1">
      <alignment horizontal="center" vertical="center"/>
    </xf>
    <xf numFmtId="0" fontId="12" fillId="2" borderId="4198" xfId="3" applyFont="1" applyFill="1" applyBorder="1" applyAlignment="1">
      <alignment horizontal="center" vertical="center"/>
    </xf>
    <xf numFmtId="0" fontId="12" fillId="2" borderId="4199" xfId="3" applyFont="1" applyFill="1" applyBorder="1" applyAlignment="1">
      <alignment horizontal="center" vertical="center"/>
    </xf>
    <xf numFmtId="0" fontId="19" fillId="0" borderId="4200" xfId="3" applyFont="1" applyBorder="1" applyAlignment="1">
      <alignment horizontal="left" vertical="center" shrinkToFit="1"/>
    </xf>
    <xf numFmtId="0" fontId="19" fillId="0" borderId="4201" xfId="3" applyFont="1" applyBorder="1" applyAlignment="1">
      <alignment horizontal="left" vertical="center" shrinkToFit="1"/>
    </xf>
    <xf numFmtId="0" fontId="19" fillId="0" borderId="4202" xfId="3" applyFont="1" applyBorder="1" applyAlignment="1">
      <alignment horizontal="left" vertical="center" shrinkToFit="1"/>
    </xf>
    <xf numFmtId="0" fontId="12" fillId="2" borderId="4193" xfId="3" applyFont="1" applyFill="1" applyBorder="1" applyAlignment="1">
      <alignment horizontal="center" vertical="center"/>
    </xf>
    <xf numFmtId="0" fontId="12" fillId="2" borderId="4194" xfId="3" applyFont="1" applyFill="1" applyBorder="1" applyAlignment="1">
      <alignment horizontal="center" vertical="center"/>
    </xf>
    <xf numFmtId="0" fontId="12" fillId="2" borderId="4195" xfId="3" applyFont="1" applyFill="1" applyBorder="1" applyAlignment="1">
      <alignment horizontal="center" vertical="center"/>
    </xf>
    <xf numFmtId="0" fontId="13" fillId="0" borderId="4196" xfId="3" applyFont="1" applyBorder="1" applyAlignment="1">
      <alignment horizontal="left" vertical="top" wrapText="1"/>
    </xf>
    <xf numFmtId="0" fontId="13" fillId="0" borderId="4194" xfId="3" applyFont="1" applyBorder="1" applyAlignment="1">
      <alignment horizontal="left" vertical="top" wrapText="1"/>
    </xf>
    <xf numFmtId="0" fontId="13" fillId="0" borderId="4197" xfId="3" applyFont="1" applyBorder="1" applyAlignment="1">
      <alignment horizontal="left" vertical="top" wrapText="1"/>
    </xf>
    <xf numFmtId="0" fontId="12" fillId="2" borderId="4188" xfId="3" applyFont="1" applyFill="1" applyBorder="1" applyAlignment="1">
      <alignment horizontal="center" vertical="center"/>
    </xf>
    <xf numFmtId="0" fontId="12" fillId="2" borderId="4189" xfId="3" applyFont="1" applyFill="1" applyBorder="1" applyAlignment="1">
      <alignment horizontal="center" vertical="center"/>
    </xf>
    <xf numFmtId="0" fontId="19" fillId="0" borderId="4190" xfId="3" applyFont="1" applyBorder="1" applyAlignment="1">
      <alignment horizontal="left" vertical="center" shrinkToFit="1"/>
    </xf>
    <xf numFmtId="0" fontId="19" fillId="0" borderId="4191" xfId="3" applyFont="1" applyBorder="1" applyAlignment="1">
      <alignment horizontal="left" vertical="center" shrinkToFit="1"/>
    </xf>
    <xf numFmtId="0" fontId="19" fillId="0" borderId="4192" xfId="3" applyFont="1" applyBorder="1" applyAlignment="1">
      <alignment horizontal="left" vertical="center" shrinkToFit="1"/>
    </xf>
    <xf numFmtId="0" fontId="12" fillId="2" borderId="4183" xfId="3" applyFont="1" applyFill="1" applyBorder="1" applyAlignment="1">
      <alignment horizontal="center" vertical="center"/>
    </xf>
    <xf numFmtId="0" fontId="12" fillId="2" borderId="4184" xfId="3" applyFont="1" applyFill="1" applyBorder="1" applyAlignment="1">
      <alignment horizontal="center" vertical="center"/>
    </xf>
    <xf numFmtId="0" fontId="18" fillId="0" borderId="4185" xfId="3" applyFont="1" applyBorder="1" applyAlignment="1">
      <alignment horizontal="left" vertical="center" shrinkToFit="1"/>
    </xf>
    <xf numFmtId="0" fontId="18" fillId="0" borderId="4186" xfId="3" applyFont="1" applyBorder="1" applyAlignment="1">
      <alignment horizontal="left" vertical="center" shrinkToFit="1"/>
    </xf>
    <xf numFmtId="0" fontId="18" fillId="0" borderId="4187" xfId="3" applyFont="1" applyBorder="1" applyAlignment="1">
      <alignment horizontal="left" vertical="center" shrinkToFit="1"/>
    </xf>
    <xf numFmtId="0" fontId="18" fillId="0" borderId="4190" xfId="3" applyFont="1" applyBorder="1" applyAlignment="1">
      <alignment horizontal="left" vertical="center" shrinkToFit="1"/>
    </xf>
    <xf numFmtId="0" fontId="18" fillId="0" borderId="4191" xfId="3" applyFont="1" applyBorder="1" applyAlignment="1">
      <alignment horizontal="left" vertical="center" shrinkToFit="1"/>
    </xf>
    <xf numFmtId="0" fontId="18" fillId="0" borderId="4192" xfId="3" applyFont="1" applyBorder="1" applyAlignment="1">
      <alignment horizontal="left" vertical="center" shrinkToFit="1"/>
    </xf>
    <xf numFmtId="0" fontId="12" fillId="5" borderId="4170" xfId="3" applyFont="1" applyFill="1" applyBorder="1" applyAlignment="1">
      <alignment horizontal="left" vertical="top" wrapText="1"/>
    </xf>
    <xf numFmtId="0" fontId="12" fillId="5" borderId="4171" xfId="3" applyFont="1" applyFill="1" applyBorder="1" applyAlignment="1">
      <alignment horizontal="left" vertical="top" wrapText="1"/>
    </xf>
    <xf numFmtId="0" fontId="12" fillId="2" borderId="4169" xfId="3" applyFont="1" applyFill="1" applyBorder="1" applyAlignment="1">
      <alignment horizontal="center" vertical="center" wrapText="1"/>
    </xf>
    <xf numFmtId="0" fontId="12" fillId="2" borderId="4170" xfId="3" applyFont="1" applyFill="1" applyBorder="1" applyAlignment="1">
      <alignment horizontal="center" vertical="center" wrapText="1"/>
    </xf>
    <xf numFmtId="0" fontId="12" fillId="2" borderId="4182" xfId="3" applyFont="1" applyFill="1" applyBorder="1" applyAlignment="1">
      <alignment horizontal="center" vertical="center" wrapText="1"/>
    </xf>
    <xf numFmtId="0" fontId="12" fillId="2" borderId="4164" xfId="3" applyFont="1" applyFill="1" applyBorder="1" applyAlignment="1">
      <alignment horizontal="center" vertical="center"/>
    </xf>
    <xf numFmtId="0" fontId="12" fillId="2" borderId="4165" xfId="3" applyFont="1" applyFill="1" applyBorder="1" applyAlignment="1">
      <alignment horizontal="center" vertical="center"/>
    </xf>
    <xf numFmtId="0" fontId="19" fillId="0" borderId="4166" xfId="3" applyFont="1" applyBorder="1" applyAlignment="1">
      <alignment horizontal="left" vertical="center" shrinkToFit="1"/>
    </xf>
    <xf numFmtId="0" fontId="19" fillId="0" borderId="4167" xfId="3" applyFont="1" applyBorder="1" applyAlignment="1">
      <alignment horizontal="left" vertical="center" shrinkToFit="1"/>
    </xf>
    <xf numFmtId="0" fontId="19" fillId="0" borderId="4168" xfId="3" applyFont="1" applyBorder="1" applyAlignment="1">
      <alignment horizontal="left" vertical="center" shrinkToFit="1"/>
    </xf>
    <xf numFmtId="0" fontId="12" fillId="2" borderId="4177" xfId="3" applyFont="1" applyFill="1" applyBorder="1" applyAlignment="1">
      <alignment horizontal="center" vertical="center"/>
    </xf>
    <xf numFmtId="0" fontId="12" fillId="2" borderId="4178" xfId="3" applyFont="1" applyFill="1" applyBorder="1" applyAlignment="1">
      <alignment horizontal="center" vertical="center"/>
    </xf>
    <xf numFmtId="0" fontId="19" fillId="0" borderId="4179" xfId="3" applyFont="1" applyBorder="1" applyAlignment="1">
      <alignment horizontal="left" vertical="center" shrinkToFit="1"/>
    </xf>
    <xf numFmtId="0" fontId="19" fillId="0" borderId="4180" xfId="3" applyFont="1" applyBorder="1" applyAlignment="1">
      <alignment horizontal="left" vertical="center" shrinkToFit="1"/>
    </xf>
    <xf numFmtId="0" fontId="19" fillId="0" borderId="4181" xfId="3" applyFont="1" applyBorder="1" applyAlignment="1">
      <alignment horizontal="left" vertical="center" shrinkToFit="1"/>
    </xf>
    <xf numFmtId="0" fontId="18" fillId="0" borderId="4166" xfId="3" applyFont="1" applyBorder="1" applyAlignment="1">
      <alignment horizontal="left" vertical="center" shrinkToFit="1"/>
    </xf>
    <xf numFmtId="0" fontId="18" fillId="0" borderId="4167" xfId="3" applyFont="1" applyBorder="1" applyAlignment="1">
      <alignment horizontal="left" vertical="center" shrinkToFit="1"/>
    </xf>
    <xf numFmtId="0" fontId="18" fillId="0" borderId="4168" xfId="3" applyFont="1" applyBorder="1" applyAlignment="1">
      <alignment horizontal="left" vertical="center" shrinkToFit="1"/>
    </xf>
    <xf numFmtId="0" fontId="16" fillId="0" borderId="4170" xfId="3" applyFont="1" applyBorder="1" applyAlignment="1">
      <alignment horizontal="left" vertical="center" wrapText="1"/>
    </xf>
    <xf numFmtId="0" fontId="16" fillId="0" borderId="4171" xfId="3" applyFont="1" applyBorder="1" applyAlignment="1">
      <alignment horizontal="left" vertical="center" wrapText="1"/>
    </xf>
    <xf numFmtId="0" fontId="12" fillId="2" borderId="4172" xfId="3" applyFont="1" applyFill="1" applyBorder="1" applyAlignment="1">
      <alignment horizontal="center" vertical="center"/>
    </xf>
    <xf numFmtId="0" fontId="12" fillId="2" borderId="4173" xfId="3" applyFont="1" applyFill="1" applyBorder="1" applyAlignment="1">
      <alignment horizontal="center" vertical="center"/>
    </xf>
    <xf numFmtId="0" fontId="12" fillId="2" borderId="4174" xfId="3" applyFont="1" applyFill="1" applyBorder="1" applyAlignment="1">
      <alignment horizontal="center" vertical="center"/>
    </xf>
    <xf numFmtId="0" fontId="13" fillId="0" borderId="4175" xfId="3" applyFont="1" applyBorder="1" applyAlignment="1">
      <alignment horizontal="left" vertical="top" wrapText="1"/>
    </xf>
    <xf numFmtId="0" fontId="13" fillId="0" borderId="4173" xfId="3" applyFont="1" applyBorder="1" applyAlignment="1">
      <alignment horizontal="left" vertical="top" wrapText="1"/>
    </xf>
    <xf numFmtId="0" fontId="13" fillId="0" borderId="4176" xfId="3" applyFont="1" applyBorder="1" applyAlignment="1">
      <alignment horizontal="left" vertical="top" wrapText="1"/>
    </xf>
    <xf numFmtId="0" fontId="12" fillId="2" borderId="4169" xfId="3" applyFont="1" applyFill="1" applyBorder="1" applyAlignment="1">
      <alignment horizontal="center" vertical="center"/>
    </xf>
    <xf numFmtId="0" fontId="12" fillId="2" borderId="4170" xfId="3" applyFont="1" applyFill="1" applyBorder="1" applyAlignment="1">
      <alignment horizontal="center" vertical="center"/>
    </xf>
    <xf numFmtId="0" fontId="16" fillId="0" borderId="4157" xfId="3" applyFont="1" applyBorder="1" applyAlignment="1">
      <alignment horizontal="left" vertical="center" wrapText="1"/>
    </xf>
    <xf numFmtId="0" fontId="16" fillId="0" borderId="4158" xfId="3" applyFont="1" applyBorder="1" applyAlignment="1">
      <alignment horizontal="left" vertical="center" wrapText="1"/>
    </xf>
    <xf numFmtId="0" fontId="12" fillId="2" borderId="4159" xfId="3" applyFont="1" applyFill="1" applyBorder="1" applyAlignment="1">
      <alignment horizontal="center" vertical="center"/>
    </xf>
    <xf numFmtId="0" fontId="12" fillId="2" borderId="4160" xfId="3" applyFont="1" applyFill="1" applyBorder="1" applyAlignment="1">
      <alignment horizontal="center" vertical="center"/>
    </xf>
    <xf numFmtId="0" fontId="18" fillId="0" borderId="4161" xfId="3" applyFont="1" applyBorder="1" applyAlignment="1">
      <alignment horizontal="left" vertical="center" shrinkToFit="1"/>
    </xf>
    <xf numFmtId="0" fontId="18" fillId="0" borderId="4162" xfId="3" applyFont="1" applyBorder="1" applyAlignment="1">
      <alignment horizontal="left" vertical="center" shrinkToFit="1"/>
    </xf>
    <xf numFmtId="0" fontId="18" fillId="0" borderId="4163" xfId="3" applyFont="1" applyBorder="1" applyAlignment="1">
      <alignment horizontal="left" vertical="center" shrinkToFit="1"/>
    </xf>
    <xf numFmtId="0" fontId="12" fillId="2" borderId="4250" xfId="3" applyFont="1" applyFill="1" applyBorder="1" applyAlignment="1">
      <alignment horizontal="center" vertical="center" wrapText="1"/>
    </xf>
    <xf numFmtId="0" fontId="12" fillId="2" borderId="4251" xfId="3" applyFont="1" applyFill="1" applyBorder="1" applyAlignment="1">
      <alignment horizontal="center" vertical="center" wrapText="1"/>
    </xf>
    <xf numFmtId="0" fontId="12" fillId="2" borderId="4252" xfId="3" applyFont="1" applyFill="1" applyBorder="1" applyAlignment="1">
      <alignment horizontal="center" vertical="center" wrapText="1"/>
    </xf>
    <xf numFmtId="0" fontId="12" fillId="5" borderId="4250" xfId="3" applyFont="1" applyFill="1" applyBorder="1" applyAlignment="1">
      <alignment horizontal="left" vertical="top" wrapText="1"/>
    </xf>
    <xf numFmtId="0" fontId="12" fillId="5" borderId="4251" xfId="3" applyFont="1" applyFill="1" applyBorder="1" applyAlignment="1">
      <alignment horizontal="left" vertical="top" wrapText="1"/>
    </xf>
    <xf numFmtId="0" fontId="12" fillId="5" borderId="4252" xfId="3" applyFont="1" applyFill="1" applyBorder="1" applyAlignment="1">
      <alignment horizontal="left" vertical="top" wrapText="1"/>
    </xf>
    <xf numFmtId="0" fontId="15" fillId="5" borderId="4250" xfId="3" applyFont="1" applyFill="1" applyBorder="1" applyAlignment="1">
      <alignment horizontal="center" vertical="center" wrapText="1"/>
    </xf>
    <xf numFmtId="0" fontId="15" fillId="5" borderId="4252" xfId="3" applyFont="1" applyFill="1" applyBorder="1" applyAlignment="1">
      <alignment horizontal="center" vertical="center" wrapText="1"/>
    </xf>
    <xf numFmtId="0" fontId="21" fillId="0" borderId="4250" xfId="3" applyFont="1" applyBorder="1" applyAlignment="1">
      <alignment horizontal="left" vertical="center" wrapText="1"/>
    </xf>
    <xf numFmtId="0" fontId="21" fillId="0" borderId="4251" xfId="3" applyFont="1" applyBorder="1" applyAlignment="1">
      <alignment horizontal="left" vertical="center" wrapText="1"/>
    </xf>
    <xf numFmtId="0" fontId="21" fillId="0" borderId="4252" xfId="3" applyFont="1" applyBorder="1" applyAlignment="1">
      <alignment horizontal="left" vertical="center" wrapText="1"/>
    </xf>
    <xf numFmtId="0" fontId="12" fillId="2" borderId="4250" xfId="3" applyFont="1" applyFill="1" applyBorder="1" applyAlignment="1">
      <alignment horizontal="center" vertical="center"/>
    </xf>
    <xf numFmtId="0" fontId="12" fillId="2" borderId="4251" xfId="3" applyFont="1" applyFill="1" applyBorder="1" applyAlignment="1">
      <alignment horizontal="center" vertical="center"/>
    </xf>
    <xf numFmtId="0" fontId="12" fillId="2" borderId="4245" xfId="3" applyFont="1" applyFill="1" applyBorder="1" applyAlignment="1">
      <alignment horizontal="center" vertical="center"/>
    </xf>
    <xf numFmtId="0" fontId="12" fillId="2" borderId="4246" xfId="3" applyFont="1" applyFill="1" applyBorder="1" applyAlignment="1">
      <alignment horizontal="center" vertical="center"/>
    </xf>
    <xf numFmtId="0" fontId="19" fillId="0" borderId="4247" xfId="3" applyFont="1" applyBorder="1" applyAlignment="1">
      <alignment horizontal="left" vertical="center" shrinkToFit="1"/>
    </xf>
    <xf numFmtId="0" fontId="19" fillId="0" borderId="4248" xfId="3" applyFont="1" applyBorder="1" applyAlignment="1">
      <alignment horizontal="left" vertical="center" shrinkToFit="1"/>
    </xf>
    <xf numFmtId="0" fontId="19" fillId="0" borderId="4249" xfId="3" applyFont="1" applyBorder="1" applyAlignment="1">
      <alignment horizontal="left" vertical="center" shrinkToFit="1"/>
    </xf>
    <xf numFmtId="0" fontId="12" fillId="2" borderId="4240" xfId="3" applyFont="1" applyFill="1" applyBorder="1" applyAlignment="1">
      <alignment horizontal="center" vertical="center"/>
    </xf>
    <xf numFmtId="0" fontId="12" fillId="2" borderId="4241" xfId="3" applyFont="1" applyFill="1" applyBorder="1" applyAlignment="1">
      <alignment horizontal="center" vertical="center"/>
    </xf>
    <xf numFmtId="0" fontId="12" fillId="2" borderId="4242" xfId="3" applyFont="1" applyFill="1" applyBorder="1" applyAlignment="1">
      <alignment horizontal="center" vertical="center"/>
    </xf>
    <xf numFmtId="0" fontId="13" fillId="0" borderId="4243" xfId="3" applyFont="1" applyBorder="1" applyAlignment="1">
      <alignment horizontal="left" vertical="top" wrapText="1"/>
    </xf>
    <xf numFmtId="0" fontId="13" fillId="0" borderId="4241" xfId="3" applyFont="1" applyBorder="1" applyAlignment="1">
      <alignment horizontal="left" vertical="top" wrapText="1"/>
    </xf>
    <xf numFmtId="0" fontId="13" fillId="0" borderId="4244" xfId="3" applyFont="1" applyBorder="1" applyAlignment="1">
      <alignment horizontal="left" vertical="top" wrapText="1"/>
    </xf>
    <xf numFmtId="0" fontId="12" fillId="2" borderId="4235" xfId="3" applyFont="1" applyFill="1" applyBorder="1" applyAlignment="1">
      <alignment horizontal="center" vertical="center"/>
    </xf>
    <xf numFmtId="0" fontId="12" fillId="2" borderId="4236" xfId="3" applyFont="1" applyFill="1" applyBorder="1" applyAlignment="1">
      <alignment horizontal="center" vertical="center"/>
    </xf>
    <xf numFmtId="0" fontId="19" fillId="0" borderId="4237" xfId="3" applyFont="1" applyBorder="1" applyAlignment="1">
      <alignment horizontal="left" vertical="center" shrinkToFit="1"/>
    </xf>
    <xf numFmtId="0" fontId="19" fillId="0" borderId="4238" xfId="3" applyFont="1" applyBorder="1" applyAlignment="1">
      <alignment horizontal="left" vertical="center" shrinkToFit="1"/>
    </xf>
    <xf numFmtId="0" fontId="19" fillId="0" borderId="4239" xfId="3" applyFont="1" applyBorder="1" applyAlignment="1">
      <alignment horizontal="left" vertical="center" shrinkToFit="1"/>
    </xf>
    <xf numFmtId="0" fontId="12" fillId="2" borderId="4230" xfId="3" applyFont="1" applyFill="1" applyBorder="1" applyAlignment="1">
      <alignment horizontal="center" vertical="center"/>
    </xf>
    <xf numFmtId="0" fontId="12" fillId="2" borderId="4231" xfId="3" applyFont="1" applyFill="1" applyBorder="1" applyAlignment="1">
      <alignment horizontal="center" vertical="center"/>
    </xf>
    <xf numFmtId="0" fontId="18" fillId="0" borderId="4232" xfId="3" applyFont="1" applyBorder="1" applyAlignment="1">
      <alignment horizontal="left" vertical="center" shrinkToFit="1"/>
    </xf>
    <xf numFmtId="0" fontId="18" fillId="0" borderId="4233" xfId="3" applyFont="1" applyBorder="1" applyAlignment="1">
      <alignment horizontal="left" vertical="center" shrinkToFit="1"/>
    </xf>
    <xf numFmtId="0" fontId="18" fillId="0" borderId="4234" xfId="3" applyFont="1" applyBorder="1" applyAlignment="1">
      <alignment horizontal="left" vertical="center" shrinkToFit="1"/>
    </xf>
    <xf numFmtId="0" fontId="18" fillId="0" borderId="4237" xfId="3" applyFont="1" applyBorder="1" applyAlignment="1">
      <alignment horizontal="left" vertical="center" shrinkToFit="1"/>
    </xf>
    <xf numFmtId="0" fontId="18" fillId="0" borderId="4238" xfId="3" applyFont="1" applyBorder="1" applyAlignment="1">
      <alignment horizontal="left" vertical="center" shrinkToFit="1"/>
    </xf>
    <xf numFmtId="0" fontId="18" fillId="0" borderId="4239" xfId="3" applyFont="1" applyBorder="1" applyAlignment="1">
      <alignment horizontal="left" vertical="center" shrinkToFit="1"/>
    </xf>
    <xf numFmtId="0" fontId="12" fillId="5" borderId="4217" xfId="3" applyFont="1" applyFill="1" applyBorder="1" applyAlignment="1">
      <alignment horizontal="left" vertical="top" wrapText="1"/>
    </xf>
    <xf numFmtId="0" fontId="12" fillId="5" borderId="4218" xfId="3" applyFont="1" applyFill="1" applyBorder="1" applyAlignment="1">
      <alignment horizontal="left" vertical="top" wrapText="1"/>
    </xf>
    <xf numFmtId="0" fontId="12" fillId="2" borderId="4216" xfId="3" applyFont="1" applyFill="1" applyBorder="1" applyAlignment="1">
      <alignment horizontal="center" vertical="center" wrapText="1"/>
    </xf>
    <xf numFmtId="0" fontId="12" fillId="2" borderId="4217" xfId="3" applyFont="1" applyFill="1" applyBorder="1" applyAlignment="1">
      <alignment horizontal="center" vertical="center" wrapText="1"/>
    </xf>
    <xf numFmtId="0" fontId="12" fillId="2" borderId="4229" xfId="3" applyFont="1" applyFill="1" applyBorder="1" applyAlignment="1">
      <alignment horizontal="center" vertical="center" wrapText="1"/>
    </xf>
    <xf numFmtId="0" fontId="12" fillId="2" borderId="4211" xfId="3" applyFont="1" applyFill="1" applyBorder="1" applyAlignment="1">
      <alignment horizontal="center" vertical="center"/>
    </xf>
    <xf numFmtId="0" fontId="12" fillId="2" borderId="4212" xfId="3" applyFont="1" applyFill="1" applyBorder="1" applyAlignment="1">
      <alignment horizontal="center" vertical="center"/>
    </xf>
    <xf numFmtId="0" fontId="19" fillId="0" borderId="4213" xfId="3" applyFont="1" applyBorder="1" applyAlignment="1">
      <alignment horizontal="left" vertical="center" shrinkToFit="1"/>
    </xf>
    <xf numFmtId="0" fontId="19" fillId="0" borderId="4214" xfId="3" applyFont="1" applyBorder="1" applyAlignment="1">
      <alignment horizontal="left" vertical="center" shrinkToFit="1"/>
    </xf>
    <xf numFmtId="0" fontId="19" fillId="0" borderId="4215" xfId="3" applyFont="1" applyBorder="1" applyAlignment="1">
      <alignment horizontal="left" vertical="center" shrinkToFit="1"/>
    </xf>
    <xf numFmtId="0" fontId="12" fillId="2" borderId="4224" xfId="3" applyFont="1" applyFill="1" applyBorder="1" applyAlignment="1">
      <alignment horizontal="center" vertical="center"/>
    </xf>
    <xf numFmtId="0" fontId="12" fillId="2" borderId="4225" xfId="3" applyFont="1" applyFill="1" applyBorder="1" applyAlignment="1">
      <alignment horizontal="center" vertical="center"/>
    </xf>
    <xf numFmtId="0" fontId="19" fillId="0" borderId="4226" xfId="3" applyFont="1" applyBorder="1" applyAlignment="1">
      <alignment horizontal="left" vertical="center" shrinkToFit="1"/>
    </xf>
    <xf numFmtId="0" fontId="19" fillId="0" borderId="4227" xfId="3" applyFont="1" applyBorder="1" applyAlignment="1">
      <alignment horizontal="left" vertical="center" shrinkToFit="1"/>
    </xf>
    <xf numFmtId="0" fontId="19" fillId="0" borderId="4228" xfId="3" applyFont="1" applyBorder="1" applyAlignment="1">
      <alignment horizontal="left" vertical="center" shrinkToFit="1"/>
    </xf>
    <xf numFmtId="0" fontId="18" fillId="0" borderId="4213" xfId="3" applyFont="1" applyBorder="1" applyAlignment="1">
      <alignment horizontal="left" vertical="center" shrinkToFit="1"/>
    </xf>
    <xf numFmtId="0" fontId="18" fillId="0" borderId="4214" xfId="3" applyFont="1" applyBorder="1" applyAlignment="1">
      <alignment horizontal="left" vertical="center" shrinkToFit="1"/>
    </xf>
    <xf numFmtId="0" fontId="18" fillId="0" borderId="4215" xfId="3" applyFont="1" applyBorder="1" applyAlignment="1">
      <alignment horizontal="left" vertical="center" shrinkToFit="1"/>
    </xf>
    <xf numFmtId="0" fontId="16" fillId="0" borderId="4217" xfId="3" applyFont="1" applyBorder="1" applyAlignment="1">
      <alignment horizontal="left" vertical="center" wrapText="1"/>
    </xf>
    <xf numFmtId="0" fontId="16" fillId="0" borderId="4218" xfId="3" applyFont="1" applyBorder="1" applyAlignment="1">
      <alignment horizontal="left" vertical="center" wrapText="1"/>
    </xf>
    <xf numFmtId="0" fontId="12" fillId="2" borderId="4219" xfId="3" applyFont="1" applyFill="1" applyBorder="1" applyAlignment="1">
      <alignment horizontal="center" vertical="center"/>
    </xf>
    <xf numFmtId="0" fontId="12" fillId="2" borderId="4220" xfId="3" applyFont="1" applyFill="1" applyBorder="1" applyAlignment="1">
      <alignment horizontal="center" vertical="center"/>
    </xf>
    <xf numFmtId="0" fontId="12" fillId="2" borderId="4221" xfId="3" applyFont="1" applyFill="1" applyBorder="1" applyAlignment="1">
      <alignment horizontal="center" vertical="center"/>
    </xf>
    <xf numFmtId="0" fontId="13" fillId="0" borderId="4222" xfId="3" applyFont="1" applyBorder="1" applyAlignment="1">
      <alignment horizontal="left" vertical="top" wrapText="1"/>
    </xf>
    <xf numFmtId="0" fontId="13" fillId="0" borderId="4220" xfId="3" applyFont="1" applyBorder="1" applyAlignment="1">
      <alignment horizontal="left" vertical="top" wrapText="1"/>
    </xf>
    <xf numFmtId="0" fontId="13" fillId="0" borderId="4223" xfId="3" applyFont="1" applyBorder="1" applyAlignment="1">
      <alignment horizontal="left" vertical="top" wrapText="1"/>
    </xf>
    <xf numFmtId="0" fontId="12" fillId="2" borderId="4216" xfId="3" applyFont="1" applyFill="1" applyBorder="1" applyAlignment="1">
      <alignment horizontal="center" vertical="center"/>
    </xf>
    <xf numFmtId="0" fontId="12" fillId="2" borderId="4217" xfId="3" applyFont="1" applyFill="1" applyBorder="1" applyAlignment="1">
      <alignment horizontal="center" vertical="center"/>
    </xf>
    <xf numFmtId="0" fontId="16" fillId="0" borderId="4204" xfId="3" applyFont="1" applyBorder="1" applyAlignment="1">
      <alignment horizontal="left" vertical="center" wrapText="1"/>
    </xf>
    <xf numFmtId="0" fontId="16" fillId="0" borderId="4205" xfId="3" applyFont="1" applyBorder="1" applyAlignment="1">
      <alignment horizontal="left" vertical="center" wrapText="1"/>
    </xf>
    <xf numFmtId="0" fontId="12" fillId="2" borderId="4206" xfId="3" applyFont="1" applyFill="1" applyBorder="1" applyAlignment="1">
      <alignment horizontal="center" vertical="center"/>
    </xf>
    <xf numFmtId="0" fontId="12" fillId="2" borderId="4207" xfId="3" applyFont="1" applyFill="1" applyBorder="1" applyAlignment="1">
      <alignment horizontal="center" vertical="center"/>
    </xf>
    <xf numFmtId="0" fontId="18" fillId="0" borderId="4208" xfId="3" applyFont="1" applyBorder="1" applyAlignment="1">
      <alignment horizontal="left" vertical="center" shrinkToFit="1"/>
    </xf>
    <xf numFmtId="0" fontId="18" fillId="0" borderId="4209" xfId="3" applyFont="1" applyBorder="1" applyAlignment="1">
      <alignment horizontal="left" vertical="center" shrinkToFit="1"/>
    </xf>
    <xf numFmtId="0" fontId="18" fillId="0" borderId="4210" xfId="3" applyFont="1" applyBorder="1" applyAlignment="1">
      <alignment horizontal="left" vertical="center" shrinkToFit="1"/>
    </xf>
    <xf numFmtId="0" fontId="12" fillId="2" borderId="4297" xfId="3" applyFont="1" applyFill="1" applyBorder="1" applyAlignment="1">
      <alignment horizontal="center" vertical="center" wrapText="1"/>
    </xf>
    <xf numFmtId="0" fontId="12" fillId="2" borderId="4298" xfId="3" applyFont="1" applyFill="1" applyBorder="1" applyAlignment="1">
      <alignment horizontal="center" vertical="center" wrapText="1"/>
    </xf>
    <xf numFmtId="0" fontId="12" fillId="2" borderId="4299" xfId="3" applyFont="1" applyFill="1" applyBorder="1" applyAlignment="1">
      <alignment horizontal="center" vertical="center" wrapText="1"/>
    </xf>
    <xf numFmtId="0" fontId="12" fillId="5" borderId="4297" xfId="3" applyFont="1" applyFill="1" applyBorder="1" applyAlignment="1">
      <alignment horizontal="left" vertical="top" wrapText="1"/>
    </xf>
    <xf numFmtId="0" fontId="12" fillId="5" borderId="4298" xfId="3" applyFont="1" applyFill="1" applyBorder="1" applyAlignment="1">
      <alignment horizontal="left" vertical="top" wrapText="1"/>
    </xf>
    <xf numFmtId="0" fontId="12" fillId="5" borderId="4299" xfId="3" applyFont="1" applyFill="1" applyBorder="1" applyAlignment="1">
      <alignment horizontal="left" vertical="top" wrapText="1"/>
    </xf>
    <xf numFmtId="0" fontId="15" fillId="5" borderId="4297" xfId="3" applyFont="1" applyFill="1" applyBorder="1" applyAlignment="1">
      <alignment horizontal="center" vertical="center" wrapText="1"/>
    </xf>
    <xf numFmtId="0" fontId="15" fillId="5" borderId="4299" xfId="3" applyFont="1" applyFill="1" applyBorder="1" applyAlignment="1">
      <alignment horizontal="center" vertical="center" wrapText="1"/>
    </xf>
    <xf numFmtId="0" fontId="21" fillId="0" borderId="4297" xfId="3" applyFont="1" applyBorder="1" applyAlignment="1">
      <alignment horizontal="left" vertical="center" wrapText="1"/>
    </xf>
    <xf numFmtId="0" fontId="21" fillId="0" borderId="4298" xfId="3" applyFont="1" applyBorder="1" applyAlignment="1">
      <alignment horizontal="left" vertical="center" wrapText="1"/>
    </xf>
    <xf numFmtId="0" fontId="21" fillId="0" borderId="4299" xfId="3" applyFont="1" applyBorder="1" applyAlignment="1">
      <alignment horizontal="left" vertical="center" wrapText="1"/>
    </xf>
    <xf numFmtId="0" fontId="12" fillId="2" borderId="4297" xfId="3" applyFont="1" applyFill="1" applyBorder="1" applyAlignment="1">
      <alignment horizontal="center" vertical="center"/>
    </xf>
    <xf numFmtId="0" fontId="12" fillId="2" borderId="4298" xfId="3" applyFont="1" applyFill="1" applyBorder="1" applyAlignment="1">
      <alignment horizontal="center" vertical="center"/>
    </xf>
    <xf numFmtId="0" fontId="12" fillId="2" borderId="4292" xfId="3" applyFont="1" applyFill="1" applyBorder="1" applyAlignment="1">
      <alignment horizontal="center" vertical="center"/>
    </xf>
    <xf numFmtId="0" fontId="12" fillId="2" borderId="4293" xfId="3" applyFont="1" applyFill="1" applyBorder="1" applyAlignment="1">
      <alignment horizontal="center" vertical="center"/>
    </xf>
    <xf numFmtId="0" fontId="19" fillId="0" borderId="4294" xfId="3" applyFont="1" applyBorder="1" applyAlignment="1">
      <alignment horizontal="left" vertical="center" shrinkToFit="1"/>
    </xf>
    <xf numFmtId="0" fontId="19" fillId="0" borderId="4295" xfId="3" applyFont="1" applyBorder="1" applyAlignment="1">
      <alignment horizontal="left" vertical="center" shrinkToFit="1"/>
    </xf>
    <xf numFmtId="0" fontId="19" fillId="0" borderId="4296" xfId="3" applyFont="1" applyBorder="1" applyAlignment="1">
      <alignment horizontal="left" vertical="center" shrinkToFit="1"/>
    </xf>
    <xf numFmtId="0" fontId="12" fillId="2" borderId="4287" xfId="3" applyFont="1" applyFill="1" applyBorder="1" applyAlignment="1">
      <alignment horizontal="center" vertical="center"/>
    </xf>
    <xf numFmtId="0" fontId="12" fillId="2" borderId="4288" xfId="3" applyFont="1" applyFill="1" applyBorder="1" applyAlignment="1">
      <alignment horizontal="center" vertical="center"/>
    </xf>
    <xf numFmtId="0" fontId="12" fillId="2" borderId="4289" xfId="3" applyFont="1" applyFill="1" applyBorder="1" applyAlignment="1">
      <alignment horizontal="center" vertical="center"/>
    </xf>
    <xf numFmtId="0" fontId="13" fillId="0" borderId="4290" xfId="3" applyFont="1" applyBorder="1" applyAlignment="1">
      <alignment horizontal="left" vertical="top" wrapText="1"/>
    </xf>
    <xf numFmtId="0" fontId="13" fillId="0" borderId="4288" xfId="3" applyFont="1" applyBorder="1" applyAlignment="1">
      <alignment horizontal="left" vertical="top" wrapText="1"/>
    </xf>
    <xf numFmtId="0" fontId="13" fillId="0" borderId="4291" xfId="3" applyFont="1" applyBorder="1" applyAlignment="1">
      <alignment horizontal="left" vertical="top" wrapText="1"/>
    </xf>
    <xf numFmtId="0" fontId="12" fillId="2" borderId="4282" xfId="3" applyFont="1" applyFill="1" applyBorder="1" applyAlignment="1">
      <alignment horizontal="center" vertical="center"/>
    </xf>
    <xf numFmtId="0" fontId="12" fillId="2" borderId="4283" xfId="3" applyFont="1" applyFill="1" applyBorder="1" applyAlignment="1">
      <alignment horizontal="center" vertical="center"/>
    </xf>
    <xf numFmtId="0" fontId="19" fillId="0" borderId="4284" xfId="3" applyFont="1" applyBorder="1" applyAlignment="1">
      <alignment horizontal="left" vertical="center" shrinkToFit="1"/>
    </xf>
    <xf numFmtId="0" fontId="19" fillId="0" borderId="4285" xfId="3" applyFont="1" applyBorder="1" applyAlignment="1">
      <alignment horizontal="left" vertical="center" shrinkToFit="1"/>
    </xf>
    <xf numFmtId="0" fontId="19" fillId="0" borderId="4286" xfId="3" applyFont="1" applyBorder="1" applyAlignment="1">
      <alignment horizontal="left" vertical="center" shrinkToFit="1"/>
    </xf>
    <xf numFmtId="0" fontId="12" fillId="2" borderId="4277" xfId="3" applyFont="1" applyFill="1" applyBorder="1" applyAlignment="1">
      <alignment horizontal="center" vertical="center"/>
    </xf>
    <xf numFmtId="0" fontId="12" fillId="2" borderId="4278" xfId="3" applyFont="1" applyFill="1" applyBorder="1" applyAlignment="1">
      <alignment horizontal="center" vertical="center"/>
    </xf>
    <xf numFmtId="0" fontId="18" fillId="0" borderId="4279" xfId="3" applyFont="1" applyBorder="1" applyAlignment="1">
      <alignment horizontal="left" vertical="center" shrinkToFit="1"/>
    </xf>
    <xf numFmtId="0" fontId="18" fillId="0" borderId="4280" xfId="3" applyFont="1" applyBorder="1" applyAlignment="1">
      <alignment horizontal="left" vertical="center" shrinkToFit="1"/>
    </xf>
    <xf numFmtId="0" fontId="18" fillId="0" borderId="4281" xfId="3" applyFont="1" applyBorder="1" applyAlignment="1">
      <alignment horizontal="left" vertical="center" shrinkToFit="1"/>
    </xf>
    <xf numFmtId="0" fontId="18" fillId="0" borderId="4284" xfId="3" applyFont="1" applyBorder="1" applyAlignment="1">
      <alignment horizontal="left" vertical="center" shrinkToFit="1"/>
    </xf>
    <xf numFmtId="0" fontId="18" fillId="0" borderId="4285" xfId="3" applyFont="1" applyBorder="1" applyAlignment="1">
      <alignment horizontal="left" vertical="center" shrinkToFit="1"/>
    </xf>
    <xf numFmtId="0" fontId="18" fillId="0" borderId="4286" xfId="3" applyFont="1" applyBorder="1" applyAlignment="1">
      <alignment horizontal="left" vertical="center" shrinkToFit="1"/>
    </xf>
    <xf numFmtId="0" fontId="12" fillId="5" borderId="4264" xfId="3" applyFont="1" applyFill="1" applyBorder="1" applyAlignment="1">
      <alignment horizontal="left" vertical="top" wrapText="1"/>
    </xf>
    <xf numFmtId="0" fontId="12" fillId="5" borderId="4265" xfId="3" applyFont="1" applyFill="1" applyBorder="1" applyAlignment="1">
      <alignment horizontal="left" vertical="top" wrapText="1"/>
    </xf>
    <xf numFmtId="0" fontId="12" fillId="2" borderId="4263" xfId="3" applyFont="1" applyFill="1" applyBorder="1" applyAlignment="1">
      <alignment horizontal="center" vertical="center" wrapText="1"/>
    </xf>
    <xf numFmtId="0" fontId="12" fillId="2" borderId="4264" xfId="3" applyFont="1" applyFill="1" applyBorder="1" applyAlignment="1">
      <alignment horizontal="center" vertical="center" wrapText="1"/>
    </xf>
    <xf numFmtId="0" fontId="12" fillId="2" borderId="4276" xfId="3" applyFont="1" applyFill="1" applyBorder="1" applyAlignment="1">
      <alignment horizontal="center" vertical="center" wrapText="1"/>
    </xf>
    <xf numFmtId="0" fontId="12" fillId="2" borderId="4258" xfId="3" applyFont="1" applyFill="1" applyBorder="1" applyAlignment="1">
      <alignment horizontal="center" vertical="center"/>
    </xf>
    <xf numFmtId="0" fontId="12" fillId="2" borderId="4259" xfId="3" applyFont="1" applyFill="1" applyBorder="1" applyAlignment="1">
      <alignment horizontal="center" vertical="center"/>
    </xf>
    <xf numFmtId="0" fontId="19" fillId="0" borderId="4260" xfId="3" applyFont="1" applyBorder="1" applyAlignment="1">
      <alignment horizontal="left" vertical="center" shrinkToFit="1"/>
    </xf>
    <xf numFmtId="0" fontId="19" fillId="0" borderId="4261" xfId="3" applyFont="1" applyBorder="1" applyAlignment="1">
      <alignment horizontal="left" vertical="center" shrinkToFit="1"/>
    </xf>
    <xf numFmtId="0" fontId="19" fillId="0" borderId="4262" xfId="3" applyFont="1" applyBorder="1" applyAlignment="1">
      <alignment horizontal="left" vertical="center" shrinkToFit="1"/>
    </xf>
    <xf numFmtId="0" fontId="12" fillId="2" borderId="4271" xfId="3" applyFont="1" applyFill="1" applyBorder="1" applyAlignment="1">
      <alignment horizontal="center" vertical="center"/>
    </xf>
    <xf numFmtId="0" fontId="12" fillId="2" borderId="4272" xfId="3" applyFont="1" applyFill="1" applyBorder="1" applyAlignment="1">
      <alignment horizontal="center" vertical="center"/>
    </xf>
    <xf numFmtId="0" fontId="19" fillId="0" borderId="4273" xfId="3" applyFont="1" applyBorder="1" applyAlignment="1">
      <alignment horizontal="left" vertical="center" shrinkToFit="1"/>
    </xf>
    <xf numFmtId="0" fontId="19" fillId="0" borderId="4274" xfId="3" applyFont="1" applyBorder="1" applyAlignment="1">
      <alignment horizontal="left" vertical="center" shrinkToFit="1"/>
    </xf>
    <xf numFmtId="0" fontId="19" fillId="0" borderId="4275" xfId="3" applyFont="1" applyBorder="1" applyAlignment="1">
      <alignment horizontal="left" vertical="center" shrinkToFit="1"/>
    </xf>
    <xf numFmtId="0" fontId="18" fillId="0" borderId="4260" xfId="3" applyFont="1" applyBorder="1" applyAlignment="1">
      <alignment horizontal="left" vertical="center" shrinkToFit="1"/>
    </xf>
    <xf numFmtId="0" fontId="18" fillId="0" borderId="4261" xfId="3" applyFont="1" applyBorder="1" applyAlignment="1">
      <alignment horizontal="left" vertical="center" shrinkToFit="1"/>
    </xf>
    <xf numFmtId="0" fontId="18" fillId="0" borderId="4262" xfId="3" applyFont="1" applyBorder="1" applyAlignment="1">
      <alignment horizontal="left" vertical="center" shrinkToFit="1"/>
    </xf>
    <xf numFmtId="0" fontId="16" fillId="0" borderId="4264" xfId="3" applyFont="1" applyBorder="1" applyAlignment="1">
      <alignment horizontal="left" vertical="center" wrapText="1"/>
    </xf>
    <xf numFmtId="0" fontId="16" fillId="0" borderId="4265" xfId="3" applyFont="1" applyBorder="1" applyAlignment="1">
      <alignment horizontal="left" vertical="center" wrapText="1"/>
    </xf>
    <xf numFmtId="0" fontId="12" fillId="2" borderId="4266" xfId="3" applyFont="1" applyFill="1" applyBorder="1" applyAlignment="1">
      <alignment horizontal="center" vertical="center"/>
    </xf>
    <xf numFmtId="0" fontId="12" fillId="2" borderId="4267" xfId="3" applyFont="1" applyFill="1" applyBorder="1" applyAlignment="1">
      <alignment horizontal="center" vertical="center"/>
    </xf>
    <xf numFmtId="0" fontId="12" fillId="2" borderId="4268" xfId="3" applyFont="1" applyFill="1" applyBorder="1" applyAlignment="1">
      <alignment horizontal="center" vertical="center"/>
    </xf>
    <xf numFmtId="0" fontId="13" fillId="0" borderId="4269" xfId="3" applyFont="1" applyBorder="1" applyAlignment="1">
      <alignment horizontal="left" vertical="top" wrapText="1"/>
    </xf>
    <xf numFmtId="0" fontId="13" fillId="0" borderId="4267" xfId="3" applyFont="1" applyBorder="1" applyAlignment="1">
      <alignment horizontal="left" vertical="top" wrapText="1"/>
    </xf>
    <xf numFmtId="0" fontId="13" fillId="0" borderId="4270" xfId="3" applyFont="1" applyBorder="1" applyAlignment="1">
      <alignment horizontal="left" vertical="top" wrapText="1"/>
    </xf>
    <xf numFmtId="0" fontId="12" fillId="2" borderId="4263" xfId="3" applyFont="1" applyFill="1" applyBorder="1" applyAlignment="1">
      <alignment horizontal="center" vertical="center"/>
    </xf>
    <xf numFmtId="0" fontId="12" fillId="2" borderId="4264" xfId="3" applyFont="1" applyFill="1" applyBorder="1" applyAlignment="1">
      <alignment horizontal="center" vertical="center"/>
    </xf>
    <xf numFmtId="0" fontId="16" fillId="0" borderId="4251" xfId="3" applyFont="1" applyBorder="1" applyAlignment="1">
      <alignment horizontal="left" vertical="center" wrapText="1"/>
    </xf>
    <xf numFmtId="0" fontId="16" fillId="0" borderId="4252" xfId="3" applyFont="1" applyBorder="1" applyAlignment="1">
      <alignment horizontal="left" vertical="center" wrapText="1"/>
    </xf>
    <xf numFmtId="0" fontId="12" fillId="2" borderId="4253" xfId="3" applyFont="1" applyFill="1" applyBorder="1" applyAlignment="1">
      <alignment horizontal="center" vertical="center"/>
    </xf>
    <xf numFmtId="0" fontId="12" fillId="2" borderId="4254" xfId="3" applyFont="1" applyFill="1" applyBorder="1" applyAlignment="1">
      <alignment horizontal="center" vertical="center"/>
    </xf>
    <xf numFmtId="0" fontId="18" fillId="0" borderId="4255" xfId="3" applyFont="1" applyBorder="1" applyAlignment="1">
      <alignment horizontal="left" vertical="center" shrinkToFit="1"/>
    </xf>
    <xf numFmtId="0" fontId="18" fillId="0" borderId="4256" xfId="3" applyFont="1" applyBorder="1" applyAlignment="1">
      <alignment horizontal="left" vertical="center" shrinkToFit="1"/>
    </xf>
    <xf numFmtId="0" fontId="18" fillId="0" borderId="4257" xfId="3" applyFont="1" applyBorder="1" applyAlignment="1">
      <alignment horizontal="left" vertical="center" shrinkToFit="1"/>
    </xf>
    <xf numFmtId="0" fontId="12" fillId="2" borderId="4344" xfId="3" applyFont="1" applyFill="1" applyBorder="1" applyAlignment="1">
      <alignment horizontal="center" vertical="center" wrapText="1"/>
    </xf>
    <xf numFmtId="0" fontId="12" fillId="2" borderId="4345" xfId="3" applyFont="1" applyFill="1" applyBorder="1" applyAlignment="1">
      <alignment horizontal="center" vertical="center" wrapText="1"/>
    </xf>
    <xf numFmtId="0" fontId="12" fillId="2" borderId="4346" xfId="3" applyFont="1" applyFill="1" applyBorder="1" applyAlignment="1">
      <alignment horizontal="center" vertical="center" wrapText="1"/>
    </xf>
    <xf numFmtId="0" fontId="12" fillId="5" borderId="4344" xfId="3" applyFont="1" applyFill="1" applyBorder="1" applyAlignment="1">
      <alignment horizontal="left" vertical="top" wrapText="1"/>
    </xf>
    <xf numFmtId="0" fontId="12" fillId="5" borderId="4345" xfId="3" applyFont="1" applyFill="1" applyBorder="1" applyAlignment="1">
      <alignment horizontal="left" vertical="top" wrapText="1"/>
    </xf>
    <xf numFmtId="0" fontId="12" fillId="5" borderId="4346" xfId="3" applyFont="1" applyFill="1" applyBorder="1" applyAlignment="1">
      <alignment horizontal="left" vertical="top" wrapText="1"/>
    </xf>
    <xf numFmtId="0" fontId="15" fillId="5" borderId="4344" xfId="3" applyFont="1" applyFill="1" applyBorder="1" applyAlignment="1">
      <alignment horizontal="center" vertical="center" wrapText="1"/>
    </xf>
    <xf numFmtId="0" fontId="15" fillId="5" borderId="4346" xfId="3" applyFont="1" applyFill="1" applyBorder="1" applyAlignment="1">
      <alignment horizontal="center" vertical="center" wrapText="1"/>
    </xf>
    <xf numFmtId="0" fontId="21" fillId="0" borderId="4344" xfId="3" applyFont="1" applyBorder="1" applyAlignment="1">
      <alignment horizontal="left" vertical="center" wrapText="1"/>
    </xf>
    <xf numFmtId="0" fontId="21" fillId="0" borderId="4345" xfId="3" applyFont="1" applyBorder="1" applyAlignment="1">
      <alignment horizontal="left" vertical="center" wrapText="1"/>
    </xf>
    <xf numFmtId="0" fontId="21" fillId="0" borderId="4346" xfId="3" applyFont="1" applyBorder="1" applyAlignment="1">
      <alignment horizontal="left" vertical="center" wrapText="1"/>
    </xf>
    <xf numFmtId="0" fontId="12" fillId="2" borderId="4344" xfId="3" applyFont="1" applyFill="1" applyBorder="1" applyAlignment="1">
      <alignment horizontal="center" vertical="center"/>
    </xf>
    <xf numFmtId="0" fontId="12" fillId="2" borderId="4345" xfId="3" applyFont="1" applyFill="1" applyBorder="1" applyAlignment="1">
      <alignment horizontal="center" vertical="center"/>
    </xf>
    <xf numFmtId="0" fontId="12" fillId="2" borderId="4339" xfId="3" applyFont="1" applyFill="1" applyBorder="1" applyAlignment="1">
      <alignment horizontal="center" vertical="center"/>
    </xf>
    <xf numFmtId="0" fontId="12" fillId="2" borderId="4340" xfId="3" applyFont="1" applyFill="1" applyBorder="1" applyAlignment="1">
      <alignment horizontal="center" vertical="center"/>
    </xf>
    <xf numFmtId="0" fontId="19" fillId="0" borderId="4341" xfId="3" applyFont="1" applyBorder="1" applyAlignment="1">
      <alignment horizontal="left" vertical="center" shrinkToFit="1"/>
    </xf>
    <xf numFmtId="0" fontId="19" fillId="0" borderId="4342" xfId="3" applyFont="1" applyBorder="1" applyAlignment="1">
      <alignment horizontal="left" vertical="center" shrinkToFit="1"/>
    </xf>
    <xf numFmtId="0" fontId="19" fillId="0" borderId="4343" xfId="3" applyFont="1" applyBorder="1" applyAlignment="1">
      <alignment horizontal="left" vertical="center" shrinkToFit="1"/>
    </xf>
    <xf numFmtId="0" fontId="12" fillId="2" borderId="4334" xfId="3" applyFont="1" applyFill="1" applyBorder="1" applyAlignment="1">
      <alignment horizontal="center" vertical="center"/>
    </xf>
    <xf numFmtId="0" fontId="12" fillId="2" borderId="4335" xfId="3" applyFont="1" applyFill="1" applyBorder="1" applyAlignment="1">
      <alignment horizontal="center" vertical="center"/>
    </xf>
    <xf numFmtId="0" fontId="12" fillId="2" borderId="4336" xfId="3" applyFont="1" applyFill="1" applyBorder="1" applyAlignment="1">
      <alignment horizontal="center" vertical="center"/>
    </xf>
    <xf numFmtId="0" fontId="13" fillId="0" borderId="4337" xfId="3" applyFont="1" applyBorder="1" applyAlignment="1">
      <alignment horizontal="left" vertical="top" wrapText="1"/>
    </xf>
    <xf numFmtId="0" fontId="13" fillId="0" borderId="4335" xfId="3" applyFont="1" applyBorder="1" applyAlignment="1">
      <alignment horizontal="left" vertical="top" wrapText="1"/>
    </xf>
    <xf numFmtId="0" fontId="13" fillId="0" borderId="4338" xfId="3" applyFont="1" applyBorder="1" applyAlignment="1">
      <alignment horizontal="left" vertical="top" wrapText="1"/>
    </xf>
    <xf numFmtId="0" fontId="12" fillId="2" borderId="4329" xfId="3" applyFont="1" applyFill="1" applyBorder="1" applyAlignment="1">
      <alignment horizontal="center" vertical="center"/>
    </xf>
    <xf numFmtId="0" fontId="12" fillId="2" borderId="4330" xfId="3" applyFont="1" applyFill="1" applyBorder="1" applyAlignment="1">
      <alignment horizontal="center" vertical="center"/>
    </xf>
    <xf numFmtId="0" fontId="19" fillId="0" borderId="4331" xfId="3" applyFont="1" applyBorder="1" applyAlignment="1">
      <alignment horizontal="left" vertical="center" shrinkToFit="1"/>
    </xf>
    <xf numFmtId="0" fontId="19" fillId="0" borderId="4332" xfId="3" applyFont="1" applyBorder="1" applyAlignment="1">
      <alignment horizontal="left" vertical="center" shrinkToFit="1"/>
    </xf>
    <xf numFmtId="0" fontId="19" fillId="0" borderId="4333" xfId="3" applyFont="1" applyBorder="1" applyAlignment="1">
      <alignment horizontal="left" vertical="center" shrinkToFit="1"/>
    </xf>
    <xf numFmtId="0" fontId="12" fillId="2" borderId="4324" xfId="3" applyFont="1" applyFill="1" applyBorder="1" applyAlignment="1">
      <alignment horizontal="center" vertical="center"/>
    </xf>
    <xf numFmtId="0" fontId="12" fillId="2" borderId="4325" xfId="3" applyFont="1" applyFill="1" applyBorder="1" applyAlignment="1">
      <alignment horizontal="center" vertical="center"/>
    </xf>
    <xf numFmtId="0" fontId="18" fillId="0" borderId="4326" xfId="3" applyFont="1" applyBorder="1" applyAlignment="1">
      <alignment horizontal="left" vertical="center" shrinkToFit="1"/>
    </xf>
    <xf numFmtId="0" fontId="18" fillId="0" borderId="4327" xfId="3" applyFont="1" applyBorder="1" applyAlignment="1">
      <alignment horizontal="left" vertical="center" shrinkToFit="1"/>
    </xf>
    <xf numFmtId="0" fontId="18" fillId="0" borderId="4328" xfId="3" applyFont="1" applyBorder="1" applyAlignment="1">
      <alignment horizontal="left" vertical="center" shrinkToFit="1"/>
    </xf>
    <xf numFmtId="0" fontId="18" fillId="0" borderId="4331" xfId="3" applyFont="1" applyBorder="1" applyAlignment="1">
      <alignment horizontal="left" vertical="center" shrinkToFit="1"/>
    </xf>
    <xf numFmtId="0" fontId="18" fillId="0" borderId="4332" xfId="3" applyFont="1" applyBorder="1" applyAlignment="1">
      <alignment horizontal="left" vertical="center" shrinkToFit="1"/>
    </xf>
    <xf numFmtId="0" fontId="18" fillId="0" borderId="4333" xfId="3" applyFont="1" applyBorder="1" applyAlignment="1">
      <alignment horizontal="left" vertical="center" shrinkToFit="1"/>
    </xf>
    <xf numFmtId="0" fontId="12" fillId="5" borderId="4311" xfId="3" applyFont="1" applyFill="1" applyBorder="1" applyAlignment="1">
      <alignment horizontal="left" vertical="top" wrapText="1"/>
    </xf>
    <xf numFmtId="0" fontId="12" fillId="5" borderId="4312" xfId="3" applyFont="1" applyFill="1" applyBorder="1" applyAlignment="1">
      <alignment horizontal="left" vertical="top" wrapText="1"/>
    </xf>
    <xf numFmtId="0" fontId="12" fillId="2" borderId="4310" xfId="3" applyFont="1" applyFill="1" applyBorder="1" applyAlignment="1">
      <alignment horizontal="center" vertical="center" wrapText="1"/>
    </xf>
    <xf numFmtId="0" fontId="12" fillId="2" borderId="4311" xfId="3" applyFont="1" applyFill="1" applyBorder="1" applyAlignment="1">
      <alignment horizontal="center" vertical="center" wrapText="1"/>
    </xf>
    <xf numFmtId="0" fontId="12" fillId="2" borderId="4323" xfId="3" applyFont="1" applyFill="1" applyBorder="1" applyAlignment="1">
      <alignment horizontal="center" vertical="center" wrapText="1"/>
    </xf>
    <xf numFmtId="0" fontId="12" fillId="2" borderId="4305" xfId="3" applyFont="1" applyFill="1" applyBorder="1" applyAlignment="1">
      <alignment horizontal="center" vertical="center"/>
    </xf>
    <xf numFmtId="0" fontId="12" fillId="2" borderId="4306" xfId="3" applyFont="1" applyFill="1" applyBorder="1" applyAlignment="1">
      <alignment horizontal="center" vertical="center"/>
    </xf>
    <xf numFmtId="0" fontId="19" fillId="0" borderId="4307" xfId="3" applyFont="1" applyBorder="1" applyAlignment="1">
      <alignment horizontal="left" vertical="center" shrinkToFit="1"/>
    </xf>
    <xf numFmtId="0" fontId="19" fillId="0" borderId="4308" xfId="3" applyFont="1" applyBorder="1" applyAlignment="1">
      <alignment horizontal="left" vertical="center" shrinkToFit="1"/>
    </xf>
    <xf numFmtId="0" fontId="19" fillId="0" borderId="4309" xfId="3" applyFont="1" applyBorder="1" applyAlignment="1">
      <alignment horizontal="left" vertical="center" shrinkToFit="1"/>
    </xf>
    <xf numFmtId="0" fontId="12" fillId="2" borderId="4318" xfId="3" applyFont="1" applyFill="1" applyBorder="1" applyAlignment="1">
      <alignment horizontal="center" vertical="center"/>
    </xf>
    <xf numFmtId="0" fontId="12" fillId="2" borderId="4319" xfId="3" applyFont="1" applyFill="1" applyBorder="1" applyAlignment="1">
      <alignment horizontal="center" vertical="center"/>
    </xf>
    <xf numFmtId="0" fontId="19" fillId="0" borderId="4320" xfId="3" applyFont="1" applyBorder="1" applyAlignment="1">
      <alignment horizontal="left" vertical="center" shrinkToFit="1"/>
    </xf>
    <xf numFmtId="0" fontId="19" fillId="0" borderId="4321" xfId="3" applyFont="1" applyBorder="1" applyAlignment="1">
      <alignment horizontal="left" vertical="center" shrinkToFit="1"/>
    </xf>
    <xf numFmtId="0" fontId="19" fillId="0" borderId="4322" xfId="3" applyFont="1" applyBorder="1" applyAlignment="1">
      <alignment horizontal="left" vertical="center" shrinkToFit="1"/>
    </xf>
    <xf numFmtId="0" fontId="18" fillId="0" borderId="4307" xfId="3" applyFont="1" applyBorder="1" applyAlignment="1">
      <alignment horizontal="left" vertical="center" shrinkToFit="1"/>
    </xf>
    <xf numFmtId="0" fontId="18" fillId="0" borderId="4308" xfId="3" applyFont="1" applyBorder="1" applyAlignment="1">
      <alignment horizontal="left" vertical="center" shrinkToFit="1"/>
    </xf>
    <xf numFmtId="0" fontId="18" fillId="0" borderId="4309" xfId="3" applyFont="1" applyBorder="1" applyAlignment="1">
      <alignment horizontal="left" vertical="center" shrinkToFit="1"/>
    </xf>
    <xf numFmtId="0" fontId="16" fillId="0" borderId="4311" xfId="3" applyFont="1" applyBorder="1" applyAlignment="1">
      <alignment horizontal="left" vertical="center" wrapText="1"/>
    </xf>
    <xf numFmtId="0" fontId="16" fillId="0" borderId="4312" xfId="3" applyFont="1" applyBorder="1" applyAlignment="1">
      <alignment horizontal="left" vertical="center" wrapText="1"/>
    </xf>
    <xf numFmtId="0" fontId="12" fillId="2" borderId="4313" xfId="3" applyFont="1" applyFill="1" applyBorder="1" applyAlignment="1">
      <alignment horizontal="center" vertical="center"/>
    </xf>
    <xf numFmtId="0" fontId="12" fillId="2" borderId="4314" xfId="3" applyFont="1" applyFill="1" applyBorder="1" applyAlignment="1">
      <alignment horizontal="center" vertical="center"/>
    </xf>
    <xf numFmtId="0" fontId="12" fillId="2" borderId="4315" xfId="3" applyFont="1" applyFill="1" applyBorder="1" applyAlignment="1">
      <alignment horizontal="center" vertical="center"/>
    </xf>
    <xf numFmtId="0" fontId="13" fillId="0" borderId="4316" xfId="3" applyFont="1" applyBorder="1" applyAlignment="1">
      <alignment horizontal="left" vertical="top" wrapText="1"/>
    </xf>
    <xf numFmtId="0" fontId="13" fillId="0" borderId="4314" xfId="3" applyFont="1" applyBorder="1" applyAlignment="1">
      <alignment horizontal="left" vertical="top" wrapText="1"/>
    </xf>
    <xf numFmtId="0" fontId="13" fillId="0" borderId="4317" xfId="3" applyFont="1" applyBorder="1" applyAlignment="1">
      <alignment horizontal="left" vertical="top" wrapText="1"/>
    </xf>
    <xf numFmtId="0" fontId="12" fillId="2" borderId="4310" xfId="3" applyFont="1" applyFill="1" applyBorder="1" applyAlignment="1">
      <alignment horizontal="center" vertical="center"/>
    </xf>
    <xf numFmtId="0" fontId="12" fillId="2" borderId="4311" xfId="3" applyFont="1" applyFill="1" applyBorder="1" applyAlignment="1">
      <alignment horizontal="center" vertical="center"/>
    </xf>
    <xf numFmtId="0" fontId="16" fillId="0" borderId="4298" xfId="3" applyFont="1" applyBorder="1" applyAlignment="1">
      <alignment horizontal="left" vertical="center" wrapText="1"/>
    </xf>
    <xf numFmtId="0" fontId="16" fillId="0" borderId="4299" xfId="3" applyFont="1" applyBorder="1" applyAlignment="1">
      <alignment horizontal="left" vertical="center" wrapText="1"/>
    </xf>
    <xf numFmtId="0" fontId="12" fillId="2" borderId="4300" xfId="3" applyFont="1" applyFill="1" applyBorder="1" applyAlignment="1">
      <alignment horizontal="center" vertical="center"/>
    </xf>
    <xf numFmtId="0" fontId="12" fillId="2" borderId="4301" xfId="3" applyFont="1" applyFill="1" applyBorder="1" applyAlignment="1">
      <alignment horizontal="center" vertical="center"/>
    </xf>
    <xf numFmtId="0" fontId="18" fillId="0" borderId="4302" xfId="3" applyFont="1" applyBorder="1" applyAlignment="1">
      <alignment horizontal="left" vertical="center" shrinkToFit="1"/>
    </xf>
    <xf numFmtId="0" fontId="18" fillId="0" borderId="4303" xfId="3" applyFont="1" applyBorder="1" applyAlignment="1">
      <alignment horizontal="left" vertical="center" shrinkToFit="1"/>
    </xf>
    <xf numFmtId="0" fontId="18" fillId="0" borderId="4304" xfId="3" applyFont="1" applyBorder="1" applyAlignment="1">
      <alignment horizontal="left" vertical="center" shrinkToFit="1"/>
    </xf>
    <xf numFmtId="0" fontId="12" fillId="2" borderId="4391" xfId="3" applyFont="1" applyFill="1" applyBorder="1" applyAlignment="1">
      <alignment horizontal="center" vertical="center" wrapText="1"/>
    </xf>
    <xf numFmtId="0" fontId="12" fillId="2" borderId="4392" xfId="3" applyFont="1" applyFill="1" applyBorder="1" applyAlignment="1">
      <alignment horizontal="center" vertical="center" wrapText="1"/>
    </xf>
    <xf numFmtId="0" fontId="12" fillId="2" borderId="4393" xfId="3" applyFont="1" applyFill="1" applyBorder="1" applyAlignment="1">
      <alignment horizontal="center" vertical="center" wrapText="1"/>
    </xf>
    <xf numFmtId="0" fontId="12" fillId="5" borderId="4391" xfId="3" applyFont="1" applyFill="1" applyBorder="1" applyAlignment="1">
      <alignment horizontal="left" vertical="top" wrapText="1"/>
    </xf>
    <xf numFmtId="0" fontId="12" fillId="5" borderId="4392" xfId="3" applyFont="1" applyFill="1" applyBorder="1" applyAlignment="1">
      <alignment horizontal="left" vertical="top" wrapText="1"/>
    </xf>
    <xf numFmtId="0" fontId="12" fillId="5" borderId="4393" xfId="3" applyFont="1" applyFill="1" applyBorder="1" applyAlignment="1">
      <alignment horizontal="left" vertical="top" wrapText="1"/>
    </xf>
    <xf numFmtId="0" fontId="15" fillId="5" borderId="4391" xfId="3" applyFont="1" applyFill="1" applyBorder="1" applyAlignment="1">
      <alignment horizontal="center" vertical="center" wrapText="1"/>
    </xf>
    <xf numFmtId="0" fontId="15" fillId="5" borderId="4393" xfId="3" applyFont="1" applyFill="1" applyBorder="1" applyAlignment="1">
      <alignment horizontal="center" vertical="center" wrapText="1"/>
    </xf>
    <xf numFmtId="0" fontId="21" fillId="0" borderId="4391" xfId="3" applyFont="1" applyBorder="1" applyAlignment="1">
      <alignment horizontal="left" vertical="center" wrapText="1"/>
    </xf>
    <xf numFmtId="0" fontId="21" fillId="0" borderId="4392" xfId="3" applyFont="1" applyBorder="1" applyAlignment="1">
      <alignment horizontal="left" vertical="center" wrapText="1"/>
    </xf>
    <xf numFmtId="0" fontId="21" fillId="0" borderId="4393" xfId="3" applyFont="1" applyBorder="1" applyAlignment="1">
      <alignment horizontal="left" vertical="center" wrapText="1"/>
    </xf>
    <xf numFmtId="0" fontId="12" fillId="2" borderId="4391" xfId="3" applyFont="1" applyFill="1" applyBorder="1" applyAlignment="1">
      <alignment horizontal="center" vertical="center"/>
    </xf>
    <xf numFmtId="0" fontId="12" fillId="2" borderId="4392" xfId="3" applyFont="1" applyFill="1" applyBorder="1" applyAlignment="1">
      <alignment horizontal="center" vertical="center"/>
    </xf>
    <xf numFmtId="0" fontId="12" fillId="2" borderId="4386" xfId="3" applyFont="1" applyFill="1" applyBorder="1" applyAlignment="1">
      <alignment horizontal="center" vertical="center"/>
    </xf>
    <xf numFmtId="0" fontId="12" fillId="2" borderId="4387" xfId="3" applyFont="1" applyFill="1" applyBorder="1" applyAlignment="1">
      <alignment horizontal="center" vertical="center"/>
    </xf>
    <xf numFmtId="0" fontId="19" fillId="0" borderId="4388" xfId="3" applyFont="1" applyBorder="1" applyAlignment="1">
      <alignment horizontal="left" vertical="center" shrinkToFit="1"/>
    </xf>
    <xf numFmtId="0" fontId="19" fillId="0" borderId="4389" xfId="3" applyFont="1" applyBorder="1" applyAlignment="1">
      <alignment horizontal="left" vertical="center" shrinkToFit="1"/>
    </xf>
    <xf numFmtId="0" fontId="19" fillId="0" borderId="4390" xfId="3" applyFont="1" applyBorder="1" applyAlignment="1">
      <alignment horizontal="left" vertical="center" shrinkToFit="1"/>
    </xf>
    <xf numFmtId="0" fontId="12" fillId="2" borderId="4381" xfId="3" applyFont="1" applyFill="1" applyBorder="1" applyAlignment="1">
      <alignment horizontal="center" vertical="center"/>
    </xf>
    <xf numFmtId="0" fontId="12" fillId="2" borderId="4382" xfId="3" applyFont="1" applyFill="1" applyBorder="1" applyAlignment="1">
      <alignment horizontal="center" vertical="center"/>
    </xf>
    <xf numFmtId="0" fontId="12" fillId="2" borderId="4383" xfId="3" applyFont="1" applyFill="1" applyBorder="1" applyAlignment="1">
      <alignment horizontal="center" vertical="center"/>
    </xf>
    <xf numFmtId="0" fontId="13" fillId="0" borderId="4384" xfId="3" applyFont="1" applyBorder="1" applyAlignment="1">
      <alignment horizontal="left" vertical="top" wrapText="1"/>
    </xf>
    <xf numFmtId="0" fontId="13" fillId="0" borderId="4382" xfId="3" applyFont="1" applyBorder="1" applyAlignment="1">
      <alignment horizontal="left" vertical="top" wrapText="1"/>
    </xf>
    <xf numFmtId="0" fontId="13" fillId="0" borderId="4385" xfId="3" applyFont="1" applyBorder="1" applyAlignment="1">
      <alignment horizontal="left" vertical="top" wrapText="1"/>
    </xf>
    <xf numFmtId="0" fontId="12" fillId="2" borderId="4376" xfId="3" applyFont="1" applyFill="1" applyBorder="1" applyAlignment="1">
      <alignment horizontal="center" vertical="center"/>
    </xf>
    <xf numFmtId="0" fontId="12" fillId="2" borderId="4377" xfId="3" applyFont="1" applyFill="1" applyBorder="1" applyAlignment="1">
      <alignment horizontal="center" vertical="center"/>
    </xf>
    <xf numFmtId="0" fontId="19" fillId="0" borderId="4378" xfId="3" applyFont="1" applyBorder="1" applyAlignment="1">
      <alignment horizontal="left" vertical="center" shrinkToFit="1"/>
    </xf>
    <xf numFmtId="0" fontId="19" fillId="0" borderId="4379" xfId="3" applyFont="1" applyBorder="1" applyAlignment="1">
      <alignment horizontal="left" vertical="center" shrinkToFit="1"/>
    </xf>
    <xf numFmtId="0" fontId="19" fillId="0" borderId="4380" xfId="3" applyFont="1" applyBorder="1" applyAlignment="1">
      <alignment horizontal="left" vertical="center" shrinkToFit="1"/>
    </xf>
    <xf numFmtId="0" fontId="12" fillId="2" borderId="4371" xfId="3" applyFont="1" applyFill="1" applyBorder="1" applyAlignment="1">
      <alignment horizontal="center" vertical="center"/>
    </xf>
    <xf numFmtId="0" fontId="12" fillId="2" borderId="4372" xfId="3" applyFont="1" applyFill="1" applyBorder="1" applyAlignment="1">
      <alignment horizontal="center" vertical="center"/>
    </xf>
    <xf numFmtId="0" fontId="18" fillId="0" borderId="4373" xfId="3" applyFont="1" applyBorder="1" applyAlignment="1">
      <alignment horizontal="left" vertical="center" shrinkToFit="1"/>
    </xf>
    <xf numFmtId="0" fontId="18" fillId="0" borderId="4374" xfId="3" applyFont="1" applyBorder="1" applyAlignment="1">
      <alignment horizontal="left" vertical="center" shrinkToFit="1"/>
    </xf>
    <xf numFmtId="0" fontId="18" fillId="0" borderId="4375" xfId="3" applyFont="1" applyBorder="1" applyAlignment="1">
      <alignment horizontal="left" vertical="center" shrinkToFit="1"/>
    </xf>
    <xf numFmtId="0" fontId="18" fillId="0" borderId="4378" xfId="3" applyFont="1" applyBorder="1" applyAlignment="1">
      <alignment horizontal="left" vertical="center" shrinkToFit="1"/>
    </xf>
    <xf numFmtId="0" fontId="18" fillId="0" borderId="4379" xfId="3" applyFont="1" applyBorder="1" applyAlignment="1">
      <alignment horizontal="left" vertical="center" shrinkToFit="1"/>
    </xf>
    <xf numFmtId="0" fontId="18" fillId="0" borderId="4380" xfId="3" applyFont="1" applyBorder="1" applyAlignment="1">
      <alignment horizontal="left" vertical="center" shrinkToFit="1"/>
    </xf>
    <xf numFmtId="0" fontId="12" fillId="5" borderId="4358" xfId="3" applyFont="1" applyFill="1" applyBorder="1" applyAlignment="1">
      <alignment horizontal="left" vertical="top" wrapText="1"/>
    </xf>
    <xf numFmtId="0" fontId="12" fillId="5" borderId="4359" xfId="3" applyFont="1" applyFill="1" applyBorder="1" applyAlignment="1">
      <alignment horizontal="left" vertical="top" wrapText="1"/>
    </xf>
    <xf numFmtId="0" fontId="12" fillId="2" borderId="4357" xfId="3" applyFont="1" applyFill="1" applyBorder="1" applyAlignment="1">
      <alignment horizontal="center" vertical="center" wrapText="1"/>
    </xf>
    <xf numFmtId="0" fontId="12" fillId="2" borderId="4358" xfId="3" applyFont="1" applyFill="1" applyBorder="1" applyAlignment="1">
      <alignment horizontal="center" vertical="center" wrapText="1"/>
    </xf>
    <xf numFmtId="0" fontId="12" fillId="2" borderId="4370" xfId="3" applyFont="1" applyFill="1" applyBorder="1" applyAlignment="1">
      <alignment horizontal="center" vertical="center" wrapText="1"/>
    </xf>
    <xf numFmtId="0" fontId="12" fillId="2" borderId="4352" xfId="3" applyFont="1" applyFill="1" applyBorder="1" applyAlignment="1">
      <alignment horizontal="center" vertical="center"/>
    </xf>
    <xf numFmtId="0" fontId="12" fillId="2" borderId="4353" xfId="3" applyFont="1" applyFill="1" applyBorder="1" applyAlignment="1">
      <alignment horizontal="center" vertical="center"/>
    </xf>
    <xf numFmtId="0" fontId="19" fillId="0" borderId="4354" xfId="3" applyFont="1" applyBorder="1" applyAlignment="1">
      <alignment horizontal="left" vertical="center" shrinkToFit="1"/>
    </xf>
    <xf numFmtId="0" fontId="19" fillId="0" borderId="4355" xfId="3" applyFont="1" applyBorder="1" applyAlignment="1">
      <alignment horizontal="left" vertical="center" shrinkToFit="1"/>
    </xf>
    <xf numFmtId="0" fontId="19" fillId="0" borderId="4356" xfId="3" applyFont="1" applyBorder="1" applyAlignment="1">
      <alignment horizontal="left" vertical="center" shrinkToFit="1"/>
    </xf>
    <xf numFmtId="0" fontId="12" fillId="2" borderId="4365" xfId="3" applyFont="1" applyFill="1" applyBorder="1" applyAlignment="1">
      <alignment horizontal="center" vertical="center"/>
    </xf>
    <xf numFmtId="0" fontId="12" fillId="2" borderId="4366" xfId="3" applyFont="1" applyFill="1" applyBorder="1" applyAlignment="1">
      <alignment horizontal="center" vertical="center"/>
    </xf>
    <xf numFmtId="0" fontId="19" fillId="0" borderId="4367" xfId="3" applyFont="1" applyBorder="1" applyAlignment="1">
      <alignment horizontal="left" vertical="center" shrinkToFit="1"/>
    </xf>
    <xf numFmtId="0" fontId="19" fillId="0" borderId="4368" xfId="3" applyFont="1" applyBorder="1" applyAlignment="1">
      <alignment horizontal="left" vertical="center" shrinkToFit="1"/>
    </xf>
    <xf numFmtId="0" fontId="19" fillId="0" borderId="4369" xfId="3" applyFont="1" applyBorder="1" applyAlignment="1">
      <alignment horizontal="left" vertical="center" shrinkToFit="1"/>
    </xf>
    <xf numFmtId="0" fontId="18" fillId="0" borderId="4354" xfId="3" applyFont="1" applyBorder="1" applyAlignment="1">
      <alignment horizontal="left" vertical="center" shrinkToFit="1"/>
    </xf>
    <xf numFmtId="0" fontId="18" fillId="0" borderId="4355" xfId="3" applyFont="1" applyBorder="1" applyAlignment="1">
      <alignment horizontal="left" vertical="center" shrinkToFit="1"/>
    </xf>
    <xf numFmtId="0" fontId="18" fillId="0" borderId="4356" xfId="3" applyFont="1" applyBorder="1" applyAlignment="1">
      <alignment horizontal="left" vertical="center" shrinkToFit="1"/>
    </xf>
    <xf numFmtId="0" fontId="16" fillId="0" borderId="4358" xfId="3" applyFont="1" applyBorder="1" applyAlignment="1">
      <alignment horizontal="left" vertical="center" wrapText="1"/>
    </xf>
    <xf numFmtId="0" fontId="16" fillId="0" borderId="4359" xfId="3" applyFont="1" applyBorder="1" applyAlignment="1">
      <alignment horizontal="left" vertical="center" wrapText="1"/>
    </xf>
    <xf numFmtId="0" fontId="12" fillId="2" borderId="4360" xfId="3" applyFont="1" applyFill="1" applyBorder="1" applyAlignment="1">
      <alignment horizontal="center" vertical="center"/>
    </xf>
    <xf numFmtId="0" fontId="12" fillId="2" borderId="4361" xfId="3" applyFont="1" applyFill="1" applyBorder="1" applyAlignment="1">
      <alignment horizontal="center" vertical="center"/>
    </xf>
    <xf numFmtId="0" fontId="12" fillId="2" borderId="4362" xfId="3" applyFont="1" applyFill="1" applyBorder="1" applyAlignment="1">
      <alignment horizontal="center" vertical="center"/>
    </xf>
    <xf numFmtId="0" fontId="13" fillId="0" borderId="4363" xfId="3" applyFont="1" applyBorder="1" applyAlignment="1">
      <alignment horizontal="left" vertical="top" wrapText="1"/>
    </xf>
    <xf numFmtId="0" fontId="13" fillId="0" borderId="4361" xfId="3" applyFont="1" applyBorder="1" applyAlignment="1">
      <alignment horizontal="left" vertical="top" wrapText="1"/>
    </xf>
    <xf numFmtId="0" fontId="13" fillId="0" borderId="4364" xfId="3" applyFont="1" applyBorder="1" applyAlignment="1">
      <alignment horizontal="left" vertical="top" wrapText="1"/>
    </xf>
    <xf numFmtId="0" fontId="12" fillId="2" borderId="4357" xfId="3" applyFont="1" applyFill="1" applyBorder="1" applyAlignment="1">
      <alignment horizontal="center" vertical="center"/>
    </xf>
    <xf numFmtId="0" fontId="12" fillId="2" borderId="4358" xfId="3" applyFont="1" applyFill="1" applyBorder="1" applyAlignment="1">
      <alignment horizontal="center" vertical="center"/>
    </xf>
    <xf numFmtId="0" fontId="16" fillId="0" borderId="4345" xfId="3" applyFont="1" applyBorder="1" applyAlignment="1">
      <alignment horizontal="left" vertical="center" wrapText="1"/>
    </xf>
    <xf numFmtId="0" fontId="16" fillId="0" borderId="4346" xfId="3" applyFont="1" applyBorder="1" applyAlignment="1">
      <alignment horizontal="left" vertical="center" wrapText="1"/>
    </xf>
    <xf numFmtId="0" fontId="12" fillId="2" borderId="4347" xfId="3" applyFont="1" applyFill="1" applyBorder="1" applyAlignment="1">
      <alignment horizontal="center" vertical="center"/>
    </xf>
    <xf numFmtId="0" fontId="12" fillId="2" borderId="4348" xfId="3" applyFont="1" applyFill="1" applyBorder="1" applyAlignment="1">
      <alignment horizontal="center" vertical="center"/>
    </xf>
    <xf numFmtId="0" fontId="18" fillId="0" borderId="4349" xfId="3" applyFont="1" applyBorder="1" applyAlignment="1">
      <alignment horizontal="left" vertical="center" shrinkToFit="1"/>
    </xf>
    <xf numFmtId="0" fontId="18" fillId="0" borderId="4350" xfId="3" applyFont="1" applyBorder="1" applyAlignment="1">
      <alignment horizontal="left" vertical="center" shrinkToFit="1"/>
    </xf>
    <xf numFmtId="0" fontId="18" fillId="0" borderId="4351" xfId="3" applyFont="1" applyBorder="1" applyAlignment="1">
      <alignment horizontal="left" vertical="center" shrinkToFit="1"/>
    </xf>
    <xf numFmtId="0" fontId="12" fillId="2" borderId="4438" xfId="3" applyFont="1" applyFill="1" applyBorder="1" applyAlignment="1">
      <alignment horizontal="center" vertical="center" wrapText="1"/>
    </xf>
    <xf numFmtId="0" fontId="12" fillId="2" borderId="4439" xfId="3" applyFont="1" applyFill="1" applyBorder="1" applyAlignment="1">
      <alignment horizontal="center" vertical="center" wrapText="1"/>
    </xf>
    <xf numFmtId="0" fontId="12" fillId="2" borderId="4440" xfId="3" applyFont="1" applyFill="1" applyBorder="1" applyAlignment="1">
      <alignment horizontal="center" vertical="center" wrapText="1"/>
    </xf>
    <xf numFmtId="0" fontId="12" fillId="5" borderId="4438" xfId="3" applyFont="1" applyFill="1" applyBorder="1" applyAlignment="1">
      <alignment horizontal="left" vertical="top" wrapText="1"/>
    </xf>
    <xf numFmtId="0" fontId="12" fillId="5" borderId="4439" xfId="3" applyFont="1" applyFill="1" applyBorder="1" applyAlignment="1">
      <alignment horizontal="left" vertical="top" wrapText="1"/>
    </xf>
    <xf numFmtId="0" fontId="12" fillId="5" borderId="4440" xfId="3" applyFont="1" applyFill="1" applyBorder="1" applyAlignment="1">
      <alignment horizontal="left" vertical="top" wrapText="1"/>
    </xf>
    <xf numFmtId="0" fontId="15" fillId="5" borderId="4438" xfId="3" applyFont="1" applyFill="1" applyBorder="1" applyAlignment="1">
      <alignment horizontal="center" vertical="center" wrapText="1"/>
    </xf>
    <xf numFmtId="0" fontId="15" fillId="5" borderId="4440" xfId="3" applyFont="1" applyFill="1" applyBorder="1" applyAlignment="1">
      <alignment horizontal="center" vertical="center" wrapText="1"/>
    </xf>
    <xf numFmtId="0" fontId="21" fillId="0" borderId="4438" xfId="3" applyFont="1" applyBorder="1" applyAlignment="1">
      <alignment horizontal="left" vertical="center" wrapText="1"/>
    </xf>
    <xf numFmtId="0" fontId="21" fillId="0" borderId="4439" xfId="3" applyFont="1" applyBorder="1" applyAlignment="1">
      <alignment horizontal="left" vertical="center" wrapText="1"/>
    </xf>
    <xf numFmtId="0" fontId="21" fillId="0" borderId="4440" xfId="3" applyFont="1" applyBorder="1" applyAlignment="1">
      <alignment horizontal="left" vertical="center" wrapText="1"/>
    </xf>
    <xf numFmtId="0" fontId="12" fillId="2" borderId="4438" xfId="3" applyFont="1" applyFill="1" applyBorder="1" applyAlignment="1">
      <alignment horizontal="center" vertical="center"/>
    </xf>
    <xf numFmtId="0" fontId="12" fillId="2" borderId="4439" xfId="3" applyFont="1" applyFill="1" applyBorder="1" applyAlignment="1">
      <alignment horizontal="center" vertical="center"/>
    </xf>
    <xf numFmtId="0" fontId="12" fillId="2" borderId="4433" xfId="3" applyFont="1" applyFill="1" applyBorder="1" applyAlignment="1">
      <alignment horizontal="center" vertical="center"/>
    </xf>
    <xf numFmtId="0" fontId="12" fillId="2" borderId="4434" xfId="3" applyFont="1" applyFill="1" applyBorder="1" applyAlignment="1">
      <alignment horizontal="center" vertical="center"/>
    </xf>
    <xf numFmtId="0" fontId="19" fillId="0" borderId="4435" xfId="3" applyFont="1" applyBorder="1" applyAlignment="1">
      <alignment horizontal="left" vertical="center" shrinkToFit="1"/>
    </xf>
    <xf numFmtId="0" fontId="19" fillId="0" borderId="4436" xfId="3" applyFont="1" applyBorder="1" applyAlignment="1">
      <alignment horizontal="left" vertical="center" shrinkToFit="1"/>
    </xf>
    <xf numFmtId="0" fontId="19" fillId="0" borderId="4437" xfId="3" applyFont="1" applyBorder="1" applyAlignment="1">
      <alignment horizontal="left" vertical="center" shrinkToFit="1"/>
    </xf>
    <xf numFmtId="0" fontId="12" fillId="2" borderId="4428" xfId="3" applyFont="1" applyFill="1" applyBorder="1" applyAlignment="1">
      <alignment horizontal="center" vertical="center"/>
    </xf>
    <xf numFmtId="0" fontId="12" fillId="2" borderId="4429" xfId="3" applyFont="1" applyFill="1" applyBorder="1" applyAlignment="1">
      <alignment horizontal="center" vertical="center"/>
    </xf>
    <xf numFmtId="0" fontId="12" fillId="2" borderId="4430" xfId="3" applyFont="1" applyFill="1" applyBorder="1" applyAlignment="1">
      <alignment horizontal="center" vertical="center"/>
    </xf>
    <xf numFmtId="0" fontId="13" fillId="0" borderId="4431" xfId="3" applyFont="1" applyBorder="1" applyAlignment="1">
      <alignment horizontal="left" vertical="top" wrapText="1"/>
    </xf>
    <xf numFmtId="0" fontId="13" fillId="0" borderId="4429" xfId="3" applyFont="1" applyBorder="1" applyAlignment="1">
      <alignment horizontal="left" vertical="top" wrapText="1"/>
    </xf>
    <xf numFmtId="0" fontId="13" fillId="0" borderId="4432" xfId="3" applyFont="1" applyBorder="1" applyAlignment="1">
      <alignment horizontal="left" vertical="top" wrapText="1"/>
    </xf>
    <xf numFmtId="0" fontId="12" fillId="2" borderId="4423" xfId="3" applyFont="1" applyFill="1" applyBorder="1" applyAlignment="1">
      <alignment horizontal="center" vertical="center"/>
    </xf>
    <xf numFmtId="0" fontId="12" fillId="2" borderId="4424" xfId="3" applyFont="1" applyFill="1" applyBorder="1" applyAlignment="1">
      <alignment horizontal="center" vertical="center"/>
    </xf>
    <xf numFmtId="0" fontId="19" fillId="0" borderId="4425" xfId="3" applyFont="1" applyBorder="1" applyAlignment="1">
      <alignment horizontal="left" vertical="center" shrinkToFit="1"/>
    </xf>
    <xf numFmtId="0" fontId="19" fillId="0" borderId="4426" xfId="3" applyFont="1" applyBorder="1" applyAlignment="1">
      <alignment horizontal="left" vertical="center" shrinkToFit="1"/>
    </xf>
    <xf numFmtId="0" fontId="19" fillId="0" borderId="4427" xfId="3" applyFont="1" applyBorder="1" applyAlignment="1">
      <alignment horizontal="left" vertical="center" shrinkToFit="1"/>
    </xf>
    <xf numFmtId="0" fontId="12" fillId="2" borderId="4418" xfId="3" applyFont="1" applyFill="1" applyBorder="1" applyAlignment="1">
      <alignment horizontal="center" vertical="center"/>
    </xf>
    <xf numFmtId="0" fontId="12" fillId="2" borderId="4419" xfId="3" applyFont="1" applyFill="1" applyBorder="1" applyAlignment="1">
      <alignment horizontal="center" vertical="center"/>
    </xf>
    <xf numFmtId="0" fontId="18" fillId="0" borderId="4420" xfId="3" applyFont="1" applyBorder="1" applyAlignment="1">
      <alignment horizontal="left" vertical="center" shrinkToFit="1"/>
    </xf>
    <xf numFmtId="0" fontId="18" fillId="0" borderId="4421" xfId="3" applyFont="1" applyBorder="1" applyAlignment="1">
      <alignment horizontal="left" vertical="center" shrinkToFit="1"/>
    </xf>
    <xf numFmtId="0" fontId="18" fillId="0" borderId="4422" xfId="3" applyFont="1" applyBorder="1" applyAlignment="1">
      <alignment horizontal="left" vertical="center" shrinkToFit="1"/>
    </xf>
    <xf numFmtId="0" fontId="18" fillId="0" borderId="4425" xfId="3" applyFont="1" applyBorder="1" applyAlignment="1">
      <alignment horizontal="left" vertical="center" shrinkToFit="1"/>
    </xf>
    <xf numFmtId="0" fontId="18" fillId="0" borderId="4426" xfId="3" applyFont="1" applyBorder="1" applyAlignment="1">
      <alignment horizontal="left" vertical="center" shrinkToFit="1"/>
    </xf>
    <xf numFmtId="0" fontId="18" fillId="0" borderId="4427" xfId="3" applyFont="1" applyBorder="1" applyAlignment="1">
      <alignment horizontal="left" vertical="center" shrinkToFit="1"/>
    </xf>
    <xf numFmtId="0" fontId="12" fillId="5" borderId="4405" xfId="3" applyFont="1" applyFill="1" applyBorder="1" applyAlignment="1">
      <alignment horizontal="left" vertical="top" wrapText="1"/>
    </xf>
    <xf numFmtId="0" fontId="12" fillId="5" borderId="4406" xfId="3" applyFont="1" applyFill="1" applyBorder="1" applyAlignment="1">
      <alignment horizontal="left" vertical="top" wrapText="1"/>
    </xf>
    <xf numFmtId="0" fontId="12" fillId="2" borderId="4404" xfId="3" applyFont="1" applyFill="1" applyBorder="1" applyAlignment="1">
      <alignment horizontal="center" vertical="center" wrapText="1"/>
    </xf>
    <xf numFmtId="0" fontId="12" fillId="2" borderId="4405" xfId="3" applyFont="1" applyFill="1" applyBorder="1" applyAlignment="1">
      <alignment horizontal="center" vertical="center" wrapText="1"/>
    </xf>
    <xf numFmtId="0" fontId="12" fillId="2" borderId="4417" xfId="3" applyFont="1" applyFill="1" applyBorder="1" applyAlignment="1">
      <alignment horizontal="center" vertical="center" wrapText="1"/>
    </xf>
    <xf numFmtId="0" fontId="12" fillId="2" borderId="4399" xfId="3" applyFont="1" applyFill="1" applyBorder="1" applyAlignment="1">
      <alignment horizontal="center" vertical="center"/>
    </xf>
    <xf numFmtId="0" fontId="12" fillId="2" borderId="4400" xfId="3" applyFont="1" applyFill="1" applyBorder="1" applyAlignment="1">
      <alignment horizontal="center" vertical="center"/>
    </xf>
    <xf numFmtId="0" fontId="19" fillId="0" borderId="4401" xfId="3" applyFont="1" applyBorder="1" applyAlignment="1">
      <alignment horizontal="left" vertical="center" shrinkToFit="1"/>
    </xf>
    <xf numFmtId="0" fontId="19" fillId="0" borderId="4402" xfId="3" applyFont="1" applyBorder="1" applyAlignment="1">
      <alignment horizontal="left" vertical="center" shrinkToFit="1"/>
    </xf>
    <xf numFmtId="0" fontId="19" fillId="0" borderId="4403" xfId="3" applyFont="1" applyBorder="1" applyAlignment="1">
      <alignment horizontal="left" vertical="center" shrinkToFit="1"/>
    </xf>
    <xf numFmtId="0" fontId="12" fillId="2" borderId="4412" xfId="3" applyFont="1" applyFill="1" applyBorder="1" applyAlignment="1">
      <alignment horizontal="center" vertical="center"/>
    </xf>
    <xf numFmtId="0" fontId="12" fillId="2" borderId="4413" xfId="3" applyFont="1" applyFill="1" applyBorder="1" applyAlignment="1">
      <alignment horizontal="center" vertical="center"/>
    </xf>
    <xf numFmtId="0" fontId="19" fillId="0" borderId="4414" xfId="3" applyFont="1" applyBorder="1" applyAlignment="1">
      <alignment horizontal="left" vertical="center" shrinkToFit="1"/>
    </xf>
    <xf numFmtId="0" fontId="19" fillId="0" borderId="4415" xfId="3" applyFont="1" applyBorder="1" applyAlignment="1">
      <alignment horizontal="left" vertical="center" shrinkToFit="1"/>
    </xf>
    <xf numFmtId="0" fontId="19" fillId="0" borderId="4416" xfId="3" applyFont="1" applyBorder="1" applyAlignment="1">
      <alignment horizontal="left" vertical="center" shrinkToFit="1"/>
    </xf>
    <xf numFmtId="0" fontId="18" fillId="0" borderId="4401" xfId="3" applyFont="1" applyBorder="1" applyAlignment="1">
      <alignment horizontal="left" vertical="center" shrinkToFit="1"/>
    </xf>
    <xf numFmtId="0" fontId="18" fillId="0" borderId="4402" xfId="3" applyFont="1" applyBorder="1" applyAlignment="1">
      <alignment horizontal="left" vertical="center" shrinkToFit="1"/>
    </xf>
    <xf numFmtId="0" fontId="18" fillId="0" borderId="4403" xfId="3" applyFont="1" applyBorder="1" applyAlignment="1">
      <alignment horizontal="left" vertical="center" shrinkToFit="1"/>
    </xf>
    <xf numFmtId="0" fontId="16" fillId="0" borderId="4405" xfId="3" applyFont="1" applyBorder="1" applyAlignment="1">
      <alignment horizontal="left" vertical="center" wrapText="1"/>
    </xf>
    <xf numFmtId="0" fontId="16" fillId="0" borderId="4406" xfId="3" applyFont="1" applyBorder="1" applyAlignment="1">
      <alignment horizontal="left" vertical="center" wrapText="1"/>
    </xf>
    <xf numFmtId="0" fontId="12" fillId="2" borderId="4407" xfId="3" applyFont="1" applyFill="1" applyBorder="1" applyAlignment="1">
      <alignment horizontal="center" vertical="center"/>
    </xf>
    <xf numFmtId="0" fontId="12" fillId="2" borderId="4408" xfId="3" applyFont="1" applyFill="1" applyBorder="1" applyAlignment="1">
      <alignment horizontal="center" vertical="center"/>
    </xf>
    <xf numFmtId="0" fontId="12" fillId="2" borderId="4409" xfId="3" applyFont="1" applyFill="1" applyBorder="1" applyAlignment="1">
      <alignment horizontal="center" vertical="center"/>
    </xf>
    <xf numFmtId="0" fontId="13" fillId="0" borderId="4410" xfId="3" applyFont="1" applyBorder="1" applyAlignment="1">
      <alignment horizontal="left" vertical="top" wrapText="1"/>
    </xf>
    <xf numFmtId="0" fontId="13" fillId="0" borderId="4408" xfId="3" applyFont="1" applyBorder="1" applyAlignment="1">
      <alignment horizontal="left" vertical="top" wrapText="1"/>
    </xf>
    <xf numFmtId="0" fontId="13" fillId="0" borderId="4411" xfId="3" applyFont="1" applyBorder="1" applyAlignment="1">
      <alignment horizontal="left" vertical="top" wrapText="1"/>
    </xf>
    <xf numFmtId="0" fontId="12" fillId="2" borderId="4404" xfId="3" applyFont="1" applyFill="1" applyBorder="1" applyAlignment="1">
      <alignment horizontal="center" vertical="center"/>
    </xf>
    <xf numFmtId="0" fontId="12" fillId="2" borderId="4405" xfId="3" applyFont="1" applyFill="1" applyBorder="1" applyAlignment="1">
      <alignment horizontal="center" vertical="center"/>
    </xf>
    <xf numFmtId="0" fontId="16" fillId="0" borderId="4392" xfId="3" applyFont="1" applyBorder="1" applyAlignment="1">
      <alignment horizontal="left" vertical="center" wrapText="1"/>
    </xf>
    <xf numFmtId="0" fontId="16" fillId="0" borderId="4393" xfId="3" applyFont="1" applyBorder="1" applyAlignment="1">
      <alignment horizontal="left" vertical="center" wrapText="1"/>
    </xf>
    <xf numFmtId="0" fontId="12" fillId="2" borderId="4394" xfId="3" applyFont="1" applyFill="1" applyBorder="1" applyAlignment="1">
      <alignment horizontal="center" vertical="center"/>
    </xf>
    <xf numFmtId="0" fontId="12" fillId="2" borderId="4395" xfId="3" applyFont="1" applyFill="1" applyBorder="1" applyAlignment="1">
      <alignment horizontal="center" vertical="center"/>
    </xf>
    <xf numFmtId="0" fontId="18" fillId="0" borderId="4396" xfId="3" applyFont="1" applyBorder="1" applyAlignment="1">
      <alignment horizontal="left" vertical="center" shrinkToFit="1"/>
    </xf>
    <xf numFmtId="0" fontId="18" fillId="0" borderId="4397" xfId="3" applyFont="1" applyBorder="1" applyAlignment="1">
      <alignment horizontal="left" vertical="center" shrinkToFit="1"/>
    </xf>
    <xf numFmtId="0" fontId="18" fillId="0" borderId="4398" xfId="3" applyFont="1" applyBorder="1" applyAlignment="1">
      <alignment horizontal="left" vertical="center" shrinkToFit="1"/>
    </xf>
    <xf numFmtId="0" fontId="12" fillId="2" borderId="4485" xfId="3" applyFont="1" applyFill="1" applyBorder="1" applyAlignment="1">
      <alignment horizontal="center" vertical="center" wrapText="1"/>
    </xf>
    <xf numFmtId="0" fontId="12" fillId="2" borderId="4486" xfId="3" applyFont="1" applyFill="1" applyBorder="1" applyAlignment="1">
      <alignment horizontal="center" vertical="center" wrapText="1"/>
    </xf>
    <xf numFmtId="0" fontId="12" fillId="2" borderId="4487" xfId="3" applyFont="1" applyFill="1" applyBorder="1" applyAlignment="1">
      <alignment horizontal="center" vertical="center" wrapText="1"/>
    </xf>
    <xf numFmtId="0" fontId="12" fillId="5" borderId="4485" xfId="3" applyFont="1" applyFill="1" applyBorder="1" applyAlignment="1">
      <alignment horizontal="left" vertical="top" wrapText="1"/>
    </xf>
    <xf numFmtId="0" fontId="12" fillId="5" borderId="4486" xfId="3" applyFont="1" applyFill="1" applyBorder="1" applyAlignment="1">
      <alignment horizontal="left" vertical="top" wrapText="1"/>
    </xf>
    <xf numFmtId="0" fontId="12" fillId="5" borderId="4487" xfId="3" applyFont="1" applyFill="1" applyBorder="1" applyAlignment="1">
      <alignment horizontal="left" vertical="top" wrapText="1"/>
    </xf>
    <xf numFmtId="0" fontId="15" fillId="5" borderId="4485" xfId="3" applyFont="1" applyFill="1" applyBorder="1" applyAlignment="1">
      <alignment horizontal="center" vertical="center" wrapText="1"/>
    </xf>
    <xf numFmtId="0" fontId="15" fillId="5" borderId="4487" xfId="3" applyFont="1" applyFill="1" applyBorder="1" applyAlignment="1">
      <alignment horizontal="center" vertical="center" wrapText="1"/>
    </xf>
    <xf numFmtId="0" fontId="21" fillId="0" borderId="4485" xfId="3" applyFont="1" applyBorder="1" applyAlignment="1">
      <alignment horizontal="left" vertical="center" wrapText="1"/>
    </xf>
    <xf numFmtId="0" fontId="21" fillId="0" borderId="4486" xfId="3" applyFont="1" applyBorder="1" applyAlignment="1">
      <alignment horizontal="left" vertical="center" wrapText="1"/>
    </xf>
    <xf numFmtId="0" fontId="21" fillId="0" borderId="4487" xfId="3" applyFont="1" applyBorder="1" applyAlignment="1">
      <alignment horizontal="left" vertical="center" wrapText="1"/>
    </xf>
    <xf numFmtId="0" fontId="12" fillId="2" borderId="4485" xfId="3" applyFont="1" applyFill="1" applyBorder="1" applyAlignment="1">
      <alignment horizontal="center" vertical="center"/>
    </xf>
    <xf numFmtId="0" fontId="12" fillId="2" borderId="4486" xfId="3" applyFont="1" applyFill="1" applyBorder="1" applyAlignment="1">
      <alignment horizontal="center" vertical="center"/>
    </xf>
    <xf numFmtId="0" fontId="12" fillId="2" borderId="4480" xfId="3" applyFont="1" applyFill="1" applyBorder="1" applyAlignment="1">
      <alignment horizontal="center" vertical="center"/>
    </xf>
    <xf numFmtId="0" fontId="12" fillId="2" borderId="4481" xfId="3" applyFont="1" applyFill="1" applyBorder="1" applyAlignment="1">
      <alignment horizontal="center" vertical="center"/>
    </xf>
    <xf numFmtId="0" fontId="19" fillId="0" borderId="4482" xfId="3" applyFont="1" applyBorder="1" applyAlignment="1">
      <alignment horizontal="left" vertical="center" shrinkToFit="1"/>
    </xf>
    <xf numFmtId="0" fontId="19" fillId="0" borderId="4483" xfId="3" applyFont="1" applyBorder="1" applyAlignment="1">
      <alignment horizontal="left" vertical="center" shrinkToFit="1"/>
    </xf>
    <xf numFmtId="0" fontId="19" fillId="0" borderId="4484" xfId="3" applyFont="1" applyBorder="1" applyAlignment="1">
      <alignment horizontal="left" vertical="center" shrinkToFit="1"/>
    </xf>
    <xf numFmtId="0" fontId="12" fillId="2" borderId="4475" xfId="3" applyFont="1" applyFill="1" applyBorder="1" applyAlignment="1">
      <alignment horizontal="center" vertical="center"/>
    </xf>
    <xf numFmtId="0" fontId="12" fillId="2" borderId="4476" xfId="3" applyFont="1" applyFill="1" applyBorder="1" applyAlignment="1">
      <alignment horizontal="center" vertical="center"/>
    </xf>
    <xf numFmtId="0" fontId="12" fillId="2" borderId="4477" xfId="3" applyFont="1" applyFill="1" applyBorder="1" applyAlignment="1">
      <alignment horizontal="center" vertical="center"/>
    </xf>
    <xf numFmtId="0" fontId="13" fillId="0" borderId="4478" xfId="3" applyFont="1" applyBorder="1" applyAlignment="1">
      <alignment horizontal="left" vertical="top" wrapText="1"/>
    </xf>
    <xf numFmtId="0" fontId="13" fillId="0" borderId="4476" xfId="3" applyFont="1" applyBorder="1" applyAlignment="1">
      <alignment horizontal="left" vertical="top" wrapText="1"/>
    </xf>
    <xf numFmtId="0" fontId="13" fillId="0" borderId="4479" xfId="3" applyFont="1" applyBorder="1" applyAlignment="1">
      <alignment horizontal="left" vertical="top" wrapText="1"/>
    </xf>
    <xf numFmtId="0" fontId="12" fillId="2" borderId="4470" xfId="3" applyFont="1" applyFill="1" applyBorder="1" applyAlignment="1">
      <alignment horizontal="center" vertical="center"/>
    </xf>
    <xf numFmtId="0" fontId="12" fillId="2" borderId="4471" xfId="3" applyFont="1" applyFill="1" applyBorder="1" applyAlignment="1">
      <alignment horizontal="center" vertical="center"/>
    </xf>
    <xf numFmtId="0" fontId="19" fillId="0" borderId="4472" xfId="3" applyFont="1" applyBorder="1" applyAlignment="1">
      <alignment horizontal="left" vertical="center" shrinkToFit="1"/>
    </xf>
    <xf numFmtId="0" fontId="19" fillId="0" borderId="4473" xfId="3" applyFont="1" applyBorder="1" applyAlignment="1">
      <alignment horizontal="left" vertical="center" shrinkToFit="1"/>
    </xf>
    <xf numFmtId="0" fontId="19" fillId="0" borderId="4474" xfId="3" applyFont="1" applyBorder="1" applyAlignment="1">
      <alignment horizontal="left" vertical="center" shrinkToFit="1"/>
    </xf>
    <xf numFmtId="0" fontId="12" fillId="2" borderId="4465" xfId="3" applyFont="1" applyFill="1" applyBorder="1" applyAlignment="1">
      <alignment horizontal="center" vertical="center"/>
    </xf>
    <xf numFmtId="0" fontId="12" fillId="2" borderId="4466" xfId="3" applyFont="1" applyFill="1" applyBorder="1" applyAlignment="1">
      <alignment horizontal="center" vertical="center"/>
    </xf>
    <xf numFmtId="0" fontId="18" fillId="0" borderId="4467" xfId="3" applyFont="1" applyBorder="1" applyAlignment="1">
      <alignment horizontal="left" vertical="center" shrinkToFit="1"/>
    </xf>
    <xf numFmtId="0" fontId="18" fillId="0" borderId="4468" xfId="3" applyFont="1" applyBorder="1" applyAlignment="1">
      <alignment horizontal="left" vertical="center" shrinkToFit="1"/>
    </xf>
    <xf numFmtId="0" fontId="18" fillId="0" borderId="4469" xfId="3" applyFont="1" applyBorder="1" applyAlignment="1">
      <alignment horizontal="left" vertical="center" shrinkToFit="1"/>
    </xf>
    <xf numFmtId="0" fontId="18" fillId="0" borderId="4472" xfId="3" applyFont="1" applyBorder="1" applyAlignment="1">
      <alignment horizontal="left" vertical="center" shrinkToFit="1"/>
    </xf>
    <xf numFmtId="0" fontId="18" fillId="0" borderId="4473" xfId="3" applyFont="1" applyBorder="1" applyAlignment="1">
      <alignment horizontal="left" vertical="center" shrinkToFit="1"/>
    </xf>
    <xf numFmtId="0" fontId="18" fillId="0" borderId="4474" xfId="3" applyFont="1" applyBorder="1" applyAlignment="1">
      <alignment horizontal="left" vertical="center" shrinkToFit="1"/>
    </xf>
    <xf numFmtId="0" fontId="12" fillId="5" borderId="4452" xfId="3" applyFont="1" applyFill="1" applyBorder="1" applyAlignment="1">
      <alignment horizontal="left" vertical="top" wrapText="1"/>
    </xf>
    <xf numFmtId="0" fontId="12" fillId="5" borderId="4453" xfId="3" applyFont="1" applyFill="1" applyBorder="1" applyAlignment="1">
      <alignment horizontal="left" vertical="top" wrapText="1"/>
    </xf>
    <xf numFmtId="0" fontId="12" fillId="2" borderId="4451" xfId="3" applyFont="1" applyFill="1" applyBorder="1" applyAlignment="1">
      <alignment horizontal="center" vertical="center" wrapText="1"/>
    </xf>
    <xf numFmtId="0" fontId="12" fillId="2" borderId="4452" xfId="3" applyFont="1" applyFill="1" applyBorder="1" applyAlignment="1">
      <alignment horizontal="center" vertical="center" wrapText="1"/>
    </xf>
    <xf numFmtId="0" fontId="12" fillId="2" borderId="4464" xfId="3" applyFont="1" applyFill="1" applyBorder="1" applyAlignment="1">
      <alignment horizontal="center" vertical="center" wrapText="1"/>
    </xf>
    <xf numFmtId="0" fontId="12" fillId="2" borderId="4446" xfId="3" applyFont="1" applyFill="1" applyBorder="1" applyAlignment="1">
      <alignment horizontal="center" vertical="center"/>
    </xf>
    <xf numFmtId="0" fontId="12" fillId="2" borderId="4447" xfId="3" applyFont="1" applyFill="1" applyBorder="1" applyAlignment="1">
      <alignment horizontal="center" vertical="center"/>
    </xf>
    <xf numFmtId="0" fontId="19" fillId="0" borderId="4448" xfId="3" applyFont="1" applyBorder="1" applyAlignment="1">
      <alignment horizontal="left" vertical="center" shrinkToFit="1"/>
    </xf>
    <xf numFmtId="0" fontId="19" fillId="0" borderId="4449" xfId="3" applyFont="1" applyBorder="1" applyAlignment="1">
      <alignment horizontal="left" vertical="center" shrinkToFit="1"/>
    </xf>
    <xf numFmtId="0" fontId="19" fillId="0" borderId="4450" xfId="3" applyFont="1" applyBorder="1" applyAlignment="1">
      <alignment horizontal="left" vertical="center" shrinkToFit="1"/>
    </xf>
    <xf numFmtId="0" fontId="12" fillId="2" borderId="4459" xfId="3" applyFont="1" applyFill="1" applyBorder="1" applyAlignment="1">
      <alignment horizontal="center" vertical="center"/>
    </xf>
    <xf numFmtId="0" fontId="12" fillId="2" borderId="4460" xfId="3" applyFont="1" applyFill="1" applyBorder="1" applyAlignment="1">
      <alignment horizontal="center" vertical="center"/>
    </xf>
    <xf numFmtId="0" fontId="19" fillId="0" borderId="4461" xfId="3" applyFont="1" applyBorder="1" applyAlignment="1">
      <alignment horizontal="left" vertical="center" shrinkToFit="1"/>
    </xf>
    <xf numFmtId="0" fontId="19" fillId="0" borderId="4462" xfId="3" applyFont="1" applyBorder="1" applyAlignment="1">
      <alignment horizontal="left" vertical="center" shrinkToFit="1"/>
    </xf>
    <xf numFmtId="0" fontId="19" fillId="0" borderId="4463" xfId="3" applyFont="1" applyBorder="1" applyAlignment="1">
      <alignment horizontal="left" vertical="center" shrinkToFit="1"/>
    </xf>
    <xf numFmtId="0" fontId="18" fillId="0" borderId="4448" xfId="3" applyFont="1" applyBorder="1" applyAlignment="1">
      <alignment horizontal="left" vertical="center" shrinkToFit="1"/>
    </xf>
    <xf numFmtId="0" fontId="18" fillId="0" borderId="4449" xfId="3" applyFont="1" applyBorder="1" applyAlignment="1">
      <alignment horizontal="left" vertical="center" shrinkToFit="1"/>
    </xf>
    <xf numFmtId="0" fontId="18" fillId="0" borderId="4450" xfId="3" applyFont="1" applyBorder="1" applyAlignment="1">
      <alignment horizontal="left" vertical="center" shrinkToFit="1"/>
    </xf>
    <xf numFmtId="0" fontId="16" fillId="0" borderId="4452" xfId="3" applyFont="1" applyBorder="1" applyAlignment="1">
      <alignment horizontal="left" vertical="center" wrapText="1"/>
    </xf>
    <xf numFmtId="0" fontId="16" fillId="0" borderId="4453" xfId="3" applyFont="1" applyBorder="1" applyAlignment="1">
      <alignment horizontal="left" vertical="center" wrapText="1"/>
    </xf>
    <xf numFmtId="0" fontId="12" fillId="2" borderId="4454" xfId="3" applyFont="1" applyFill="1" applyBorder="1" applyAlignment="1">
      <alignment horizontal="center" vertical="center"/>
    </xf>
    <xf numFmtId="0" fontId="12" fillId="2" borderId="4455" xfId="3" applyFont="1" applyFill="1" applyBorder="1" applyAlignment="1">
      <alignment horizontal="center" vertical="center"/>
    </xf>
    <xf numFmtId="0" fontId="12" fillId="2" borderId="4456" xfId="3" applyFont="1" applyFill="1" applyBorder="1" applyAlignment="1">
      <alignment horizontal="center" vertical="center"/>
    </xf>
    <xf numFmtId="0" fontId="13" fillId="0" borderId="4457" xfId="3" applyFont="1" applyBorder="1" applyAlignment="1">
      <alignment horizontal="left" vertical="top" wrapText="1"/>
    </xf>
    <xf numFmtId="0" fontId="13" fillId="0" borderId="4455" xfId="3" applyFont="1" applyBorder="1" applyAlignment="1">
      <alignment horizontal="left" vertical="top" wrapText="1"/>
    </xf>
    <xf numFmtId="0" fontId="13" fillId="0" borderId="4458" xfId="3" applyFont="1" applyBorder="1" applyAlignment="1">
      <alignment horizontal="left" vertical="top" wrapText="1"/>
    </xf>
    <xf numFmtId="0" fontId="12" fillId="2" borderId="4451" xfId="3" applyFont="1" applyFill="1" applyBorder="1" applyAlignment="1">
      <alignment horizontal="center" vertical="center"/>
    </xf>
    <xf numFmtId="0" fontId="12" fillId="2" borderId="4452" xfId="3" applyFont="1" applyFill="1" applyBorder="1" applyAlignment="1">
      <alignment horizontal="center" vertical="center"/>
    </xf>
    <xf numFmtId="0" fontId="16" fillId="0" borderId="4439" xfId="3" applyFont="1" applyBorder="1" applyAlignment="1">
      <alignment horizontal="left" vertical="center" wrapText="1"/>
    </xf>
    <xf numFmtId="0" fontId="16" fillId="0" borderId="4440" xfId="3" applyFont="1" applyBorder="1" applyAlignment="1">
      <alignment horizontal="left" vertical="center" wrapText="1"/>
    </xf>
    <xf numFmtId="0" fontId="12" fillId="2" borderId="4441" xfId="3" applyFont="1" applyFill="1" applyBorder="1" applyAlignment="1">
      <alignment horizontal="center" vertical="center"/>
    </xf>
    <xf numFmtId="0" fontId="12" fillId="2" borderId="4442" xfId="3" applyFont="1" applyFill="1" applyBorder="1" applyAlignment="1">
      <alignment horizontal="center" vertical="center"/>
    </xf>
    <xf numFmtId="0" fontId="18" fillId="0" borderId="4443" xfId="3" applyFont="1" applyBorder="1" applyAlignment="1">
      <alignment horizontal="left" vertical="center" shrinkToFit="1"/>
    </xf>
    <xf numFmtId="0" fontId="18" fillId="0" borderId="4444" xfId="3" applyFont="1" applyBorder="1" applyAlignment="1">
      <alignment horizontal="left" vertical="center" shrinkToFit="1"/>
    </xf>
    <xf numFmtId="0" fontId="18" fillId="0" borderId="4445" xfId="3" applyFont="1" applyBorder="1" applyAlignment="1">
      <alignment horizontal="left" vertical="center" shrinkToFit="1"/>
    </xf>
    <xf numFmtId="0" fontId="12" fillId="2" borderId="4532" xfId="3" applyFont="1" applyFill="1" applyBorder="1" applyAlignment="1">
      <alignment horizontal="center" vertical="center" wrapText="1"/>
    </xf>
    <xf numFmtId="0" fontId="12" fillId="2" borderId="4533" xfId="3" applyFont="1" applyFill="1" applyBorder="1" applyAlignment="1">
      <alignment horizontal="center" vertical="center" wrapText="1"/>
    </xf>
    <xf numFmtId="0" fontId="12" fillId="2" borderId="4534" xfId="3" applyFont="1" applyFill="1" applyBorder="1" applyAlignment="1">
      <alignment horizontal="center" vertical="center" wrapText="1"/>
    </xf>
    <xf numFmtId="0" fontId="12" fillId="5" borderId="4532" xfId="3" applyFont="1" applyFill="1" applyBorder="1" applyAlignment="1">
      <alignment horizontal="left" vertical="top" wrapText="1"/>
    </xf>
    <xf numFmtId="0" fontId="12" fillId="5" borderId="4533" xfId="3" applyFont="1" applyFill="1" applyBorder="1" applyAlignment="1">
      <alignment horizontal="left" vertical="top" wrapText="1"/>
    </xf>
    <xf numFmtId="0" fontId="12" fillId="5" borderId="4534" xfId="3" applyFont="1" applyFill="1" applyBorder="1" applyAlignment="1">
      <alignment horizontal="left" vertical="top" wrapText="1"/>
    </xf>
    <xf numFmtId="0" fontId="15" fillId="5" borderId="4532" xfId="3" applyFont="1" applyFill="1" applyBorder="1" applyAlignment="1">
      <alignment horizontal="center" vertical="center" wrapText="1"/>
    </xf>
    <xf numFmtId="0" fontId="15" fillId="5" borderId="4534" xfId="3" applyFont="1" applyFill="1" applyBorder="1" applyAlignment="1">
      <alignment horizontal="center" vertical="center" wrapText="1"/>
    </xf>
    <xf numFmtId="0" fontId="21" fillId="0" borderId="4532" xfId="3" applyFont="1" applyBorder="1" applyAlignment="1">
      <alignment horizontal="left" vertical="center" wrapText="1"/>
    </xf>
    <xf numFmtId="0" fontId="21" fillId="0" borderId="4533" xfId="3" applyFont="1" applyBorder="1" applyAlignment="1">
      <alignment horizontal="left" vertical="center" wrapText="1"/>
    </xf>
    <xf numFmtId="0" fontId="21" fillId="0" borderId="4534" xfId="3" applyFont="1" applyBorder="1" applyAlignment="1">
      <alignment horizontal="left" vertical="center" wrapText="1"/>
    </xf>
    <xf numFmtId="0" fontId="12" fillId="2" borderId="4532" xfId="3" applyFont="1" applyFill="1" applyBorder="1" applyAlignment="1">
      <alignment horizontal="center" vertical="center"/>
    </xf>
    <xf numFmtId="0" fontId="12" fillId="2" borderId="4533" xfId="3" applyFont="1" applyFill="1" applyBorder="1" applyAlignment="1">
      <alignment horizontal="center" vertical="center"/>
    </xf>
    <xf numFmtId="0" fontId="12" fillId="2" borderId="4527" xfId="3" applyFont="1" applyFill="1" applyBorder="1" applyAlignment="1">
      <alignment horizontal="center" vertical="center"/>
    </xf>
    <xf numFmtId="0" fontId="12" fillId="2" borderId="4528" xfId="3" applyFont="1" applyFill="1" applyBorder="1" applyAlignment="1">
      <alignment horizontal="center" vertical="center"/>
    </xf>
    <xf numFmtId="0" fontId="19" fillId="0" borderId="4529" xfId="3" applyFont="1" applyBorder="1" applyAlignment="1">
      <alignment horizontal="left" vertical="center" shrinkToFit="1"/>
    </xf>
    <xf numFmtId="0" fontId="19" fillId="0" borderId="4530" xfId="3" applyFont="1" applyBorder="1" applyAlignment="1">
      <alignment horizontal="left" vertical="center" shrinkToFit="1"/>
    </xf>
    <xf numFmtId="0" fontId="19" fillId="0" borderId="4531" xfId="3" applyFont="1" applyBorder="1" applyAlignment="1">
      <alignment horizontal="left" vertical="center" shrinkToFit="1"/>
    </xf>
    <xf numFmtId="0" fontId="12" fillId="2" borderId="4522" xfId="3" applyFont="1" applyFill="1" applyBorder="1" applyAlignment="1">
      <alignment horizontal="center" vertical="center"/>
    </xf>
    <xf numFmtId="0" fontId="12" fillId="2" borderId="4523" xfId="3" applyFont="1" applyFill="1" applyBorder="1" applyAlignment="1">
      <alignment horizontal="center" vertical="center"/>
    </xf>
    <xf numFmtId="0" fontId="12" fillId="2" borderId="4524" xfId="3" applyFont="1" applyFill="1" applyBorder="1" applyAlignment="1">
      <alignment horizontal="center" vertical="center"/>
    </xf>
    <xf numFmtId="0" fontId="13" fillId="0" borderId="4525" xfId="3" applyFont="1" applyBorder="1" applyAlignment="1">
      <alignment horizontal="left" vertical="top" wrapText="1"/>
    </xf>
    <xf numFmtId="0" fontId="13" fillId="0" borderId="4523" xfId="3" applyFont="1" applyBorder="1" applyAlignment="1">
      <alignment horizontal="left" vertical="top" wrapText="1"/>
    </xf>
    <xf numFmtId="0" fontId="13" fillId="0" borderId="4526" xfId="3" applyFont="1" applyBorder="1" applyAlignment="1">
      <alignment horizontal="left" vertical="top" wrapText="1"/>
    </xf>
    <xf numFmtId="0" fontId="12" fillId="2" borderId="4517" xfId="3" applyFont="1" applyFill="1" applyBorder="1" applyAlignment="1">
      <alignment horizontal="center" vertical="center"/>
    </xf>
    <xf numFmtId="0" fontId="12" fillId="2" borderId="4518" xfId="3" applyFont="1" applyFill="1" applyBorder="1" applyAlignment="1">
      <alignment horizontal="center" vertical="center"/>
    </xf>
    <xf numFmtId="0" fontId="19" fillId="0" borderId="4519" xfId="3" applyFont="1" applyBorder="1" applyAlignment="1">
      <alignment horizontal="left" vertical="center" shrinkToFit="1"/>
    </xf>
    <xf numFmtId="0" fontId="19" fillId="0" borderId="4520" xfId="3" applyFont="1" applyBorder="1" applyAlignment="1">
      <alignment horizontal="left" vertical="center" shrinkToFit="1"/>
    </xf>
    <xf numFmtId="0" fontId="19" fillId="0" borderId="4521" xfId="3" applyFont="1" applyBorder="1" applyAlignment="1">
      <alignment horizontal="left" vertical="center" shrinkToFit="1"/>
    </xf>
    <xf numFmtId="0" fontId="12" fillId="2" borderId="4512" xfId="3" applyFont="1" applyFill="1" applyBorder="1" applyAlignment="1">
      <alignment horizontal="center" vertical="center"/>
    </xf>
    <xf numFmtId="0" fontId="12" fillId="2" borderId="4513" xfId="3" applyFont="1" applyFill="1" applyBorder="1" applyAlignment="1">
      <alignment horizontal="center" vertical="center"/>
    </xf>
    <xf numFmtId="0" fontId="18" fillId="0" borderId="4514" xfId="3" applyFont="1" applyBorder="1" applyAlignment="1">
      <alignment horizontal="left" vertical="center" shrinkToFit="1"/>
    </xf>
    <xf numFmtId="0" fontId="18" fillId="0" borderId="4515" xfId="3" applyFont="1" applyBorder="1" applyAlignment="1">
      <alignment horizontal="left" vertical="center" shrinkToFit="1"/>
    </xf>
    <xf numFmtId="0" fontId="18" fillId="0" borderId="4516" xfId="3" applyFont="1" applyBorder="1" applyAlignment="1">
      <alignment horizontal="left" vertical="center" shrinkToFit="1"/>
    </xf>
    <xf numFmtId="0" fontId="18" fillId="0" borderId="4519" xfId="3" applyFont="1" applyBorder="1" applyAlignment="1">
      <alignment horizontal="left" vertical="center" shrinkToFit="1"/>
    </xf>
    <xf numFmtId="0" fontId="18" fillId="0" borderId="4520" xfId="3" applyFont="1" applyBorder="1" applyAlignment="1">
      <alignment horizontal="left" vertical="center" shrinkToFit="1"/>
    </xf>
    <xf numFmtId="0" fontId="18" fillId="0" borderId="4521" xfId="3" applyFont="1" applyBorder="1" applyAlignment="1">
      <alignment horizontal="left" vertical="center" shrinkToFit="1"/>
    </xf>
    <xf numFmtId="0" fontId="12" fillId="5" borderId="4499" xfId="3" applyFont="1" applyFill="1" applyBorder="1" applyAlignment="1">
      <alignment horizontal="left" vertical="top" wrapText="1"/>
    </xf>
    <xf numFmtId="0" fontId="12" fillId="5" borderId="4500" xfId="3" applyFont="1" applyFill="1" applyBorder="1" applyAlignment="1">
      <alignment horizontal="left" vertical="top" wrapText="1"/>
    </xf>
    <xf numFmtId="0" fontId="12" fillId="2" borderId="4498" xfId="3" applyFont="1" applyFill="1" applyBorder="1" applyAlignment="1">
      <alignment horizontal="center" vertical="center" wrapText="1"/>
    </xf>
    <xf numFmtId="0" fontId="12" fillId="2" borderId="4499" xfId="3" applyFont="1" applyFill="1" applyBorder="1" applyAlignment="1">
      <alignment horizontal="center" vertical="center" wrapText="1"/>
    </xf>
    <xf numFmtId="0" fontId="12" fillId="2" borderId="4511" xfId="3" applyFont="1" applyFill="1" applyBorder="1" applyAlignment="1">
      <alignment horizontal="center" vertical="center" wrapText="1"/>
    </xf>
    <xf numFmtId="0" fontId="12" fillId="2" borderId="4493" xfId="3" applyFont="1" applyFill="1" applyBorder="1" applyAlignment="1">
      <alignment horizontal="center" vertical="center"/>
    </xf>
    <xf numFmtId="0" fontId="12" fillId="2" borderId="4494" xfId="3" applyFont="1" applyFill="1" applyBorder="1" applyAlignment="1">
      <alignment horizontal="center" vertical="center"/>
    </xf>
    <xf numFmtId="0" fontId="19" fillId="0" borderId="4495" xfId="3" applyFont="1" applyBorder="1" applyAlignment="1">
      <alignment horizontal="left" vertical="center" shrinkToFit="1"/>
    </xf>
    <xf numFmtId="0" fontId="19" fillId="0" borderId="4496" xfId="3" applyFont="1" applyBorder="1" applyAlignment="1">
      <alignment horizontal="left" vertical="center" shrinkToFit="1"/>
    </xf>
    <xf numFmtId="0" fontId="19" fillId="0" borderId="4497" xfId="3" applyFont="1" applyBorder="1" applyAlignment="1">
      <alignment horizontal="left" vertical="center" shrinkToFit="1"/>
    </xf>
    <xf numFmtId="0" fontId="12" fillId="2" borderId="4506" xfId="3" applyFont="1" applyFill="1" applyBorder="1" applyAlignment="1">
      <alignment horizontal="center" vertical="center"/>
    </xf>
    <xf numFmtId="0" fontId="12" fillId="2" borderId="4507" xfId="3" applyFont="1" applyFill="1" applyBorder="1" applyAlignment="1">
      <alignment horizontal="center" vertical="center"/>
    </xf>
    <xf numFmtId="0" fontId="19" fillId="0" borderId="4508" xfId="3" applyFont="1" applyBorder="1" applyAlignment="1">
      <alignment horizontal="left" vertical="center" shrinkToFit="1"/>
    </xf>
    <xf numFmtId="0" fontId="19" fillId="0" borderId="4509" xfId="3" applyFont="1" applyBorder="1" applyAlignment="1">
      <alignment horizontal="left" vertical="center" shrinkToFit="1"/>
    </xf>
    <xf numFmtId="0" fontId="19" fillId="0" borderId="4510" xfId="3" applyFont="1" applyBorder="1" applyAlignment="1">
      <alignment horizontal="left" vertical="center" shrinkToFit="1"/>
    </xf>
    <xf numFmtId="0" fontId="18" fillId="0" borderId="4495" xfId="3" applyFont="1" applyBorder="1" applyAlignment="1">
      <alignment horizontal="left" vertical="center" shrinkToFit="1"/>
    </xf>
    <xf numFmtId="0" fontId="18" fillId="0" borderId="4496" xfId="3" applyFont="1" applyBorder="1" applyAlignment="1">
      <alignment horizontal="left" vertical="center" shrinkToFit="1"/>
    </xf>
    <xf numFmtId="0" fontId="18" fillId="0" borderId="4497" xfId="3" applyFont="1" applyBorder="1" applyAlignment="1">
      <alignment horizontal="left" vertical="center" shrinkToFit="1"/>
    </xf>
    <xf numFmtId="0" fontId="16" fillId="0" borderId="4499" xfId="3" applyFont="1" applyBorder="1" applyAlignment="1">
      <alignment horizontal="left" vertical="center" wrapText="1"/>
    </xf>
    <xf numFmtId="0" fontId="16" fillId="0" borderId="4500" xfId="3" applyFont="1" applyBorder="1" applyAlignment="1">
      <alignment horizontal="left" vertical="center" wrapText="1"/>
    </xf>
    <xf numFmtId="0" fontId="12" fillId="2" borderId="4501" xfId="3" applyFont="1" applyFill="1" applyBorder="1" applyAlignment="1">
      <alignment horizontal="center" vertical="center"/>
    </xf>
    <xf numFmtId="0" fontId="12" fillId="2" borderId="4502" xfId="3" applyFont="1" applyFill="1" applyBorder="1" applyAlignment="1">
      <alignment horizontal="center" vertical="center"/>
    </xf>
    <xf numFmtId="0" fontId="12" fillId="2" borderId="4503" xfId="3" applyFont="1" applyFill="1" applyBorder="1" applyAlignment="1">
      <alignment horizontal="center" vertical="center"/>
    </xf>
    <xf numFmtId="0" fontId="13" fillId="0" borderId="4504" xfId="3" applyFont="1" applyBorder="1" applyAlignment="1">
      <alignment horizontal="left" vertical="top" wrapText="1"/>
    </xf>
    <xf numFmtId="0" fontId="13" fillId="0" borderId="4502" xfId="3" applyFont="1" applyBorder="1" applyAlignment="1">
      <alignment horizontal="left" vertical="top" wrapText="1"/>
    </xf>
    <xf numFmtId="0" fontId="13" fillId="0" borderId="4505" xfId="3" applyFont="1" applyBorder="1" applyAlignment="1">
      <alignment horizontal="left" vertical="top" wrapText="1"/>
    </xf>
    <xf numFmtId="0" fontId="12" fillId="2" borderId="4498" xfId="3" applyFont="1" applyFill="1" applyBorder="1" applyAlignment="1">
      <alignment horizontal="center" vertical="center"/>
    </xf>
    <xf numFmtId="0" fontId="12" fillId="2" borderId="4499" xfId="3" applyFont="1" applyFill="1" applyBorder="1" applyAlignment="1">
      <alignment horizontal="center" vertical="center"/>
    </xf>
    <xf numFmtId="0" fontId="16" fillId="0" borderId="4486" xfId="3" applyFont="1" applyBorder="1" applyAlignment="1">
      <alignment horizontal="left" vertical="center" wrapText="1"/>
    </xf>
    <xf numFmtId="0" fontId="16" fillId="0" borderId="4487" xfId="3" applyFont="1" applyBorder="1" applyAlignment="1">
      <alignment horizontal="left" vertical="center" wrapText="1"/>
    </xf>
    <xf numFmtId="0" fontId="12" fillId="2" borderId="4488" xfId="3" applyFont="1" applyFill="1" applyBorder="1" applyAlignment="1">
      <alignment horizontal="center" vertical="center"/>
    </xf>
    <xf numFmtId="0" fontId="12" fillId="2" borderId="4489" xfId="3" applyFont="1" applyFill="1" applyBorder="1" applyAlignment="1">
      <alignment horizontal="center" vertical="center"/>
    </xf>
    <xf numFmtId="0" fontId="18" fillId="0" borderId="4490" xfId="3" applyFont="1" applyBorder="1" applyAlignment="1">
      <alignment horizontal="left" vertical="center" shrinkToFit="1"/>
    </xf>
    <xf numFmtId="0" fontId="18" fillId="0" borderId="4491" xfId="3" applyFont="1" applyBorder="1" applyAlignment="1">
      <alignment horizontal="left" vertical="center" shrinkToFit="1"/>
    </xf>
    <xf numFmtId="0" fontId="18" fillId="0" borderId="4492" xfId="3" applyFont="1" applyBorder="1" applyAlignment="1">
      <alignment horizontal="left" vertical="center" shrinkToFit="1"/>
    </xf>
    <xf numFmtId="0" fontId="12" fillId="2" borderId="4579" xfId="3" applyFont="1" applyFill="1" applyBorder="1" applyAlignment="1">
      <alignment horizontal="center" vertical="center" wrapText="1"/>
    </xf>
    <xf numFmtId="0" fontId="12" fillId="2" borderId="4580" xfId="3" applyFont="1" applyFill="1" applyBorder="1" applyAlignment="1">
      <alignment horizontal="center" vertical="center" wrapText="1"/>
    </xf>
    <xf numFmtId="0" fontId="12" fillId="2" borderId="4581" xfId="3" applyFont="1" applyFill="1" applyBorder="1" applyAlignment="1">
      <alignment horizontal="center" vertical="center" wrapText="1"/>
    </xf>
    <xf numFmtId="0" fontId="12" fillId="5" borderId="4579" xfId="3" applyFont="1" applyFill="1" applyBorder="1" applyAlignment="1">
      <alignment horizontal="left" vertical="top" wrapText="1"/>
    </xf>
    <xf numFmtId="0" fontId="12" fillId="5" borderId="4580" xfId="3" applyFont="1" applyFill="1" applyBorder="1" applyAlignment="1">
      <alignment horizontal="left" vertical="top" wrapText="1"/>
    </xf>
    <xf numFmtId="0" fontId="12" fillId="5" borderId="4581" xfId="3" applyFont="1" applyFill="1" applyBorder="1" applyAlignment="1">
      <alignment horizontal="left" vertical="top" wrapText="1"/>
    </xf>
    <xf numFmtId="0" fontId="15" fillId="5" borderId="4579" xfId="3" applyFont="1" applyFill="1" applyBorder="1" applyAlignment="1">
      <alignment horizontal="center" vertical="center" wrapText="1"/>
    </xf>
    <xf numFmtId="0" fontId="15" fillId="5" borderId="4581" xfId="3" applyFont="1" applyFill="1" applyBorder="1" applyAlignment="1">
      <alignment horizontal="center" vertical="center" wrapText="1"/>
    </xf>
    <xf numFmtId="0" fontId="21" fillId="0" borderId="4579" xfId="3" applyFont="1" applyBorder="1" applyAlignment="1">
      <alignment horizontal="left" vertical="center" wrapText="1"/>
    </xf>
    <xf numFmtId="0" fontId="21" fillId="0" borderId="4580" xfId="3" applyFont="1" applyBorder="1" applyAlignment="1">
      <alignment horizontal="left" vertical="center" wrapText="1"/>
    </xf>
    <xf numFmtId="0" fontId="21" fillId="0" borderId="4581" xfId="3" applyFont="1" applyBorder="1" applyAlignment="1">
      <alignment horizontal="left" vertical="center" wrapText="1"/>
    </xf>
    <xf numFmtId="0" fontId="12" fillId="2" borderId="4579" xfId="3" applyFont="1" applyFill="1" applyBorder="1" applyAlignment="1">
      <alignment horizontal="center" vertical="center"/>
    </xf>
    <xf numFmtId="0" fontId="12" fillId="2" borderId="4580" xfId="3" applyFont="1" applyFill="1" applyBorder="1" applyAlignment="1">
      <alignment horizontal="center" vertical="center"/>
    </xf>
    <xf numFmtId="0" fontId="12" fillId="2" borderId="4574" xfId="3" applyFont="1" applyFill="1" applyBorder="1" applyAlignment="1">
      <alignment horizontal="center" vertical="center"/>
    </xf>
    <xf numFmtId="0" fontId="12" fillId="2" borderId="4575" xfId="3" applyFont="1" applyFill="1" applyBorder="1" applyAlignment="1">
      <alignment horizontal="center" vertical="center"/>
    </xf>
    <xf numFmtId="0" fontId="19" fillId="0" borderId="4576" xfId="3" applyFont="1" applyBorder="1" applyAlignment="1">
      <alignment horizontal="left" vertical="center" shrinkToFit="1"/>
    </xf>
    <xf numFmtId="0" fontId="19" fillId="0" borderId="4577" xfId="3" applyFont="1" applyBorder="1" applyAlignment="1">
      <alignment horizontal="left" vertical="center" shrinkToFit="1"/>
    </xf>
    <xf numFmtId="0" fontId="19" fillId="0" borderId="4578" xfId="3" applyFont="1" applyBorder="1" applyAlignment="1">
      <alignment horizontal="left" vertical="center" shrinkToFit="1"/>
    </xf>
    <xf numFmtId="0" fontId="12" fillId="2" borderId="4569" xfId="3" applyFont="1" applyFill="1" applyBorder="1" applyAlignment="1">
      <alignment horizontal="center" vertical="center"/>
    </xf>
    <xf numFmtId="0" fontId="12" fillId="2" borderId="4570" xfId="3" applyFont="1" applyFill="1" applyBorder="1" applyAlignment="1">
      <alignment horizontal="center" vertical="center"/>
    </xf>
    <xf numFmtId="0" fontId="12" fillId="2" borderId="4571" xfId="3" applyFont="1" applyFill="1" applyBorder="1" applyAlignment="1">
      <alignment horizontal="center" vertical="center"/>
    </xf>
    <xf numFmtId="0" fontId="13" fillId="0" borderId="4572" xfId="3" applyFont="1" applyBorder="1" applyAlignment="1">
      <alignment horizontal="left" vertical="top" wrapText="1"/>
    </xf>
    <xf numFmtId="0" fontId="13" fillId="0" borderId="4570" xfId="3" applyFont="1" applyBorder="1" applyAlignment="1">
      <alignment horizontal="left" vertical="top" wrapText="1"/>
    </xf>
    <xf numFmtId="0" fontId="13" fillId="0" borderId="4573" xfId="3" applyFont="1" applyBorder="1" applyAlignment="1">
      <alignment horizontal="left" vertical="top" wrapText="1"/>
    </xf>
    <xf numFmtId="0" fontId="12" fillId="2" borderId="4564" xfId="3" applyFont="1" applyFill="1" applyBorder="1" applyAlignment="1">
      <alignment horizontal="center" vertical="center"/>
    </xf>
    <xf numFmtId="0" fontId="12" fillId="2" borderId="4565" xfId="3" applyFont="1" applyFill="1" applyBorder="1" applyAlignment="1">
      <alignment horizontal="center" vertical="center"/>
    </xf>
    <xf numFmtId="0" fontId="19" fillId="0" borderId="4566" xfId="3" applyFont="1" applyBorder="1" applyAlignment="1">
      <alignment horizontal="left" vertical="center" shrinkToFit="1"/>
    </xf>
    <xf numFmtId="0" fontId="19" fillId="0" borderId="4567" xfId="3" applyFont="1" applyBorder="1" applyAlignment="1">
      <alignment horizontal="left" vertical="center" shrinkToFit="1"/>
    </xf>
    <xf numFmtId="0" fontId="19" fillId="0" borderId="4568" xfId="3" applyFont="1" applyBorder="1" applyAlignment="1">
      <alignment horizontal="left" vertical="center" shrinkToFit="1"/>
    </xf>
    <xf numFmtId="0" fontId="12" fillId="2" borderId="4559" xfId="3" applyFont="1" applyFill="1" applyBorder="1" applyAlignment="1">
      <alignment horizontal="center" vertical="center"/>
    </xf>
    <xf numFmtId="0" fontId="12" fillId="2" borderId="4560" xfId="3" applyFont="1" applyFill="1" applyBorder="1" applyAlignment="1">
      <alignment horizontal="center" vertical="center"/>
    </xf>
    <xf numFmtId="0" fontId="18" fillId="0" borderId="4561" xfId="3" applyFont="1" applyBorder="1" applyAlignment="1">
      <alignment horizontal="left" vertical="center" shrinkToFit="1"/>
    </xf>
    <xf numFmtId="0" fontId="18" fillId="0" borderId="4562" xfId="3" applyFont="1" applyBorder="1" applyAlignment="1">
      <alignment horizontal="left" vertical="center" shrinkToFit="1"/>
    </xf>
    <xf numFmtId="0" fontId="18" fillId="0" borderId="4563" xfId="3" applyFont="1" applyBorder="1" applyAlignment="1">
      <alignment horizontal="left" vertical="center" shrinkToFit="1"/>
    </xf>
    <xf numFmtId="0" fontId="18" fillId="0" borderId="4566" xfId="3" applyFont="1" applyBorder="1" applyAlignment="1">
      <alignment horizontal="left" vertical="center" shrinkToFit="1"/>
    </xf>
    <xf numFmtId="0" fontId="18" fillId="0" borderId="4567" xfId="3" applyFont="1" applyBorder="1" applyAlignment="1">
      <alignment horizontal="left" vertical="center" shrinkToFit="1"/>
    </xf>
    <xf numFmtId="0" fontId="18" fillId="0" borderId="4568" xfId="3" applyFont="1" applyBorder="1" applyAlignment="1">
      <alignment horizontal="left" vertical="center" shrinkToFit="1"/>
    </xf>
    <xf numFmtId="0" fontId="12" fillId="5" borderId="4546" xfId="3" applyFont="1" applyFill="1" applyBorder="1" applyAlignment="1">
      <alignment horizontal="left" vertical="top" wrapText="1"/>
    </xf>
    <xf numFmtId="0" fontId="12" fillId="5" borderId="4547" xfId="3" applyFont="1" applyFill="1" applyBorder="1" applyAlignment="1">
      <alignment horizontal="left" vertical="top" wrapText="1"/>
    </xf>
    <xf numFmtId="0" fontId="12" fillId="2" borderId="4545" xfId="3" applyFont="1" applyFill="1" applyBorder="1" applyAlignment="1">
      <alignment horizontal="center" vertical="center" wrapText="1"/>
    </xf>
    <xf numFmtId="0" fontId="12" fillId="2" borderId="4546" xfId="3" applyFont="1" applyFill="1" applyBorder="1" applyAlignment="1">
      <alignment horizontal="center" vertical="center" wrapText="1"/>
    </xf>
    <xf numFmtId="0" fontId="12" fillId="2" borderId="4558" xfId="3" applyFont="1" applyFill="1" applyBorder="1" applyAlignment="1">
      <alignment horizontal="center" vertical="center" wrapText="1"/>
    </xf>
    <xf numFmtId="0" fontId="12" fillId="2" borderId="4540" xfId="3" applyFont="1" applyFill="1" applyBorder="1" applyAlignment="1">
      <alignment horizontal="center" vertical="center"/>
    </xf>
    <xf numFmtId="0" fontId="12" fillId="2" borderId="4541" xfId="3" applyFont="1" applyFill="1" applyBorder="1" applyAlignment="1">
      <alignment horizontal="center" vertical="center"/>
    </xf>
    <xf numFmtId="0" fontId="19" fillId="0" borderId="4542" xfId="3" applyFont="1" applyBorder="1" applyAlignment="1">
      <alignment horizontal="left" vertical="center" shrinkToFit="1"/>
    </xf>
    <xf numFmtId="0" fontId="19" fillId="0" borderId="4543" xfId="3" applyFont="1" applyBorder="1" applyAlignment="1">
      <alignment horizontal="left" vertical="center" shrinkToFit="1"/>
    </xf>
    <xf numFmtId="0" fontId="19" fillId="0" borderId="4544" xfId="3" applyFont="1" applyBorder="1" applyAlignment="1">
      <alignment horizontal="left" vertical="center" shrinkToFit="1"/>
    </xf>
    <xf numFmtId="0" fontId="12" fillId="2" borderId="4553" xfId="3" applyFont="1" applyFill="1" applyBorder="1" applyAlignment="1">
      <alignment horizontal="center" vertical="center"/>
    </xf>
    <xf numFmtId="0" fontId="12" fillId="2" borderId="4554" xfId="3" applyFont="1" applyFill="1" applyBorder="1" applyAlignment="1">
      <alignment horizontal="center" vertical="center"/>
    </xf>
    <xf numFmtId="0" fontId="19" fillId="0" borderId="4555" xfId="3" applyFont="1" applyBorder="1" applyAlignment="1">
      <alignment horizontal="left" vertical="center" shrinkToFit="1"/>
    </xf>
    <xf numFmtId="0" fontId="19" fillId="0" borderId="4556" xfId="3" applyFont="1" applyBorder="1" applyAlignment="1">
      <alignment horizontal="left" vertical="center" shrinkToFit="1"/>
    </xf>
    <xf numFmtId="0" fontId="19" fillId="0" borderId="4557" xfId="3" applyFont="1" applyBorder="1" applyAlignment="1">
      <alignment horizontal="left" vertical="center" shrinkToFit="1"/>
    </xf>
    <xf numFmtId="0" fontId="18" fillId="0" borderId="4542" xfId="3" applyFont="1" applyBorder="1" applyAlignment="1">
      <alignment horizontal="left" vertical="center" shrinkToFit="1"/>
    </xf>
    <xf numFmtId="0" fontId="18" fillId="0" borderId="4543" xfId="3" applyFont="1" applyBorder="1" applyAlignment="1">
      <alignment horizontal="left" vertical="center" shrinkToFit="1"/>
    </xf>
    <xf numFmtId="0" fontId="18" fillId="0" borderId="4544" xfId="3" applyFont="1" applyBorder="1" applyAlignment="1">
      <alignment horizontal="left" vertical="center" shrinkToFit="1"/>
    </xf>
    <xf numFmtId="0" fontId="16" fillId="0" borderId="4546" xfId="3" applyFont="1" applyBorder="1" applyAlignment="1">
      <alignment horizontal="left" vertical="center" wrapText="1"/>
    </xf>
    <xf numFmtId="0" fontId="16" fillId="0" borderId="4547" xfId="3" applyFont="1" applyBorder="1" applyAlignment="1">
      <alignment horizontal="left" vertical="center" wrapText="1"/>
    </xf>
    <xf numFmtId="0" fontId="12" fillId="2" borderId="4548" xfId="3" applyFont="1" applyFill="1" applyBorder="1" applyAlignment="1">
      <alignment horizontal="center" vertical="center"/>
    </xf>
    <xf numFmtId="0" fontId="12" fillId="2" borderId="4549" xfId="3" applyFont="1" applyFill="1" applyBorder="1" applyAlignment="1">
      <alignment horizontal="center" vertical="center"/>
    </xf>
    <xf numFmtId="0" fontId="12" fillId="2" borderId="4550" xfId="3" applyFont="1" applyFill="1" applyBorder="1" applyAlignment="1">
      <alignment horizontal="center" vertical="center"/>
    </xf>
    <xf numFmtId="0" fontId="13" fillId="0" borderId="4551" xfId="3" applyFont="1" applyBorder="1" applyAlignment="1">
      <alignment horizontal="left" vertical="top" wrapText="1"/>
    </xf>
    <xf numFmtId="0" fontId="13" fillId="0" borderId="4549" xfId="3" applyFont="1" applyBorder="1" applyAlignment="1">
      <alignment horizontal="left" vertical="top" wrapText="1"/>
    </xf>
    <xf numFmtId="0" fontId="13" fillId="0" borderId="4552" xfId="3" applyFont="1" applyBorder="1" applyAlignment="1">
      <alignment horizontal="left" vertical="top" wrapText="1"/>
    </xf>
    <xf numFmtId="0" fontId="12" fillId="2" borderId="4545" xfId="3" applyFont="1" applyFill="1" applyBorder="1" applyAlignment="1">
      <alignment horizontal="center" vertical="center"/>
    </xf>
    <xf numFmtId="0" fontId="12" fillId="2" borderId="4546" xfId="3" applyFont="1" applyFill="1" applyBorder="1" applyAlignment="1">
      <alignment horizontal="center" vertical="center"/>
    </xf>
    <xf numFmtId="0" fontId="16" fillId="0" borderId="4533" xfId="3" applyFont="1" applyBorder="1" applyAlignment="1">
      <alignment horizontal="left" vertical="center" wrapText="1"/>
    </xf>
    <xf numFmtId="0" fontId="16" fillId="0" borderId="4534" xfId="3" applyFont="1" applyBorder="1" applyAlignment="1">
      <alignment horizontal="left" vertical="center" wrapText="1"/>
    </xf>
    <xf numFmtId="0" fontId="12" fillId="2" borderId="4535" xfId="3" applyFont="1" applyFill="1" applyBorder="1" applyAlignment="1">
      <alignment horizontal="center" vertical="center"/>
    </xf>
    <xf numFmtId="0" fontId="12" fillId="2" borderId="4536" xfId="3" applyFont="1" applyFill="1" applyBorder="1" applyAlignment="1">
      <alignment horizontal="center" vertical="center"/>
    </xf>
    <xf numFmtId="0" fontId="18" fillId="0" borderId="4537" xfId="3" applyFont="1" applyBorder="1" applyAlignment="1">
      <alignment horizontal="left" vertical="center" shrinkToFit="1"/>
    </xf>
    <xf numFmtId="0" fontId="18" fillId="0" borderId="4538" xfId="3" applyFont="1" applyBorder="1" applyAlignment="1">
      <alignment horizontal="left" vertical="center" shrinkToFit="1"/>
    </xf>
    <xf numFmtId="0" fontId="18" fillId="0" borderId="4539" xfId="3" applyFont="1" applyBorder="1" applyAlignment="1">
      <alignment horizontal="left" vertical="center" shrinkToFit="1"/>
    </xf>
    <xf numFmtId="0" fontId="12" fillId="2" borderId="4626" xfId="3" applyFont="1" applyFill="1" applyBorder="1" applyAlignment="1">
      <alignment horizontal="center" vertical="center" wrapText="1"/>
    </xf>
    <xf numFmtId="0" fontId="12" fillId="2" borderId="4627" xfId="3" applyFont="1" applyFill="1" applyBorder="1" applyAlignment="1">
      <alignment horizontal="center" vertical="center" wrapText="1"/>
    </xf>
    <xf numFmtId="0" fontId="12" fillId="2" borderId="4628" xfId="3" applyFont="1" applyFill="1" applyBorder="1" applyAlignment="1">
      <alignment horizontal="center" vertical="center" wrapText="1"/>
    </xf>
    <xf numFmtId="0" fontId="12" fillId="5" borderId="4626" xfId="3" applyFont="1" applyFill="1" applyBorder="1" applyAlignment="1">
      <alignment horizontal="left" vertical="top" wrapText="1"/>
    </xf>
    <xf numFmtId="0" fontId="12" fillId="5" borderId="4627" xfId="3" applyFont="1" applyFill="1" applyBorder="1" applyAlignment="1">
      <alignment horizontal="left" vertical="top" wrapText="1"/>
    </xf>
    <xf numFmtId="0" fontId="12" fillId="5" borderId="4628" xfId="3" applyFont="1" applyFill="1" applyBorder="1" applyAlignment="1">
      <alignment horizontal="left" vertical="top" wrapText="1"/>
    </xf>
    <xf numFmtId="0" fontId="15" fillId="5" borderId="4626" xfId="3" applyFont="1" applyFill="1" applyBorder="1" applyAlignment="1">
      <alignment horizontal="center" vertical="center" wrapText="1"/>
    </xf>
    <xf numFmtId="0" fontId="15" fillId="5" borderId="4628" xfId="3" applyFont="1" applyFill="1" applyBorder="1" applyAlignment="1">
      <alignment horizontal="center" vertical="center" wrapText="1"/>
    </xf>
    <xf numFmtId="0" fontId="21" fillId="0" borderId="4626" xfId="3" applyFont="1" applyBorder="1" applyAlignment="1">
      <alignment horizontal="left" vertical="center" wrapText="1"/>
    </xf>
    <xf numFmtId="0" fontId="21" fillId="0" borderId="4627" xfId="3" applyFont="1" applyBorder="1" applyAlignment="1">
      <alignment horizontal="left" vertical="center" wrapText="1"/>
    </xf>
    <xf numFmtId="0" fontId="21" fillId="0" borderId="4628" xfId="3" applyFont="1" applyBorder="1" applyAlignment="1">
      <alignment horizontal="left" vertical="center" wrapText="1"/>
    </xf>
    <xf numFmtId="0" fontId="12" fillId="2" borderId="4626" xfId="3" applyFont="1" applyFill="1" applyBorder="1" applyAlignment="1">
      <alignment horizontal="center" vertical="center"/>
    </xf>
    <xf numFmtId="0" fontId="12" fillId="2" borderId="4627" xfId="3" applyFont="1" applyFill="1" applyBorder="1" applyAlignment="1">
      <alignment horizontal="center" vertical="center"/>
    </xf>
    <xf numFmtId="0" fontId="12" fillId="2" borderId="4621" xfId="3" applyFont="1" applyFill="1" applyBorder="1" applyAlignment="1">
      <alignment horizontal="center" vertical="center"/>
    </xf>
    <xf numFmtId="0" fontId="12" fillId="2" borderId="4622" xfId="3" applyFont="1" applyFill="1" applyBorder="1" applyAlignment="1">
      <alignment horizontal="center" vertical="center"/>
    </xf>
    <xf numFmtId="0" fontId="19" fillId="0" borderId="4623" xfId="3" applyFont="1" applyBorder="1" applyAlignment="1">
      <alignment horizontal="left" vertical="center" shrinkToFit="1"/>
    </xf>
    <xf numFmtId="0" fontId="19" fillId="0" borderId="4624" xfId="3" applyFont="1" applyBorder="1" applyAlignment="1">
      <alignment horizontal="left" vertical="center" shrinkToFit="1"/>
    </xf>
    <xf numFmtId="0" fontId="19" fillId="0" borderId="4625" xfId="3" applyFont="1" applyBorder="1" applyAlignment="1">
      <alignment horizontal="left" vertical="center" shrinkToFit="1"/>
    </xf>
    <xf numFmtId="0" fontId="12" fillId="2" borderId="4616" xfId="3" applyFont="1" applyFill="1" applyBorder="1" applyAlignment="1">
      <alignment horizontal="center" vertical="center"/>
    </xf>
    <xf numFmtId="0" fontId="12" fillId="2" borderId="4617" xfId="3" applyFont="1" applyFill="1" applyBorder="1" applyAlignment="1">
      <alignment horizontal="center" vertical="center"/>
    </xf>
    <xf numFmtId="0" fontId="12" fillId="2" borderId="4618" xfId="3" applyFont="1" applyFill="1" applyBorder="1" applyAlignment="1">
      <alignment horizontal="center" vertical="center"/>
    </xf>
    <xf numFmtId="0" fontId="13" fillId="0" borderId="4619" xfId="3" applyFont="1" applyBorder="1" applyAlignment="1">
      <alignment horizontal="left" vertical="top" wrapText="1"/>
    </xf>
    <xf numFmtId="0" fontId="13" fillId="0" borderId="4617" xfId="3" applyFont="1" applyBorder="1" applyAlignment="1">
      <alignment horizontal="left" vertical="top" wrapText="1"/>
    </xf>
    <xf numFmtId="0" fontId="13" fillId="0" borderId="4620" xfId="3" applyFont="1" applyBorder="1" applyAlignment="1">
      <alignment horizontal="left" vertical="top" wrapText="1"/>
    </xf>
    <xf numFmtId="0" fontId="12" fillId="2" borderId="4611" xfId="3" applyFont="1" applyFill="1" applyBorder="1" applyAlignment="1">
      <alignment horizontal="center" vertical="center"/>
    </xf>
    <xf numFmtId="0" fontId="12" fillId="2" borderId="4612" xfId="3" applyFont="1" applyFill="1" applyBorder="1" applyAlignment="1">
      <alignment horizontal="center" vertical="center"/>
    </xf>
    <xf numFmtId="0" fontId="19" fillId="0" borderId="4613" xfId="3" applyFont="1" applyBorder="1" applyAlignment="1">
      <alignment horizontal="left" vertical="center" shrinkToFit="1"/>
    </xf>
    <xf numFmtId="0" fontId="19" fillId="0" borderId="4614" xfId="3" applyFont="1" applyBorder="1" applyAlignment="1">
      <alignment horizontal="left" vertical="center" shrinkToFit="1"/>
    </xf>
    <xf numFmtId="0" fontId="19" fillId="0" borderId="4615" xfId="3" applyFont="1" applyBorder="1" applyAlignment="1">
      <alignment horizontal="left" vertical="center" shrinkToFit="1"/>
    </xf>
    <xf numFmtId="0" fontId="12" fillId="2" borderId="4606" xfId="3" applyFont="1" applyFill="1" applyBorder="1" applyAlignment="1">
      <alignment horizontal="center" vertical="center"/>
    </xf>
    <xf numFmtId="0" fontId="12" fillId="2" borderId="4607" xfId="3" applyFont="1" applyFill="1" applyBorder="1" applyAlignment="1">
      <alignment horizontal="center" vertical="center"/>
    </xf>
    <xf numFmtId="0" fontId="18" fillId="0" borderId="4608" xfId="3" applyFont="1" applyBorder="1" applyAlignment="1">
      <alignment horizontal="left" vertical="center" shrinkToFit="1"/>
    </xf>
    <xf numFmtId="0" fontId="18" fillId="0" borderId="4609" xfId="3" applyFont="1" applyBorder="1" applyAlignment="1">
      <alignment horizontal="left" vertical="center" shrinkToFit="1"/>
    </xf>
    <xf numFmtId="0" fontId="18" fillId="0" borderId="4610" xfId="3" applyFont="1" applyBorder="1" applyAlignment="1">
      <alignment horizontal="left" vertical="center" shrinkToFit="1"/>
    </xf>
    <xf numFmtId="0" fontId="18" fillId="0" borderId="4613" xfId="3" applyFont="1" applyBorder="1" applyAlignment="1">
      <alignment horizontal="left" vertical="center" shrinkToFit="1"/>
    </xf>
    <xf numFmtId="0" fontId="18" fillId="0" borderId="4614" xfId="3" applyFont="1" applyBorder="1" applyAlignment="1">
      <alignment horizontal="left" vertical="center" shrinkToFit="1"/>
    </xf>
    <xf numFmtId="0" fontId="18" fillId="0" borderId="4615" xfId="3" applyFont="1" applyBorder="1" applyAlignment="1">
      <alignment horizontal="left" vertical="center" shrinkToFit="1"/>
    </xf>
    <xf numFmtId="0" fontId="12" fillId="5" borderId="4593" xfId="3" applyFont="1" applyFill="1" applyBorder="1" applyAlignment="1">
      <alignment horizontal="left" vertical="top" wrapText="1"/>
    </xf>
    <xf numFmtId="0" fontId="12" fillId="5" borderId="4594" xfId="3" applyFont="1" applyFill="1" applyBorder="1" applyAlignment="1">
      <alignment horizontal="left" vertical="top" wrapText="1"/>
    </xf>
    <xf numFmtId="0" fontId="12" fillId="2" borderId="4592" xfId="3" applyFont="1" applyFill="1" applyBorder="1" applyAlignment="1">
      <alignment horizontal="center" vertical="center" wrapText="1"/>
    </xf>
    <xf numFmtId="0" fontId="12" fillId="2" borderId="4593" xfId="3" applyFont="1" applyFill="1" applyBorder="1" applyAlignment="1">
      <alignment horizontal="center" vertical="center" wrapText="1"/>
    </xf>
    <xf numFmtId="0" fontId="12" fillId="2" borderId="4605" xfId="3" applyFont="1" applyFill="1" applyBorder="1" applyAlignment="1">
      <alignment horizontal="center" vertical="center" wrapText="1"/>
    </xf>
    <xf numFmtId="0" fontId="12" fillId="2" borderId="4587" xfId="3" applyFont="1" applyFill="1" applyBorder="1" applyAlignment="1">
      <alignment horizontal="center" vertical="center"/>
    </xf>
    <xf numFmtId="0" fontId="12" fillId="2" borderId="4588" xfId="3" applyFont="1" applyFill="1" applyBorder="1" applyAlignment="1">
      <alignment horizontal="center" vertical="center"/>
    </xf>
    <xf numFmtId="0" fontId="19" fillId="0" borderId="4589" xfId="3" applyFont="1" applyBorder="1" applyAlignment="1">
      <alignment horizontal="left" vertical="center" shrinkToFit="1"/>
    </xf>
    <xf numFmtId="0" fontId="19" fillId="0" borderId="4590" xfId="3" applyFont="1" applyBorder="1" applyAlignment="1">
      <alignment horizontal="left" vertical="center" shrinkToFit="1"/>
    </xf>
    <xf numFmtId="0" fontId="19" fillId="0" borderId="4591" xfId="3" applyFont="1" applyBorder="1" applyAlignment="1">
      <alignment horizontal="left" vertical="center" shrinkToFit="1"/>
    </xf>
    <xf numFmtId="0" fontId="12" fillId="2" borderId="4600" xfId="3" applyFont="1" applyFill="1" applyBorder="1" applyAlignment="1">
      <alignment horizontal="center" vertical="center"/>
    </xf>
    <xf numFmtId="0" fontId="12" fillId="2" borderId="4601" xfId="3" applyFont="1" applyFill="1" applyBorder="1" applyAlignment="1">
      <alignment horizontal="center" vertical="center"/>
    </xf>
    <xf numFmtId="0" fontId="19" fillId="0" borderId="4602" xfId="3" applyFont="1" applyBorder="1" applyAlignment="1">
      <alignment horizontal="left" vertical="center" shrinkToFit="1"/>
    </xf>
    <xf numFmtId="0" fontId="19" fillId="0" borderId="4603" xfId="3" applyFont="1" applyBorder="1" applyAlignment="1">
      <alignment horizontal="left" vertical="center" shrinkToFit="1"/>
    </xf>
    <xf numFmtId="0" fontId="19" fillId="0" borderId="4604" xfId="3" applyFont="1" applyBorder="1" applyAlignment="1">
      <alignment horizontal="left" vertical="center" shrinkToFit="1"/>
    </xf>
    <xf numFmtId="0" fontId="18" fillId="0" borderId="4589" xfId="3" applyFont="1" applyBorder="1" applyAlignment="1">
      <alignment horizontal="left" vertical="center" shrinkToFit="1"/>
    </xf>
    <xf numFmtId="0" fontId="18" fillId="0" borderId="4590" xfId="3" applyFont="1" applyBorder="1" applyAlignment="1">
      <alignment horizontal="left" vertical="center" shrinkToFit="1"/>
    </xf>
    <xf numFmtId="0" fontId="18" fillId="0" borderId="4591" xfId="3" applyFont="1" applyBorder="1" applyAlignment="1">
      <alignment horizontal="left" vertical="center" shrinkToFit="1"/>
    </xf>
    <xf numFmtId="0" fontId="16" fillId="0" borderId="4593" xfId="3" applyFont="1" applyBorder="1" applyAlignment="1">
      <alignment horizontal="left" vertical="center" wrapText="1"/>
    </xf>
    <xf numFmtId="0" fontId="16" fillId="0" borderId="4594" xfId="3" applyFont="1" applyBorder="1" applyAlignment="1">
      <alignment horizontal="left" vertical="center" wrapText="1"/>
    </xf>
    <xf numFmtId="0" fontId="12" fillId="2" borderId="4595" xfId="3" applyFont="1" applyFill="1" applyBorder="1" applyAlignment="1">
      <alignment horizontal="center" vertical="center"/>
    </xf>
    <xf numFmtId="0" fontId="12" fillId="2" borderId="4596" xfId="3" applyFont="1" applyFill="1" applyBorder="1" applyAlignment="1">
      <alignment horizontal="center" vertical="center"/>
    </xf>
    <xf numFmtId="0" fontId="12" fillId="2" borderId="4597" xfId="3" applyFont="1" applyFill="1" applyBorder="1" applyAlignment="1">
      <alignment horizontal="center" vertical="center"/>
    </xf>
    <xf numFmtId="0" fontId="13" fillId="0" borderId="4598" xfId="3" applyFont="1" applyBorder="1" applyAlignment="1">
      <alignment horizontal="left" vertical="top" wrapText="1"/>
    </xf>
    <xf numFmtId="0" fontId="13" fillId="0" borderId="4596" xfId="3" applyFont="1" applyBorder="1" applyAlignment="1">
      <alignment horizontal="left" vertical="top" wrapText="1"/>
    </xf>
    <xf numFmtId="0" fontId="13" fillId="0" borderId="4599" xfId="3" applyFont="1" applyBorder="1" applyAlignment="1">
      <alignment horizontal="left" vertical="top" wrapText="1"/>
    </xf>
    <xf numFmtId="0" fontId="12" fillId="2" borderId="4592" xfId="3" applyFont="1" applyFill="1" applyBorder="1" applyAlignment="1">
      <alignment horizontal="center" vertical="center"/>
    </xf>
    <xf numFmtId="0" fontId="12" fillId="2" borderId="4593" xfId="3" applyFont="1" applyFill="1" applyBorder="1" applyAlignment="1">
      <alignment horizontal="center" vertical="center"/>
    </xf>
    <xf numFmtId="0" fontId="16" fillId="0" borderId="4580" xfId="3" applyFont="1" applyBorder="1" applyAlignment="1">
      <alignment horizontal="left" vertical="center" wrapText="1"/>
    </xf>
    <xf numFmtId="0" fontId="16" fillId="0" borderId="4581" xfId="3" applyFont="1" applyBorder="1" applyAlignment="1">
      <alignment horizontal="left" vertical="center" wrapText="1"/>
    </xf>
    <xf numFmtId="0" fontId="12" fillId="2" borderId="4582" xfId="3" applyFont="1" applyFill="1" applyBorder="1" applyAlignment="1">
      <alignment horizontal="center" vertical="center"/>
    </xf>
    <xf numFmtId="0" fontId="12" fillId="2" borderId="4583" xfId="3" applyFont="1" applyFill="1" applyBorder="1" applyAlignment="1">
      <alignment horizontal="center" vertical="center"/>
    </xf>
    <xf numFmtId="0" fontId="18" fillId="0" borderId="4584" xfId="3" applyFont="1" applyBorder="1" applyAlignment="1">
      <alignment horizontal="left" vertical="center" shrinkToFit="1"/>
    </xf>
    <xf numFmtId="0" fontId="18" fillId="0" borderId="4585" xfId="3" applyFont="1" applyBorder="1" applyAlignment="1">
      <alignment horizontal="left" vertical="center" shrinkToFit="1"/>
    </xf>
    <xf numFmtId="0" fontId="18" fillId="0" borderId="4586" xfId="3" applyFont="1" applyBorder="1" applyAlignment="1">
      <alignment horizontal="left" vertical="center" shrinkToFit="1"/>
    </xf>
    <xf numFmtId="0" fontId="12" fillId="2" borderId="4673" xfId="3" applyFont="1" applyFill="1" applyBorder="1" applyAlignment="1">
      <alignment horizontal="center" vertical="center" wrapText="1"/>
    </xf>
    <xf numFmtId="0" fontId="12" fillId="2" borderId="4674" xfId="3" applyFont="1" applyFill="1" applyBorder="1" applyAlignment="1">
      <alignment horizontal="center" vertical="center" wrapText="1"/>
    </xf>
    <xf numFmtId="0" fontId="12" fillId="2" borderId="4675" xfId="3" applyFont="1" applyFill="1" applyBorder="1" applyAlignment="1">
      <alignment horizontal="center" vertical="center" wrapText="1"/>
    </xf>
    <xf numFmtId="0" fontId="12" fillId="5" borderId="4673" xfId="3" applyFont="1" applyFill="1" applyBorder="1" applyAlignment="1">
      <alignment horizontal="left" vertical="top" wrapText="1"/>
    </xf>
    <xf numFmtId="0" fontId="12" fillId="5" borderId="4674" xfId="3" applyFont="1" applyFill="1" applyBorder="1" applyAlignment="1">
      <alignment horizontal="left" vertical="top" wrapText="1"/>
    </xf>
    <xf numFmtId="0" fontId="12" fillId="5" borderId="4675" xfId="3" applyFont="1" applyFill="1" applyBorder="1" applyAlignment="1">
      <alignment horizontal="left" vertical="top" wrapText="1"/>
    </xf>
    <xf numFmtId="0" fontId="15" fillId="5" borderId="4673" xfId="3" applyFont="1" applyFill="1" applyBorder="1" applyAlignment="1">
      <alignment horizontal="center" vertical="center" wrapText="1"/>
    </xf>
    <xf numFmtId="0" fontId="15" fillId="5" borderId="4675" xfId="3" applyFont="1" applyFill="1" applyBorder="1" applyAlignment="1">
      <alignment horizontal="center" vertical="center" wrapText="1"/>
    </xf>
    <xf numFmtId="0" fontId="21" fillId="0" borderId="4673" xfId="3" applyFont="1" applyBorder="1" applyAlignment="1">
      <alignment horizontal="left" vertical="center" wrapText="1"/>
    </xf>
    <xf numFmtId="0" fontId="21" fillId="0" borderId="4674" xfId="3" applyFont="1" applyBorder="1" applyAlignment="1">
      <alignment horizontal="left" vertical="center" wrapText="1"/>
    </xf>
    <xf numFmtId="0" fontId="21" fillId="0" borderId="4675" xfId="3" applyFont="1" applyBorder="1" applyAlignment="1">
      <alignment horizontal="left" vertical="center" wrapText="1"/>
    </xf>
    <xf numFmtId="0" fontId="12" fillId="2" borderId="4673" xfId="3" applyFont="1" applyFill="1" applyBorder="1" applyAlignment="1">
      <alignment horizontal="center" vertical="center"/>
    </xf>
    <xf numFmtId="0" fontId="12" fillId="2" borderId="4674" xfId="3" applyFont="1" applyFill="1" applyBorder="1" applyAlignment="1">
      <alignment horizontal="center" vertical="center"/>
    </xf>
    <xf numFmtId="0" fontId="12" fillId="2" borderId="4668" xfId="3" applyFont="1" applyFill="1" applyBorder="1" applyAlignment="1">
      <alignment horizontal="center" vertical="center"/>
    </xf>
    <xf numFmtId="0" fontId="12" fillId="2" borderId="4669" xfId="3" applyFont="1" applyFill="1" applyBorder="1" applyAlignment="1">
      <alignment horizontal="center" vertical="center"/>
    </xf>
    <xf numFmtId="0" fontId="19" fillId="0" borderId="4670" xfId="3" applyFont="1" applyBorder="1" applyAlignment="1">
      <alignment horizontal="left" vertical="center" shrinkToFit="1"/>
    </xf>
    <xf numFmtId="0" fontId="19" fillId="0" borderId="4671" xfId="3" applyFont="1" applyBorder="1" applyAlignment="1">
      <alignment horizontal="left" vertical="center" shrinkToFit="1"/>
    </xf>
    <xf numFmtId="0" fontId="19" fillId="0" borderId="4672" xfId="3" applyFont="1" applyBorder="1" applyAlignment="1">
      <alignment horizontal="left" vertical="center" shrinkToFit="1"/>
    </xf>
    <xf numFmtId="0" fontId="12" fillId="2" borderId="4663" xfId="3" applyFont="1" applyFill="1" applyBorder="1" applyAlignment="1">
      <alignment horizontal="center" vertical="center"/>
    </xf>
    <xf numFmtId="0" fontId="12" fillId="2" borderId="4664" xfId="3" applyFont="1" applyFill="1" applyBorder="1" applyAlignment="1">
      <alignment horizontal="center" vertical="center"/>
    </xf>
    <xf numFmtId="0" fontId="12" fillId="2" borderId="4665" xfId="3" applyFont="1" applyFill="1" applyBorder="1" applyAlignment="1">
      <alignment horizontal="center" vertical="center"/>
    </xf>
    <xf numFmtId="0" fontId="13" fillId="0" borderId="4666" xfId="3" applyFont="1" applyBorder="1" applyAlignment="1">
      <alignment horizontal="left" vertical="top" wrapText="1"/>
    </xf>
    <xf numFmtId="0" fontId="13" fillId="0" borderId="4664" xfId="3" applyFont="1" applyBorder="1" applyAlignment="1">
      <alignment horizontal="left" vertical="top" wrapText="1"/>
    </xf>
    <xf numFmtId="0" fontId="13" fillId="0" borderId="4667" xfId="3" applyFont="1" applyBorder="1" applyAlignment="1">
      <alignment horizontal="left" vertical="top" wrapText="1"/>
    </xf>
    <xf numFmtId="0" fontId="12" fillId="2" borderId="4658" xfId="3" applyFont="1" applyFill="1" applyBorder="1" applyAlignment="1">
      <alignment horizontal="center" vertical="center"/>
    </xf>
    <xf numFmtId="0" fontId="12" fillId="2" borderId="4659" xfId="3" applyFont="1" applyFill="1" applyBorder="1" applyAlignment="1">
      <alignment horizontal="center" vertical="center"/>
    </xf>
    <xf numFmtId="0" fontId="19" fillId="0" borderId="4660" xfId="3" applyFont="1" applyBorder="1" applyAlignment="1">
      <alignment horizontal="left" vertical="center" shrinkToFit="1"/>
    </xf>
    <xf numFmtId="0" fontId="19" fillId="0" borderId="4661" xfId="3" applyFont="1" applyBorder="1" applyAlignment="1">
      <alignment horizontal="left" vertical="center" shrinkToFit="1"/>
    </xf>
    <xf numFmtId="0" fontId="19" fillId="0" borderId="4662" xfId="3" applyFont="1" applyBorder="1" applyAlignment="1">
      <alignment horizontal="left" vertical="center" shrinkToFit="1"/>
    </xf>
    <xf numFmtId="0" fontId="12" fillId="2" borderId="4653" xfId="3" applyFont="1" applyFill="1" applyBorder="1" applyAlignment="1">
      <alignment horizontal="center" vertical="center"/>
    </xf>
    <xf numFmtId="0" fontId="12" fillId="2" borderId="4654" xfId="3" applyFont="1" applyFill="1" applyBorder="1" applyAlignment="1">
      <alignment horizontal="center" vertical="center"/>
    </xf>
    <xf numFmtId="0" fontId="18" fillId="0" borderId="4655" xfId="3" applyFont="1" applyBorder="1" applyAlignment="1">
      <alignment horizontal="left" vertical="center" shrinkToFit="1"/>
    </xf>
    <xf numFmtId="0" fontId="18" fillId="0" borderId="4656" xfId="3" applyFont="1" applyBorder="1" applyAlignment="1">
      <alignment horizontal="left" vertical="center" shrinkToFit="1"/>
    </xf>
    <xf numFmtId="0" fontId="18" fillId="0" borderId="4657" xfId="3" applyFont="1" applyBorder="1" applyAlignment="1">
      <alignment horizontal="left" vertical="center" shrinkToFit="1"/>
    </xf>
    <xf numFmtId="0" fontId="18" fillId="0" borderId="4660" xfId="3" applyFont="1" applyBorder="1" applyAlignment="1">
      <alignment horizontal="left" vertical="center" shrinkToFit="1"/>
    </xf>
    <xf numFmtId="0" fontId="18" fillId="0" borderId="4661" xfId="3" applyFont="1" applyBorder="1" applyAlignment="1">
      <alignment horizontal="left" vertical="center" shrinkToFit="1"/>
    </xf>
    <xf numFmtId="0" fontId="18" fillId="0" borderId="4662" xfId="3" applyFont="1" applyBorder="1" applyAlignment="1">
      <alignment horizontal="left" vertical="center" shrinkToFit="1"/>
    </xf>
    <xf numFmtId="38" fontId="13" fillId="0" borderId="53" xfId="4" applyFont="1" applyBorder="1" applyAlignment="1">
      <alignment horizontal="right" vertical="center" wrapText="1"/>
    </xf>
    <xf numFmtId="0" fontId="12" fillId="5" borderId="4640" xfId="3" applyFont="1" applyFill="1" applyBorder="1" applyAlignment="1">
      <alignment horizontal="left" vertical="top" wrapText="1"/>
    </xf>
    <xf numFmtId="0" fontId="12" fillId="5" borderId="4641" xfId="3" applyFont="1" applyFill="1" applyBorder="1" applyAlignment="1">
      <alignment horizontal="left" vertical="top" wrapText="1"/>
    </xf>
    <xf numFmtId="0" fontId="12" fillId="2" borderId="4639" xfId="3" applyFont="1" applyFill="1" applyBorder="1" applyAlignment="1">
      <alignment horizontal="center" vertical="center" wrapText="1"/>
    </xf>
    <xf numFmtId="0" fontId="12" fillId="2" borderId="4640" xfId="3" applyFont="1" applyFill="1" applyBorder="1" applyAlignment="1">
      <alignment horizontal="center" vertical="center" wrapText="1"/>
    </xf>
    <xf numFmtId="0" fontId="12" fillId="2" borderId="4652" xfId="3" applyFont="1" applyFill="1" applyBorder="1" applyAlignment="1">
      <alignment horizontal="center" vertical="center" wrapText="1"/>
    </xf>
    <xf numFmtId="0" fontId="12" fillId="2" borderId="4634" xfId="3" applyFont="1" applyFill="1" applyBorder="1" applyAlignment="1">
      <alignment horizontal="center" vertical="center"/>
    </xf>
    <xf numFmtId="0" fontId="12" fillId="2" borderId="4635" xfId="3" applyFont="1" applyFill="1" applyBorder="1" applyAlignment="1">
      <alignment horizontal="center" vertical="center"/>
    </xf>
    <xf numFmtId="0" fontId="19" fillId="0" borderId="4636" xfId="3" applyFont="1" applyBorder="1" applyAlignment="1">
      <alignment horizontal="left" vertical="center" shrinkToFit="1"/>
    </xf>
    <xf numFmtId="0" fontId="19" fillId="0" borderId="4637" xfId="3" applyFont="1" applyBorder="1" applyAlignment="1">
      <alignment horizontal="left" vertical="center" shrinkToFit="1"/>
    </xf>
    <xf numFmtId="0" fontId="19" fillId="0" borderId="4638" xfId="3" applyFont="1" applyBorder="1" applyAlignment="1">
      <alignment horizontal="left" vertical="center" shrinkToFit="1"/>
    </xf>
    <xf numFmtId="0" fontId="12" fillId="2" borderId="4647" xfId="3" applyFont="1" applyFill="1" applyBorder="1" applyAlignment="1">
      <alignment horizontal="center" vertical="center"/>
    </xf>
    <xf numFmtId="0" fontId="12" fillId="2" borderId="4648" xfId="3" applyFont="1" applyFill="1" applyBorder="1" applyAlignment="1">
      <alignment horizontal="center" vertical="center"/>
    </xf>
    <xf numFmtId="0" fontId="19" fillId="0" borderId="4649" xfId="3" applyFont="1" applyBorder="1" applyAlignment="1">
      <alignment horizontal="left" vertical="center" shrinkToFit="1"/>
    </xf>
    <xf numFmtId="0" fontId="19" fillId="0" borderId="4650" xfId="3" applyFont="1" applyBorder="1" applyAlignment="1">
      <alignment horizontal="left" vertical="center" shrinkToFit="1"/>
    </xf>
    <xf numFmtId="0" fontId="19" fillId="0" borderId="4651" xfId="3" applyFont="1" applyBorder="1" applyAlignment="1">
      <alignment horizontal="left" vertical="center" shrinkToFit="1"/>
    </xf>
    <xf numFmtId="0" fontId="18" fillId="0" borderId="4636" xfId="3" applyFont="1" applyBorder="1" applyAlignment="1">
      <alignment horizontal="left" vertical="center" shrinkToFit="1"/>
    </xf>
    <xf numFmtId="0" fontId="18" fillId="0" borderId="4637" xfId="3" applyFont="1" applyBorder="1" applyAlignment="1">
      <alignment horizontal="left" vertical="center" shrinkToFit="1"/>
    </xf>
    <xf numFmtId="0" fontId="18" fillId="0" borderId="4638" xfId="3" applyFont="1" applyBorder="1" applyAlignment="1">
      <alignment horizontal="left" vertical="center" shrinkToFit="1"/>
    </xf>
    <xf numFmtId="0" fontId="16" fillId="0" borderId="4640" xfId="3" applyFont="1" applyBorder="1" applyAlignment="1">
      <alignment horizontal="left" vertical="center" wrapText="1"/>
    </xf>
    <xf numFmtId="0" fontId="16" fillId="0" borderId="4641" xfId="3" applyFont="1" applyBorder="1" applyAlignment="1">
      <alignment horizontal="left" vertical="center" wrapText="1"/>
    </xf>
    <xf numFmtId="0" fontId="12" fillId="2" borderId="4642" xfId="3" applyFont="1" applyFill="1" applyBorder="1" applyAlignment="1">
      <alignment horizontal="center" vertical="center"/>
    </xf>
    <xf numFmtId="0" fontId="12" fillId="2" borderId="4643" xfId="3" applyFont="1" applyFill="1" applyBorder="1" applyAlignment="1">
      <alignment horizontal="center" vertical="center"/>
    </xf>
    <xf numFmtId="0" fontId="12" fillId="2" borderId="4644" xfId="3" applyFont="1" applyFill="1" applyBorder="1" applyAlignment="1">
      <alignment horizontal="center" vertical="center"/>
    </xf>
    <xf numFmtId="0" fontId="13" fillId="0" borderId="4645" xfId="3" applyFont="1" applyBorder="1" applyAlignment="1">
      <alignment horizontal="left" vertical="top" wrapText="1"/>
    </xf>
    <xf numFmtId="0" fontId="13" fillId="0" borderId="4643" xfId="3" applyFont="1" applyBorder="1" applyAlignment="1">
      <alignment horizontal="left" vertical="top" wrapText="1"/>
    </xf>
    <xf numFmtId="0" fontId="13" fillId="0" borderId="4646" xfId="3" applyFont="1" applyBorder="1" applyAlignment="1">
      <alignment horizontal="left" vertical="top" wrapText="1"/>
    </xf>
    <xf numFmtId="0" fontId="12" fillId="2" borderId="4639" xfId="3" applyFont="1" applyFill="1" applyBorder="1" applyAlignment="1">
      <alignment horizontal="center" vertical="center"/>
    </xf>
    <xf numFmtId="0" fontId="12" fillId="2" borderId="4640" xfId="3" applyFont="1" applyFill="1" applyBorder="1" applyAlignment="1">
      <alignment horizontal="center" vertical="center"/>
    </xf>
    <xf numFmtId="0" fontId="16" fillId="0" borderId="4627" xfId="3" applyFont="1" applyBorder="1" applyAlignment="1">
      <alignment horizontal="left" vertical="center" wrapText="1"/>
    </xf>
    <xf numFmtId="0" fontId="16" fillId="0" borderId="4628" xfId="3" applyFont="1" applyBorder="1" applyAlignment="1">
      <alignment horizontal="left" vertical="center" wrapText="1"/>
    </xf>
    <xf numFmtId="0" fontId="12" fillId="2" borderId="4629" xfId="3" applyFont="1" applyFill="1" applyBorder="1" applyAlignment="1">
      <alignment horizontal="center" vertical="center"/>
    </xf>
    <xf numFmtId="0" fontId="12" fillId="2" borderId="4630" xfId="3" applyFont="1" applyFill="1" applyBorder="1" applyAlignment="1">
      <alignment horizontal="center" vertical="center"/>
    </xf>
    <xf numFmtId="0" fontId="18" fillId="0" borderId="4631" xfId="3" applyFont="1" applyBorder="1" applyAlignment="1">
      <alignment horizontal="left" vertical="center" shrinkToFit="1"/>
    </xf>
    <xf numFmtId="0" fontId="18" fillId="0" borderId="4632" xfId="3" applyFont="1" applyBorder="1" applyAlignment="1">
      <alignment horizontal="left" vertical="center" shrinkToFit="1"/>
    </xf>
    <xf numFmtId="0" fontId="18" fillId="0" borderId="4633" xfId="3" applyFont="1" applyBorder="1" applyAlignment="1">
      <alignment horizontal="left" vertical="center" shrinkToFit="1"/>
    </xf>
    <xf numFmtId="0" fontId="12" fillId="2" borderId="4720" xfId="3" applyFont="1" applyFill="1" applyBorder="1" applyAlignment="1">
      <alignment horizontal="center" vertical="center" wrapText="1"/>
    </xf>
    <xf numFmtId="0" fontId="12" fillId="2" borderId="4721" xfId="3" applyFont="1" applyFill="1" applyBorder="1" applyAlignment="1">
      <alignment horizontal="center" vertical="center" wrapText="1"/>
    </xf>
    <xf numFmtId="0" fontId="12" fillId="2" borderId="4722" xfId="3" applyFont="1" applyFill="1" applyBorder="1" applyAlignment="1">
      <alignment horizontal="center" vertical="center" wrapText="1"/>
    </xf>
    <xf numFmtId="0" fontId="12" fillId="5" borderId="4720" xfId="3" applyFont="1" applyFill="1" applyBorder="1" applyAlignment="1">
      <alignment horizontal="left" vertical="top" wrapText="1"/>
    </xf>
    <xf numFmtId="0" fontId="12" fillId="5" borderId="4721" xfId="3" applyFont="1" applyFill="1" applyBorder="1" applyAlignment="1">
      <alignment horizontal="left" vertical="top" wrapText="1"/>
    </xf>
    <xf numFmtId="0" fontId="12" fillId="5" borderId="4722" xfId="3" applyFont="1" applyFill="1" applyBorder="1" applyAlignment="1">
      <alignment horizontal="left" vertical="top" wrapText="1"/>
    </xf>
    <xf numFmtId="0" fontId="15" fillId="5" borderId="4720" xfId="3" applyFont="1" applyFill="1" applyBorder="1" applyAlignment="1">
      <alignment horizontal="center" vertical="center" wrapText="1"/>
    </xf>
    <xf numFmtId="0" fontId="15" fillId="5" borderId="4722" xfId="3" applyFont="1" applyFill="1" applyBorder="1" applyAlignment="1">
      <alignment horizontal="center" vertical="center" wrapText="1"/>
    </xf>
    <xf numFmtId="0" fontId="21" fillId="0" borderId="4720" xfId="3" applyFont="1" applyBorder="1" applyAlignment="1">
      <alignment horizontal="left" vertical="center" wrapText="1"/>
    </xf>
    <xf numFmtId="0" fontId="21" fillId="0" borderId="4721" xfId="3" applyFont="1" applyBorder="1" applyAlignment="1">
      <alignment horizontal="left" vertical="center" wrapText="1"/>
    </xf>
    <xf numFmtId="0" fontId="21" fillId="0" borderId="4722" xfId="3" applyFont="1" applyBorder="1" applyAlignment="1">
      <alignment horizontal="left" vertical="center" wrapText="1"/>
    </xf>
    <xf numFmtId="0" fontId="12" fillId="2" borderId="4720" xfId="3" applyFont="1" applyFill="1" applyBorder="1" applyAlignment="1">
      <alignment horizontal="center" vertical="center"/>
    </xf>
    <xf numFmtId="0" fontId="12" fillId="2" borderId="4721" xfId="3" applyFont="1" applyFill="1" applyBorder="1" applyAlignment="1">
      <alignment horizontal="center" vertical="center"/>
    </xf>
    <xf numFmtId="0" fontId="12" fillId="2" borderId="4715" xfId="3" applyFont="1" applyFill="1" applyBorder="1" applyAlignment="1">
      <alignment horizontal="center" vertical="center"/>
    </xf>
    <xf numFmtId="0" fontId="12" fillId="2" borderId="4716" xfId="3" applyFont="1" applyFill="1" applyBorder="1" applyAlignment="1">
      <alignment horizontal="center" vertical="center"/>
    </xf>
    <xf numFmtId="0" fontId="19" fillId="0" borderId="4717" xfId="3" applyFont="1" applyBorder="1" applyAlignment="1">
      <alignment horizontal="left" vertical="center" shrinkToFit="1"/>
    </xf>
    <xf numFmtId="0" fontId="19" fillId="0" borderId="4718" xfId="3" applyFont="1" applyBorder="1" applyAlignment="1">
      <alignment horizontal="left" vertical="center" shrinkToFit="1"/>
    </xf>
    <xf numFmtId="0" fontId="19" fillId="0" borderId="4719" xfId="3" applyFont="1" applyBorder="1" applyAlignment="1">
      <alignment horizontal="left" vertical="center" shrinkToFit="1"/>
    </xf>
    <xf numFmtId="0" fontId="12" fillId="2" borderId="4710" xfId="3" applyFont="1" applyFill="1" applyBorder="1" applyAlignment="1">
      <alignment horizontal="center" vertical="center"/>
    </xf>
    <xf numFmtId="0" fontId="12" fillId="2" borderId="4711" xfId="3" applyFont="1" applyFill="1" applyBorder="1" applyAlignment="1">
      <alignment horizontal="center" vertical="center"/>
    </xf>
    <xf numFmtId="0" fontId="12" fillId="2" borderId="4712" xfId="3" applyFont="1" applyFill="1" applyBorder="1" applyAlignment="1">
      <alignment horizontal="center" vertical="center"/>
    </xf>
    <xf numFmtId="0" fontId="13" fillId="0" borderId="4713" xfId="3" applyFont="1" applyBorder="1" applyAlignment="1">
      <alignment horizontal="left" vertical="top" wrapText="1"/>
    </xf>
    <xf numFmtId="0" fontId="13" fillId="0" borderId="4711" xfId="3" applyFont="1" applyBorder="1" applyAlignment="1">
      <alignment horizontal="left" vertical="top" wrapText="1"/>
    </xf>
    <xf numFmtId="0" fontId="13" fillId="0" borderId="4714" xfId="3" applyFont="1" applyBorder="1" applyAlignment="1">
      <alignment horizontal="left" vertical="top" wrapText="1"/>
    </xf>
    <xf numFmtId="0" fontId="12" fillId="2" borderId="4705" xfId="3" applyFont="1" applyFill="1" applyBorder="1" applyAlignment="1">
      <alignment horizontal="center" vertical="center"/>
    </xf>
    <xf numFmtId="0" fontId="12" fillId="2" borderId="4706" xfId="3" applyFont="1" applyFill="1" applyBorder="1" applyAlignment="1">
      <alignment horizontal="center" vertical="center"/>
    </xf>
    <xf numFmtId="0" fontId="19" fillId="0" borderId="4707" xfId="3" applyFont="1" applyBorder="1" applyAlignment="1">
      <alignment horizontal="left" vertical="center" shrinkToFit="1"/>
    </xf>
    <xf numFmtId="0" fontId="19" fillId="0" borderId="4708" xfId="3" applyFont="1" applyBorder="1" applyAlignment="1">
      <alignment horizontal="left" vertical="center" shrinkToFit="1"/>
    </xf>
    <xf numFmtId="0" fontId="19" fillId="0" borderId="4709" xfId="3" applyFont="1" applyBorder="1" applyAlignment="1">
      <alignment horizontal="left" vertical="center" shrinkToFit="1"/>
    </xf>
    <xf numFmtId="0" fontId="12" fillId="2" borderId="4700" xfId="3" applyFont="1" applyFill="1" applyBorder="1" applyAlignment="1">
      <alignment horizontal="center" vertical="center"/>
    </xf>
    <xf numFmtId="0" fontId="12" fillId="2" borderId="4701" xfId="3" applyFont="1" applyFill="1" applyBorder="1" applyAlignment="1">
      <alignment horizontal="center" vertical="center"/>
    </xf>
    <xf numFmtId="0" fontId="18" fillId="0" borderId="4702" xfId="3" applyFont="1" applyBorder="1" applyAlignment="1">
      <alignment horizontal="left" vertical="center" shrinkToFit="1"/>
    </xf>
    <xf numFmtId="0" fontId="18" fillId="0" borderId="4703" xfId="3" applyFont="1" applyBorder="1" applyAlignment="1">
      <alignment horizontal="left" vertical="center" shrinkToFit="1"/>
    </xf>
    <xf numFmtId="0" fontId="18" fillId="0" borderId="4704" xfId="3" applyFont="1" applyBorder="1" applyAlignment="1">
      <alignment horizontal="left" vertical="center" shrinkToFit="1"/>
    </xf>
    <xf numFmtId="0" fontId="18" fillId="0" borderId="4707" xfId="3" applyFont="1" applyBorder="1" applyAlignment="1">
      <alignment horizontal="left" vertical="center" shrinkToFit="1"/>
    </xf>
    <xf numFmtId="0" fontId="18" fillId="0" borderId="4708" xfId="3" applyFont="1" applyBorder="1" applyAlignment="1">
      <alignment horizontal="left" vertical="center" shrinkToFit="1"/>
    </xf>
    <xf numFmtId="0" fontId="18" fillId="0" borderId="4709" xfId="3" applyFont="1" applyBorder="1" applyAlignment="1">
      <alignment horizontal="left" vertical="center" shrinkToFit="1"/>
    </xf>
    <xf numFmtId="0" fontId="12" fillId="5" borderId="4687" xfId="3" applyFont="1" applyFill="1" applyBorder="1" applyAlignment="1">
      <alignment horizontal="left" vertical="top" wrapText="1"/>
    </xf>
    <xf numFmtId="0" fontId="12" fillId="5" borderId="4688" xfId="3" applyFont="1" applyFill="1" applyBorder="1" applyAlignment="1">
      <alignment horizontal="left" vertical="top" wrapText="1"/>
    </xf>
    <xf numFmtId="0" fontId="12" fillId="2" borderId="4686" xfId="3" applyFont="1" applyFill="1" applyBorder="1" applyAlignment="1">
      <alignment horizontal="center" vertical="center" wrapText="1"/>
    </xf>
    <xf numFmtId="0" fontId="12" fillId="2" borderId="4687" xfId="3" applyFont="1" applyFill="1" applyBorder="1" applyAlignment="1">
      <alignment horizontal="center" vertical="center" wrapText="1"/>
    </xf>
    <xf numFmtId="0" fontId="12" fillId="2" borderId="4699" xfId="3" applyFont="1" applyFill="1" applyBorder="1" applyAlignment="1">
      <alignment horizontal="center" vertical="center" wrapText="1"/>
    </xf>
    <xf numFmtId="0" fontId="12" fillId="2" borderId="4681" xfId="3" applyFont="1" applyFill="1" applyBorder="1" applyAlignment="1">
      <alignment horizontal="center" vertical="center"/>
    </xf>
    <xf numFmtId="0" fontId="12" fillId="2" borderId="4682" xfId="3" applyFont="1" applyFill="1" applyBorder="1" applyAlignment="1">
      <alignment horizontal="center" vertical="center"/>
    </xf>
    <xf numFmtId="0" fontId="19" fillId="0" borderId="4683" xfId="3" applyFont="1" applyBorder="1" applyAlignment="1">
      <alignment horizontal="left" vertical="center" shrinkToFit="1"/>
    </xf>
    <xf numFmtId="0" fontId="19" fillId="0" borderId="4684" xfId="3" applyFont="1" applyBorder="1" applyAlignment="1">
      <alignment horizontal="left" vertical="center" shrinkToFit="1"/>
    </xf>
    <xf numFmtId="0" fontId="19" fillId="0" borderId="4685" xfId="3" applyFont="1" applyBorder="1" applyAlignment="1">
      <alignment horizontal="left" vertical="center" shrinkToFit="1"/>
    </xf>
    <xf numFmtId="0" fontId="12" fillId="2" borderId="4694" xfId="3" applyFont="1" applyFill="1" applyBorder="1" applyAlignment="1">
      <alignment horizontal="center" vertical="center"/>
    </xf>
    <xf numFmtId="0" fontId="12" fillId="2" borderId="4695" xfId="3" applyFont="1" applyFill="1" applyBorder="1" applyAlignment="1">
      <alignment horizontal="center" vertical="center"/>
    </xf>
    <xf numFmtId="0" fontId="19" fillId="0" borderId="4696" xfId="3" applyFont="1" applyBorder="1" applyAlignment="1">
      <alignment horizontal="left" vertical="center" shrinkToFit="1"/>
    </xf>
    <xf numFmtId="0" fontId="19" fillId="0" borderId="4697" xfId="3" applyFont="1" applyBorder="1" applyAlignment="1">
      <alignment horizontal="left" vertical="center" shrinkToFit="1"/>
    </xf>
    <xf numFmtId="0" fontId="19" fillId="0" borderId="4698" xfId="3" applyFont="1" applyBorder="1" applyAlignment="1">
      <alignment horizontal="left" vertical="center" shrinkToFit="1"/>
    </xf>
    <xf numFmtId="0" fontId="18" fillId="0" borderId="4683" xfId="3" applyFont="1" applyBorder="1" applyAlignment="1">
      <alignment horizontal="left" vertical="center" shrinkToFit="1"/>
    </xf>
    <xf numFmtId="0" fontId="18" fillId="0" borderId="4684" xfId="3" applyFont="1" applyBorder="1" applyAlignment="1">
      <alignment horizontal="left" vertical="center" shrinkToFit="1"/>
    </xf>
    <xf numFmtId="0" fontId="18" fillId="0" borderId="4685" xfId="3" applyFont="1" applyBorder="1" applyAlignment="1">
      <alignment horizontal="left" vertical="center" shrinkToFit="1"/>
    </xf>
    <xf numFmtId="0" fontId="16" fillId="0" borderId="4687" xfId="3" applyFont="1" applyBorder="1" applyAlignment="1">
      <alignment horizontal="left" vertical="center" wrapText="1"/>
    </xf>
    <xf numFmtId="0" fontId="16" fillId="0" borderId="4688" xfId="3" applyFont="1" applyBorder="1" applyAlignment="1">
      <alignment horizontal="left" vertical="center" wrapText="1"/>
    </xf>
    <xf numFmtId="0" fontId="12" fillId="2" borderId="4689" xfId="3" applyFont="1" applyFill="1" applyBorder="1" applyAlignment="1">
      <alignment horizontal="center" vertical="center"/>
    </xf>
    <xf numFmtId="0" fontId="12" fillId="2" borderId="4690" xfId="3" applyFont="1" applyFill="1" applyBorder="1" applyAlignment="1">
      <alignment horizontal="center" vertical="center"/>
    </xf>
    <xf numFmtId="0" fontId="12" fillId="2" borderId="4691" xfId="3" applyFont="1" applyFill="1" applyBorder="1" applyAlignment="1">
      <alignment horizontal="center" vertical="center"/>
    </xf>
    <xf numFmtId="0" fontId="13" fillId="0" borderId="4692" xfId="3" applyFont="1" applyBorder="1" applyAlignment="1">
      <alignment horizontal="left" vertical="top" wrapText="1"/>
    </xf>
    <xf numFmtId="0" fontId="13" fillId="0" borderId="4690" xfId="3" applyFont="1" applyBorder="1" applyAlignment="1">
      <alignment horizontal="left" vertical="top" wrapText="1"/>
    </xf>
    <xf numFmtId="0" fontId="13" fillId="0" borderId="4693" xfId="3" applyFont="1" applyBorder="1" applyAlignment="1">
      <alignment horizontal="left" vertical="top" wrapText="1"/>
    </xf>
    <xf numFmtId="0" fontId="12" fillId="2" borderId="4686" xfId="3" applyFont="1" applyFill="1" applyBorder="1" applyAlignment="1">
      <alignment horizontal="center" vertical="center"/>
    </xf>
    <xf numFmtId="0" fontId="12" fillId="2" borderId="4687" xfId="3" applyFont="1" applyFill="1" applyBorder="1" applyAlignment="1">
      <alignment horizontal="center" vertical="center"/>
    </xf>
    <xf numFmtId="0" fontId="16" fillId="0" borderId="4674" xfId="3" applyFont="1" applyBorder="1" applyAlignment="1">
      <alignment horizontal="left" vertical="center" wrapText="1"/>
    </xf>
    <xf numFmtId="0" fontId="16" fillId="0" borderId="4675" xfId="3" applyFont="1" applyBorder="1" applyAlignment="1">
      <alignment horizontal="left" vertical="center" wrapText="1"/>
    </xf>
    <xf numFmtId="0" fontId="12" fillId="2" borderId="4676" xfId="3" applyFont="1" applyFill="1" applyBorder="1" applyAlignment="1">
      <alignment horizontal="center" vertical="center"/>
    </xf>
    <xf numFmtId="0" fontId="12" fillId="2" borderId="4677" xfId="3" applyFont="1" applyFill="1" applyBorder="1" applyAlignment="1">
      <alignment horizontal="center" vertical="center"/>
    </xf>
    <xf numFmtId="0" fontId="18" fillId="0" borderId="4678" xfId="3" applyFont="1" applyBorder="1" applyAlignment="1">
      <alignment horizontal="left" vertical="center" shrinkToFit="1"/>
    </xf>
    <xf numFmtId="0" fontId="18" fillId="0" borderId="4679" xfId="3" applyFont="1" applyBorder="1" applyAlignment="1">
      <alignment horizontal="left" vertical="center" shrinkToFit="1"/>
    </xf>
    <xf numFmtId="0" fontId="18" fillId="0" borderId="4680" xfId="3" applyFont="1" applyBorder="1" applyAlignment="1">
      <alignment horizontal="left" vertical="center" shrinkToFit="1"/>
    </xf>
    <xf numFmtId="0" fontId="12" fillId="2" borderId="4767" xfId="3" applyFont="1" applyFill="1" applyBorder="1" applyAlignment="1">
      <alignment horizontal="center" vertical="center" wrapText="1"/>
    </xf>
    <xf numFmtId="0" fontId="12" fillId="2" borderId="4768" xfId="3" applyFont="1" applyFill="1" applyBorder="1" applyAlignment="1">
      <alignment horizontal="center" vertical="center" wrapText="1"/>
    </xf>
    <xf numFmtId="0" fontId="12" fillId="2" borderId="4769" xfId="3" applyFont="1" applyFill="1" applyBorder="1" applyAlignment="1">
      <alignment horizontal="center" vertical="center" wrapText="1"/>
    </xf>
    <xf numFmtId="0" fontId="12" fillId="5" borderId="4767" xfId="3" applyFont="1" applyFill="1" applyBorder="1" applyAlignment="1">
      <alignment horizontal="left" vertical="top" wrapText="1"/>
    </xf>
    <xf numFmtId="0" fontId="12" fillId="5" borderId="4768" xfId="3" applyFont="1" applyFill="1" applyBorder="1" applyAlignment="1">
      <alignment horizontal="left" vertical="top" wrapText="1"/>
    </xf>
    <xf numFmtId="0" fontId="12" fillId="5" borderId="4769" xfId="3" applyFont="1" applyFill="1" applyBorder="1" applyAlignment="1">
      <alignment horizontal="left" vertical="top" wrapText="1"/>
    </xf>
    <xf numFmtId="0" fontId="15" fillId="5" borderId="4767" xfId="3" applyFont="1" applyFill="1" applyBorder="1" applyAlignment="1">
      <alignment horizontal="center" vertical="center" wrapText="1"/>
    </xf>
    <xf numFmtId="0" fontId="15" fillId="5" borderId="4769" xfId="3" applyFont="1" applyFill="1" applyBorder="1" applyAlignment="1">
      <alignment horizontal="center" vertical="center" wrapText="1"/>
    </xf>
    <xf numFmtId="0" fontId="21" fillId="0" borderId="4767" xfId="3" applyFont="1" applyBorder="1" applyAlignment="1">
      <alignment horizontal="left" vertical="center" wrapText="1"/>
    </xf>
    <xf numFmtId="0" fontId="21" fillId="0" borderId="4768" xfId="3" applyFont="1" applyBorder="1" applyAlignment="1">
      <alignment horizontal="left" vertical="center" wrapText="1"/>
    </xf>
    <xf numFmtId="0" fontId="21" fillId="0" borderId="4769" xfId="3" applyFont="1" applyBorder="1" applyAlignment="1">
      <alignment horizontal="left" vertical="center" wrapText="1"/>
    </xf>
    <xf numFmtId="0" fontId="12" fillId="2" borderId="4767" xfId="3" applyFont="1" applyFill="1" applyBorder="1" applyAlignment="1">
      <alignment horizontal="center" vertical="center"/>
    </xf>
    <xf numFmtId="0" fontId="12" fillId="2" borderId="4768" xfId="3" applyFont="1" applyFill="1" applyBorder="1" applyAlignment="1">
      <alignment horizontal="center" vertical="center"/>
    </xf>
    <xf numFmtId="0" fontId="12" fillId="2" borderId="4762" xfId="3" applyFont="1" applyFill="1" applyBorder="1" applyAlignment="1">
      <alignment horizontal="center" vertical="center"/>
    </xf>
    <xf numFmtId="0" fontId="12" fillId="2" borderId="4763" xfId="3" applyFont="1" applyFill="1" applyBorder="1" applyAlignment="1">
      <alignment horizontal="center" vertical="center"/>
    </xf>
    <xf numFmtId="0" fontId="19" fillId="0" borderId="4764" xfId="3" applyFont="1" applyBorder="1" applyAlignment="1">
      <alignment horizontal="left" vertical="center" shrinkToFit="1"/>
    </xf>
    <xf numFmtId="0" fontId="19" fillId="0" borderId="4765" xfId="3" applyFont="1" applyBorder="1" applyAlignment="1">
      <alignment horizontal="left" vertical="center" shrinkToFit="1"/>
    </xf>
    <xf numFmtId="0" fontId="19" fillId="0" borderId="4766" xfId="3" applyFont="1" applyBorder="1" applyAlignment="1">
      <alignment horizontal="left" vertical="center" shrinkToFit="1"/>
    </xf>
    <xf numFmtId="0" fontId="12" fillId="2" borderId="4757" xfId="3" applyFont="1" applyFill="1" applyBorder="1" applyAlignment="1">
      <alignment horizontal="center" vertical="center"/>
    </xf>
    <xf numFmtId="0" fontId="12" fillId="2" borderId="4758" xfId="3" applyFont="1" applyFill="1" applyBorder="1" applyAlignment="1">
      <alignment horizontal="center" vertical="center"/>
    </xf>
    <xf numFmtId="0" fontId="12" fillId="2" borderId="4759" xfId="3" applyFont="1" applyFill="1" applyBorder="1" applyAlignment="1">
      <alignment horizontal="center" vertical="center"/>
    </xf>
    <xf numFmtId="0" fontId="13" fillId="0" borderId="4760" xfId="3" applyFont="1" applyBorder="1" applyAlignment="1">
      <alignment horizontal="left" vertical="top" wrapText="1"/>
    </xf>
    <xf numFmtId="0" fontId="13" fillId="0" borderId="4758" xfId="3" applyFont="1" applyBorder="1" applyAlignment="1">
      <alignment horizontal="left" vertical="top" wrapText="1"/>
    </xf>
    <xf numFmtId="0" fontId="13" fillId="0" borderId="4761" xfId="3" applyFont="1" applyBorder="1" applyAlignment="1">
      <alignment horizontal="left" vertical="top" wrapText="1"/>
    </xf>
    <xf numFmtId="0" fontId="12" fillId="2" borderId="4752" xfId="3" applyFont="1" applyFill="1" applyBorder="1" applyAlignment="1">
      <alignment horizontal="center" vertical="center"/>
    </xf>
    <xf numFmtId="0" fontId="12" fillId="2" borderId="4753" xfId="3" applyFont="1" applyFill="1" applyBorder="1" applyAlignment="1">
      <alignment horizontal="center" vertical="center"/>
    </xf>
    <xf numFmtId="0" fontId="19" fillId="0" borderId="4754" xfId="3" applyFont="1" applyBorder="1" applyAlignment="1">
      <alignment horizontal="left" vertical="center" shrinkToFit="1"/>
    </xf>
    <xf numFmtId="0" fontId="19" fillId="0" borderId="4755" xfId="3" applyFont="1" applyBorder="1" applyAlignment="1">
      <alignment horizontal="left" vertical="center" shrinkToFit="1"/>
    </xf>
    <xf numFmtId="0" fontId="19" fillId="0" borderId="4756" xfId="3" applyFont="1" applyBorder="1" applyAlignment="1">
      <alignment horizontal="left" vertical="center" shrinkToFit="1"/>
    </xf>
    <xf numFmtId="0" fontId="12" fillId="2" borderId="4747" xfId="3" applyFont="1" applyFill="1" applyBorder="1" applyAlignment="1">
      <alignment horizontal="center" vertical="center"/>
    </xf>
    <xf numFmtId="0" fontId="12" fillId="2" borderId="4748" xfId="3" applyFont="1" applyFill="1" applyBorder="1" applyAlignment="1">
      <alignment horizontal="center" vertical="center"/>
    </xf>
    <xf numFmtId="0" fontId="18" fillId="0" borderId="4749" xfId="3" applyFont="1" applyBorder="1" applyAlignment="1">
      <alignment horizontal="left" vertical="center" shrinkToFit="1"/>
    </xf>
    <xf numFmtId="0" fontId="18" fillId="0" borderId="4750" xfId="3" applyFont="1" applyBorder="1" applyAlignment="1">
      <alignment horizontal="left" vertical="center" shrinkToFit="1"/>
    </xf>
    <xf numFmtId="0" fontId="18" fillId="0" borderId="4751" xfId="3" applyFont="1" applyBorder="1" applyAlignment="1">
      <alignment horizontal="left" vertical="center" shrinkToFit="1"/>
    </xf>
    <xf numFmtId="0" fontId="18" fillId="0" borderId="4754" xfId="3" applyFont="1" applyBorder="1" applyAlignment="1">
      <alignment horizontal="left" vertical="center" shrinkToFit="1"/>
    </xf>
    <xf numFmtId="0" fontId="18" fillId="0" borderId="4755" xfId="3" applyFont="1" applyBorder="1" applyAlignment="1">
      <alignment horizontal="left" vertical="center" shrinkToFit="1"/>
    </xf>
    <xf numFmtId="0" fontId="18" fillId="0" borderId="4756" xfId="3" applyFont="1" applyBorder="1" applyAlignment="1">
      <alignment horizontal="left" vertical="center" shrinkToFit="1"/>
    </xf>
    <xf numFmtId="0" fontId="12" fillId="5" borderId="4734" xfId="3" applyFont="1" applyFill="1" applyBorder="1" applyAlignment="1">
      <alignment horizontal="left" vertical="top" wrapText="1"/>
    </xf>
    <xf numFmtId="0" fontId="12" fillId="5" borderId="4735" xfId="3" applyFont="1" applyFill="1" applyBorder="1" applyAlignment="1">
      <alignment horizontal="left" vertical="top" wrapText="1"/>
    </xf>
    <xf numFmtId="0" fontId="12" fillId="2" borderId="4733" xfId="3" applyFont="1" applyFill="1" applyBorder="1" applyAlignment="1">
      <alignment horizontal="center" vertical="center" wrapText="1"/>
    </xf>
    <xf numFmtId="0" fontId="12" fillId="2" borderId="4734" xfId="3" applyFont="1" applyFill="1" applyBorder="1" applyAlignment="1">
      <alignment horizontal="center" vertical="center" wrapText="1"/>
    </xf>
    <xf numFmtId="0" fontId="12" fillId="2" borderId="4746" xfId="3" applyFont="1" applyFill="1" applyBorder="1" applyAlignment="1">
      <alignment horizontal="center" vertical="center" wrapText="1"/>
    </xf>
    <xf numFmtId="0" fontId="12" fillId="2" borderId="4728" xfId="3" applyFont="1" applyFill="1" applyBorder="1" applyAlignment="1">
      <alignment horizontal="center" vertical="center"/>
    </xf>
    <xf numFmtId="0" fontId="12" fillId="2" borderId="4729" xfId="3" applyFont="1" applyFill="1" applyBorder="1" applyAlignment="1">
      <alignment horizontal="center" vertical="center"/>
    </xf>
    <xf numFmtId="0" fontId="19" fillId="0" borderId="4730" xfId="3" applyFont="1" applyBorder="1" applyAlignment="1">
      <alignment horizontal="left" vertical="center" shrinkToFit="1"/>
    </xf>
    <xf numFmtId="0" fontId="19" fillId="0" borderId="4731" xfId="3" applyFont="1" applyBorder="1" applyAlignment="1">
      <alignment horizontal="left" vertical="center" shrinkToFit="1"/>
    </xf>
    <xf numFmtId="0" fontId="19" fillId="0" borderId="4732" xfId="3" applyFont="1" applyBorder="1" applyAlignment="1">
      <alignment horizontal="left" vertical="center" shrinkToFit="1"/>
    </xf>
    <xf numFmtId="0" fontId="12" fillId="2" borderId="4741" xfId="3" applyFont="1" applyFill="1" applyBorder="1" applyAlignment="1">
      <alignment horizontal="center" vertical="center"/>
    </xf>
    <xf numFmtId="0" fontId="12" fillId="2" borderId="4742" xfId="3" applyFont="1" applyFill="1" applyBorder="1" applyAlignment="1">
      <alignment horizontal="center" vertical="center"/>
    </xf>
    <xf numFmtId="0" fontId="19" fillId="0" borderId="4743" xfId="3" applyFont="1" applyBorder="1" applyAlignment="1">
      <alignment horizontal="left" vertical="center" shrinkToFit="1"/>
    </xf>
    <xf numFmtId="0" fontId="19" fillId="0" borderId="4744" xfId="3" applyFont="1" applyBorder="1" applyAlignment="1">
      <alignment horizontal="left" vertical="center" shrinkToFit="1"/>
    </xf>
    <xf numFmtId="0" fontId="19" fillId="0" borderId="4745" xfId="3" applyFont="1" applyBorder="1" applyAlignment="1">
      <alignment horizontal="left" vertical="center" shrinkToFit="1"/>
    </xf>
    <xf numFmtId="0" fontId="18" fillId="0" borderId="4730" xfId="3" applyFont="1" applyBorder="1" applyAlignment="1">
      <alignment horizontal="left" vertical="center" shrinkToFit="1"/>
    </xf>
    <xf numFmtId="0" fontId="18" fillId="0" borderId="4731" xfId="3" applyFont="1" applyBorder="1" applyAlignment="1">
      <alignment horizontal="left" vertical="center" shrinkToFit="1"/>
    </xf>
    <xf numFmtId="0" fontId="18" fillId="0" borderId="4732" xfId="3" applyFont="1" applyBorder="1" applyAlignment="1">
      <alignment horizontal="left" vertical="center" shrinkToFit="1"/>
    </xf>
    <xf numFmtId="0" fontId="16" fillId="0" borderId="4734" xfId="3" applyFont="1" applyBorder="1" applyAlignment="1">
      <alignment horizontal="left" vertical="center" wrapText="1"/>
    </xf>
    <xf numFmtId="0" fontId="16" fillId="0" borderId="4735" xfId="3" applyFont="1" applyBorder="1" applyAlignment="1">
      <alignment horizontal="left" vertical="center" wrapText="1"/>
    </xf>
    <xf numFmtId="0" fontId="12" fillId="2" borderId="4736" xfId="3" applyFont="1" applyFill="1" applyBorder="1" applyAlignment="1">
      <alignment horizontal="center" vertical="center"/>
    </xf>
    <xf numFmtId="0" fontId="12" fillId="2" borderId="4737" xfId="3" applyFont="1" applyFill="1" applyBorder="1" applyAlignment="1">
      <alignment horizontal="center" vertical="center"/>
    </xf>
    <xf numFmtId="0" fontId="12" fillId="2" borderId="4738" xfId="3" applyFont="1" applyFill="1" applyBorder="1" applyAlignment="1">
      <alignment horizontal="center" vertical="center"/>
    </xf>
    <xf numFmtId="0" fontId="13" fillId="0" borderId="4739" xfId="3" applyFont="1" applyBorder="1" applyAlignment="1">
      <alignment horizontal="left" vertical="top" wrapText="1"/>
    </xf>
    <xf numFmtId="0" fontId="13" fillId="0" borderId="4737" xfId="3" applyFont="1" applyBorder="1" applyAlignment="1">
      <alignment horizontal="left" vertical="top" wrapText="1"/>
    </xf>
    <xf numFmtId="0" fontId="13" fillId="0" borderId="4740" xfId="3" applyFont="1" applyBorder="1" applyAlignment="1">
      <alignment horizontal="left" vertical="top" wrapText="1"/>
    </xf>
    <xf numFmtId="0" fontId="12" fillId="2" borderId="4733" xfId="3" applyFont="1" applyFill="1" applyBorder="1" applyAlignment="1">
      <alignment horizontal="center" vertical="center"/>
    </xf>
    <xf numFmtId="0" fontId="12" fillId="2" borderId="4734" xfId="3" applyFont="1" applyFill="1" applyBorder="1" applyAlignment="1">
      <alignment horizontal="center" vertical="center"/>
    </xf>
    <xf numFmtId="0" fontId="16" fillId="0" borderId="4721" xfId="3" applyFont="1" applyBorder="1" applyAlignment="1">
      <alignment horizontal="left" vertical="center" wrapText="1"/>
    </xf>
    <xf numFmtId="0" fontId="16" fillId="0" borderId="4722" xfId="3" applyFont="1" applyBorder="1" applyAlignment="1">
      <alignment horizontal="left" vertical="center" wrapText="1"/>
    </xf>
    <xf numFmtId="0" fontId="12" fillId="2" borderId="4723" xfId="3" applyFont="1" applyFill="1" applyBorder="1" applyAlignment="1">
      <alignment horizontal="center" vertical="center"/>
    </xf>
    <xf numFmtId="0" fontId="12" fillId="2" borderId="4724" xfId="3" applyFont="1" applyFill="1" applyBorder="1" applyAlignment="1">
      <alignment horizontal="center" vertical="center"/>
    </xf>
    <xf numFmtId="0" fontId="18" fillId="0" borderId="4725" xfId="3" applyFont="1" applyBorder="1" applyAlignment="1">
      <alignment horizontal="left" vertical="center" shrinkToFit="1"/>
    </xf>
    <xf numFmtId="0" fontId="18" fillId="0" borderId="4726" xfId="3" applyFont="1" applyBorder="1" applyAlignment="1">
      <alignment horizontal="left" vertical="center" shrinkToFit="1"/>
    </xf>
    <xf numFmtId="0" fontId="18" fillId="0" borderId="4727" xfId="3" applyFont="1" applyBorder="1" applyAlignment="1">
      <alignment horizontal="left" vertical="center" shrinkToFit="1"/>
    </xf>
    <xf numFmtId="0" fontId="12" fillId="2" borderId="4814" xfId="3" applyFont="1" applyFill="1" applyBorder="1" applyAlignment="1">
      <alignment horizontal="center" vertical="center" wrapText="1"/>
    </xf>
    <xf numFmtId="0" fontId="12" fillId="2" borderId="4815" xfId="3" applyFont="1" applyFill="1" applyBorder="1" applyAlignment="1">
      <alignment horizontal="center" vertical="center" wrapText="1"/>
    </xf>
    <xf numFmtId="0" fontId="12" fillId="2" borderId="4816" xfId="3" applyFont="1" applyFill="1" applyBorder="1" applyAlignment="1">
      <alignment horizontal="center" vertical="center" wrapText="1"/>
    </xf>
    <xf numFmtId="0" fontId="12" fillId="5" borderId="4814" xfId="3" applyFont="1" applyFill="1" applyBorder="1" applyAlignment="1">
      <alignment horizontal="left" vertical="top" wrapText="1"/>
    </xf>
    <xf numFmtId="0" fontId="12" fillId="5" borderId="4815" xfId="3" applyFont="1" applyFill="1" applyBorder="1" applyAlignment="1">
      <alignment horizontal="left" vertical="top" wrapText="1"/>
    </xf>
    <xf numFmtId="0" fontId="12" fillId="5" borderId="4816" xfId="3" applyFont="1" applyFill="1" applyBorder="1" applyAlignment="1">
      <alignment horizontal="left" vertical="top" wrapText="1"/>
    </xf>
    <xf numFmtId="0" fontId="15" fillId="5" borderId="4814" xfId="3" applyFont="1" applyFill="1" applyBorder="1" applyAlignment="1">
      <alignment horizontal="center" vertical="center" wrapText="1"/>
    </xf>
    <xf numFmtId="0" fontId="15" fillId="5" borderId="4816" xfId="3" applyFont="1" applyFill="1" applyBorder="1" applyAlignment="1">
      <alignment horizontal="center" vertical="center" wrapText="1"/>
    </xf>
    <xf numFmtId="0" fontId="21" fillId="0" borderId="4814" xfId="3" applyFont="1" applyBorder="1" applyAlignment="1">
      <alignment horizontal="left" vertical="center" wrapText="1"/>
    </xf>
    <xf numFmtId="0" fontId="21" fillId="0" borderId="4815" xfId="3" applyFont="1" applyBorder="1" applyAlignment="1">
      <alignment horizontal="left" vertical="center" wrapText="1"/>
    </xf>
    <xf numFmtId="0" fontId="21" fillId="0" borderId="4816" xfId="3" applyFont="1" applyBorder="1" applyAlignment="1">
      <alignment horizontal="left" vertical="center" wrapText="1"/>
    </xf>
    <xf numFmtId="0" fontId="12" fillId="2" borderId="4814" xfId="3" applyFont="1" applyFill="1" applyBorder="1" applyAlignment="1">
      <alignment horizontal="center" vertical="center"/>
    </xf>
    <xf numFmtId="0" fontId="12" fillId="2" borderId="4815" xfId="3" applyFont="1" applyFill="1" applyBorder="1" applyAlignment="1">
      <alignment horizontal="center" vertical="center"/>
    </xf>
    <xf numFmtId="0" fontId="12" fillId="2" borderId="4809" xfId="3" applyFont="1" applyFill="1" applyBorder="1" applyAlignment="1">
      <alignment horizontal="center" vertical="center"/>
    </xf>
    <xf numFmtId="0" fontId="12" fillId="2" borderId="4810" xfId="3" applyFont="1" applyFill="1" applyBorder="1" applyAlignment="1">
      <alignment horizontal="center" vertical="center"/>
    </xf>
    <xf numFmtId="0" fontId="19" fillId="0" borderId="4811" xfId="3" applyFont="1" applyBorder="1" applyAlignment="1">
      <alignment horizontal="left" vertical="center" shrinkToFit="1"/>
    </xf>
    <xf numFmtId="0" fontId="19" fillId="0" borderId="4812" xfId="3" applyFont="1" applyBorder="1" applyAlignment="1">
      <alignment horizontal="left" vertical="center" shrinkToFit="1"/>
    </xf>
    <xf numFmtId="0" fontId="19" fillId="0" borderId="4813" xfId="3" applyFont="1" applyBorder="1" applyAlignment="1">
      <alignment horizontal="left" vertical="center" shrinkToFit="1"/>
    </xf>
    <xf numFmtId="0" fontId="12" fillId="2" borderId="4804" xfId="3" applyFont="1" applyFill="1" applyBorder="1" applyAlignment="1">
      <alignment horizontal="center" vertical="center"/>
    </xf>
    <xf numFmtId="0" fontId="12" fillId="2" borderId="4805" xfId="3" applyFont="1" applyFill="1" applyBorder="1" applyAlignment="1">
      <alignment horizontal="center" vertical="center"/>
    </xf>
    <xf numFmtId="0" fontId="12" fillId="2" borderId="4806" xfId="3" applyFont="1" applyFill="1" applyBorder="1" applyAlignment="1">
      <alignment horizontal="center" vertical="center"/>
    </xf>
    <xf numFmtId="0" fontId="13" fillId="0" borderId="4807" xfId="3" applyFont="1" applyBorder="1" applyAlignment="1">
      <alignment horizontal="left" vertical="top" wrapText="1"/>
    </xf>
    <xf numFmtId="0" fontId="13" fillId="0" borderId="4805" xfId="3" applyFont="1" applyBorder="1" applyAlignment="1">
      <alignment horizontal="left" vertical="top" wrapText="1"/>
    </xf>
    <xf numFmtId="0" fontId="13" fillId="0" borderId="4808" xfId="3" applyFont="1" applyBorder="1" applyAlignment="1">
      <alignment horizontal="left" vertical="top" wrapText="1"/>
    </xf>
    <xf numFmtId="0" fontId="12" fillId="2" borderId="4799" xfId="3" applyFont="1" applyFill="1" applyBorder="1" applyAlignment="1">
      <alignment horizontal="center" vertical="center"/>
    </xf>
    <xf numFmtId="0" fontId="12" fillId="2" borderId="4800" xfId="3" applyFont="1" applyFill="1" applyBorder="1" applyAlignment="1">
      <alignment horizontal="center" vertical="center"/>
    </xf>
    <xf numFmtId="0" fontId="19" fillId="0" borderId="4801" xfId="3" applyFont="1" applyBorder="1" applyAlignment="1">
      <alignment horizontal="left" vertical="center" shrinkToFit="1"/>
    </xf>
    <xf numFmtId="0" fontId="19" fillId="0" borderId="4802" xfId="3" applyFont="1" applyBorder="1" applyAlignment="1">
      <alignment horizontal="left" vertical="center" shrinkToFit="1"/>
    </xf>
    <xf numFmtId="0" fontId="19" fillId="0" borderId="4803" xfId="3" applyFont="1" applyBorder="1" applyAlignment="1">
      <alignment horizontal="left" vertical="center" shrinkToFit="1"/>
    </xf>
    <xf numFmtId="0" fontId="12" fillId="2" borderId="4794" xfId="3" applyFont="1" applyFill="1" applyBorder="1" applyAlignment="1">
      <alignment horizontal="center" vertical="center"/>
    </xf>
    <xf numFmtId="0" fontId="12" fillId="2" borderId="4795" xfId="3" applyFont="1" applyFill="1" applyBorder="1" applyAlignment="1">
      <alignment horizontal="center" vertical="center"/>
    </xf>
    <xf numFmtId="0" fontId="18" fillId="0" borderId="4796" xfId="3" applyFont="1" applyBorder="1" applyAlignment="1">
      <alignment horizontal="left" vertical="center" shrinkToFit="1"/>
    </xf>
    <xf numFmtId="0" fontId="18" fillId="0" borderId="4797" xfId="3" applyFont="1" applyBorder="1" applyAlignment="1">
      <alignment horizontal="left" vertical="center" shrinkToFit="1"/>
    </xf>
    <xf numFmtId="0" fontId="18" fillId="0" borderId="4798" xfId="3" applyFont="1" applyBorder="1" applyAlignment="1">
      <alignment horizontal="left" vertical="center" shrinkToFit="1"/>
    </xf>
    <xf numFmtId="0" fontId="18" fillId="0" borderId="4801" xfId="3" applyFont="1" applyBorder="1" applyAlignment="1">
      <alignment horizontal="left" vertical="center" shrinkToFit="1"/>
    </xf>
    <xf numFmtId="0" fontId="18" fillId="0" borderId="4802" xfId="3" applyFont="1" applyBorder="1" applyAlignment="1">
      <alignment horizontal="left" vertical="center" shrinkToFit="1"/>
    </xf>
    <xf numFmtId="0" fontId="18" fillId="0" borderId="4803" xfId="3" applyFont="1" applyBorder="1" applyAlignment="1">
      <alignment horizontal="left" vertical="center" shrinkToFit="1"/>
    </xf>
    <xf numFmtId="0" fontId="12" fillId="5" borderId="4781" xfId="3" applyFont="1" applyFill="1" applyBorder="1" applyAlignment="1">
      <alignment horizontal="left" vertical="top" wrapText="1"/>
    </xf>
    <xf numFmtId="0" fontId="12" fillId="5" borderId="4782" xfId="3" applyFont="1" applyFill="1" applyBorder="1" applyAlignment="1">
      <alignment horizontal="left" vertical="top" wrapText="1"/>
    </xf>
    <xf numFmtId="0" fontId="12" fillId="2" borderId="4780" xfId="3" applyFont="1" applyFill="1" applyBorder="1" applyAlignment="1">
      <alignment horizontal="center" vertical="center" wrapText="1"/>
    </xf>
    <xf numFmtId="0" fontId="12" fillId="2" borderId="4781" xfId="3" applyFont="1" applyFill="1" applyBorder="1" applyAlignment="1">
      <alignment horizontal="center" vertical="center" wrapText="1"/>
    </xf>
    <xf numFmtId="0" fontId="12" fillId="2" borderId="4793" xfId="3" applyFont="1" applyFill="1" applyBorder="1" applyAlignment="1">
      <alignment horizontal="center" vertical="center" wrapText="1"/>
    </xf>
    <xf numFmtId="0" fontId="12" fillId="2" borderId="4775" xfId="3" applyFont="1" applyFill="1" applyBorder="1" applyAlignment="1">
      <alignment horizontal="center" vertical="center"/>
    </xf>
    <xf numFmtId="0" fontId="12" fillId="2" borderId="4776" xfId="3" applyFont="1" applyFill="1" applyBorder="1" applyAlignment="1">
      <alignment horizontal="center" vertical="center"/>
    </xf>
    <xf numFmtId="0" fontId="19" fillId="0" borderId="4777" xfId="3" applyFont="1" applyBorder="1" applyAlignment="1">
      <alignment horizontal="left" vertical="center" shrinkToFit="1"/>
    </xf>
    <xf numFmtId="0" fontId="19" fillId="0" borderId="4778" xfId="3" applyFont="1" applyBorder="1" applyAlignment="1">
      <alignment horizontal="left" vertical="center" shrinkToFit="1"/>
    </xf>
    <xf numFmtId="0" fontId="19" fillId="0" borderId="4779" xfId="3" applyFont="1" applyBorder="1" applyAlignment="1">
      <alignment horizontal="left" vertical="center" shrinkToFit="1"/>
    </xf>
    <xf numFmtId="0" fontId="12" fillId="2" borderId="4788" xfId="3" applyFont="1" applyFill="1" applyBorder="1" applyAlignment="1">
      <alignment horizontal="center" vertical="center"/>
    </xf>
    <xf numFmtId="0" fontId="12" fillId="2" borderId="4789" xfId="3" applyFont="1" applyFill="1" applyBorder="1" applyAlignment="1">
      <alignment horizontal="center" vertical="center"/>
    </xf>
    <xf numFmtId="0" fontId="19" fillId="0" borderId="4790" xfId="3" applyFont="1" applyBorder="1" applyAlignment="1">
      <alignment horizontal="left" vertical="center" shrinkToFit="1"/>
    </xf>
    <xf numFmtId="0" fontId="19" fillId="0" borderId="4791" xfId="3" applyFont="1" applyBorder="1" applyAlignment="1">
      <alignment horizontal="left" vertical="center" shrinkToFit="1"/>
    </xf>
    <xf numFmtId="0" fontId="19" fillId="0" borderId="4792" xfId="3" applyFont="1" applyBorder="1" applyAlignment="1">
      <alignment horizontal="left" vertical="center" shrinkToFit="1"/>
    </xf>
    <xf numFmtId="0" fontId="18" fillId="0" borderId="4777" xfId="3" applyFont="1" applyBorder="1" applyAlignment="1">
      <alignment horizontal="left" vertical="center" shrinkToFit="1"/>
    </xf>
    <xf numFmtId="0" fontId="18" fillId="0" borderId="4778" xfId="3" applyFont="1" applyBorder="1" applyAlignment="1">
      <alignment horizontal="left" vertical="center" shrinkToFit="1"/>
    </xf>
    <xf numFmtId="0" fontId="18" fillId="0" borderId="4779" xfId="3" applyFont="1" applyBorder="1" applyAlignment="1">
      <alignment horizontal="left" vertical="center" shrinkToFit="1"/>
    </xf>
    <xf numFmtId="0" fontId="16" fillId="0" borderId="4781" xfId="3" applyFont="1" applyBorder="1" applyAlignment="1">
      <alignment horizontal="left" vertical="center" wrapText="1"/>
    </xf>
    <xf numFmtId="0" fontId="16" fillId="0" borderId="4782" xfId="3" applyFont="1" applyBorder="1" applyAlignment="1">
      <alignment horizontal="left" vertical="center" wrapText="1"/>
    </xf>
    <xf numFmtId="0" fontId="12" fillId="2" borderId="4783" xfId="3" applyFont="1" applyFill="1" applyBorder="1" applyAlignment="1">
      <alignment horizontal="center" vertical="center"/>
    </xf>
    <xf numFmtId="0" fontId="12" fillId="2" borderId="4784" xfId="3" applyFont="1" applyFill="1" applyBorder="1" applyAlignment="1">
      <alignment horizontal="center" vertical="center"/>
    </xf>
    <xf numFmtId="0" fontId="12" fillId="2" borderId="4785" xfId="3" applyFont="1" applyFill="1" applyBorder="1" applyAlignment="1">
      <alignment horizontal="center" vertical="center"/>
    </xf>
    <xf numFmtId="0" fontId="13" fillId="0" borderId="4786" xfId="3" applyFont="1" applyBorder="1" applyAlignment="1">
      <alignment horizontal="left" vertical="top" wrapText="1"/>
    </xf>
    <xf numFmtId="0" fontId="13" fillId="0" borderId="4784" xfId="3" applyFont="1" applyBorder="1" applyAlignment="1">
      <alignment horizontal="left" vertical="top" wrapText="1"/>
    </xf>
    <xf numFmtId="0" fontId="13" fillId="0" borderId="4787" xfId="3" applyFont="1" applyBorder="1" applyAlignment="1">
      <alignment horizontal="left" vertical="top" wrapText="1"/>
    </xf>
    <xf numFmtId="0" fontId="12" fillId="2" borderId="4780" xfId="3" applyFont="1" applyFill="1" applyBorder="1" applyAlignment="1">
      <alignment horizontal="center" vertical="center"/>
    </xf>
    <xf numFmtId="0" fontId="12" fillId="2" borderId="4781" xfId="3" applyFont="1" applyFill="1" applyBorder="1" applyAlignment="1">
      <alignment horizontal="center" vertical="center"/>
    </xf>
    <xf numFmtId="0" fontId="16" fillId="0" borderId="4768" xfId="3" applyFont="1" applyBorder="1" applyAlignment="1">
      <alignment horizontal="left" vertical="center" wrapText="1"/>
    </xf>
    <xf numFmtId="0" fontId="16" fillId="0" borderId="4769" xfId="3" applyFont="1" applyBorder="1" applyAlignment="1">
      <alignment horizontal="left" vertical="center" wrapText="1"/>
    </xf>
    <xf numFmtId="0" fontId="12" fillId="2" borderId="4770" xfId="3" applyFont="1" applyFill="1" applyBorder="1" applyAlignment="1">
      <alignment horizontal="center" vertical="center"/>
    </xf>
    <xf numFmtId="0" fontId="12" fillId="2" borderId="4771" xfId="3" applyFont="1" applyFill="1" applyBorder="1" applyAlignment="1">
      <alignment horizontal="center" vertical="center"/>
    </xf>
    <xf numFmtId="0" fontId="18" fillId="0" borderId="4772" xfId="3" applyFont="1" applyBorder="1" applyAlignment="1">
      <alignment horizontal="left" vertical="center" shrinkToFit="1"/>
    </xf>
    <xf numFmtId="0" fontId="18" fillId="0" borderId="4773" xfId="3" applyFont="1" applyBorder="1" applyAlignment="1">
      <alignment horizontal="left" vertical="center" shrinkToFit="1"/>
    </xf>
    <xf numFmtId="0" fontId="18" fillId="0" borderId="4774" xfId="3" applyFont="1" applyBorder="1" applyAlignment="1">
      <alignment horizontal="left" vertical="center" shrinkToFit="1"/>
    </xf>
    <xf numFmtId="0" fontId="12" fillId="2" borderId="4861" xfId="3" applyFont="1" applyFill="1" applyBorder="1" applyAlignment="1">
      <alignment horizontal="center" vertical="center" wrapText="1"/>
    </xf>
    <xf numFmtId="0" fontId="12" fillId="2" borderId="4862" xfId="3" applyFont="1" applyFill="1" applyBorder="1" applyAlignment="1">
      <alignment horizontal="center" vertical="center" wrapText="1"/>
    </xf>
    <xf numFmtId="0" fontId="12" fillId="2" borderId="4863" xfId="3" applyFont="1" applyFill="1" applyBorder="1" applyAlignment="1">
      <alignment horizontal="center" vertical="center" wrapText="1"/>
    </xf>
    <xf numFmtId="0" fontId="12" fillId="5" borderId="4861" xfId="3" applyFont="1" applyFill="1" applyBorder="1" applyAlignment="1">
      <alignment horizontal="left" vertical="top" wrapText="1"/>
    </xf>
    <xf numFmtId="0" fontId="12" fillId="5" borderId="4862" xfId="3" applyFont="1" applyFill="1" applyBorder="1" applyAlignment="1">
      <alignment horizontal="left" vertical="top" wrapText="1"/>
    </xf>
    <xf numFmtId="0" fontId="12" fillId="5" borderId="4863" xfId="3" applyFont="1" applyFill="1" applyBorder="1" applyAlignment="1">
      <alignment horizontal="left" vertical="top" wrapText="1"/>
    </xf>
    <xf numFmtId="0" fontId="15" fillId="5" borderId="4861" xfId="3" applyFont="1" applyFill="1" applyBorder="1" applyAlignment="1">
      <alignment horizontal="center" vertical="center" wrapText="1"/>
    </xf>
    <xf numFmtId="0" fontId="15" fillId="5" borderId="4863" xfId="3" applyFont="1" applyFill="1" applyBorder="1" applyAlignment="1">
      <alignment horizontal="center" vertical="center" wrapText="1"/>
    </xf>
    <xf numFmtId="0" fontId="21" fillId="0" borderId="4861" xfId="3" applyFont="1" applyBorder="1" applyAlignment="1">
      <alignment horizontal="left" vertical="center" wrapText="1"/>
    </xf>
    <xf numFmtId="0" fontId="21" fillId="0" borderId="4862" xfId="3" applyFont="1" applyBorder="1" applyAlignment="1">
      <alignment horizontal="left" vertical="center" wrapText="1"/>
    </xf>
    <xf numFmtId="0" fontId="21" fillId="0" borderId="4863" xfId="3" applyFont="1" applyBorder="1" applyAlignment="1">
      <alignment horizontal="left" vertical="center" wrapText="1"/>
    </xf>
    <xf numFmtId="0" fontId="12" fillId="2" borderId="4861" xfId="3" applyFont="1" applyFill="1" applyBorder="1" applyAlignment="1">
      <alignment horizontal="center" vertical="center"/>
    </xf>
    <xf numFmtId="0" fontId="12" fillId="2" borderId="4862" xfId="3" applyFont="1" applyFill="1" applyBorder="1" applyAlignment="1">
      <alignment horizontal="center" vertical="center"/>
    </xf>
    <xf numFmtId="0" fontId="12" fillId="2" borderId="4856" xfId="3" applyFont="1" applyFill="1" applyBorder="1" applyAlignment="1">
      <alignment horizontal="center" vertical="center"/>
    </xf>
    <xf numFmtId="0" fontId="12" fillId="2" borderId="4857" xfId="3" applyFont="1" applyFill="1" applyBorder="1" applyAlignment="1">
      <alignment horizontal="center" vertical="center"/>
    </xf>
    <xf numFmtId="0" fontId="19" fillId="0" borderId="4858" xfId="3" applyFont="1" applyBorder="1" applyAlignment="1">
      <alignment horizontal="left" vertical="center" shrinkToFit="1"/>
    </xf>
    <xf numFmtId="0" fontId="19" fillId="0" borderId="4859" xfId="3" applyFont="1" applyBorder="1" applyAlignment="1">
      <alignment horizontal="left" vertical="center" shrinkToFit="1"/>
    </xf>
    <xf numFmtId="0" fontId="19" fillId="0" borderId="4860" xfId="3" applyFont="1" applyBorder="1" applyAlignment="1">
      <alignment horizontal="left" vertical="center" shrinkToFit="1"/>
    </xf>
    <xf numFmtId="0" fontId="12" fillId="2" borderId="4851" xfId="3" applyFont="1" applyFill="1" applyBorder="1" applyAlignment="1">
      <alignment horizontal="center" vertical="center"/>
    </xf>
    <xf numFmtId="0" fontId="12" fillId="2" borderId="4852" xfId="3" applyFont="1" applyFill="1" applyBorder="1" applyAlignment="1">
      <alignment horizontal="center" vertical="center"/>
    </xf>
    <xf numFmtId="0" fontId="12" fillId="2" borderId="4853" xfId="3" applyFont="1" applyFill="1" applyBorder="1" applyAlignment="1">
      <alignment horizontal="center" vertical="center"/>
    </xf>
    <xf numFmtId="0" fontId="13" fillId="0" borderId="4854" xfId="3" applyFont="1" applyBorder="1" applyAlignment="1">
      <alignment horizontal="left" vertical="top" wrapText="1"/>
    </xf>
    <xf numFmtId="0" fontId="13" fillId="0" borderId="4852" xfId="3" applyFont="1" applyBorder="1" applyAlignment="1">
      <alignment horizontal="left" vertical="top" wrapText="1"/>
    </xf>
    <xf numFmtId="0" fontId="13" fillId="0" borderId="4855" xfId="3" applyFont="1" applyBorder="1" applyAlignment="1">
      <alignment horizontal="left" vertical="top" wrapText="1"/>
    </xf>
    <xf numFmtId="0" fontId="12" fillId="2" borderId="4846" xfId="3" applyFont="1" applyFill="1" applyBorder="1" applyAlignment="1">
      <alignment horizontal="center" vertical="center"/>
    </xf>
    <xf numFmtId="0" fontId="12" fillId="2" borderId="4847" xfId="3" applyFont="1" applyFill="1" applyBorder="1" applyAlignment="1">
      <alignment horizontal="center" vertical="center"/>
    </xf>
    <xf numFmtId="0" fontId="19" fillId="0" borderId="4848" xfId="3" applyFont="1" applyBorder="1" applyAlignment="1">
      <alignment horizontal="left" vertical="center" shrinkToFit="1"/>
    </xf>
    <xf numFmtId="0" fontId="19" fillId="0" borderId="4849" xfId="3" applyFont="1" applyBorder="1" applyAlignment="1">
      <alignment horizontal="left" vertical="center" shrinkToFit="1"/>
    </xf>
    <xf numFmtId="0" fontId="19" fillId="0" borderId="4850" xfId="3" applyFont="1" applyBorder="1" applyAlignment="1">
      <alignment horizontal="left" vertical="center" shrinkToFit="1"/>
    </xf>
    <xf numFmtId="0" fontId="12" fillId="2" borderId="4841" xfId="3" applyFont="1" applyFill="1" applyBorder="1" applyAlignment="1">
      <alignment horizontal="center" vertical="center"/>
    </xf>
    <xf numFmtId="0" fontId="12" fillId="2" borderId="4842" xfId="3" applyFont="1" applyFill="1" applyBorder="1" applyAlignment="1">
      <alignment horizontal="center" vertical="center"/>
    </xf>
    <xf numFmtId="0" fontId="18" fillId="0" borderId="4843" xfId="3" applyFont="1" applyBorder="1" applyAlignment="1">
      <alignment horizontal="left" vertical="center" shrinkToFit="1"/>
    </xf>
    <xf numFmtId="0" fontId="18" fillId="0" borderId="4844" xfId="3" applyFont="1" applyBorder="1" applyAlignment="1">
      <alignment horizontal="left" vertical="center" shrinkToFit="1"/>
    </xf>
    <xf numFmtId="0" fontId="18" fillId="0" borderId="4845" xfId="3" applyFont="1" applyBorder="1" applyAlignment="1">
      <alignment horizontal="left" vertical="center" shrinkToFit="1"/>
    </xf>
    <xf numFmtId="0" fontId="18" fillId="0" borderId="4848" xfId="3" applyFont="1" applyBorder="1" applyAlignment="1">
      <alignment horizontal="left" vertical="center" shrinkToFit="1"/>
    </xf>
    <xf numFmtId="0" fontId="18" fillId="0" borderId="4849" xfId="3" applyFont="1" applyBorder="1" applyAlignment="1">
      <alignment horizontal="left" vertical="center" shrinkToFit="1"/>
    </xf>
    <xf numFmtId="0" fontId="18" fillId="0" borderId="4850" xfId="3" applyFont="1" applyBorder="1" applyAlignment="1">
      <alignment horizontal="left" vertical="center" shrinkToFit="1"/>
    </xf>
    <xf numFmtId="0" fontId="12" fillId="5" borderId="4828" xfId="3" applyFont="1" applyFill="1" applyBorder="1" applyAlignment="1">
      <alignment horizontal="left" vertical="top" wrapText="1"/>
    </xf>
    <xf numFmtId="0" fontId="12" fillId="5" borderId="4829" xfId="3" applyFont="1" applyFill="1" applyBorder="1" applyAlignment="1">
      <alignment horizontal="left" vertical="top" wrapText="1"/>
    </xf>
    <xf numFmtId="0" fontId="12" fillId="2" borderId="4827" xfId="3" applyFont="1" applyFill="1" applyBorder="1" applyAlignment="1">
      <alignment horizontal="center" vertical="center" wrapText="1"/>
    </xf>
    <xf numFmtId="0" fontId="12" fillId="2" borderId="4828" xfId="3" applyFont="1" applyFill="1" applyBorder="1" applyAlignment="1">
      <alignment horizontal="center" vertical="center" wrapText="1"/>
    </xf>
    <xf numFmtId="0" fontId="12" fillId="2" borderId="4840" xfId="3" applyFont="1" applyFill="1" applyBorder="1" applyAlignment="1">
      <alignment horizontal="center" vertical="center" wrapText="1"/>
    </xf>
    <xf numFmtId="0" fontId="12" fillId="2" borderId="4822" xfId="3" applyFont="1" applyFill="1" applyBorder="1" applyAlignment="1">
      <alignment horizontal="center" vertical="center"/>
    </xf>
    <xf numFmtId="0" fontId="12" fillId="2" borderId="4823" xfId="3" applyFont="1" applyFill="1" applyBorder="1" applyAlignment="1">
      <alignment horizontal="center" vertical="center"/>
    </xf>
    <xf numFmtId="0" fontId="19" fillId="0" borderId="4824" xfId="3" applyFont="1" applyBorder="1" applyAlignment="1">
      <alignment horizontal="left" vertical="center" shrinkToFit="1"/>
    </xf>
    <xf numFmtId="0" fontId="19" fillId="0" borderId="4825" xfId="3" applyFont="1" applyBorder="1" applyAlignment="1">
      <alignment horizontal="left" vertical="center" shrinkToFit="1"/>
    </xf>
    <xf numFmtId="0" fontId="19" fillId="0" borderId="4826" xfId="3" applyFont="1" applyBorder="1" applyAlignment="1">
      <alignment horizontal="left" vertical="center" shrinkToFit="1"/>
    </xf>
    <xf numFmtId="0" fontId="12" fillId="2" borderId="4835" xfId="3" applyFont="1" applyFill="1" applyBorder="1" applyAlignment="1">
      <alignment horizontal="center" vertical="center"/>
    </xf>
    <xf numFmtId="0" fontId="12" fillId="2" borderId="4836" xfId="3" applyFont="1" applyFill="1" applyBorder="1" applyAlignment="1">
      <alignment horizontal="center" vertical="center"/>
    </xf>
    <xf numFmtId="0" fontId="19" fillId="0" borderId="4837" xfId="3" applyFont="1" applyBorder="1" applyAlignment="1">
      <alignment horizontal="left" vertical="center" shrinkToFit="1"/>
    </xf>
    <xf numFmtId="0" fontId="19" fillId="0" borderId="4838" xfId="3" applyFont="1" applyBorder="1" applyAlignment="1">
      <alignment horizontal="left" vertical="center" shrinkToFit="1"/>
    </xf>
    <xf numFmtId="0" fontId="19" fillId="0" borderId="4839" xfId="3" applyFont="1" applyBorder="1" applyAlignment="1">
      <alignment horizontal="left" vertical="center" shrinkToFit="1"/>
    </xf>
    <xf numFmtId="0" fontId="18" fillId="0" borderId="4824" xfId="3" applyFont="1" applyBorder="1" applyAlignment="1">
      <alignment horizontal="left" vertical="center" shrinkToFit="1"/>
    </xf>
    <xf numFmtId="0" fontId="18" fillId="0" borderId="4825" xfId="3" applyFont="1" applyBorder="1" applyAlignment="1">
      <alignment horizontal="left" vertical="center" shrinkToFit="1"/>
    </xf>
    <xf numFmtId="0" fontId="18" fillId="0" borderId="4826" xfId="3" applyFont="1" applyBorder="1" applyAlignment="1">
      <alignment horizontal="left" vertical="center" shrinkToFit="1"/>
    </xf>
    <xf numFmtId="0" fontId="16" fillId="0" borderId="4828" xfId="3" applyFont="1" applyBorder="1" applyAlignment="1">
      <alignment horizontal="left" vertical="center" wrapText="1"/>
    </xf>
    <xf numFmtId="0" fontId="16" fillId="0" borderId="4829" xfId="3" applyFont="1" applyBorder="1" applyAlignment="1">
      <alignment horizontal="left" vertical="center" wrapText="1"/>
    </xf>
    <xf numFmtId="0" fontId="12" fillId="2" borderId="4830" xfId="3" applyFont="1" applyFill="1" applyBorder="1" applyAlignment="1">
      <alignment horizontal="center" vertical="center"/>
    </xf>
    <xf numFmtId="0" fontId="12" fillId="2" borderId="4831" xfId="3" applyFont="1" applyFill="1" applyBorder="1" applyAlignment="1">
      <alignment horizontal="center" vertical="center"/>
    </xf>
    <xf numFmtId="0" fontId="12" fillId="2" borderId="4832" xfId="3" applyFont="1" applyFill="1" applyBorder="1" applyAlignment="1">
      <alignment horizontal="center" vertical="center"/>
    </xf>
    <xf numFmtId="0" fontId="13" fillId="0" borderId="4833" xfId="3" applyFont="1" applyBorder="1" applyAlignment="1">
      <alignment horizontal="left" vertical="top" wrapText="1"/>
    </xf>
    <xf numFmtId="0" fontId="13" fillId="0" borderId="4831" xfId="3" applyFont="1" applyBorder="1" applyAlignment="1">
      <alignment horizontal="left" vertical="top" wrapText="1"/>
    </xf>
    <xf numFmtId="0" fontId="13" fillId="0" borderId="4834" xfId="3" applyFont="1" applyBorder="1" applyAlignment="1">
      <alignment horizontal="left" vertical="top" wrapText="1"/>
    </xf>
    <xf numFmtId="0" fontId="12" fillId="2" borderId="4827" xfId="3" applyFont="1" applyFill="1" applyBorder="1" applyAlignment="1">
      <alignment horizontal="center" vertical="center"/>
    </xf>
    <xf numFmtId="0" fontId="12" fillId="2" borderId="4828" xfId="3" applyFont="1" applyFill="1" applyBorder="1" applyAlignment="1">
      <alignment horizontal="center" vertical="center"/>
    </xf>
    <xf numFmtId="0" fontId="16" fillId="0" borderId="4815" xfId="3" applyFont="1" applyBorder="1" applyAlignment="1">
      <alignment horizontal="left" vertical="center" wrapText="1"/>
    </xf>
    <xf numFmtId="0" fontId="16" fillId="0" borderId="4816" xfId="3" applyFont="1" applyBorder="1" applyAlignment="1">
      <alignment horizontal="left" vertical="center" wrapText="1"/>
    </xf>
    <xf numFmtId="0" fontId="12" fillId="2" borderId="4817" xfId="3" applyFont="1" applyFill="1" applyBorder="1" applyAlignment="1">
      <alignment horizontal="center" vertical="center"/>
    </xf>
    <xf numFmtId="0" fontId="12" fillId="2" borderId="4818" xfId="3" applyFont="1" applyFill="1" applyBorder="1" applyAlignment="1">
      <alignment horizontal="center" vertical="center"/>
    </xf>
    <xf numFmtId="0" fontId="18" fillId="0" borderId="4819" xfId="3" applyFont="1" applyBorder="1" applyAlignment="1">
      <alignment horizontal="left" vertical="center" shrinkToFit="1"/>
    </xf>
    <xf numFmtId="0" fontId="18" fillId="0" borderId="4820" xfId="3" applyFont="1" applyBorder="1" applyAlignment="1">
      <alignment horizontal="left" vertical="center" shrinkToFit="1"/>
    </xf>
    <xf numFmtId="0" fontId="18" fillId="0" borderId="4821" xfId="3" applyFont="1" applyBorder="1" applyAlignment="1">
      <alignment horizontal="left" vertical="center" shrinkToFit="1"/>
    </xf>
    <xf numFmtId="0" fontId="12" fillId="2" borderId="4908" xfId="3" applyFont="1" applyFill="1" applyBorder="1" applyAlignment="1">
      <alignment horizontal="center" vertical="center" wrapText="1"/>
    </xf>
    <xf numFmtId="0" fontId="12" fillId="2" borderId="4909" xfId="3" applyFont="1" applyFill="1" applyBorder="1" applyAlignment="1">
      <alignment horizontal="center" vertical="center" wrapText="1"/>
    </xf>
    <xf numFmtId="0" fontId="12" fillId="2" borderId="4910" xfId="3" applyFont="1" applyFill="1" applyBorder="1" applyAlignment="1">
      <alignment horizontal="center" vertical="center" wrapText="1"/>
    </xf>
    <xf numFmtId="0" fontId="12" fillId="5" borderId="4908" xfId="3" applyFont="1" applyFill="1" applyBorder="1" applyAlignment="1">
      <alignment horizontal="left" vertical="top" wrapText="1"/>
    </xf>
    <xf numFmtId="0" fontId="12" fillId="5" borderId="4909" xfId="3" applyFont="1" applyFill="1" applyBorder="1" applyAlignment="1">
      <alignment horizontal="left" vertical="top" wrapText="1"/>
    </xf>
    <xf numFmtId="0" fontId="12" fillId="5" borderId="4910" xfId="3" applyFont="1" applyFill="1" applyBorder="1" applyAlignment="1">
      <alignment horizontal="left" vertical="top" wrapText="1"/>
    </xf>
    <xf numFmtId="0" fontId="15" fillId="5" borderId="4908" xfId="3" applyFont="1" applyFill="1" applyBorder="1" applyAlignment="1">
      <alignment horizontal="center" vertical="center" wrapText="1"/>
    </xf>
    <xf numFmtId="0" fontId="15" fillId="5" borderId="4910" xfId="3" applyFont="1" applyFill="1" applyBorder="1" applyAlignment="1">
      <alignment horizontal="center" vertical="center" wrapText="1"/>
    </xf>
    <xf numFmtId="0" fontId="21" fillId="0" borderId="4908" xfId="3" applyFont="1" applyBorder="1" applyAlignment="1">
      <alignment horizontal="left" vertical="center" wrapText="1"/>
    </xf>
    <xf numFmtId="0" fontId="21" fillId="0" borderId="4909" xfId="3" applyFont="1" applyBorder="1" applyAlignment="1">
      <alignment horizontal="left" vertical="center" wrapText="1"/>
    </xf>
    <xf numFmtId="0" fontId="21" fillId="0" borderId="4910" xfId="3" applyFont="1" applyBorder="1" applyAlignment="1">
      <alignment horizontal="left" vertical="center" wrapText="1"/>
    </xf>
    <xf numFmtId="0" fontId="12" fillId="2" borderId="4908" xfId="3" applyFont="1" applyFill="1" applyBorder="1" applyAlignment="1">
      <alignment horizontal="center" vertical="center"/>
    </xf>
    <xf numFmtId="0" fontId="12" fillId="2" borderId="4909" xfId="3" applyFont="1" applyFill="1" applyBorder="1" applyAlignment="1">
      <alignment horizontal="center" vertical="center"/>
    </xf>
    <xf numFmtId="0" fontId="12" fillId="2" borderId="4903" xfId="3" applyFont="1" applyFill="1" applyBorder="1" applyAlignment="1">
      <alignment horizontal="center" vertical="center"/>
    </xf>
    <xf numFmtId="0" fontId="12" fillId="2" borderId="4904" xfId="3" applyFont="1" applyFill="1" applyBorder="1" applyAlignment="1">
      <alignment horizontal="center" vertical="center"/>
    </xf>
    <xf numFmtId="0" fontId="19" fillId="0" borderId="4905" xfId="3" applyFont="1" applyBorder="1" applyAlignment="1">
      <alignment horizontal="left" vertical="center" shrinkToFit="1"/>
    </xf>
    <xf numFmtId="0" fontId="19" fillId="0" borderId="4906" xfId="3" applyFont="1" applyBorder="1" applyAlignment="1">
      <alignment horizontal="left" vertical="center" shrinkToFit="1"/>
    </xf>
    <xf numFmtId="0" fontId="19" fillId="0" borderId="4907" xfId="3" applyFont="1" applyBorder="1" applyAlignment="1">
      <alignment horizontal="left" vertical="center" shrinkToFit="1"/>
    </xf>
    <xf numFmtId="0" fontId="12" fillId="2" borderId="4898" xfId="3" applyFont="1" applyFill="1" applyBorder="1" applyAlignment="1">
      <alignment horizontal="center" vertical="center"/>
    </xf>
    <xf numFmtId="0" fontId="12" fillId="2" borderId="4899" xfId="3" applyFont="1" applyFill="1" applyBorder="1" applyAlignment="1">
      <alignment horizontal="center" vertical="center"/>
    </xf>
    <xf numFmtId="0" fontId="12" fillId="2" borderId="4900" xfId="3" applyFont="1" applyFill="1" applyBorder="1" applyAlignment="1">
      <alignment horizontal="center" vertical="center"/>
    </xf>
    <xf numFmtId="0" fontId="13" fillId="0" borderId="4901" xfId="3" applyFont="1" applyBorder="1" applyAlignment="1">
      <alignment horizontal="left" vertical="top" wrapText="1"/>
    </xf>
    <xf numFmtId="0" fontId="13" fillId="0" borderId="4899" xfId="3" applyFont="1" applyBorder="1" applyAlignment="1">
      <alignment horizontal="left" vertical="top" wrapText="1"/>
    </xf>
    <xf numFmtId="0" fontId="13" fillId="0" borderId="4902" xfId="3" applyFont="1" applyBorder="1" applyAlignment="1">
      <alignment horizontal="left" vertical="top" wrapText="1"/>
    </xf>
    <xf numFmtId="0" fontId="12" fillId="2" borderId="4893" xfId="3" applyFont="1" applyFill="1" applyBorder="1" applyAlignment="1">
      <alignment horizontal="center" vertical="center"/>
    </xf>
    <xf numFmtId="0" fontId="12" fillId="2" borderId="4894" xfId="3" applyFont="1" applyFill="1" applyBorder="1" applyAlignment="1">
      <alignment horizontal="center" vertical="center"/>
    </xf>
    <xf numFmtId="0" fontId="19" fillId="0" borderId="4895" xfId="3" applyFont="1" applyBorder="1" applyAlignment="1">
      <alignment horizontal="left" vertical="center" shrinkToFit="1"/>
    </xf>
    <xf numFmtId="0" fontId="19" fillId="0" borderId="4896" xfId="3" applyFont="1" applyBorder="1" applyAlignment="1">
      <alignment horizontal="left" vertical="center" shrinkToFit="1"/>
    </xf>
    <xf numFmtId="0" fontId="19" fillId="0" borderId="4897" xfId="3" applyFont="1" applyBorder="1" applyAlignment="1">
      <alignment horizontal="left" vertical="center" shrinkToFit="1"/>
    </xf>
    <xf numFmtId="0" fontId="12" fillId="2" borderId="4888" xfId="3" applyFont="1" applyFill="1" applyBorder="1" applyAlignment="1">
      <alignment horizontal="center" vertical="center"/>
    </xf>
    <xf numFmtId="0" fontId="12" fillId="2" borderId="4889" xfId="3" applyFont="1" applyFill="1" applyBorder="1" applyAlignment="1">
      <alignment horizontal="center" vertical="center"/>
    </xf>
    <xf numFmtId="0" fontId="18" fillId="0" borderId="4890" xfId="3" applyFont="1" applyBorder="1" applyAlignment="1">
      <alignment horizontal="left" vertical="center" shrinkToFit="1"/>
    </xf>
    <xf numFmtId="0" fontId="18" fillId="0" borderId="4891" xfId="3" applyFont="1" applyBorder="1" applyAlignment="1">
      <alignment horizontal="left" vertical="center" shrinkToFit="1"/>
    </xf>
    <xf numFmtId="0" fontId="18" fillId="0" borderId="4892" xfId="3" applyFont="1" applyBorder="1" applyAlignment="1">
      <alignment horizontal="left" vertical="center" shrinkToFit="1"/>
    </xf>
    <xf numFmtId="0" fontId="18" fillId="0" borderId="4895" xfId="3" applyFont="1" applyBorder="1" applyAlignment="1">
      <alignment horizontal="left" vertical="center" shrinkToFit="1"/>
    </xf>
    <xf numFmtId="0" fontId="18" fillId="0" borderId="4896" xfId="3" applyFont="1" applyBorder="1" applyAlignment="1">
      <alignment horizontal="left" vertical="center" shrinkToFit="1"/>
    </xf>
    <xf numFmtId="0" fontId="18" fillId="0" borderId="4897" xfId="3" applyFont="1" applyBorder="1" applyAlignment="1">
      <alignment horizontal="left" vertical="center" shrinkToFit="1"/>
    </xf>
    <xf numFmtId="0" fontId="12" fillId="5" borderId="4875" xfId="3" applyFont="1" applyFill="1" applyBorder="1" applyAlignment="1">
      <alignment horizontal="left" vertical="top" wrapText="1"/>
    </xf>
    <xf numFmtId="0" fontId="12" fillId="5" borderId="4876" xfId="3" applyFont="1" applyFill="1" applyBorder="1" applyAlignment="1">
      <alignment horizontal="left" vertical="top" wrapText="1"/>
    </xf>
    <xf numFmtId="0" fontId="12" fillId="2" borderId="4874" xfId="3" applyFont="1" applyFill="1" applyBorder="1" applyAlignment="1">
      <alignment horizontal="center" vertical="center" wrapText="1"/>
    </xf>
    <xf numFmtId="0" fontId="12" fillId="2" borderId="4875" xfId="3" applyFont="1" applyFill="1" applyBorder="1" applyAlignment="1">
      <alignment horizontal="center" vertical="center" wrapText="1"/>
    </xf>
    <xf numFmtId="0" fontId="12" fillId="2" borderId="4887" xfId="3" applyFont="1" applyFill="1" applyBorder="1" applyAlignment="1">
      <alignment horizontal="center" vertical="center" wrapText="1"/>
    </xf>
    <xf numFmtId="0" fontId="12" fillId="2" borderId="4869" xfId="3" applyFont="1" applyFill="1" applyBorder="1" applyAlignment="1">
      <alignment horizontal="center" vertical="center"/>
    </xf>
    <xf numFmtId="0" fontId="12" fillId="2" borderId="4870" xfId="3" applyFont="1" applyFill="1" applyBorder="1" applyAlignment="1">
      <alignment horizontal="center" vertical="center"/>
    </xf>
    <xf numFmtId="0" fontId="19" fillId="0" borderId="4871" xfId="3" applyFont="1" applyBorder="1" applyAlignment="1">
      <alignment horizontal="left" vertical="center" shrinkToFit="1"/>
    </xf>
    <xf numFmtId="0" fontId="19" fillId="0" borderId="4872" xfId="3" applyFont="1" applyBorder="1" applyAlignment="1">
      <alignment horizontal="left" vertical="center" shrinkToFit="1"/>
    </xf>
    <xf numFmtId="0" fontId="19" fillId="0" borderId="4873" xfId="3" applyFont="1" applyBorder="1" applyAlignment="1">
      <alignment horizontal="left" vertical="center" shrinkToFit="1"/>
    </xf>
    <xf numFmtId="0" fontId="12" fillId="2" borderId="4882" xfId="3" applyFont="1" applyFill="1" applyBorder="1" applyAlignment="1">
      <alignment horizontal="center" vertical="center"/>
    </xf>
    <xf numFmtId="0" fontId="12" fillId="2" borderId="4883" xfId="3" applyFont="1" applyFill="1" applyBorder="1" applyAlignment="1">
      <alignment horizontal="center" vertical="center"/>
    </xf>
    <xf numFmtId="0" fontId="19" fillId="0" borderId="4884" xfId="3" applyFont="1" applyBorder="1" applyAlignment="1">
      <alignment horizontal="left" vertical="center" shrinkToFit="1"/>
    </xf>
    <xf numFmtId="0" fontId="19" fillId="0" borderId="4885" xfId="3" applyFont="1" applyBorder="1" applyAlignment="1">
      <alignment horizontal="left" vertical="center" shrinkToFit="1"/>
    </xf>
    <xf numFmtId="0" fontId="19" fillId="0" borderId="4886" xfId="3" applyFont="1" applyBorder="1" applyAlignment="1">
      <alignment horizontal="left" vertical="center" shrinkToFit="1"/>
    </xf>
    <xf numFmtId="0" fontId="18" fillId="0" borderId="4871" xfId="3" applyFont="1" applyBorder="1" applyAlignment="1">
      <alignment horizontal="left" vertical="center" shrinkToFit="1"/>
    </xf>
    <xf numFmtId="0" fontId="18" fillId="0" borderId="4872" xfId="3" applyFont="1" applyBorder="1" applyAlignment="1">
      <alignment horizontal="left" vertical="center" shrinkToFit="1"/>
    </xf>
    <xf numFmtId="0" fontId="18" fillId="0" borderId="4873" xfId="3" applyFont="1" applyBorder="1" applyAlignment="1">
      <alignment horizontal="left" vertical="center" shrinkToFit="1"/>
    </xf>
    <xf numFmtId="0" fontId="16" fillId="0" borderId="4875" xfId="3" applyFont="1" applyBorder="1" applyAlignment="1">
      <alignment horizontal="left" vertical="center" wrapText="1"/>
    </xf>
    <xf numFmtId="0" fontId="16" fillId="0" borderId="4876" xfId="3" applyFont="1" applyBorder="1" applyAlignment="1">
      <alignment horizontal="left" vertical="center" wrapText="1"/>
    </xf>
    <xf numFmtId="0" fontId="12" fillId="2" borderId="4877" xfId="3" applyFont="1" applyFill="1" applyBorder="1" applyAlignment="1">
      <alignment horizontal="center" vertical="center"/>
    </xf>
    <xf numFmtId="0" fontId="12" fillId="2" borderId="4878" xfId="3" applyFont="1" applyFill="1" applyBorder="1" applyAlignment="1">
      <alignment horizontal="center" vertical="center"/>
    </xf>
    <xf numFmtId="0" fontId="12" fillId="2" borderId="4879" xfId="3" applyFont="1" applyFill="1" applyBorder="1" applyAlignment="1">
      <alignment horizontal="center" vertical="center"/>
    </xf>
    <xf numFmtId="0" fontId="13" fillId="0" borderId="4880" xfId="3" applyFont="1" applyBorder="1" applyAlignment="1">
      <alignment horizontal="left" vertical="top" wrapText="1"/>
    </xf>
    <xf numFmtId="0" fontId="13" fillId="0" borderId="4878" xfId="3" applyFont="1" applyBorder="1" applyAlignment="1">
      <alignment horizontal="left" vertical="top" wrapText="1"/>
    </xf>
    <xf numFmtId="0" fontId="13" fillId="0" borderId="4881" xfId="3" applyFont="1" applyBorder="1" applyAlignment="1">
      <alignment horizontal="left" vertical="top" wrapText="1"/>
    </xf>
    <xf numFmtId="0" fontId="12" fillId="2" borderId="4874" xfId="3" applyFont="1" applyFill="1" applyBorder="1" applyAlignment="1">
      <alignment horizontal="center" vertical="center"/>
    </xf>
    <xf numFmtId="0" fontId="12" fillId="2" borderId="4875" xfId="3" applyFont="1" applyFill="1" applyBorder="1" applyAlignment="1">
      <alignment horizontal="center" vertical="center"/>
    </xf>
    <xf numFmtId="0" fontId="16" fillId="0" borderId="4862" xfId="3" applyFont="1" applyBorder="1" applyAlignment="1">
      <alignment horizontal="left" vertical="center" wrapText="1"/>
    </xf>
    <xf numFmtId="0" fontId="16" fillId="0" borderId="4863" xfId="3" applyFont="1" applyBorder="1" applyAlignment="1">
      <alignment horizontal="left" vertical="center" wrapText="1"/>
    </xf>
    <xf numFmtId="0" fontId="12" fillId="2" borderId="4864" xfId="3" applyFont="1" applyFill="1" applyBorder="1" applyAlignment="1">
      <alignment horizontal="center" vertical="center"/>
    </xf>
    <xf numFmtId="0" fontId="12" fillId="2" borderId="4865" xfId="3" applyFont="1" applyFill="1" applyBorder="1" applyAlignment="1">
      <alignment horizontal="center" vertical="center"/>
    </xf>
    <xf numFmtId="0" fontId="18" fillId="0" borderId="4866" xfId="3" applyFont="1" applyBorder="1" applyAlignment="1">
      <alignment horizontal="left" vertical="center" shrinkToFit="1"/>
    </xf>
    <xf numFmtId="0" fontId="18" fillId="0" borderId="4867" xfId="3" applyFont="1" applyBorder="1" applyAlignment="1">
      <alignment horizontal="left" vertical="center" shrinkToFit="1"/>
    </xf>
    <xf numFmtId="0" fontId="18" fillId="0" borderId="4868" xfId="3" applyFont="1" applyBorder="1" applyAlignment="1">
      <alignment horizontal="left" vertical="center" shrinkToFit="1"/>
    </xf>
    <xf numFmtId="0" fontId="12" fillId="2" borderId="4955" xfId="3" applyFont="1" applyFill="1" applyBorder="1" applyAlignment="1">
      <alignment horizontal="center" vertical="center" wrapText="1"/>
    </xf>
    <xf numFmtId="0" fontId="12" fillId="2" borderId="4956" xfId="3" applyFont="1" applyFill="1" applyBorder="1" applyAlignment="1">
      <alignment horizontal="center" vertical="center" wrapText="1"/>
    </xf>
    <xf numFmtId="0" fontId="12" fillId="2" borderId="4957" xfId="3" applyFont="1" applyFill="1" applyBorder="1" applyAlignment="1">
      <alignment horizontal="center" vertical="center" wrapText="1"/>
    </xf>
    <xf numFmtId="0" fontId="12" fillId="5" borderId="4955" xfId="3" applyFont="1" applyFill="1" applyBorder="1" applyAlignment="1">
      <alignment horizontal="left" vertical="top" wrapText="1"/>
    </xf>
    <xf numFmtId="0" fontId="12" fillId="5" borderId="4956" xfId="3" applyFont="1" applyFill="1" applyBorder="1" applyAlignment="1">
      <alignment horizontal="left" vertical="top" wrapText="1"/>
    </xf>
    <xf numFmtId="0" fontId="12" fillId="5" borderId="4957" xfId="3" applyFont="1" applyFill="1" applyBorder="1" applyAlignment="1">
      <alignment horizontal="left" vertical="top" wrapText="1"/>
    </xf>
    <xf numFmtId="0" fontId="15" fillId="5" borderId="4955" xfId="3" applyFont="1" applyFill="1" applyBorder="1" applyAlignment="1">
      <alignment horizontal="center" vertical="center" wrapText="1"/>
    </xf>
    <xf numFmtId="0" fontId="15" fillId="5" borderId="4957" xfId="3" applyFont="1" applyFill="1" applyBorder="1" applyAlignment="1">
      <alignment horizontal="center" vertical="center" wrapText="1"/>
    </xf>
    <xf numFmtId="0" fontId="21" fillId="0" borderId="4955" xfId="3" applyFont="1" applyBorder="1" applyAlignment="1">
      <alignment horizontal="left" vertical="center" wrapText="1"/>
    </xf>
    <xf numFmtId="0" fontId="21" fillId="0" borderId="4956" xfId="3" applyFont="1" applyBorder="1" applyAlignment="1">
      <alignment horizontal="left" vertical="center" wrapText="1"/>
    </xf>
    <xf numFmtId="0" fontId="21" fillId="0" borderId="4957" xfId="3" applyFont="1" applyBorder="1" applyAlignment="1">
      <alignment horizontal="left" vertical="center" wrapText="1"/>
    </xf>
    <xf numFmtId="0" fontId="12" fillId="2" borderId="4955" xfId="3" applyFont="1" applyFill="1" applyBorder="1" applyAlignment="1">
      <alignment horizontal="center" vertical="center"/>
    </xf>
    <xf numFmtId="0" fontId="12" fillId="2" borderId="4956" xfId="3" applyFont="1" applyFill="1" applyBorder="1" applyAlignment="1">
      <alignment horizontal="center" vertical="center"/>
    </xf>
    <xf numFmtId="0" fontId="12" fillId="2" borderId="4950" xfId="3" applyFont="1" applyFill="1" applyBorder="1" applyAlignment="1">
      <alignment horizontal="center" vertical="center"/>
    </xf>
    <xf numFmtId="0" fontId="12" fillId="2" borderId="4951" xfId="3" applyFont="1" applyFill="1" applyBorder="1" applyAlignment="1">
      <alignment horizontal="center" vertical="center"/>
    </xf>
    <xf numFmtId="0" fontId="19" fillId="0" borderId="4952" xfId="3" applyFont="1" applyBorder="1" applyAlignment="1">
      <alignment horizontal="left" vertical="center" shrinkToFit="1"/>
    </xf>
    <xf numFmtId="0" fontId="19" fillId="0" borderId="4953" xfId="3" applyFont="1" applyBorder="1" applyAlignment="1">
      <alignment horizontal="left" vertical="center" shrinkToFit="1"/>
    </xf>
    <xf numFmtId="0" fontId="19" fillId="0" borderId="4954" xfId="3" applyFont="1" applyBorder="1" applyAlignment="1">
      <alignment horizontal="left" vertical="center" shrinkToFit="1"/>
    </xf>
    <xf numFmtId="0" fontId="12" fillId="2" borderId="4945" xfId="3" applyFont="1" applyFill="1" applyBorder="1" applyAlignment="1">
      <alignment horizontal="center" vertical="center"/>
    </xf>
    <xf numFmtId="0" fontId="12" fillId="2" borderId="4946" xfId="3" applyFont="1" applyFill="1" applyBorder="1" applyAlignment="1">
      <alignment horizontal="center" vertical="center"/>
    </xf>
    <xf numFmtId="0" fontId="12" fillId="2" borderId="4947" xfId="3" applyFont="1" applyFill="1" applyBorder="1" applyAlignment="1">
      <alignment horizontal="center" vertical="center"/>
    </xf>
    <xf numFmtId="0" fontId="13" fillId="0" borderId="4948" xfId="3" applyFont="1" applyBorder="1" applyAlignment="1">
      <alignment horizontal="left" vertical="top" wrapText="1"/>
    </xf>
    <xf numFmtId="0" fontId="13" fillId="0" borderId="4946" xfId="3" applyFont="1" applyBorder="1" applyAlignment="1">
      <alignment horizontal="left" vertical="top" wrapText="1"/>
    </xf>
    <xf numFmtId="0" fontId="13" fillId="0" borderId="4949" xfId="3" applyFont="1" applyBorder="1" applyAlignment="1">
      <alignment horizontal="left" vertical="top" wrapText="1"/>
    </xf>
    <xf numFmtId="0" fontId="12" fillId="2" borderId="4940" xfId="3" applyFont="1" applyFill="1" applyBorder="1" applyAlignment="1">
      <alignment horizontal="center" vertical="center"/>
    </xf>
    <xf numFmtId="0" fontId="12" fillId="2" borderId="4941" xfId="3" applyFont="1" applyFill="1" applyBorder="1" applyAlignment="1">
      <alignment horizontal="center" vertical="center"/>
    </xf>
    <xf numFmtId="0" fontId="19" fillId="0" borderId="4942" xfId="3" applyFont="1" applyBorder="1" applyAlignment="1">
      <alignment horizontal="left" vertical="center" shrinkToFit="1"/>
    </xf>
    <xf numFmtId="0" fontId="19" fillId="0" borderId="4943" xfId="3" applyFont="1" applyBorder="1" applyAlignment="1">
      <alignment horizontal="left" vertical="center" shrinkToFit="1"/>
    </xf>
    <xf numFmtId="0" fontId="19" fillId="0" borderId="4944" xfId="3" applyFont="1" applyBorder="1" applyAlignment="1">
      <alignment horizontal="left" vertical="center" shrinkToFit="1"/>
    </xf>
    <xf numFmtId="0" fontId="12" fillId="2" borderId="4935" xfId="3" applyFont="1" applyFill="1" applyBorder="1" applyAlignment="1">
      <alignment horizontal="center" vertical="center"/>
    </xf>
    <xf numFmtId="0" fontId="12" fillId="2" borderId="4936" xfId="3" applyFont="1" applyFill="1" applyBorder="1" applyAlignment="1">
      <alignment horizontal="center" vertical="center"/>
    </xf>
    <xf numFmtId="0" fontId="18" fillId="0" borderId="4937" xfId="3" applyFont="1" applyBorder="1" applyAlignment="1">
      <alignment horizontal="left" vertical="center" shrinkToFit="1"/>
    </xf>
    <xf numFmtId="0" fontId="18" fillId="0" borderId="4938" xfId="3" applyFont="1" applyBorder="1" applyAlignment="1">
      <alignment horizontal="left" vertical="center" shrinkToFit="1"/>
    </xf>
    <xf numFmtId="0" fontId="18" fillId="0" borderId="4939" xfId="3" applyFont="1" applyBorder="1" applyAlignment="1">
      <alignment horizontal="left" vertical="center" shrinkToFit="1"/>
    </xf>
    <xf numFmtId="0" fontId="18" fillId="0" borderId="4942" xfId="3" applyFont="1" applyBorder="1" applyAlignment="1">
      <alignment horizontal="left" vertical="center" shrinkToFit="1"/>
    </xf>
    <xf numFmtId="0" fontId="18" fillId="0" borderId="4943" xfId="3" applyFont="1" applyBorder="1" applyAlignment="1">
      <alignment horizontal="left" vertical="center" shrinkToFit="1"/>
    </xf>
    <xf numFmtId="0" fontId="18" fillId="0" borderId="4944" xfId="3" applyFont="1" applyBorder="1" applyAlignment="1">
      <alignment horizontal="left" vertical="center" shrinkToFit="1"/>
    </xf>
    <xf numFmtId="0" fontId="12" fillId="5" borderId="4922" xfId="3" applyFont="1" applyFill="1" applyBorder="1" applyAlignment="1">
      <alignment horizontal="left" vertical="top" wrapText="1"/>
    </xf>
    <xf numFmtId="0" fontId="12" fillId="5" borderId="4923" xfId="3" applyFont="1" applyFill="1" applyBorder="1" applyAlignment="1">
      <alignment horizontal="left" vertical="top" wrapText="1"/>
    </xf>
    <xf numFmtId="0" fontId="12" fillId="2" borderId="4921" xfId="3" applyFont="1" applyFill="1" applyBorder="1" applyAlignment="1">
      <alignment horizontal="center" vertical="center" wrapText="1"/>
    </xf>
    <xf numFmtId="0" fontId="12" fillId="2" borderId="4922" xfId="3" applyFont="1" applyFill="1" applyBorder="1" applyAlignment="1">
      <alignment horizontal="center" vertical="center" wrapText="1"/>
    </xf>
    <xf numFmtId="0" fontId="12" fillId="2" borderId="4934" xfId="3" applyFont="1" applyFill="1" applyBorder="1" applyAlignment="1">
      <alignment horizontal="center" vertical="center" wrapText="1"/>
    </xf>
    <xf numFmtId="0" fontId="12" fillId="2" borderId="4916" xfId="3" applyFont="1" applyFill="1" applyBorder="1" applyAlignment="1">
      <alignment horizontal="center" vertical="center"/>
    </xf>
    <xf numFmtId="0" fontId="12" fillId="2" borderId="4917" xfId="3" applyFont="1" applyFill="1" applyBorder="1" applyAlignment="1">
      <alignment horizontal="center" vertical="center"/>
    </xf>
    <xf numFmtId="0" fontId="19" fillId="0" borderId="4918" xfId="3" applyFont="1" applyBorder="1" applyAlignment="1">
      <alignment horizontal="left" vertical="center" shrinkToFit="1"/>
    </xf>
    <xf numFmtId="0" fontId="19" fillId="0" borderId="4919" xfId="3" applyFont="1" applyBorder="1" applyAlignment="1">
      <alignment horizontal="left" vertical="center" shrinkToFit="1"/>
    </xf>
    <xf numFmtId="0" fontId="19" fillId="0" borderId="4920" xfId="3" applyFont="1" applyBorder="1" applyAlignment="1">
      <alignment horizontal="left" vertical="center" shrinkToFit="1"/>
    </xf>
    <xf numFmtId="0" fontId="12" fillId="2" borderId="4929" xfId="3" applyFont="1" applyFill="1" applyBorder="1" applyAlignment="1">
      <alignment horizontal="center" vertical="center"/>
    </xf>
    <xf numFmtId="0" fontId="12" fillId="2" borderId="4930" xfId="3" applyFont="1" applyFill="1" applyBorder="1" applyAlignment="1">
      <alignment horizontal="center" vertical="center"/>
    </xf>
    <xf numFmtId="0" fontId="19" fillId="0" borderId="4931" xfId="3" applyFont="1" applyBorder="1" applyAlignment="1">
      <alignment horizontal="left" vertical="center" shrinkToFit="1"/>
    </xf>
    <xf numFmtId="0" fontId="19" fillId="0" borderId="4932" xfId="3" applyFont="1" applyBorder="1" applyAlignment="1">
      <alignment horizontal="left" vertical="center" shrinkToFit="1"/>
    </xf>
    <xf numFmtId="0" fontId="19" fillId="0" borderId="4933" xfId="3" applyFont="1" applyBorder="1" applyAlignment="1">
      <alignment horizontal="left" vertical="center" shrinkToFit="1"/>
    </xf>
    <xf numFmtId="0" fontId="18" fillId="0" borderId="4918" xfId="3" applyFont="1" applyBorder="1" applyAlignment="1">
      <alignment horizontal="left" vertical="center" shrinkToFit="1"/>
    </xf>
    <xf numFmtId="0" fontId="18" fillId="0" borderId="4919" xfId="3" applyFont="1" applyBorder="1" applyAlignment="1">
      <alignment horizontal="left" vertical="center" shrinkToFit="1"/>
    </xf>
    <xf numFmtId="0" fontId="18" fillId="0" borderId="4920" xfId="3" applyFont="1" applyBorder="1" applyAlignment="1">
      <alignment horizontal="left" vertical="center" shrinkToFit="1"/>
    </xf>
    <xf numFmtId="0" fontId="16" fillId="0" borderId="4922" xfId="3" applyFont="1" applyBorder="1" applyAlignment="1">
      <alignment horizontal="left" vertical="center" wrapText="1"/>
    </xf>
    <xf numFmtId="0" fontId="16" fillId="0" borderId="4923" xfId="3" applyFont="1" applyBorder="1" applyAlignment="1">
      <alignment horizontal="left" vertical="center" wrapText="1"/>
    </xf>
    <xf numFmtId="0" fontId="12" fillId="2" borderId="4924" xfId="3" applyFont="1" applyFill="1" applyBorder="1" applyAlignment="1">
      <alignment horizontal="center" vertical="center"/>
    </xf>
    <xf numFmtId="0" fontId="12" fillId="2" borderId="4925" xfId="3" applyFont="1" applyFill="1" applyBorder="1" applyAlignment="1">
      <alignment horizontal="center" vertical="center"/>
    </xf>
    <xf numFmtId="0" fontId="12" fillId="2" borderId="4926" xfId="3" applyFont="1" applyFill="1" applyBorder="1" applyAlignment="1">
      <alignment horizontal="center" vertical="center"/>
    </xf>
    <xf numFmtId="0" fontId="13" fillId="0" borderId="4927" xfId="3" applyFont="1" applyBorder="1" applyAlignment="1">
      <alignment horizontal="left" vertical="top" wrapText="1"/>
    </xf>
    <xf numFmtId="0" fontId="13" fillId="0" borderId="4925" xfId="3" applyFont="1" applyBorder="1" applyAlignment="1">
      <alignment horizontal="left" vertical="top" wrapText="1"/>
    </xf>
    <xf numFmtId="0" fontId="13" fillId="0" borderId="4928" xfId="3" applyFont="1" applyBorder="1" applyAlignment="1">
      <alignment horizontal="left" vertical="top" wrapText="1"/>
    </xf>
    <xf numFmtId="0" fontId="12" fillId="2" borderId="4921" xfId="3" applyFont="1" applyFill="1" applyBorder="1" applyAlignment="1">
      <alignment horizontal="center" vertical="center"/>
    </xf>
    <xf numFmtId="0" fontId="12" fillId="2" borderId="4922" xfId="3" applyFont="1" applyFill="1" applyBorder="1" applyAlignment="1">
      <alignment horizontal="center" vertical="center"/>
    </xf>
    <xf numFmtId="0" fontId="16" fillId="0" borderId="4909" xfId="3" applyFont="1" applyBorder="1" applyAlignment="1">
      <alignment horizontal="left" vertical="center" wrapText="1"/>
    </xf>
    <xf numFmtId="0" fontId="16" fillId="0" borderId="4910" xfId="3" applyFont="1" applyBorder="1" applyAlignment="1">
      <alignment horizontal="left" vertical="center" wrapText="1"/>
    </xf>
    <xf numFmtId="0" fontId="12" fillId="2" borderId="4911" xfId="3" applyFont="1" applyFill="1" applyBorder="1" applyAlignment="1">
      <alignment horizontal="center" vertical="center"/>
    </xf>
    <xf numFmtId="0" fontId="12" fillId="2" borderId="4912" xfId="3" applyFont="1" applyFill="1" applyBorder="1" applyAlignment="1">
      <alignment horizontal="center" vertical="center"/>
    </xf>
    <xf numFmtId="0" fontId="18" fillId="0" borderId="4913" xfId="3" applyFont="1" applyBorder="1" applyAlignment="1">
      <alignment horizontal="left" vertical="center" shrinkToFit="1"/>
    </xf>
    <xf numFmtId="0" fontId="18" fillId="0" borderId="4914" xfId="3" applyFont="1" applyBorder="1" applyAlignment="1">
      <alignment horizontal="left" vertical="center" shrinkToFit="1"/>
    </xf>
    <xf numFmtId="0" fontId="18" fillId="0" borderId="4915" xfId="3" applyFont="1" applyBorder="1" applyAlignment="1">
      <alignment horizontal="left" vertical="center" shrinkToFit="1"/>
    </xf>
    <xf numFmtId="0" fontId="12" fillId="2" borderId="5002" xfId="3" applyFont="1" applyFill="1" applyBorder="1" applyAlignment="1">
      <alignment horizontal="center" vertical="center" wrapText="1"/>
    </xf>
    <xf numFmtId="0" fontId="12" fillId="2" borderId="5003" xfId="3" applyFont="1" applyFill="1" applyBorder="1" applyAlignment="1">
      <alignment horizontal="center" vertical="center" wrapText="1"/>
    </xf>
    <xf numFmtId="0" fontId="12" fillId="2" borderId="5004" xfId="3" applyFont="1" applyFill="1" applyBorder="1" applyAlignment="1">
      <alignment horizontal="center" vertical="center" wrapText="1"/>
    </xf>
    <xf numFmtId="0" fontId="12" fillId="5" borderId="5002" xfId="3" applyFont="1" applyFill="1" applyBorder="1" applyAlignment="1">
      <alignment horizontal="left" vertical="top" wrapText="1"/>
    </xf>
    <xf numFmtId="0" fontId="12" fillId="5" borderId="5003" xfId="3" applyFont="1" applyFill="1" applyBorder="1" applyAlignment="1">
      <alignment horizontal="left" vertical="top" wrapText="1"/>
    </xf>
    <xf numFmtId="0" fontId="12" fillId="5" borderId="5004" xfId="3" applyFont="1" applyFill="1" applyBorder="1" applyAlignment="1">
      <alignment horizontal="left" vertical="top" wrapText="1"/>
    </xf>
    <xf numFmtId="0" fontId="15" fillId="5" borderId="5002" xfId="3" applyFont="1" applyFill="1" applyBorder="1" applyAlignment="1">
      <alignment horizontal="center" vertical="center" wrapText="1"/>
    </xf>
    <xf numFmtId="0" fontId="15" fillId="5" borderId="5004" xfId="3" applyFont="1" applyFill="1" applyBorder="1" applyAlignment="1">
      <alignment horizontal="center" vertical="center" wrapText="1"/>
    </xf>
    <xf numFmtId="0" fontId="21" fillId="0" borderId="5002" xfId="3" applyFont="1" applyBorder="1" applyAlignment="1">
      <alignment horizontal="left" vertical="center" wrapText="1"/>
    </xf>
    <xf numFmtId="0" fontId="21" fillId="0" borderId="5003" xfId="3" applyFont="1" applyBorder="1" applyAlignment="1">
      <alignment horizontal="left" vertical="center" wrapText="1"/>
    </xf>
    <xf numFmtId="0" fontId="21" fillId="0" borderId="5004" xfId="3" applyFont="1" applyBorder="1" applyAlignment="1">
      <alignment horizontal="left" vertical="center" wrapText="1"/>
    </xf>
    <xf numFmtId="0" fontId="12" fillId="2" borderId="5002" xfId="3" applyFont="1" applyFill="1" applyBorder="1" applyAlignment="1">
      <alignment horizontal="center" vertical="center"/>
    </xf>
    <xf numFmtId="0" fontId="12" fillId="2" borderId="5003" xfId="3" applyFont="1" applyFill="1" applyBorder="1" applyAlignment="1">
      <alignment horizontal="center" vertical="center"/>
    </xf>
    <xf numFmtId="0" fontId="12" fillId="2" borderId="4997" xfId="3" applyFont="1" applyFill="1" applyBorder="1" applyAlignment="1">
      <alignment horizontal="center" vertical="center"/>
    </xf>
    <xf numFmtId="0" fontId="12" fillId="2" borderId="4998" xfId="3" applyFont="1" applyFill="1" applyBorder="1" applyAlignment="1">
      <alignment horizontal="center" vertical="center"/>
    </xf>
    <xf numFmtId="0" fontId="19" fillId="0" borderId="4999" xfId="3" applyFont="1" applyBorder="1" applyAlignment="1">
      <alignment horizontal="left" vertical="center" shrinkToFit="1"/>
    </xf>
    <xf numFmtId="0" fontId="19" fillId="0" borderId="5000" xfId="3" applyFont="1" applyBorder="1" applyAlignment="1">
      <alignment horizontal="left" vertical="center" shrinkToFit="1"/>
    </xf>
    <xf numFmtId="0" fontId="19" fillId="0" borderId="5001" xfId="3" applyFont="1" applyBorder="1" applyAlignment="1">
      <alignment horizontal="left" vertical="center" shrinkToFit="1"/>
    </xf>
    <xf numFmtId="0" fontId="12" fillId="2" borderId="4992" xfId="3" applyFont="1" applyFill="1" applyBorder="1" applyAlignment="1">
      <alignment horizontal="center" vertical="center"/>
    </xf>
    <xf numFmtId="0" fontId="12" fillId="2" borderId="4993" xfId="3" applyFont="1" applyFill="1" applyBorder="1" applyAlignment="1">
      <alignment horizontal="center" vertical="center"/>
    </xf>
    <xf numFmtId="0" fontId="12" fillId="2" borderId="4994" xfId="3" applyFont="1" applyFill="1" applyBorder="1" applyAlignment="1">
      <alignment horizontal="center" vertical="center"/>
    </xf>
    <xf numFmtId="0" fontId="13" fillId="0" borderId="4995" xfId="3" applyFont="1" applyBorder="1" applyAlignment="1">
      <alignment horizontal="left" vertical="top" wrapText="1"/>
    </xf>
    <xf numFmtId="0" fontId="13" fillId="0" borderId="4993" xfId="3" applyFont="1" applyBorder="1" applyAlignment="1">
      <alignment horizontal="left" vertical="top" wrapText="1"/>
    </xf>
    <xf numFmtId="0" fontId="13" fillId="0" borderId="4996" xfId="3" applyFont="1" applyBorder="1" applyAlignment="1">
      <alignment horizontal="left" vertical="top" wrapText="1"/>
    </xf>
    <xf numFmtId="0" fontId="12" fillId="2" borderId="4987" xfId="3" applyFont="1" applyFill="1" applyBorder="1" applyAlignment="1">
      <alignment horizontal="center" vertical="center"/>
    </xf>
    <xf numFmtId="0" fontId="12" fillId="2" borderId="4988" xfId="3" applyFont="1" applyFill="1" applyBorder="1" applyAlignment="1">
      <alignment horizontal="center" vertical="center"/>
    </xf>
    <xf numFmtId="0" fontId="19" fillId="0" borderId="4989" xfId="3" applyFont="1" applyBorder="1" applyAlignment="1">
      <alignment horizontal="left" vertical="center" shrinkToFit="1"/>
    </xf>
    <xf numFmtId="0" fontId="19" fillId="0" borderId="4990" xfId="3" applyFont="1" applyBorder="1" applyAlignment="1">
      <alignment horizontal="left" vertical="center" shrinkToFit="1"/>
    </xf>
    <xf numFmtId="0" fontId="19" fillId="0" borderId="4991" xfId="3" applyFont="1" applyBorder="1" applyAlignment="1">
      <alignment horizontal="left" vertical="center" shrinkToFit="1"/>
    </xf>
    <xf numFmtId="0" fontId="12" fillId="2" borderId="4982" xfId="3" applyFont="1" applyFill="1" applyBorder="1" applyAlignment="1">
      <alignment horizontal="center" vertical="center"/>
    </xf>
    <xf numFmtId="0" fontId="12" fillId="2" borderId="4983" xfId="3" applyFont="1" applyFill="1" applyBorder="1" applyAlignment="1">
      <alignment horizontal="center" vertical="center"/>
    </xf>
    <xf numFmtId="0" fontId="18" fillId="0" borderId="4984" xfId="3" applyFont="1" applyBorder="1" applyAlignment="1">
      <alignment horizontal="left" vertical="center" shrinkToFit="1"/>
    </xf>
    <xf numFmtId="0" fontId="18" fillId="0" borderId="4985" xfId="3" applyFont="1" applyBorder="1" applyAlignment="1">
      <alignment horizontal="left" vertical="center" shrinkToFit="1"/>
    </xf>
    <xf numFmtId="0" fontId="18" fillId="0" borderId="4986" xfId="3" applyFont="1" applyBorder="1" applyAlignment="1">
      <alignment horizontal="left" vertical="center" shrinkToFit="1"/>
    </xf>
    <xf numFmtId="0" fontId="18" fillId="0" borderId="4989" xfId="3" applyFont="1" applyBorder="1" applyAlignment="1">
      <alignment horizontal="left" vertical="center" shrinkToFit="1"/>
    </xf>
    <xf numFmtId="0" fontId="18" fillId="0" borderId="4990" xfId="3" applyFont="1" applyBorder="1" applyAlignment="1">
      <alignment horizontal="left" vertical="center" shrinkToFit="1"/>
    </xf>
    <xf numFmtId="0" fontId="18" fillId="0" borderId="4991" xfId="3" applyFont="1" applyBorder="1" applyAlignment="1">
      <alignment horizontal="left" vertical="center" shrinkToFit="1"/>
    </xf>
    <xf numFmtId="0" fontId="12" fillId="5" borderId="4969" xfId="3" applyFont="1" applyFill="1" applyBorder="1" applyAlignment="1">
      <alignment horizontal="left" vertical="top" wrapText="1"/>
    </xf>
    <xf numFmtId="0" fontId="12" fillId="5" borderId="4970" xfId="3" applyFont="1" applyFill="1" applyBorder="1" applyAlignment="1">
      <alignment horizontal="left" vertical="top" wrapText="1"/>
    </xf>
    <xf numFmtId="0" fontId="12" fillId="2" borderId="4968" xfId="3" applyFont="1" applyFill="1" applyBorder="1" applyAlignment="1">
      <alignment horizontal="center" vertical="center" wrapText="1"/>
    </xf>
    <xf numFmtId="0" fontId="12" fillId="2" borderId="4969" xfId="3" applyFont="1" applyFill="1" applyBorder="1" applyAlignment="1">
      <alignment horizontal="center" vertical="center" wrapText="1"/>
    </xf>
    <xf numFmtId="0" fontId="12" fillId="2" borderId="4981" xfId="3" applyFont="1" applyFill="1" applyBorder="1" applyAlignment="1">
      <alignment horizontal="center" vertical="center" wrapText="1"/>
    </xf>
    <xf numFmtId="0" fontId="12" fillId="2" borderId="4963" xfId="3" applyFont="1" applyFill="1" applyBorder="1" applyAlignment="1">
      <alignment horizontal="center" vertical="center"/>
    </xf>
    <xf numFmtId="0" fontId="12" fillId="2" borderId="4964" xfId="3" applyFont="1" applyFill="1" applyBorder="1" applyAlignment="1">
      <alignment horizontal="center" vertical="center"/>
    </xf>
    <xf numFmtId="0" fontId="19" fillId="0" borderId="4965" xfId="3" applyFont="1" applyBorder="1" applyAlignment="1">
      <alignment horizontal="left" vertical="center" shrinkToFit="1"/>
    </xf>
    <xf numFmtId="0" fontId="19" fillId="0" borderId="4966" xfId="3" applyFont="1" applyBorder="1" applyAlignment="1">
      <alignment horizontal="left" vertical="center" shrinkToFit="1"/>
    </xf>
    <xf numFmtId="0" fontId="19" fillId="0" borderId="4967" xfId="3" applyFont="1" applyBorder="1" applyAlignment="1">
      <alignment horizontal="left" vertical="center" shrinkToFit="1"/>
    </xf>
    <xf numFmtId="0" fontId="12" fillId="2" borderId="4976" xfId="3" applyFont="1" applyFill="1" applyBorder="1" applyAlignment="1">
      <alignment horizontal="center" vertical="center"/>
    </xf>
    <xf numFmtId="0" fontId="12" fillId="2" borderId="4977" xfId="3" applyFont="1" applyFill="1" applyBorder="1" applyAlignment="1">
      <alignment horizontal="center" vertical="center"/>
    </xf>
    <xf numFmtId="0" fontId="19" fillId="0" borderId="4978" xfId="3" applyFont="1" applyBorder="1" applyAlignment="1">
      <alignment horizontal="left" vertical="center" shrinkToFit="1"/>
    </xf>
    <xf numFmtId="0" fontId="19" fillId="0" borderId="4979" xfId="3" applyFont="1" applyBorder="1" applyAlignment="1">
      <alignment horizontal="left" vertical="center" shrinkToFit="1"/>
    </xf>
    <xf numFmtId="0" fontId="19" fillId="0" borderId="4980" xfId="3" applyFont="1" applyBorder="1" applyAlignment="1">
      <alignment horizontal="left" vertical="center" shrinkToFit="1"/>
    </xf>
    <xf numFmtId="0" fontId="18" fillId="0" borderId="4965" xfId="3" applyFont="1" applyBorder="1" applyAlignment="1">
      <alignment horizontal="left" vertical="center" shrinkToFit="1"/>
    </xf>
    <xf numFmtId="0" fontId="18" fillId="0" borderId="4966" xfId="3" applyFont="1" applyBorder="1" applyAlignment="1">
      <alignment horizontal="left" vertical="center" shrinkToFit="1"/>
    </xf>
    <xf numFmtId="0" fontId="18" fillId="0" borderId="4967" xfId="3" applyFont="1" applyBorder="1" applyAlignment="1">
      <alignment horizontal="left" vertical="center" shrinkToFit="1"/>
    </xf>
    <xf numFmtId="0" fontId="16" fillId="0" borderId="4969" xfId="3" applyFont="1" applyBorder="1" applyAlignment="1">
      <alignment horizontal="left" vertical="center" wrapText="1"/>
    </xf>
    <xf numFmtId="0" fontId="16" fillId="0" borderId="4970" xfId="3" applyFont="1" applyBorder="1" applyAlignment="1">
      <alignment horizontal="left" vertical="center" wrapText="1"/>
    </xf>
    <xf numFmtId="0" fontId="12" fillId="2" borderId="4971" xfId="3" applyFont="1" applyFill="1" applyBorder="1" applyAlignment="1">
      <alignment horizontal="center" vertical="center"/>
    </xf>
    <xf numFmtId="0" fontId="12" fillId="2" borderId="4972" xfId="3" applyFont="1" applyFill="1" applyBorder="1" applyAlignment="1">
      <alignment horizontal="center" vertical="center"/>
    </xf>
    <xf numFmtId="0" fontId="12" fillId="2" borderId="4973" xfId="3" applyFont="1" applyFill="1" applyBorder="1" applyAlignment="1">
      <alignment horizontal="center" vertical="center"/>
    </xf>
    <xf numFmtId="0" fontId="13" fillId="0" borderId="4974" xfId="3" applyFont="1" applyBorder="1" applyAlignment="1">
      <alignment horizontal="left" vertical="top" wrapText="1"/>
    </xf>
    <xf numFmtId="0" fontId="13" fillId="0" borderId="4972" xfId="3" applyFont="1" applyBorder="1" applyAlignment="1">
      <alignment horizontal="left" vertical="top" wrapText="1"/>
    </xf>
    <xf numFmtId="0" fontId="13" fillId="0" borderId="4975" xfId="3" applyFont="1" applyBorder="1" applyAlignment="1">
      <alignment horizontal="left" vertical="top" wrapText="1"/>
    </xf>
    <xf numFmtId="0" fontId="12" fillId="2" borderId="4968" xfId="3" applyFont="1" applyFill="1" applyBorder="1" applyAlignment="1">
      <alignment horizontal="center" vertical="center"/>
    </xf>
    <xf numFmtId="0" fontId="12" fillId="2" borderId="4969" xfId="3" applyFont="1" applyFill="1" applyBorder="1" applyAlignment="1">
      <alignment horizontal="center" vertical="center"/>
    </xf>
    <xf numFmtId="0" fontId="16" fillId="0" borderId="4956" xfId="3" applyFont="1" applyBorder="1" applyAlignment="1">
      <alignment horizontal="left" vertical="center" wrapText="1"/>
    </xf>
    <xf numFmtId="0" fontId="16" fillId="0" borderId="4957" xfId="3" applyFont="1" applyBorder="1" applyAlignment="1">
      <alignment horizontal="left" vertical="center" wrapText="1"/>
    </xf>
    <xf numFmtId="0" fontId="12" fillId="2" borderId="4958" xfId="3" applyFont="1" applyFill="1" applyBorder="1" applyAlignment="1">
      <alignment horizontal="center" vertical="center"/>
    </xf>
    <xf numFmtId="0" fontId="12" fillId="2" borderId="4959" xfId="3" applyFont="1" applyFill="1" applyBorder="1" applyAlignment="1">
      <alignment horizontal="center" vertical="center"/>
    </xf>
    <xf numFmtId="0" fontId="18" fillId="0" borderId="4960" xfId="3" applyFont="1" applyBorder="1" applyAlignment="1">
      <alignment horizontal="left" vertical="center" shrinkToFit="1"/>
    </xf>
    <xf numFmtId="0" fontId="18" fillId="0" borderId="4961" xfId="3" applyFont="1" applyBorder="1" applyAlignment="1">
      <alignment horizontal="left" vertical="center" shrinkToFit="1"/>
    </xf>
    <xf numFmtId="0" fontId="18" fillId="0" borderId="4962" xfId="3" applyFont="1" applyBorder="1" applyAlignment="1">
      <alignment horizontal="left" vertical="center" shrinkToFit="1"/>
    </xf>
    <xf numFmtId="0" fontId="12" fillId="2" borderId="5049" xfId="3" applyFont="1" applyFill="1" applyBorder="1" applyAlignment="1">
      <alignment horizontal="center" vertical="center" wrapText="1"/>
    </xf>
    <xf numFmtId="0" fontId="12" fillId="2" borderId="5050" xfId="3" applyFont="1" applyFill="1" applyBorder="1" applyAlignment="1">
      <alignment horizontal="center" vertical="center" wrapText="1"/>
    </xf>
    <xf numFmtId="0" fontId="12" fillId="2" borderId="5051" xfId="3" applyFont="1" applyFill="1" applyBorder="1" applyAlignment="1">
      <alignment horizontal="center" vertical="center" wrapText="1"/>
    </xf>
    <xf numFmtId="0" fontId="12" fillId="5" borderId="5049" xfId="3" applyFont="1" applyFill="1" applyBorder="1" applyAlignment="1">
      <alignment horizontal="left" vertical="top" wrapText="1"/>
    </xf>
    <xf numFmtId="0" fontId="12" fillId="5" borderId="5050" xfId="3" applyFont="1" applyFill="1" applyBorder="1" applyAlignment="1">
      <alignment horizontal="left" vertical="top" wrapText="1"/>
    </xf>
    <xf numFmtId="0" fontId="12" fillId="5" borderId="5051" xfId="3" applyFont="1" applyFill="1" applyBorder="1" applyAlignment="1">
      <alignment horizontal="left" vertical="top" wrapText="1"/>
    </xf>
    <xf numFmtId="0" fontId="15" fillId="5" borderId="5049" xfId="3" applyFont="1" applyFill="1" applyBorder="1" applyAlignment="1">
      <alignment horizontal="center" vertical="center" wrapText="1"/>
    </xf>
    <xf numFmtId="0" fontId="15" fillId="5" borderId="5051" xfId="3" applyFont="1" applyFill="1" applyBorder="1" applyAlignment="1">
      <alignment horizontal="center" vertical="center" wrapText="1"/>
    </xf>
    <xf numFmtId="0" fontId="21" fillId="0" borderId="5049" xfId="3" applyFont="1" applyBorder="1" applyAlignment="1">
      <alignment horizontal="left" vertical="center" wrapText="1"/>
    </xf>
    <xf numFmtId="0" fontId="21" fillId="0" borderId="5050" xfId="3" applyFont="1" applyBorder="1" applyAlignment="1">
      <alignment horizontal="left" vertical="center" wrapText="1"/>
    </xf>
    <xf numFmtId="0" fontId="21" fillId="0" borderId="5051" xfId="3" applyFont="1" applyBorder="1" applyAlignment="1">
      <alignment horizontal="left" vertical="center" wrapText="1"/>
    </xf>
    <xf numFmtId="0" fontId="12" fillId="2" borderId="5049" xfId="3" applyFont="1" applyFill="1" applyBorder="1" applyAlignment="1">
      <alignment horizontal="center" vertical="center"/>
    </xf>
    <xf numFmtId="0" fontId="12" fillId="2" borderId="5050" xfId="3" applyFont="1" applyFill="1" applyBorder="1" applyAlignment="1">
      <alignment horizontal="center" vertical="center"/>
    </xf>
    <xf numFmtId="0" fontId="12" fillId="2" borderId="5044" xfId="3" applyFont="1" applyFill="1" applyBorder="1" applyAlignment="1">
      <alignment horizontal="center" vertical="center"/>
    </xf>
    <xf numFmtId="0" fontId="12" fillId="2" borderId="5045" xfId="3" applyFont="1" applyFill="1" applyBorder="1" applyAlignment="1">
      <alignment horizontal="center" vertical="center"/>
    </xf>
    <xf numFmtId="0" fontId="19" fillId="0" borderId="5046" xfId="3" applyFont="1" applyBorder="1" applyAlignment="1">
      <alignment horizontal="left" vertical="center" shrinkToFit="1"/>
    </xf>
    <xf numFmtId="0" fontId="19" fillId="0" borderId="5047" xfId="3" applyFont="1" applyBorder="1" applyAlignment="1">
      <alignment horizontal="left" vertical="center" shrinkToFit="1"/>
    </xf>
    <xf numFmtId="0" fontId="19" fillId="0" borderId="5048" xfId="3" applyFont="1" applyBorder="1" applyAlignment="1">
      <alignment horizontal="left" vertical="center" shrinkToFit="1"/>
    </xf>
    <xf numFmtId="0" fontId="12" fillId="2" borderId="5039" xfId="3" applyFont="1" applyFill="1" applyBorder="1" applyAlignment="1">
      <alignment horizontal="center" vertical="center"/>
    </xf>
    <xf numFmtId="0" fontId="12" fillId="2" borderId="5040" xfId="3" applyFont="1" applyFill="1" applyBorder="1" applyAlignment="1">
      <alignment horizontal="center" vertical="center"/>
    </xf>
    <xf numFmtId="0" fontId="12" fillId="2" borderId="5041" xfId="3" applyFont="1" applyFill="1" applyBorder="1" applyAlignment="1">
      <alignment horizontal="center" vertical="center"/>
    </xf>
    <xf numFmtId="0" fontId="13" fillId="0" borderId="5042" xfId="3" applyFont="1" applyBorder="1" applyAlignment="1">
      <alignment horizontal="left" vertical="top" wrapText="1"/>
    </xf>
    <xf numFmtId="0" fontId="13" fillId="0" borderId="5040" xfId="3" applyFont="1" applyBorder="1" applyAlignment="1">
      <alignment horizontal="left" vertical="top" wrapText="1"/>
    </xf>
    <xf numFmtId="0" fontId="13" fillId="0" borderId="5043" xfId="3" applyFont="1" applyBorder="1" applyAlignment="1">
      <alignment horizontal="left" vertical="top" wrapText="1"/>
    </xf>
    <xf numFmtId="0" fontId="12" fillId="2" borderId="5034" xfId="3" applyFont="1" applyFill="1" applyBorder="1" applyAlignment="1">
      <alignment horizontal="center" vertical="center"/>
    </xf>
    <xf numFmtId="0" fontId="12" fillId="2" borderId="5035" xfId="3" applyFont="1" applyFill="1" applyBorder="1" applyAlignment="1">
      <alignment horizontal="center" vertical="center"/>
    </xf>
    <xf numFmtId="0" fontId="19" fillId="0" borderId="5036" xfId="3" applyFont="1" applyBorder="1" applyAlignment="1">
      <alignment horizontal="left" vertical="center" shrinkToFit="1"/>
    </xf>
    <xf numFmtId="0" fontId="19" fillId="0" borderId="5037" xfId="3" applyFont="1" applyBorder="1" applyAlignment="1">
      <alignment horizontal="left" vertical="center" shrinkToFit="1"/>
    </xf>
    <xf numFmtId="0" fontId="19" fillId="0" borderId="5038" xfId="3" applyFont="1" applyBorder="1" applyAlignment="1">
      <alignment horizontal="left" vertical="center" shrinkToFit="1"/>
    </xf>
    <xf numFmtId="0" fontId="12" fillId="2" borderId="5029" xfId="3" applyFont="1" applyFill="1" applyBorder="1" applyAlignment="1">
      <alignment horizontal="center" vertical="center"/>
    </xf>
    <xf numFmtId="0" fontId="12" fillId="2" borderId="5030" xfId="3" applyFont="1" applyFill="1" applyBorder="1" applyAlignment="1">
      <alignment horizontal="center" vertical="center"/>
    </xf>
    <xf numFmtId="0" fontId="18" fillId="0" borderId="5031" xfId="3" applyFont="1" applyBorder="1" applyAlignment="1">
      <alignment horizontal="left" vertical="center" shrinkToFit="1"/>
    </xf>
    <xf numFmtId="0" fontId="18" fillId="0" borderId="5032" xfId="3" applyFont="1" applyBorder="1" applyAlignment="1">
      <alignment horizontal="left" vertical="center" shrinkToFit="1"/>
    </xf>
    <xf numFmtId="0" fontId="18" fillId="0" borderId="5033" xfId="3" applyFont="1" applyBorder="1" applyAlignment="1">
      <alignment horizontal="left" vertical="center" shrinkToFit="1"/>
    </xf>
    <xf numFmtId="0" fontId="18" fillId="0" borderId="5036" xfId="3" applyFont="1" applyBorder="1" applyAlignment="1">
      <alignment horizontal="left" vertical="center" shrinkToFit="1"/>
    </xf>
    <xf numFmtId="0" fontId="18" fillId="0" borderId="5037" xfId="3" applyFont="1" applyBorder="1" applyAlignment="1">
      <alignment horizontal="left" vertical="center" shrinkToFit="1"/>
    </xf>
    <xf numFmtId="0" fontId="18" fillId="0" borderId="5038" xfId="3" applyFont="1" applyBorder="1" applyAlignment="1">
      <alignment horizontal="left" vertical="center" shrinkToFit="1"/>
    </xf>
    <xf numFmtId="0" fontId="12" fillId="5" borderId="5016" xfId="3" applyFont="1" applyFill="1" applyBorder="1" applyAlignment="1">
      <alignment horizontal="left" vertical="top" wrapText="1"/>
    </xf>
    <xf numFmtId="0" fontId="12" fillId="5" borderId="5017" xfId="3" applyFont="1" applyFill="1" applyBorder="1" applyAlignment="1">
      <alignment horizontal="left" vertical="top" wrapText="1"/>
    </xf>
    <xf numFmtId="0" fontId="12" fillId="2" borderId="5015" xfId="3" applyFont="1" applyFill="1" applyBorder="1" applyAlignment="1">
      <alignment horizontal="center" vertical="center" wrapText="1"/>
    </xf>
    <xf numFmtId="0" fontId="12" fillId="2" borderId="5016" xfId="3" applyFont="1" applyFill="1" applyBorder="1" applyAlignment="1">
      <alignment horizontal="center" vertical="center" wrapText="1"/>
    </xf>
    <xf numFmtId="0" fontId="12" fillId="2" borderId="5028" xfId="3" applyFont="1" applyFill="1" applyBorder="1" applyAlignment="1">
      <alignment horizontal="center" vertical="center" wrapText="1"/>
    </xf>
    <xf numFmtId="0" fontId="12" fillId="2" borderId="5010" xfId="3" applyFont="1" applyFill="1" applyBorder="1" applyAlignment="1">
      <alignment horizontal="center" vertical="center"/>
    </xf>
    <xf numFmtId="0" fontId="12" fillId="2" borderId="5011" xfId="3" applyFont="1" applyFill="1" applyBorder="1" applyAlignment="1">
      <alignment horizontal="center" vertical="center"/>
    </xf>
    <xf numFmtId="0" fontId="19" fillId="0" borderId="5012" xfId="3" applyFont="1" applyBorder="1" applyAlignment="1">
      <alignment horizontal="left" vertical="center" shrinkToFit="1"/>
    </xf>
    <xf numFmtId="0" fontId="19" fillId="0" borderId="5013" xfId="3" applyFont="1" applyBorder="1" applyAlignment="1">
      <alignment horizontal="left" vertical="center" shrinkToFit="1"/>
    </xf>
    <xf numFmtId="0" fontId="19" fillId="0" borderId="5014" xfId="3" applyFont="1" applyBorder="1" applyAlignment="1">
      <alignment horizontal="left" vertical="center" shrinkToFit="1"/>
    </xf>
    <xf numFmtId="0" fontId="12" fillId="2" borderId="5023" xfId="3" applyFont="1" applyFill="1" applyBorder="1" applyAlignment="1">
      <alignment horizontal="center" vertical="center"/>
    </xf>
    <xf numFmtId="0" fontId="12" fillId="2" borderId="5024" xfId="3" applyFont="1" applyFill="1" applyBorder="1" applyAlignment="1">
      <alignment horizontal="center" vertical="center"/>
    </xf>
    <xf numFmtId="0" fontId="19" fillId="0" borderId="5025" xfId="3" applyFont="1" applyBorder="1" applyAlignment="1">
      <alignment horizontal="left" vertical="center" shrinkToFit="1"/>
    </xf>
    <xf numFmtId="0" fontId="19" fillId="0" borderId="5026" xfId="3" applyFont="1" applyBorder="1" applyAlignment="1">
      <alignment horizontal="left" vertical="center" shrinkToFit="1"/>
    </xf>
    <xf numFmtId="0" fontId="19" fillId="0" borderId="5027" xfId="3" applyFont="1" applyBorder="1" applyAlignment="1">
      <alignment horizontal="left" vertical="center" shrinkToFit="1"/>
    </xf>
    <xf numFmtId="0" fontId="18" fillId="0" borderId="5012" xfId="3" applyFont="1" applyBorder="1" applyAlignment="1">
      <alignment horizontal="left" vertical="center" shrinkToFit="1"/>
    </xf>
    <xf numFmtId="0" fontId="18" fillId="0" borderId="5013" xfId="3" applyFont="1" applyBorder="1" applyAlignment="1">
      <alignment horizontal="left" vertical="center" shrinkToFit="1"/>
    </xf>
    <xf numFmtId="0" fontId="18" fillId="0" borderId="5014" xfId="3" applyFont="1" applyBorder="1" applyAlignment="1">
      <alignment horizontal="left" vertical="center" shrinkToFit="1"/>
    </xf>
    <xf numFmtId="0" fontId="16" fillId="0" borderId="5016" xfId="3" applyFont="1" applyBorder="1" applyAlignment="1">
      <alignment horizontal="left" vertical="center" wrapText="1"/>
    </xf>
    <xf numFmtId="0" fontId="16" fillId="0" borderId="5017" xfId="3" applyFont="1" applyBorder="1" applyAlignment="1">
      <alignment horizontal="left" vertical="center" wrapText="1"/>
    </xf>
    <xf numFmtId="0" fontId="12" fillId="2" borderId="5018" xfId="3" applyFont="1" applyFill="1" applyBorder="1" applyAlignment="1">
      <alignment horizontal="center" vertical="center"/>
    </xf>
    <xf numFmtId="0" fontId="12" fillId="2" borderId="5019" xfId="3" applyFont="1" applyFill="1" applyBorder="1" applyAlignment="1">
      <alignment horizontal="center" vertical="center"/>
    </xf>
    <xf numFmtId="0" fontId="12" fillId="2" borderId="5020" xfId="3" applyFont="1" applyFill="1" applyBorder="1" applyAlignment="1">
      <alignment horizontal="center" vertical="center"/>
    </xf>
    <xf numFmtId="0" fontId="13" fillId="0" borderId="5021" xfId="3" applyFont="1" applyBorder="1" applyAlignment="1">
      <alignment horizontal="left" vertical="top" wrapText="1"/>
    </xf>
    <xf numFmtId="0" fontId="13" fillId="0" borderId="5019" xfId="3" applyFont="1" applyBorder="1" applyAlignment="1">
      <alignment horizontal="left" vertical="top" wrapText="1"/>
    </xf>
    <xf numFmtId="0" fontId="13" fillId="0" borderId="5022" xfId="3" applyFont="1" applyBorder="1" applyAlignment="1">
      <alignment horizontal="left" vertical="top" wrapText="1"/>
    </xf>
    <xf numFmtId="0" fontId="12" fillId="2" borderId="5015" xfId="3" applyFont="1" applyFill="1" applyBorder="1" applyAlignment="1">
      <alignment horizontal="center" vertical="center"/>
    </xf>
    <xf numFmtId="0" fontId="12" fillId="2" borderId="5016" xfId="3" applyFont="1" applyFill="1" applyBorder="1" applyAlignment="1">
      <alignment horizontal="center" vertical="center"/>
    </xf>
    <xf numFmtId="0" fontId="16" fillId="0" borderId="5003" xfId="3" applyFont="1" applyBorder="1" applyAlignment="1">
      <alignment horizontal="left" vertical="center" wrapText="1"/>
    </xf>
    <xf numFmtId="0" fontId="16" fillId="0" borderId="5004" xfId="3" applyFont="1" applyBorder="1" applyAlignment="1">
      <alignment horizontal="left" vertical="center" wrapText="1"/>
    </xf>
    <xf numFmtId="0" fontId="12" fillId="2" borderId="5005" xfId="3" applyFont="1" applyFill="1" applyBorder="1" applyAlignment="1">
      <alignment horizontal="center" vertical="center"/>
    </xf>
    <xf numFmtId="0" fontId="12" fillId="2" borderId="5006" xfId="3" applyFont="1" applyFill="1" applyBorder="1" applyAlignment="1">
      <alignment horizontal="center" vertical="center"/>
    </xf>
    <xf numFmtId="0" fontId="18" fillId="0" borderId="5007" xfId="3" applyFont="1" applyBorder="1" applyAlignment="1">
      <alignment horizontal="left" vertical="center" shrinkToFit="1"/>
    </xf>
    <xf numFmtId="0" fontId="18" fillId="0" borderId="5008" xfId="3" applyFont="1" applyBorder="1" applyAlignment="1">
      <alignment horizontal="left" vertical="center" shrinkToFit="1"/>
    </xf>
    <xf numFmtId="0" fontId="18" fillId="0" borderId="5009" xfId="3" applyFont="1" applyBorder="1" applyAlignment="1">
      <alignment horizontal="left" vertical="center" shrinkToFit="1"/>
    </xf>
    <xf numFmtId="0" fontId="12" fillId="2" borderId="5096" xfId="3" applyFont="1" applyFill="1" applyBorder="1" applyAlignment="1">
      <alignment horizontal="center" vertical="center" wrapText="1"/>
    </xf>
    <xf numFmtId="0" fontId="12" fillId="2" borderId="5097" xfId="3" applyFont="1" applyFill="1" applyBorder="1" applyAlignment="1">
      <alignment horizontal="center" vertical="center" wrapText="1"/>
    </xf>
    <xf numFmtId="0" fontId="12" fillId="2" borderId="5098" xfId="3" applyFont="1" applyFill="1" applyBorder="1" applyAlignment="1">
      <alignment horizontal="center" vertical="center" wrapText="1"/>
    </xf>
    <xf numFmtId="0" fontId="12" fillId="5" borderId="5096" xfId="3" applyFont="1" applyFill="1" applyBorder="1" applyAlignment="1">
      <alignment horizontal="left" vertical="top" wrapText="1"/>
    </xf>
    <xf numFmtId="0" fontId="12" fillId="5" borderId="5097" xfId="3" applyFont="1" applyFill="1" applyBorder="1" applyAlignment="1">
      <alignment horizontal="left" vertical="top" wrapText="1"/>
    </xf>
    <xf numFmtId="0" fontId="12" fillId="5" borderId="5098" xfId="3" applyFont="1" applyFill="1" applyBorder="1" applyAlignment="1">
      <alignment horizontal="left" vertical="top" wrapText="1"/>
    </xf>
    <xf numFmtId="0" fontId="15" fillId="5" borderId="5096" xfId="3" applyFont="1" applyFill="1" applyBorder="1" applyAlignment="1">
      <alignment horizontal="center" vertical="center" wrapText="1"/>
    </xf>
    <xf numFmtId="0" fontId="15" fillId="5" borderId="5098" xfId="3" applyFont="1" applyFill="1" applyBorder="1" applyAlignment="1">
      <alignment horizontal="center" vertical="center" wrapText="1"/>
    </xf>
    <xf numFmtId="0" fontId="21" fillId="0" borderId="5096" xfId="3" applyFont="1" applyBorder="1" applyAlignment="1">
      <alignment horizontal="left" vertical="center" wrapText="1"/>
    </xf>
    <xf numFmtId="0" fontId="21" fillId="0" borderId="5097" xfId="3" applyFont="1" applyBorder="1" applyAlignment="1">
      <alignment horizontal="left" vertical="center" wrapText="1"/>
    </xf>
    <xf numFmtId="0" fontId="21" fillId="0" borderId="5098" xfId="3" applyFont="1" applyBorder="1" applyAlignment="1">
      <alignment horizontal="left" vertical="center" wrapText="1"/>
    </xf>
    <xf numFmtId="0" fontId="12" fillId="2" borderId="5096" xfId="3" applyFont="1" applyFill="1" applyBorder="1" applyAlignment="1">
      <alignment horizontal="center" vertical="center"/>
    </xf>
    <xf numFmtId="0" fontId="12" fillId="2" borderId="5097" xfId="3" applyFont="1" applyFill="1" applyBorder="1" applyAlignment="1">
      <alignment horizontal="center" vertical="center"/>
    </xf>
    <xf numFmtId="0" fontId="12" fillId="2" borderId="5091" xfId="3" applyFont="1" applyFill="1" applyBorder="1" applyAlignment="1">
      <alignment horizontal="center" vertical="center"/>
    </xf>
    <xf numFmtId="0" fontId="12" fillId="2" borderId="5092" xfId="3" applyFont="1" applyFill="1" applyBorder="1" applyAlignment="1">
      <alignment horizontal="center" vertical="center"/>
    </xf>
    <xf numFmtId="0" fontId="19" fillId="0" borderId="5093" xfId="3" applyFont="1" applyBorder="1" applyAlignment="1">
      <alignment horizontal="left" vertical="center" shrinkToFit="1"/>
    </xf>
    <xf numFmtId="0" fontId="19" fillId="0" borderId="5094" xfId="3" applyFont="1" applyBorder="1" applyAlignment="1">
      <alignment horizontal="left" vertical="center" shrinkToFit="1"/>
    </xf>
    <xf numFmtId="0" fontId="19" fillId="0" borderId="5095" xfId="3" applyFont="1" applyBorder="1" applyAlignment="1">
      <alignment horizontal="left" vertical="center" shrinkToFit="1"/>
    </xf>
    <xf numFmtId="0" fontId="12" fillId="2" borderId="5086" xfId="3" applyFont="1" applyFill="1" applyBorder="1" applyAlignment="1">
      <alignment horizontal="center" vertical="center"/>
    </xf>
    <xf numFmtId="0" fontId="12" fillId="2" borderId="5087" xfId="3" applyFont="1" applyFill="1" applyBorder="1" applyAlignment="1">
      <alignment horizontal="center" vertical="center"/>
    </xf>
    <xf numFmtId="0" fontId="12" fillId="2" borderId="5088" xfId="3" applyFont="1" applyFill="1" applyBorder="1" applyAlignment="1">
      <alignment horizontal="center" vertical="center"/>
    </xf>
    <xf numFmtId="0" fontId="13" fillId="0" borderId="5089" xfId="3" applyFont="1" applyBorder="1" applyAlignment="1">
      <alignment horizontal="left" vertical="top" wrapText="1"/>
    </xf>
    <xf numFmtId="0" fontId="13" fillId="0" borderId="5087" xfId="3" applyFont="1" applyBorder="1" applyAlignment="1">
      <alignment horizontal="left" vertical="top" wrapText="1"/>
    </xf>
    <xf numFmtId="0" fontId="13" fillId="0" borderId="5090" xfId="3" applyFont="1" applyBorder="1" applyAlignment="1">
      <alignment horizontal="left" vertical="top" wrapText="1"/>
    </xf>
    <xf numFmtId="0" fontId="12" fillId="2" borderId="5081" xfId="3" applyFont="1" applyFill="1" applyBorder="1" applyAlignment="1">
      <alignment horizontal="center" vertical="center"/>
    </xf>
    <xf numFmtId="0" fontId="12" fillId="2" borderId="5082" xfId="3" applyFont="1" applyFill="1" applyBorder="1" applyAlignment="1">
      <alignment horizontal="center" vertical="center"/>
    </xf>
    <xf numFmtId="0" fontId="19" fillId="0" borderId="5083" xfId="3" applyFont="1" applyBorder="1" applyAlignment="1">
      <alignment horizontal="left" vertical="center" shrinkToFit="1"/>
    </xf>
    <xf numFmtId="0" fontId="19" fillId="0" borderId="5084" xfId="3" applyFont="1" applyBorder="1" applyAlignment="1">
      <alignment horizontal="left" vertical="center" shrinkToFit="1"/>
    </xf>
    <xf numFmtId="0" fontId="19" fillId="0" borderId="5085" xfId="3" applyFont="1" applyBorder="1" applyAlignment="1">
      <alignment horizontal="left" vertical="center" shrinkToFit="1"/>
    </xf>
    <xf numFmtId="0" fontId="12" fillId="2" borderId="5076" xfId="3" applyFont="1" applyFill="1" applyBorder="1" applyAlignment="1">
      <alignment horizontal="center" vertical="center"/>
    </xf>
    <xf numFmtId="0" fontId="12" fillId="2" borderId="5077" xfId="3" applyFont="1" applyFill="1" applyBorder="1" applyAlignment="1">
      <alignment horizontal="center" vertical="center"/>
    </xf>
    <xf numFmtId="0" fontId="18" fillId="0" borderId="5078" xfId="3" applyFont="1" applyBorder="1" applyAlignment="1">
      <alignment horizontal="left" vertical="center" shrinkToFit="1"/>
    </xf>
    <xf numFmtId="0" fontId="18" fillId="0" borderId="5079" xfId="3" applyFont="1" applyBorder="1" applyAlignment="1">
      <alignment horizontal="left" vertical="center" shrinkToFit="1"/>
    </xf>
    <xf numFmtId="0" fontId="18" fillId="0" borderId="5080" xfId="3" applyFont="1" applyBorder="1" applyAlignment="1">
      <alignment horizontal="left" vertical="center" shrinkToFit="1"/>
    </xf>
    <xf numFmtId="0" fontId="18" fillId="0" borderId="5083" xfId="3" applyFont="1" applyBorder="1" applyAlignment="1">
      <alignment horizontal="left" vertical="center" shrinkToFit="1"/>
    </xf>
    <xf numFmtId="0" fontId="18" fillId="0" borderId="5084" xfId="3" applyFont="1" applyBorder="1" applyAlignment="1">
      <alignment horizontal="left" vertical="center" shrinkToFit="1"/>
    </xf>
    <xf numFmtId="0" fontId="18" fillId="0" borderId="5085" xfId="3" applyFont="1" applyBorder="1" applyAlignment="1">
      <alignment horizontal="left" vertical="center" shrinkToFit="1"/>
    </xf>
    <xf numFmtId="0" fontId="12" fillId="5" borderId="5063" xfId="3" applyFont="1" applyFill="1" applyBorder="1" applyAlignment="1">
      <alignment horizontal="left" vertical="top" wrapText="1"/>
    </xf>
    <xf numFmtId="0" fontId="12" fillId="5" borderId="5064" xfId="3" applyFont="1" applyFill="1" applyBorder="1" applyAlignment="1">
      <alignment horizontal="left" vertical="top" wrapText="1"/>
    </xf>
    <xf numFmtId="0" fontId="12" fillId="2" borderId="5062" xfId="3" applyFont="1" applyFill="1" applyBorder="1" applyAlignment="1">
      <alignment horizontal="center" vertical="center" wrapText="1"/>
    </xf>
    <xf numFmtId="0" fontId="12" fillId="2" borderId="5063" xfId="3" applyFont="1" applyFill="1" applyBorder="1" applyAlignment="1">
      <alignment horizontal="center" vertical="center" wrapText="1"/>
    </xf>
    <xf numFmtId="0" fontId="12" fillId="2" borderId="5075" xfId="3" applyFont="1" applyFill="1" applyBorder="1" applyAlignment="1">
      <alignment horizontal="center" vertical="center" wrapText="1"/>
    </xf>
    <xf numFmtId="0" fontId="12" fillId="2" borderId="5057" xfId="3" applyFont="1" applyFill="1" applyBorder="1" applyAlignment="1">
      <alignment horizontal="center" vertical="center"/>
    </xf>
    <xf numFmtId="0" fontId="12" fillId="2" borderId="5058" xfId="3" applyFont="1" applyFill="1" applyBorder="1" applyAlignment="1">
      <alignment horizontal="center" vertical="center"/>
    </xf>
    <xf numFmtId="0" fontId="19" fillId="0" borderId="5059" xfId="3" applyFont="1" applyBorder="1" applyAlignment="1">
      <alignment horizontal="left" vertical="center" shrinkToFit="1"/>
    </xf>
    <xf numFmtId="0" fontId="19" fillId="0" borderId="5060" xfId="3" applyFont="1" applyBorder="1" applyAlignment="1">
      <alignment horizontal="left" vertical="center" shrinkToFit="1"/>
    </xf>
    <xf numFmtId="0" fontId="19" fillId="0" borderId="5061" xfId="3" applyFont="1" applyBorder="1" applyAlignment="1">
      <alignment horizontal="left" vertical="center" shrinkToFit="1"/>
    </xf>
    <xf numFmtId="0" fontId="12" fillId="2" borderId="5070" xfId="3" applyFont="1" applyFill="1" applyBorder="1" applyAlignment="1">
      <alignment horizontal="center" vertical="center"/>
    </xf>
    <xf numFmtId="0" fontId="12" fillId="2" borderId="5071" xfId="3" applyFont="1" applyFill="1" applyBorder="1" applyAlignment="1">
      <alignment horizontal="center" vertical="center"/>
    </xf>
    <xf numFmtId="0" fontId="19" fillId="0" borderId="5072" xfId="3" applyFont="1" applyBorder="1" applyAlignment="1">
      <alignment horizontal="left" vertical="center" shrinkToFit="1"/>
    </xf>
    <xf numFmtId="0" fontId="19" fillId="0" borderId="5073" xfId="3" applyFont="1" applyBorder="1" applyAlignment="1">
      <alignment horizontal="left" vertical="center" shrinkToFit="1"/>
    </xf>
    <xf numFmtId="0" fontId="19" fillId="0" borderId="5074" xfId="3" applyFont="1" applyBorder="1" applyAlignment="1">
      <alignment horizontal="left" vertical="center" shrinkToFit="1"/>
    </xf>
    <xf numFmtId="0" fontId="18" fillId="0" borderId="5059" xfId="3" applyFont="1" applyBorder="1" applyAlignment="1">
      <alignment horizontal="left" vertical="center" shrinkToFit="1"/>
    </xf>
    <xf numFmtId="0" fontId="18" fillId="0" borderId="5060" xfId="3" applyFont="1" applyBorder="1" applyAlignment="1">
      <alignment horizontal="left" vertical="center" shrinkToFit="1"/>
    </xf>
    <xf numFmtId="0" fontId="18" fillId="0" borderId="5061" xfId="3" applyFont="1" applyBorder="1" applyAlignment="1">
      <alignment horizontal="left" vertical="center" shrinkToFit="1"/>
    </xf>
    <xf numFmtId="0" fontId="16" fillId="0" borderId="5063" xfId="3" applyFont="1" applyBorder="1" applyAlignment="1">
      <alignment horizontal="left" vertical="center" wrapText="1"/>
    </xf>
    <xf numFmtId="0" fontId="16" fillId="0" borderId="5064" xfId="3" applyFont="1" applyBorder="1" applyAlignment="1">
      <alignment horizontal="left" vertical="center" wrapText="1"/>
    </xf>
    <xf numFmtId="0" fontId="12" fillId="2" borderId="5065" xfId="3" applyFont="1" applyFill="1" applyBorder="1" applyAlignment="1">
      <alignment horizontal="center" vertical="center"/>
    </xf>
    <xf numFmtId="0" fontId="12" fillId="2" borderId="5066" xfId="3" applyFont="1" applyFill="1" applyBorder="1" applyAlignment="1">
      <alignment horizontal="center" vertical="center"/>
    </xf>
    <xf numFmtId="0" fontId="12" fillId="2" borderId="5067" xfId="3" applyFont="1" applyFill="1" applyBorder="1" applyAlignment="1">
      <alignment horizontal="center" vertical="center"/>
    </xf>
    <xf numFmtId="0" fontId="13" fillId="0" borderId="5068" xfId="3" applyFont="1" applyBorder="1" applyAlignment="1">
      <alignment horizontal="left" vertical="top" wrapText="1"/>
    </xf>
    <xf numFmtId="0" fontId="13" fillId="0" borderId="5066" xfId="3" applyFont="1" applyBorder="1" applyAlignment="1">
      <alignment horizontal="left" vertical="top" wrapText="1"/>
    </xf>
    <xf numFmtId="0" fontId="13" fillId="0" borderId="5069" xfId="3" applyFont="1" applyBorder="1" applyAlignment="1">
      <alignment horizontal="left" vertical="top" wrapText="1"/>
    </xf>
    <xf numFmtId="0" fontId="12" fillId="2" borderId="5062" xfId="3" applyFont="1" applyFill="1" applyBorder="1" applyAlignment="1">
      <alignment horizontal="center" vertical="center"/>
    </xf>
    <xf numFmtId="0" fontId="12" fillId="2" borderId="5063" xfId="3" applyFont="1" applyFill="1" applyBorder="1" applyAlignment="1">
      <alignment horizontal="center" vertical="center"/>
    </xf>
    <xf numFmtId="0" fontId="16" fillId="0" borderId="5050" xfId="3" applyFont="1" applyBorder="1" applyAlignment="1">
      <alignment horizontal="left" vertical="center" wrapText="1"/>
    </xf>
    <xf numFmtId="0" fontId="16" fillId="0" borderId="5051" xfId="3" applyFont="1" applyBorder="1" applyAlignment="1">
      <alignment horizontal="left" vertical="center" wrapText="1"/>
    </xf>
    <xf numFmtId="0" fontId="12" fillId="2" borderId="5052" xfId="3" applyFont="1" applyFill="1" applyBorder="1" applyAlignment="1">
      <alignment horizontal="center" vertical="center"/>
    </xf>
    <xf numFmtId="0" fontId="12" fillId="2" borderId="5053" xfId="3" applyFont="1" applyFill="1" applyBorder="1" applyAlignment="1">
      <alignment horizontal="center" vertical="center"/>
    </xf>
    <xf numFmtId="0" fontId="18" fillId="0" borderId="5054" xfId="3" applyFont="1" applyBorder="1" applyAlignment="1">
      <alignment horizontal="left" vertical="center" shrinkToFit="1"/>
    </xf>
    <xf numFmtId="0" fontId="18" fillId="0" borderId="5055" xfId="3" applyFont="1" applyBorder="1" applyAlignment="1">
      <alignment horizontal="left" vertical="center" shrinkToFit="1"/>
    </xf>
    <xf numFmtId="0" fontId="18" fillId="0" borderId="5056" xfId="3" applyFont="1" applyBorder="1" applyAlignment="1">
      <alignment horizontal="left" vertical="center" shrinkToFit="1"/>
    </xf>
    <xf numFmtId="0" fontId="12" fillId="2" borderId="5143" xfId="3" applyFont="1" applyFill="1" applyBorder="1" applyAlignment="1">
      <alignment horizontal="center" vertical="center" wrapText="1"/>
    </xf>
    <xf numFmtId="0" fontId="12" fillId="2" borderId="5144" xfId="3" applyFont="1" applyFill="1" applyBorder="1" applyAlignment="1">
      <alignment horizontal="center" vertical="center" wrapText="1"/>
    </xf>
    <xf numFmtId="0" fontId="12" fillId="2" borderId="5145" xfId="3" applyFont="1" applyFill="1" applyBorder="1" applyAlignment="1">
      <alignment horizontal="center" vertical="center" wrapText="1"/>
    </xf>
    <xf numFmtId="0" fontId="12" fillId="5" borderId="5143" xfId="3" applyFont="1" applyFill="1" applyBorder="1" applyAlignment="1">
      <alignment horizontal="left" vertical="top" wrapText="1"/>
    </xf>
    <xf numFmtId="0" fontId="12" fillId="5" borderId="5144" xfId="3" applyFont="1" applyFill="1" applyBorder="1" applyAlignment="1">
      <alignment horizontal="left" vertical="top" wrapText="1"/>
    </xf>
    <xf numFmtId="0" fontId="12" fillId="5" borderId="5145" xfId="3" applyFont="1" applyFill="1" applyBorder="1" applyAlignment="1">
      <alignment horizontal="left" vertical="top" wrapText="1"/>
    </xf>
    <xf numFmtId="0" fontId="15" fillId="5" borderId="5143" xfId="3" applyFont="1" applyFill="1" applyBorder="1" applyAlignment="1">
      <alignment horizontal="center" vertical="center" wrapText="1"/>
    </xf>
    <xf numFmtId="0" fontId="15" fillId="5" borderId="5145" xfId="3" applyFont="1" applyFill="1" applyBorder="1" applyAlignment="1">
      <alignment horizontal="center" vertical="center" wrapText="1"/>
    </xf>
    <xf numFmtId="0" fontId="21" fillId="0" borderId="5143" xfId="3" applyFont="1" applyBorder="1" applyAlignment="1">
      <alignment horizontal="left" vertical="center" wrapText="1"/>
    </xf>
    <xf numFmtId="0" fontId="21" fillId="0" borderId="5144" xfId="3" applyFont="1" applyBorder="1" applyAlignment="1">
      <alignment horizontal="left" vertical="center" wrapText="1"/>
    </xf>
    <xf numFmtId="0" fontId="21" fillId="0" borderId="5145" xfId="3" applyFont="1" applyBorder="1" applyAlignment="1">
      <alignment horizontal="left" vertical="center" wrapText="1"/>
    </xf>
    <xf numFmtId="0" fontId="12" fillId="2" borderId="5143" xfId="3" applyFont="1" applyFill="1" applyBorder="1" applyAlignment="1">
      <alignment horizontal="center" vertical="center"/>
    </xf>
    <xf numFmtId="0" fontId="12" fillId="2" borderId="5144" xfId="3" applyFont="1" applyFill="1" applyBorder="1" applyAlignment="1">
      <alignment horizontal="center" vertical="center"/>
    </xf>
    <xf numFmtId="0" fontId="12" fillId="2" borderId="5138" xfId="3" applyFont="1" applyFill="1" applyBorder="1" applyAlignment="1">
      <alignment horizontal="center" vertical="center"/>
    </xf>
    <xf numFmtId="0" fontId="12" fillId="2" borderId="5139" xfId="3" applyFont="1" applyFill="1" applyBorder="1" applyAlignment="1">
      <alignment horizontal="center" vertical="center"/>
    </xf>
    <xf numFmtId="0" fontId="19" fillId="0" borderId="5140" xfId="3" applyFont="1" applyBorder="1" applyAlignment="1">
      <alignment horizontal="left" vertical="center" shrinkToFit="1"/>
    </xf>
    <xf numFmtId="0" fontId="19" fillId="0" borderId="5141" xfId="3" applyFont="1" applyBorder="1" applyAlignment="1">
      <alignment horizontal="left" vertical="center" shrinkToFit="1"/>
    </xf>
    <xf numFmtId="0" fontId="19" fillId="0" borderId="5142" xfId="3" applyFont="1" applyBorder="1" applyAlignment="1">
      <alignment horizontal="left" vertical="center" shrinkToFit="1"/>
    </xf>
    <xf numFmtId="0" fontId="12" fillId="2" borderId="5133" xfId="3" applyFont="1" applyFill="1" applyBorder="1" applyAlignment="1">
      <alignment horizontal="center" vertical="center"/>
    </xf>
    <xf numFmtId="0" fontId="12" fillId="2" borderId="5134" xfId="3" applyFont="1" applyFill="1" applyBorder="1" applyAlignment="1">
      <alignment horizontal="center" vertical="center"/>
    </xf>
    <xf numFmtId="0" fontId="12" fillId="2" borderId="5135" xfId="3" applyFont="1" applyFill="1" applyBorder="1" applyAlignment="1">
      <alignment horizontal="center" vertical="center"/>
    </xf>
    <xf numFmtId="0" fontId="13" fillId="0" borderId="5136" xfId="3" applyFont="1" applyBorder="1" applyAlignment="1">
      <alignment horizontal="left" vertical="top" wrapText="1"/>
    </xf>
    <xf numFmtId="0" fontId="13" fillId="0" borderId="5134" xfId="3" applyFont="1" applyBorder="1" applyAlignment="1">
      <alignment horizontal="left" vertical="top" wrapText="1"/>
    </xf>
    <xf numFmtId="0" fontId="13" fillId="0" borderId="5137" xfId="3" applyFont="1" applyBorder="1" applyAlignment="1">
      <alignment horizontal="left" vertical="top" wrapText="1"/>
    </xf>
    <xf numFmtId="0" fontId="12" fillId="2" borderId="5128" xfId="3" applyFont="1" applyFill="1" applyBorder="1" applyAlignment="1">
      <alignment horizontal="center" vertical="center"/>
    </xf>
    <xf numFmtId="0" fontId="12" fillId="2" borderId="5129" xfId="3" applyFont="1" applyFill="1" applyBorder="1" applyAlignment="1">
      <alignment horizontal="center" vertical="center"/>
    </xf>
    <xf numFmtId="0" fontId="19" fillId="0" borderId="5130" xfId="3" applyFont="1" applyBorder="1" applyAlignment="1">
      <alignment horizontal="left" vertical="center" shrinkToFit="1"/>
    </xf>
    <xf numFmtId="0" fontId="19" fillId="0" borderId="5131" xfId="3" applyFont="1" applyBorder="1" applyAlignment="1">
      <alignment horizontal="left" vertical="center" shrinkToFit="1"/>
    </xf>
    <xf numFmtId="0" fontId="19" fillId="0" borderId="5132" xfId="3" applyFont="1" applyBorder="1" applyAlignment="1">
      <alignment horizontal="left" vertical="center" shrinkToFit="1"/>
    </xf>
    <xf numFmtId="0" fontId="12" fillId="2" borderId="5123" xfId="3" applyFont="1" applyFill="1" applyBorder="1" applyAlignment="1">
      <alignment horizontal="center" vertical="center"/>
    </xf>
    <xf numFmtId="0" fontId="12" fillId="2" borderId="5124" xfId="3" applyFont="1" applyFill="1" applyBorder="1" applyAlignment="1">
      <alignment horizontal="center" vertical="center"/>
    </xf>
    <xf numFmtId="0" fontId="18" fillId="0" borderId="5125" xfId="3" applyFont="1" applyBorder="1" applyAlignment="1">
      <alignment horizontal="left" vertical="center" shrinkToFit="1"/>
    </xf>
    <xf numFmtId="0" fontId="18" fillId="0" borderId="5126" xfId="3" applyFont="1" applyBorder="1" applyAlignment="1">
      <alignment horizontal="left" vertical="center" shrinkToFit="1"/>
    </xf>
    <xf numFmtId="0" fontId="18" fillId="0" borderId="5127" xfId="3" applyFont="1" applyBorder="1" applyAlignment="1">
      <alignment horizontal="left" vertical="center" shrinkToFit="1"/>
    </xf>
    <xf numFmtId="0" fontId="18" fillId="0" borderId="5130" xfId="3" applyFont="1" applyBorder="1" applyAlignment="1">
      <alignment horizontal="left" vertical="center" shrinkToFit="1"/>
    </xf>
    <xf numFmtId="0" fontId="18" fillId="0" borderId="5131" xfId="3" applyFont="1" applyBorder="1" applyAlignment="1">
      <alignment horizontal="left" vertical="center" shrinkToFit="1"/>
    </xf>
    <xf numFmtId="0" fontId="18" fillId="0" borderId="5132" xfId="3" applyFont="1" applyBorder="1" applyAlignment="1">
      <alignment horizontal="left" vertical="center" shrinkToFit="1"/>
    </xf>
    <xf numFmtId="0" fontId="12" fillId="5" borderId="5110" xfId="3" applyFont="1" applyFill="1" applyBorder="1" applyAlignment="1">
      <alignment horizontal="left" vertical="top" wrapText="1"/>
    </xf>
    <xf numFmtId="0" fontId="12" fillId="5" borderId="5111" xfId="3" applyFont="1" applyFill="1" applyBorder="1" applyAlignment="1">
      <alignment horizontal="left" vertical="top" wrapText="1"/>
    </xf>
    <xf numFmtId="0" fontId="12" fillId="2" borderId="5109" xfId="3" applyFont="1" applyFill="1" applyBorder="1" applyAlignment="1">
      <alignment horizontal="center" vertical="center" wrapText="1"/>
    </xf>
    <xf numFmtId="0" fontId="12" fillId="2" borderId="5110" xfId="3" applyFont="1" applyFill="1" applyBorder="1" applyAlignment="1">
      <alignment horizontal="center" vertical="center" wrapText="1"/>
    </xf>
    <xf numFmtId="0" fontId="12" fillId="2" borderId="5122" xfId="3" applyFont="1" applyFill="1" applyBorder="1" applyAlignment="1">
      <alignment horizontal="center" vertical="center" wrapText="1"/>
    </xf>
    <xf numFmtId="0" fontId="12" fillId="2" borderId="5104" xfId="3" applyFont="1" applyFill="1" applyBorder="1" applyAlignment="1">
      <alignment horizontal="center" vertical="center"/>
    </xf>
    <xf numFmtId="0" fontId="12" fillId="2" borderId="5105" xfId="3" applyFont="1" applyFill="1" applyBorder="1" applyAlignment="1">
      <alignment horizontal="center" vertical="center"/>
    </xf>
    <xf numFmtId="0" fontId="19" fillId="0" borderId="5106" xfId="3" applyFont="1" applyBorder="1" applyAlignment="1">
      <alignment horizontal="left" vertical="center" shrinkToFit="1"/>
    </xf>
    <xf numFmtId="0" fontId="19" fillId="0" borderId="5107" xfId="3" applyFont="1" applyBorder="1" applyAlignment="1">
      <alignment horizontal="left" vertical="center" shrinkToFit="1"/>
    </xf>
    <xf numFmtId="0" fontId="19" fillId="0" borderId="5108" xfId="3" applyFont="1" applyBorder="1" applyAlignment="1">
      <alignment horizontal="left" vertical="center" shrinkToFit="1"/>
    </xf>
    <xf numFmtId="0" fontId="12" fillId="2" borderId="5117" xfId="3" applyFont="1" applyFill="1" applyBorder="1" applyAlignment="1">
      <alignment horizontal="center" vertical="center"/>
    </xf>
    <xf numFmtId="0" fontId="12" fillId="2" borderId="5118" xfId="3" applyFont="1" applyFill="1" applyBorder="1" applyAlignment="1">
      <alignment horizontal="center" vertical="center"/>
    </xf>
    <xf numFmtId="0" fontId="19" fillId="0" borderId="5119" xfId="3" applyFont="1" applyBorder="1" applyAlignment="1">
      <alignment horizontal="left" vertical="center" shrinkToFit="1"/>
    </xf>
    <xf numFmtId="0" fontId="19" fillId="0" borderId="5120" xfId="3" applyFont="1" applyBorder="1" applyAlignment="1">
      <alignment horizontal="left" vertical="center" shrinkToFit="1"/>
    </xf>
    <xf numFmtId="0" fontId="19" fillId="0" borderId="5121" xfId="3" applyFont="1" applyBorder="1" applyAlignment="1">
      <alignment horizontal="left" vertical="center" shrinkToFit="1"/>
    </xf>
    <xf numFmtId="0" fontId="18" fillId="0" borderId="5106" xfId="3" applyFont="1" applyBorder="1" applyAlignment="1">
      <alignment horizontal="left" vertical="center" shrinkToFit="1"/>
    </xf>
    <xf numFmtId="0" fontId="18" fillId="0" borderId="5107" xfId="3" applyFont="1" applyBorder="1" applyAlignment="1">
      <alignment horizontal="left" vertical="center" shrinkToFit="1"/>
    </xf>
    <xf numFmtId="0" fontId="18" fillId="0" borderId="5108" xfId="3" applyFont="1" applyBorder="1" applyAlignment="1">
      <alignment horizontal="left" vertical="center" shrinkToFit="1"/>
    </xf>
    <xf numFmtId="0" fontId="16" fillId="0" borderId="5110" xfId="3" applyFont="1" applyBorder="1" applyAlignment="1">
      <alignment horizontal="left" vertical="center" wrapText="1"/>
    </xf>
    <xf numFmtId="0" fontId="16" fillId="0" borderId="5111" xfId="3" applyFont="1" applyBorder="1" applyAlignment="1">
      <alignment horizontal="left" vertical="center" wrapText="1"/>
    </xf>
    <xf numFmtId="0" fontId="12" fillId="2" borderId="5112" xfId="3" applyFont="1" applyFill="1" applyBorder="1" applyAlignment="1">
      <alignment horizontal="center" vertical="center"/>
    </xf>
    <xf numFmtId="0" fontId="12" fillId="2" borderId="5113" xfId="3" applyFont="1" applyFill="1" applyBorder="1" applyAlignment="1">
      <alignment horizontal="center" vertical="center"/>
    </xf>
    <xf numFmtId="0" fontId="12" fillId="2" borderId="5114" xfId="3" applyFont="1" applyFill="1" applyBorder="1" applyAlignment="1">
      <alignment horizontal="center" vertical="center"/>
    </xf>
    <xf numFmtId="0" fontId="13" fillId="0" borderId="5115" xfId="3" applyFont="1" applyBorder="1" applyAlignment="1">
      <alignment horizontal="left" vertical="top" wrapText="1"/>
    </xf>
    <xf numFmtId="0" fontId="13" fillId="0" borderId="5113" xfId="3" applyFont="1" applyBorder="1" applyAlignment="1">
      <alignment horizontal="left" vertical="top" wrapText="1"/>
    </xf>
    <xf numFmtId="0" fontId="13" fillId="0" borderId="5116" xfId="3" applyFont="1" applyBorder="1" applyAlignment="1">
      <alignment horizontal="left" vertical="top" wrapText="1"/>
    </xf>
    <xf numFmtId="0" fontId="12" fillId="2" borderId="5109" xfId="3" applyFont="1" applyFill="1" applyBorder="1" applyAlignment="1">
      <alignment horizontal="center" vertical="center"/>
    </xf>
    <xf numFmtId="0" fontId="12" fillId="2" borderId="5110" xfId="3" applyFont="1" applyFill="1" applyBorder="1" applyAlignment="1">
      <alignment horizontal="center" vertical="center"/>
    </xf>
    <xf numFmtId="0" fontId="16" fillId="0" borderId="5097" xfId="3" applyFont="1" applyBorder="1" applyAlignment="1">
      <alignment horizontal="left" vertical="center" wrapText="1"/>
    </xf>
    <xf numFmtId="0" fontId="16" fillId="0" borderId="5098" xfId="3" applyFont="1" applyBorder="1" applyAlignment="1">
      <alignment horizontal="left" vertical="center" wrapText="1"/>
    </xf>
    <xf numFmtId="0" fontId="12" fillId="2" borderId="5099" xfId="3" applyFont="1" applyFill="1" applyBorder="1" applyAlignment="1">
      <alignment horizontal="center" vertical="center"/>
    </xf>
    <xf numFmtId="0" fontId="12" fillId="2" borderId="5100" xfId="3" applyFont="1" applyFill="1" applyBorder="1" applyAlignment="1">
      <alignment horizontal="center" vertical="center"/>
    </xf>
    <xf numFmtId="0" fontId="18" fillId="0" borderId="5101" xfId="3" applyFont="1" applyBorder="1" applyAlignment="1">
      <alignment horizontal="left" vertical="center" shrinkToFit="1"/>
    </xf>
    <xf numFmtId="0" fontId="18" fillId="0" borderId="5102" xfId="3" applyFont="1" applyBorder="1" applyAlignment="1">
      <alignment horizontal="left" vertical="center" shrinkToFit="1"/>
    </xf>
    <xf numFmtId="0" fontId="18" fillId="0" borderId="5103" xfId="3" applyFont="1" applyBorder="1" applyAlignment="1">
      <alignment horizontal="left" vertical="center" shrinkToFit="1"/>
    </xf>
    <xf numFmtId="0" fontId="12" fillId="2" borderId="5190" xfId="3" applyFont="1" applyFill="1" applyBorder="1" applyAlignment="1">
      <alignment horizontal="center" vertical="center" wrapText="1"/>
    </xf>
    <xf numFmtId="0" fontId="12" fillId="2" borderId="5191" xfId="3" applyFont="1" applyFill="1" applyBorder="1" applyAlignment="1">
      <alignment horizontal="center" vertical="center" wrapText="1"/>
    </xf>
    <xf numFmtId="0" fontId="12" fillId="2" borderId="5192" xfId="3" applyFont="1" applyFill="1" applyBorder="1" applyAlignment="1">
      <alignment horizontal="center" vertical="center" wrapText="1"/>
    </xf>
    <xf numFmtId="0" fontId="12" fillId="5" borderId="5190" xfId="3" applyFont="1" applyFill="1" applyBorder="1" applyAlignment="1">
      <alignment horizontal="left" vertical="top" wrapText="1"/>
    </xf>
    <xf numFmtId="0" fontId="12" fillId="5" borderId="5191" xfId="3" applyFont="1" applyFill="1" applyBorder="1" applyAlignment="1">
      <alignment horizontal="left" vertical="top" wrapText="1"/>
    </xf>
    <xf numFmtId="0" fontId="12" fillId="5" borderId="5192" xfId="3" applyFont="1" applyFill="1" applyBorder="1" applyAlignment="1">
      <alignment horizontal="left" vertical="top" wrapText="1"/>
    </xf>
    <xf numFmtId="0" fontId="15" fillId="5" borderId="5190" xfId="3" applyFont="1" applyFill="1" applyBorder="1" applyAlignment="1">
      <alignment horizontal="center" vertical="center" wrapText="1"/>
    </xf>
    <xf numFmtId="0" fontId="15" fillId="5" borderId="5192" xfId="3" applyFont="1" applyFill="1" applyBorder="1" applyAlignment="1">
      <alignment horizontal="center" vertical="center" wrapText="1"/>
    </xf>
    <xf numFmtId="0" fontId="21" fillId="0" borderId="5190" xfId="3" applyFont="1" applyBorder="1" applyAlignment="1">
      <alignment horizontal="left" vertical="center" wrapText="1"/>
    </xf>
    <xf numFmtId="0" fontId="21" fillId="0" borderId="5191" xfId="3" applyFont="1" applyBorder="1" applyAlignment="1">
      <alignment horizontal="left" vertical="center" wrapText="1"/>
    </xf>
    <xf numFmtId="0" fontId="21" fillId="0" borderId="5192" xfId="3" applyFont="1" applyBorder="1" applyAlignment="1">
      <alignment horizontal="left" vertical="center" wrapText="1"/>
    </xf>
    <xf numFmtId="0" fontId="12" fillId="2" borderId="5190" xfId="3" applyFont="1" applyFill="1" applyBorder="1" applyAlignment="1">
      <alignment horizontal="center" vertical="center"/>
    </xf>
    <xf numFmtId="0" fontId="12" fillId="2" borderId="5191" xfId="3" applyFont="1" applyFill="1" applyBorder="1" applyAlignment="1">
      <alignment horizontal="center" vertical="center"/>
    </xf>
    <xf numFmtId="0" fontId="12" fillId="2" borderId="5185" xfId="3" applyFont="1" applyFill="1" applyBorder="1" applyAlignment="1">
      <alignment horizontal="center" vertical="center"/>
    </xf>
    <xf numFmtId="0" fontId="12" fillId="2" borderId="5186" xfId="3" applyFont="1" applyFill="1" applyBorder="1" applyAlignment="1">
      <alignment horizontal="center" vertical="center"/>
    </xf>
    <xf numFmtId="0" fontId="19" fillId="0" borderId="5187" xfId="3" applyFont="1" applyBorder="1" applyAlignment="1">
      <alignment horizontal="left" vertical="center" shrinkToFit="1"/>
    </xf>
    <xf numFmtId="0" fontId="19" fillId="0" borderId="5188" xfId="3" applyFont="1" applyBorder="1" applyAlignment="1">
      <alignment horizontal="left" vertical="center" shrinkToFit="1"/>
    </xf>
    <xf numFmtId="0" fontId="19" fillId="0" borderId="5189" xfId="3" applyFont="1" applyBorder="1" applyAlignment="1">
      <alignment horizontal="left" vertical="center" shrinkToFit="1"/>
    </xf>
    <xf numFmtId="0" fontId="12" fillId="2" borderId="5180" xfId="3" applyFont="1" applyFill="1" applyBorder="1" applyAlignment="1">
      <alignment horizontal="center" vertical="center"/>
    </xf>
    <xf numFmtId="0" fontId="12" fillId="2" borderId="5181" xfId="3" applyFont="1" applyFill="1" applyBorder="1" applyAlignment="1">
      <alignment horizontal="center" vertical="center"/>
    </xf>
    <xf numFmtId="0" fontId="12" fillId="2" borderId="5182" xfId="3" applyFont="1" applyFill="1" applyBorder="1" applyAlignment="1">
      <alignment horizontal="center" vertical="center"/>
    </xf>
    <xf numFmtId="0" fontId="13" fillId="0" borderId="5183" xfId="3" applyFont="1" applyBorder="1" applyAlignment="1">
      <alignment horizontal="left" vertical="top" wrapText="1"/>
    </xf>
    <xf numFmtId="0" fontId="13" fillId="0" borderId="5181" xfId="3" applyFont="1" applyBorder="1" applyAlignment="1">
      <alignment horizontal="left" vertical="top" wrapText="1"/>
    </xf>
    <xf numFmtId="0" fontId="13" fillId="0" borderId="5184" xfId="3" applyFont="1" applyBorder="1" applyAlignment="1">
      <alignment horizontal="left" vertical="top" wrapText="1"/>
    </xf>
    <xf numFmtId="0" fontId="12" fillId="2" borderId="5175" xfId="3" applyFont="1" applyFill="1" applyBorder="1" applyAlignment="1">
      <alignment horizontal="center" vertical="center"/>
    </xf>
    <xf numFmtId="0" fontId="12" fillId="2" borderId="5176" xfId="3" applyFont="1" applyFill="1" applyBorder="1" applyAlignment="1">
      <alignment horizontal="center" vertical="center"/>
    </xf>
    <xf numFmtId="0" fontId="19" fillId="0" borderId="5177" xfId="3" applyFont="1" applyBorder="1" applyAlignment="1">
      <alignment horizontal="left" vertical="center" shrinkToFit="1"/>
    </xf>
    <xf numFmtId="0" fontId="19" fillId="0" borderId="5178" xfId="3" applyFont="1" applyBorder="1" applyAlignment="1">
      <alignment horizontal="left" vertical="center" shrinkToFit="1"/>
    </xf>
    <xf numFmtId="0" fontId="19" fillId="0" borderId="5179" xfId="3" applyFont="1" applyBorder="1" applyAlignment="1">
      <alignment horizontal="left" vertical="center" shrinkToFit="1"/>
    </xf>
    <xf numFmtId="0" fontId="12" fillId="2" borderId="5170" xfId="3" applyFont="1" applyFill="1" applyBorder="1" applyAlignment="1">
      <alignment horizontal="center" vertical="center"/>
    </xf>
    <xf numFmtId="0" fontId="12" fillId="2" borderId="5171" xfId="3" applyFont="1" applyFill="1" applyBorder="1" applyAlignment="1">
      <alignment horizontal="center" vertical="center"/>
    </xf>
    <xf numFmtId="0" fontId="18" fillId="0" borderId="5172" xfId="3" applyFont="1" applyBorder="1" applyAlignment="1">
      <alignment horizontal="left" vertical="center" shrinkToFit="1"/>
    </xf>
    <xf numFmtId="0" fontId="18" fillId="0" borderId="5173" xfId="3" applyFont="1" applyBorder="1" applyAlignment="1">
      <alignment horizontal="left" vertical="center" shrinkToFit="1"/>
    </xf>
    <xf numFmtId="0" fontId="18" fillId="0" borderId="5174" xfId="3" applyFont="1" applyBorder="1" applyAlignment="1">
      <alignment horizontal="left" vertical="center" shrinkToFit="1"/>
    </xf>
    <xf numFmtId="0" fontId="18" fillId="0" borderId="5177" xfId="3" applyFont="1" applyBorder="1" applyAlignment="1">
      <alignment horizontal="left" vertical="center" shrinkToFit="1"/>
    </xf>
    <xf numFmtId="0" fontId="18" fillId="0" borderId="5178" xfId="3" applyFont="1" applyBorder="1" applyAlignment="1">
      <alignment horizontal="left" vertical="center" shrinkToFit="1"/>
    </xf>
    <xf numFmtId="0" fontId="18" fillId="0" borderId="5179" xfId="3" applyFont="1" applyBorder="1" applyAlignment="1">
      <alignment horizontal="left" vertical="center" shrinkToFit="1"/>
    </xf>
    <xf numFmtId="0" fontId="12" fillId="5" borderId="5157" xfId="3" applyFont="1" applyFill="1" applyBorder="1" applyAlignment="1">
      <alignment horizontal="left" vertical="top" wrapText="1"/>
    </xf>
    <xf numFmtId="0" fontId="12" fillId="5" borderId="5158" xfId="3" applyFont="1" applyFill="1" applyBorder="1" applyAlignment="1">
      <alignment horizontal="left" vertical="top" wrapText="1"/>
    </xf>
    <xf numFmtId="0" fontId="12" fillId="2" borderId="5156" xfId="3" applyFont="1" applyFill="1" applyBorder="1" applyAlignment="1">
      <alignment horizontal="center" vertical="center" wrapText="1"/>
    </xf>
    <xf numFmtId="0" fontId="12" fillId="2" borderId="5157" xfId="3" applyFont="1" applyFill="1" applyBorder="1" applyAlignment="1">
      <alignment horizontal="center" vertical="center" wrapText="1"/>
    </xf>
    <xf numFmtId="0" fontId="12" fillId="2" borderId="5169" xfId="3" applyFont="1" applyFill="1" applyBorder="1" applyAlignment="1">
      <alignment horizontal="center" vertical="center" wrapText="1"/>
    </xf>
    <xf numFmtId="0" fontId="12" fillId="2" borderId="5151" xfId="3" applyFont="1" applyFill="1" applyBorder="1" applyAlignment="1">
      <alignment horizontal="center" vertical="center"/>
    </xf>
    <xf numFmtId="0" fontId="12" fillId="2" borderId="5152" xfId="3" applyFont="1" applyFill="1" applyBorder="1" applyAlignment="1">
      <alignment horizontal="center" vertical="center"/>
    </xf>
    <xf numFmtId="0" fontId="19" fillId="0" borderId="5153" xfId="3" applyFont="1" applyBorder="1" applyAlignment="1">
      <alignment horizontal="left" vertical="center" shrinkToFit="1"/>
    </xf>
    <xf numFmtId="0" fontId="19" fillId="0" borderId="5154" xfId="3" applyFont="1" applyBorder="1" applyAlignment="1">
      <alignment horizontal="left" vertical="center" shrinkToFit="1"/>
    </xf>
    <xf numFmtId="0" fontId="19" fillId="0" borderId="5155" xfId="3" applyFont="1" applyBorder="1" applyAlignment="1">
      <alignment horizontal="left" vertical="center" shrinkToFit="1"/>
    </xf>
    <xf numFmtId="0" fontId="12" fillId="2" borderId="5164" xfId="3" applyFont="1" applyFill="1" applyBorder="1" applyAlignment="1">
      <alignment horizontal="center" vertical="center"/>
    </xf>
    <xf numFmtId="0" fontId="12" fillId="2" borderId="5165" xfId="3" applyFont="1" applyFill="1" applyBorder="1" applyAlignment="1">
      <alignment horizontal="center" vertical="center"/>
    </xf>
    <xf numFmtId="0" fontId="19" fillId="0" borderId="5166" xfId="3" applyFont="1" applyBorder="1" applyAlignment="1">
      <alignment horizontal="left" vertical="center" shrinkToFit="1"/>
    </xf>
    <xf numFmtId="0" fontId="19" fillId="0" borderId="5167" xfId="3" applyFont="1" applyBorder="1" applyAlignment="1">
      <alignment horizontal="left" vertical="center" shrinkToFit="1"/>
    </xf>
    <xf numFmtId="0" fontId="19" fillId="0" borderId="5168" xfId="3" applyFont="1" applyBorder="1" applyAlignment="1">
      <alignment horizontal="left" vertical="center" shrinkToFit="1"/>
    </xf>
    <xf numFmtId="0" fontId="18" fillId="0" borderId="5153" xfId="3" applyFont="1" applyBorder="1" applyAlignment="1">
      <alignment horizontal="left" vertical="center" shrinkToFit="1"/>
    </xf>
    <xf numFmtId="0" fontId="18" fillId="0" borderId="5154" xfId="3" applyFont="1" applyBorder="1" applyAlignment="1">
      <alignment horizontal="left" vertical="center" shrinkToFit="1"/>
    </xf>
    <xf numFmtId="0" fontId="18" fillId="0" borderId="5155" xfId="3" applyFont="1" applyBorder="1" applyAlignment="1">
      <alignment horizontal="left" vertical="center" shrinkToFit="1"/>
    </xf>
    <xf numFmtId="0" fontId="16" fillId="0" borderId="5157" xfId="3" applyFont="1" applyBorder="1" applyAlignment="1">
      <alignment horizontal="left" vertical="center" wrapText="1"/>
    </xf>
    <xf numFmtId="0" fontId="16" fillId="0" borderId="5158" xfId="3" applyFont="1" applyBorder="1" applyAlignment="1">
      <alignment horizontal="left" vertical="center" wrapText="1"/>
    </xf>
    <xf numFmtId="0" fontId="12" fillId="2" borderId="5159" xfId="3" applyFont="1" applyFill="1" applyBorder="1" applyAlignment="1">
      <alignment horizontal="center" vertical="center"/>
    </xf>
    <xf numFmtId="0" fontId="12" fillId="2" borderId="5160" xfId="3" applyFont="1" applyFill="1" applyBorder="1" applyAlignment="1">
      <alignment horizontal="center" vertical="center"/>
    </xf>
    <xf numFmtId="0" fontId="12" fillId="2" borderId="5161" xfId="3" applyFont="1" applyFill="1" applyBorder="1" applyAlignment="1">
      <alignment horizontal="center" vertical="center"/>
    </xf>
    <xf numFmtId="0" fontId="13" fillId="0" borderId="5162" xfId="3" applyFont="1" applyBorder="1" applyAlignment="1">
      <alignment horizontal="left" vertical="top" wrapText="1"/>
    </xf>
    <xf numFmtId="0" fontId="13" fillId="0" borderId="5160" xfId="3" applyFont="1" applyBorder="1" applyAlignment="1">
      <alignment horizontal="left" vertical="top" wrapText="1"/>
    </xf>
    <xf numFmtId="0" fontId="13" fillId="0" borderId="5163" xfId="3" applyFont="1" applyBorder="1" applyAlignment="1">
      <alignment horizontal="left" vertical="top" wrapText="1"/>
    </xf>
    <xf numFmtId="0" fontId="12" fillId="2" borderId="5156" xfId="3" applyFont="1" applyFill="1" applyBorder="1" applyAlignment="1">
      <alignment horizontal="center" vertical="center"/>
    </xf>
    <xf numFmtId="0" fontId="12" fillId="2" borderId="5157" xfId="3" applyFont="1" applyFill="1" applyBorder="1" applyAlignment="1">
      <alignment horizontal="center" vertical="center"/>
    </xf>
    <xf numFmtId="0" fontId="16" fillId="0" borderId="5144" xfId="3" applyFont="1" applyBorder="1" applyAlignment="1">
      <alignment horizontal="left" vertical="center" wrapText="1"/>
    </xf>
    <xf numFmtId="0" fontId="16" fillId="0" borderId="5145" xfId="3" applyFont="1" applyBorder="1" applyAlignment="1">
      <alignment horizontal="left" vertical="center" wrapText="1"/>
    </xf>
    <xf numFmtId="0" fontId="12" fillId="2" borderId="5146" xfId="3" applyFont="1" applyFill="1" applyBorder="1" applyAlignment="1">
      <alignment horizontal="center" vertical="center"/>
    </xf>
    <xf numFmtId="0" fontId="12" fillId="2" borderId="5147" xfId="3" applyFont="1" applyFill="1" applyBorder="1" applyAlignment="1">
      <alignment horizontal="center" vertical="center"/>
    </xf>
    <xf numFmtId="0" fontId="18" fillId="0" borderId="5148" xfId="3" applyFont="1" applyBorder="1" applyAlignment="1">
      <alignment horizontal="left" vertical="center" shrinkToFit="1"/>
    </xf>
    <xf numFmtId="0" fontId="18" fillId="0" borderId="5149" xfId="3" applyFont="1" applyBorder="1" applyAlignment="1">
      <alignment horizontal="left" vertical="center" shrinkToFit="1"/>
    </xf>
    <xf numFmtId="0" fontId="18" fillId="0" borderId="5150" xfId="3" applyFont="1" applyBorder="1" applyAlignment="1">
      <alignment horizontal="left" vertical="center" shrinkToFit="1"/>
    </xf>
    <xf numFmtId="0" fontId="12" fillId="2" borderId="5237" xfId="3" applyFont="1" applyFill="1" applyBorder="1" applyAlignment="1">
      <alignment horizontal="center" vertical="center" wrapText="1"/>
    </xf>
    <xf numFmtId="0" fontId="12" fillId="2" borderId="5238" xfId="3" applyFont="1" applyFill="1" applyBorder="1" applyAlignment="1">
      <alignment horizontal="center" vertical="center" wrapText="1"/>
    </xf>
    <xf numFmtId="0" fontId="12" fillId="2" borderId="5239" xfId="3" applyFont="1" applyFill="1" applyBorder="1" applyAlignment="1">
      <alignment horizontal="center" vertical="center" wrapText="1"/>
    </xf>
    <xf numFmtId="0" fontId="12" fillId="5" borderId="5237" xfId="3" applyFont="1" applyFill="1" applyBorder="1" applyAlignment="1">
      <alignment horizontal="left" vertical="top" wrapText="1"/>
    </xf>
    <xf numFmtId="0" fontId="12" fillId="5" borderId="5238" xfId="3" applyFont="1" applyFill="1" applyBorder="1" applyAlignment="1">
      <alignment horizontal="left" vertical="top" wrapText="1"/>
    </xf>
    <xf numFmtId="0" fontId="12" fillId="5" borderId="5239" xfId="3" applyFont="1" applyFill="1" applyBorder="1" applyAlignment="1">
      <alignment horizontal="left" vertical="top" wrapText="1"/>
    </xf>
    <xf numFmtId="0" fontId="15" fillId="5" borderId="5237" xfId="3" applyFont="1" applyFill="1" applyBorder="1" applyAlignment="1">
      <alignment horizontal="center" vertical="center" wrapText="1"/>
    </xf>
    <xf numFmtId="0" fontId="15" fillId="5" borderId="5239" xfId="3" applyFont="1" applyFill="1" applyBorder="1" applyAlignment="1">
      <alignment horizontal="center" vertical="center" wrapText="1"/>
    </xf>
    <xf numFmtId="0" fontId="21" fillId="0" borderId="5237" xfId="3" applyFont="1" applyBorder="1" applyAlignment="1">
      <alignment horizontal="left" vertical="center" wrapText="1"/>
    </xf>
    <xf numFmtId="0" fontId="21" fillId="0" borderId="5238" xfId="3" applyFont="1" applyBorder="1" applyAlignment="1">
      <alignment horizontal="left" vertical="center" wrapText="1"/>
    </xf>
    <xf numFmtId="0" fontId="21" fillId="0" borderId="5239" xfId="3" applyFont="1" applyBorder="1" applyAlignment="1">
      <alignment horizontal="left" vertical="center" wrapText="1"/>
    </xf>
    <xf numFmtId="0" fontId="12" fillId="2" borderId="5237" xfId="3" applyFont="1" applyFill="1" applyBorder="1" applyAlignment="1">
      <alignment horizontal="center" vertical="center"/>
    </xf>
    <xf numFmtId="0" fontId="12" fillId="2" borderId="5238" xfId="3" applyFont="1" applyFill="1" applyBorder="1" applyAlignment="1">
      <alignment horizontal="center" vertical="center"/>
    </xf>
    <xf numFmtId="0" fontId="12" fillId="2" borderId="5232" xfId="3" applyFont="1" applyFill="1" applyBorder="1" applyAlignment="1">
      <alignment horizontal="center" vertical="center"/>
    </xf>
    <xf numFmtId="0" fontId="12" fillId="2" borderId="5233" xfId="3" applyFont="1" applyFill="1" applyBorder="1" applyAlignment="1">
      <alignment horizontal="center" vertical="center"/>
    </xf>
    <xf numFmtId="0" fontId="19" fillId="0" borderId="5234" xfId="3" applyFont="1" applyBorder="1" applyAlignment="1">
      <alignment horizontal="left" vertical="center" shrinkToFit="1"/>
    </xf>
    <xf numFmtId="0" fontId="19" fillId="0" borderId="5235" xfId="3" applyFont="1" applyBorder="1" applyAlignment="1">
      <alignment horizontal="left" vertical="center" shrinkToFit="1"/>
    </xf>
    <xf numFmtId="0" fontId="19" fillId="0" borderId="5236" xfId="3" applyFont="1" applyBorder="1" applyAlignment="1">
      <alignment horizontal="left" vertical="center" shrinkToFit="1"/>
    </xf>
    <xf numFmtId="0" fontId="12" fillId="2" borderId="5227" xfId="3" applyFont="1" applyFill="1" applyBorder="1" applyAlignment="1">
      <alignment horizontal="center" vertical="center"/>
    </xf>
    <xf numFmtId="0" fontId="12" fillId="2" borderId="5228" xfId="3" applyFont="1" applyFill="1" applyBorder="1" applyAlignment="1">
      <alignment horizontal="center" vertical="center"/>
    </xf>
    <xf numFmtId="0" fontId="12" fillId="2" borderId="5229" xfId="3" applyFont="1" applyFill="1" applyBorder="1" applyAlignment="1">
      <alignment horizontal="center" vertical="center"/>
    </xf>
    <xf numFmtId="0" fontId="13" fillId="0" borderId="5230" xfId="3" applyFont="1" applyBorder="1" applyAlignment="1">
      <alignment horizontal="left" vertical="top" wrapText="1"/>
    </xf>
    <xf numFmtId="0" fontId="13" fillId="0" borderId="5228" xfId="3" applyFont="1" applyBorder="1" applyAlignment="1">
      <alignment horizontal="left" vertical="top" wrapText="1"/>
    </xf>
    <xf numFmtId="0" fontId="13" fillId="0" borderId="5231" xfId="3" applyFont="1" applyBorder="1" applyAlignment="1">
      <alignment horizontal="left" vertical="top" wrapText="1"/>
    </xf>
    <xf numFmtId="0" fontId="12" fillId="2" borderId="5222" xfId="3" applyFont="1" applyFill="1" applyBorder="1" applyAlignment="1">
      <alignment horizontal="center" vertical="center"/>
    </xf>
    <xf numFmtId="0" fontId="12" fillId="2" borderId="5223" xfId="3" applyFont="1" applyFill="1" applyBorder="1" applyAlignment="1">
      <alignment horizontal="center" vertical="center"/>
    </xf>
    <xf numFmtId="0" fontId="19" fillId="0" borderId="5224" xfId="3" applyFont="1" applyBorder="1" applyAlignment="1">
      <alignment horizontal="left" vertical="center" shrinkToFit="1"/>
    </xf>
    <xf numFmtId="0" fontId="19" fillId="0" borderId="5225" xfId="3" applyFont="1" applyBorder="1" applyAlignment="1">
      <alignment horizontal="left" vertical="center" shrinkToFit="1"/>
    </xf>
    <xf numFmtId="0" fontId="19" fillId="0" borderId="5226" xfId="3" applyFont="1" applyBorder="1" applyAlignment="1">
      <alignment horizontal="left" vertical="center" shrinkToFit="1"/>
    </xf>
    <xf numFmtId="0" fontId="12" fillId="2" borderId="5217" xfId="3" applyFont="1" applyFill="1" applyBorder="1" applyAlignment="1">
      <alignment horizontal="center" vertical="center"/>
    </xf>
    <xf numFmtId="0" fontId="12" fillId="2" borderId="5218" xfId="3" applyFont="1" applyFill="1" applyBorder="1" applyAlignment="1">
      <alignment horizontal="center" vertical="center"/>
    </xf>
    <xf numFmtId="0" fontId="18" fillId="0" borderId="5219" xfId="3" applyFont="1" applyBorder="1" applyAlignment="1">
      <alignment horizontal="left" vertical="center" shrinkToFit="1"/>
    </xf>
    <xf numFmtId="0" fontId="18" fillId="0" borderId="5220" xfId="3" applyFont="1" applyBorder="1" applyAlignment="1">
      <alignment horizontal="left" vertical="center" shrinkToFit="1"/>
    </xf>
    <xf numFmtId="0" fontId="18" fillId="0" borderId="5221" xfId="3" applyFont="1" applyBorder="1" applyAlignment="1">
      <alignment horizontal="left" vertical="center" shrinkToFit="1"/>
    </xf>
    <xf numFmtId="0" fontId="18" fillId="0" borderId="5224" xfId="3" applyFont="1" applyBorder="1" applyAlignment="1">
      <alignment horizontal="left" vertical="center" shrinkToFit="1"/>
    </xf>
    <xf numFmtId="0" fontId="18" fillId="0" borderId="5225" xfId="3" applyFont="1" applyBorder="1" applyAlignment="1">
      <alignment horizontal="left" vertical="center" shrinkToFit="1"/>
    </xf>
    <xf numFmtId="0" fontId="18" fillId="0" borderId="5226" xfId="3" applyFont="1" applyBorder="1" applyAlignment="1">
      <alignment horizontal="left" vertical="center" shrinkToFit="1"/>
    </xf>
    <xf numFmtId="0" fontId="12" fillId="5" borderId="5204" xfId="3" applyFont="1" applyFill="1" applyBorder="1" applyAlignment="1">
      <alignment horizontal="left" vertical="top" wrapText="1"/>
    </xf>
    <xf numFmtId="0" fontId="12" fillId="5" borderId="5205" xfId="3" applyFont="1" applyFill="1" applyBorder="1" applyAlignment="1">
      <alignment horizontal="left" vertical="top" wrapText="1"/>
    </xf>
    <xf numFmtId="0" fontId="12" fillId="2" borderId="5203" xfId="3" applyFont="1" applyFill="1" applyBorder="1" applyAlignment="1">
      <alignment horizontal="center" vertical="center" wrapText="1"/>
    </xf>
    <xf numFmtId="0" fontId="12" fillId="2" borderId="5204" xfId="3" applyFont="1" applyFill="1" applyBorder="1" applyAlignment="1">
      <alignment horizontal="center" vertical="center" wrapText="1"/>
    </xf>
    <xf numFmtId="0" fontId="12" fillId="2" borderId="5216" xfId="3" applyFont="1" applyFill="1" applyBorder="1" applyAlignment="1">
      <alignment horizontal="center" vertical="center" wrapText="1"/>
    </xf>
    <xf numFmtId="0" fontId="12" fillId="2" borderId="5198" xfId="3" applyFont="1" applyFill="1" applyBorder="1" applyAlignment="1">
      <alignment horizontal="center" vertical="center"/>
    </xf>
    <xf numFmtId="0" fontId="12" fillId="2" borderId="5199" xfId="3" applyFont="1" applyFill="1" applyBorder="1" applyAlignment="1">
      <alignment horizontal="center" vertical="center"/>
    </xf>
    <xf numFmtId="0" fontId="19" fillId="0" borderId="5200" xfId="3" applyFont="1" applyBorder="1" applyAlignment="1">
      <alignment horizontal="left" vertical="center" shrinkToFit="1"/>
    </xf>
    <xf numFmtId="0" fontId="19" fillId="0" borderId="5201" xfId="3" applyFont="1" applyBorder="1" applyAlignment="1">
      <alignment horizontal="left" vertical="center" shrinkToFit="1"/>
    </xf>
    <xf numFmtId="0" fontId="19" fillId="0" borderId="5202" xfId="3" applyFont="1" applyBorder="1" applyAlignment="1">
      <alignment horizontal="left" vertical="center" shrinkToFit="1"/>
    </xf>
    <xf numFmtId="0" fontId="12" fillId="2" borderId="5211" xfId="3" applyFont="1" applyFill="1" applyBorder="1" applyAlignment="1">
      <alignment horizontal="center" vertical="center"/>
    </xf>
    <xf numFmtId="0" fontId="12" fillId="2" borderId="5212" xfId="3" applyFont="1" applyFill="1" applyBorder="1" applyAlignment="1">
      <alignment horizontal="center" vertical="center"/>
    </xf>
    <xf numFmtId="0" fontId="19" fillId="0" borderId="5213" xfId="3" applyFont="1" applyBorder="1" applyAlignment="1">
      <alignment horizontal="left" vertical="center" shrinkToFit="1"/>
    </xf>
    <xf numFmtId="0" fontId="19" fillId="0" borderId="5214" xfId="3" applyFont="1" applyBorder="1" applyAlignment="1">
      <alignment horizontal="left" vertical="center" shrinkToFit="1"/>
    </xf>
    <xf numFmtId="0" fontId="19" fillId="0" borderId="5215" xfId="3" applyFont="1" applyBorder="1" applyAlignment="1">
      <alignment horizontal="left" vertical="center" shrinkToFit="1"/>
    </xf>
    <xf numFmtId="0" fontId="18" fillId="0" borderId="5200" xfId="3" applyFont="1" applyBorder="1" applyAlignment="1">
      <alignment horizontal="left" vertical="center" shrinkToFit="1"/>
    </xf>
    <xf numFmtId="0" fontId="18" fillId="0" borderId="5201" xfId="3" applyFont="1" applyBorder="1" applyAlignment="1">
      <alignment horizontal="left" vertical="center" shrinkToFit="1"/>
    </xf>
    <xf numFmtId="0" fontId="18" fillId="0" borderId="5202" xfId="3" applyFont="1" applyBorder="1" applyAlignment="1">
      <alignment horizontal="left" vertical="center" shrinkToFit="1"/>
    </xf>
    <xf numFmtId="0" fontId="16" fillId="0" borderId="5204" xfId="3" applyFont="1" applyBorder="1" applyAlignment="1">
      <alignment horizontal="left" vertical="center" wrapText="1"/>
    </xf>
    <xf numFmtId="0" fontId="16" fillId="0" borderId="5205" xfId="3" applyFont="1" applyBorder="1" applyAlignment="1">
      <alignment horizontal="left" vertical="center" wrapText="1"/>
    </xf>
    <xf numFmtId="0" fontId="12" fillId="2" borderId="5206" xfId="3" applyFont="1" applyFill="1" applyBorder="1" applyAlignment="1">
      <alignment horizontal="center" vertical="center"/>
    </xf>
    <xf numFmtId="0" fontId="12" fillId="2" borderId="5207" xfId="3" applyFont="1" applyFill="1" applyBorder="1" applyAlignment="1">
      <alignment horizontal="center" vertical="center"/>
    </xf>
    <xf numFmtId="0" fontId="12" fillId="2" borderId="5208" xfId="3" applyFont="1" applyFill="1" applyBorder="1" applyAlignment="1">
      <alignment horizontal="center" vertical="center"/>
    </xf>
    <xf numFmtId="0" fontId="13" fillId="0" borderId="5209" xfId="3" applyFont="1" applyBorder="1" applyAlignment="1">
      <alignment horizontal="left" vertical="top" wrapText="1"/>
    </xf>
    <xf numFmtId="0" fontId="13" fillId="0" borderId="5207" xfId="3" applyFont="1" applyBorder="1" applyAlignment="1">
      <alignment horizontal="left" vertical="top" wrapText="1"/>
    </xf>
    <xf numFmtId="0" fontId="13" fillId="0" borderId="5210" xfId="3" applyFont="1" applyBorder="1" applyAlignment="1">
      <alignment horizontal="left" vertical="top" wrapText="1"/>
    </xf>
    <xf numFmtId="0" fontId="12" fillId="2" borderId="5203" xfId="3" applyFont="1" applyFill="1" applyBorder="1" applyAlignment="1">
      <alignment horizontal="center" vertical="center"/>
    </xf>
    <xf numFmtId="0" fontId="12" fillId="2" borderId="5204" xfId="3" applyFont="1" applyFill="1" applyBorder="1" applyAlignment="1">
      <alignment horizontal="center" vertical="center"/>
    </xf>
    <xf numFmtId="0" fontId="16" fillId="0" borderId="5191" xfId="3" applyFont="1" applyBorder="1" applyAlignment="1">
      <alignment horizontal="left" vertical="center" wrapText="1"/>
    </xf>
    <xf numFmtId="0" fontId="16" fillId="0" borderId="5192" xfId="3" applyFont="1" applyBorder="1" applyAlignment="1">
      <alignment horizontal="left" vertical="center" wrapText="1"/>
    </xf>
    <xf numFmtId="0" fontId="12" fillId="2" borderId="5193" xfId="3" applyFont="1" applyFill="1" applyBorder="1" applyAlignment="1">
      <alignment horizontal="center" vertical="center"/>
    </xf>
    <xf numFmtId="0" fontId="12" fillId="2" borderId="5194" xfId="3" applyFont="1" applyFill="1" applyBorder="1" applyAlignment="1">
      <alignment horizontal="center" vertical="center"/>
    </xf>
    <xf numFmtId="0" fontId="18" fillId="0" borderId="5195" xfId="3" applyFont="1" applyBorder="1" applyAlignment="1">
      <alignment horizontal="left" vertical="center" shrinkToFit="1"/>
    </xf>
    <xf numFmtId="0" fontId="18" fillId="0" borderId="5196" xfId="3" applyFont="1" applyBorder="1" applyAlignment="1">
      <alignment horizontal="left" vertical="center" shrinkToFit="1"/>
    </xf>
    <xf numFmtId="0" fontId="18" fillId="0" borderId="5197" xfId="3" applyFont="1" applyBorder="1" applyAlignment="1">
      <alignment horizontal="left" vertical="center" shrinkToFit="1"/>
    </xf>
    <xf numFmtId="0" fontId="12" fillId="2" borderId="5284" xfId="3" applyFont="1" applyFill="1" applyBorder="1" applyAlignment="1">
      <alignment horizontal="center" vertical="center" wrapText="1"/>
    </xf>
    <xf numFmtId="0" fontId="12" fillId="2" borderId="5285" xfId="3" applyFont="1" applyFill="1" applyBorder="1" applyAlignment="1">
      <alignment horizontal="center" vertical="center" wrapText="1"/>
    </xf>
    <xf numFmtId="0" fontId="12" fillId="2" borderId="5286" xfId="3" applyFont="1" applyFill="1" applyBorder="1" applyAlignment="1">
      <alignment horizontal="center" vertical="center" wrapText="1"/>
    </xf>
    <xf numFmtId="0" fontId="12" fillId="5" borderId="5284" xfId="3" applyFont="1" applyFill="1" applyBorder="1" applyAlignment="1">
      <alignment horizontal="left" vertical="top" wrapText="1"/>
    </xf>
    <xf numFmtId="0" fontId="12" fillId="5" borderId="5285" xfId="3" applyFont="1" applyFill="1" applyBorder="1" applyAlignment="1">
      <alignment horizontal="left" vertical="top" wrapText="1"/>
    </xf>
    <xf numFmtId="0" fontId="12" fillId="5" borderId="5286" xfId="3" applyFont="1" applyFill="1" applyBorder="1" applyAlignment="1">
      <alignment horizontal="left" vertical="top" wrapText="1"/>
    </xf>
    <xf numFmtId="0" fontId="15" fillId="5" borderId="5284" xfId="3" applyFont="1" applyFill="1" applyBorder="1" applyAlignment="1">
      <alignment horizontal="center" vertical="center" wrapText="1"/>
    </xf>
    <xf numFmtId="0" fontId="15" fillId="5" borderId="5286" xfId="3" applyFont="1" applyFill="1" applyBorder="1" applyAlignment="1">
      <alignment horizontal="center" vertical="center" wrapText="1"/>
    </xf>
    <xf numFmtId="0" fontId="21" fillId="0" borderId="5284" xfId="3" applyFont="1" applyBorder="1" applyAlignment="1">
      <alignment horizontal="left" vertical="center" wrapText="1"/>
    </xf>
    <xf numFmtId="0" fontId="21" fillId="0" borderId="5285" xfId="3" applyFont="1" applyBorder="1" applyAlignment="1">
      <alignment horizontal="left" vertical="center" wrapText="1"/>
    </xf>
    <xf numFmtId="0" fontId="21" fillId="0" borderId="5286" xfId="3" applyFont="1" applyBorder="1" applyAlignment="1">
      <alignment horizontal="left" vertical="center" wrapText="1"/>
    </xf>
    <xf numFmtId="0" fontId="12" fillId="2" borderId="5284" xfId="3" applyFont="1" applyFill="1" applyBorder="1" applyAlignment="1">
      <alignment horizontal="center" vertical="center"/>
    </xf>
    <xf numFmtId="0" fontId="12" fillId="2" borderId="5285" xfId="3" applyFont="1" applyFill="1" applyBorder="1" applyAlignment="1">
      <alignment horizontal="center" vertical="center"/>
    </xf>
    <xf numFmtId="0" fontId="12" fillId="2" borderId="5279" xfId="3" applyFont="1" applyFill="1" applyBorder="1" applyAlignment="1">
      <alignment horizontal="center" vertical="center"/>
    </xf>
    <xf numFmtId="0" fontId="12" fillId="2" borderId="5280" xfId="3" applyFont="1" applyFill="1" applyBorder="1" applyAlignment="1">
      <alignment horizontal="center" vertical="center"/>
    </xf>
    <xf numFmtId="0" fontId="19" fillId="0" borderId="5281" xfId="3" applyFont="1" applyBorder="1" applyAlignment="1">
      <alignment horizontal="left" vertical="center" shrinkToFit="1"/>
    </xf>
    <xf numFmtId="0" fontId="19" fillId="0" borderId="5282" xfId="3" applyFont="1" applyBorder="1" applyAlignment="1">
      <alignment horizontal="left" vertical="center" shrinkToFit="1"/>
    </xf>
    <xf numFmtId="0" fontId="19" fillId="0" borderId="5283" xfId="3" applyFont="1" applyBorder="1" applyAlignment="1">
      <alignment horizontal="left" vertical="center" shrinkToFit="1"/>
    </xf>
    <xf numFmtId="0" fontId="12" fillId="2" borderId="5274" xfId="3" applyFont="1" applyFill="1" applyBorder="1" applyAlignment="1">
      <alignment horizontal="center" vertical="center"/>
    </xf>
    <xf numFmtId="0" fontId="12" fillId="2" borderId="5275" xfId="3" applyFont="1" applyFill="1" applyBorder="1" applyAlignment="1">
      <alignment horizontal="center" vertical="center"/>
    </xf>
    <xf numFmtId="0" fontId="12" fillId="2" borderId="5276" xfId="3" applyFont="1" applyFill="1" applyBorder="1" applyAlignment="1">
      <alignment horizontal="center" vertical="center"/>
    </xf>
    <xf numFmtId="0" fontId="13" fillId="0" borderId="5277" xfId="3" applyFont="1" applyBorder="1" applyAlignment="1">
      <alignment horizontal="left" vertical="top" wrapText="1"/>
    </xf>
    <xf numFmtId="0" fontId="13" fillId="0" borderId="5275" xfId="3" applyFont="1" applyBorder="1" applyAlignment="1">
      <alignment horizontal="left" vertical="top" wrapText="1"/>
    </xf>
    <xf numFmtId="0" fontId="13" fillId="0" borderId="5278" xfId="3" applyFont="1" applyBorder="1" applyAlignment="1">
      <alignment horizontal="left" vertical="top" wrapText="1"/>
    </xf>
    <xf numFmtId="0" fontId="12" fillId="2" borderId="5269" xfId="3" applyFont="1" applyFill="1" applyBorder="1" applyAlignment="1">
      <alignment horizontal="center" vertical="center"/>
    </xf>
    <xf numFmtId="0" fontId="12" fillId="2" borderId="5270" xfId="3" applyFont="1" applyFill="1" applyBorder="1" applyAlignment="1">
      <alignment horizontal="center" vertical="center"/>
    </xf>
    <xf numFmtId="0" fontId="19" fillId="0" borderId="5271" xfId="3" applyFont="1" applyBorder="1" applyAlignment="1">
      <alignment horizontal="left" vertical="center" shrinkToFit="1"/>
    </xf>
    <xf numFmtId="0" fontId="19" fillId="0" borderId="5272" xfId="3" applyFont="1" applyBorder="1" applyAlignment="1">
      <alignment horizontal="left" vertical="center" shrinkToFit="1"/>
    </xf>
    <xf numFmtId="0" fontId="19" fillId="0" borderId="5273" xfId="3" applyFont="1" applyBorder="1" applyAlignment="1">
      <alignment horizontal="left" vertical="center" shrinkToFit="1"/>
    </xf>
    <xf numFmtId="0" fontId="12" fillId="2" borderId="5264" xfId="3" applyFont="1" applyFill="1" applyBorder="1" applyAlignment="1">
      <alignment horizontal="center" vertical="center"/>
    </xf>
    <xf numFmtId="0" fontId="12" fillId="2" borderId="5265" xfId="3" applyFont="1" applyFill="1" applyBorder="1" applyAlignment="1">
      <alignment horizontal="center" vertical="center"/>
    </xf>
    <xf numFmtId="0" fontId="18" fillId="0" borderId="5266" xfId="3" applyFont="1" applyBorder="1" applyAlignment="1">
      <alignment horizontal="left" vertical="center" shrinkToFit="1"/>
    </xf>
    <xf numFmtId="0" fontId="18" fillId="0" borderId="5267" xfId="3" applyFont="1" applyBorder="1" applyAlignment="1">
      <alignment horizontal="left" vertical="center" shrinkToFit="1"/>
    </xf>
    <xf numFmtId="0" fontId="18" fillId="0" borderId="5268" xfId="3" applyFont="1" applyBorder="1" applyAlignment="1">
      <alignment horizontal="left" vertical="center" shrinkToFit="1"/>
    </xf>
    <xf numFmtId="0" fontId="18" fillId="0" borderId="5271" xfId="3" applyFont="1" applyBorder="1" applyAlignment="1">
      <alignment horizontal="left" vertical="center" shrinkToFit="1"/>
    </xf>
    <xf numFmtId="0" fontId="18" fillId="0" borderId="5272" xfId="3" applyFont="1" applyBorder="1" applyAlignment="1">
      <alignment horizontal="left" vertical="center" shrinkToFit="1"/>
    </xf>
    <xf numFmtId="0" fontId="18" fillId="0" borderId="5273" xfId="3" applyFont="1" applyBorder="1" applyAlignment="1">
      <alignment horizontal="left" vertical="center" shrinkToFit="1"/>
    </xf>
    <xf numFmtId="0" fontId="12" fillId="5" borderId="5251" xfId="3" applyFont="1" applyFill="1" applyBorder="1" applyAlignment="1">
      <alignment horizontal="left" vertical="top" wrapText="1"/>
    </xf>
    <xf numFmtId="0" fontId="12" fillId="5" borderId="5252" xfId="3" applyFont="1" applyFill="1" applyBorder="1" applyAlignment="1">
      <alignment horizontal="left" vertical="top" wrapText="1"/>
    </xf>
    <xf numFmtId="0" fontId="12" fillId="2" borderId="5250" xfId="3" applyFont="1" applyFill="1" applyBorder="1" applyAlignment="1">
      <alignment horizontal="center" vertical="center" wrapText="1"/>
    </xf>
    <xf numFmtId="0" fontId="12" fillId="2" borderId="5251" xfId="3" applyFont="1" applyFill="1" applyBorder="1" applyAlignment="1">
      <alignment horizontal="center" vertical="center" wrapText="1"/>
    </xf>
    <xf numFmtId="0" fontId="12" fillId="2" borderId="5263" xfId="3" applyFont="1" applyFill="1" applyBorder="1" applyAlignment="1">
      <alignment horizontal="center" vertical="center" wrapText="1"/>
    </xf>
    <xf numFmtId="0" fontId="12" fillId="2" borderId="5245" xfId="3" applyFont="1" applyFill="1" applyBorder="1" applyAlignment="1">
      <alignment horizontal="center" vertical="center"/>
    </xf>
    <xf numFmtId="0" fontId="12" fillId="2" borderId="5246" xfId="3" applyFont="1" applyFill="1" applyBorder="1" applyAlignment="1">
      <alignment horizontal="center" vertical="center"/>
    </xf>
    <xf numFmtId="0" fontId="19" fillId="0" borderId="5247" xfId="3" applyFont="1" applyBorder="1" applyAlignment="1">
      <alignment horizontal="left" vertical="center" shrinkToFit="1"/>
    </xf>
    <xf numFmtId="0" fontId="19" fillId="0" borderId="5248" xfId="3" applyFont="1" applyBorder="1" applyAlignment="1">
      <alignment horizontal="left" vertical="center" shrinkToFit="1"/>
    </xf>
    <xf numFmtId="0" fontId="19" fillId="0" borderId="5249" xfId="3" applyFont="1" applyBorder="1" applyAlignment="1">
      <alignment horizontal="left" vertical="center" shrinkToFit="1"/>
    </xf>
    <xf numFmtId="0" fontId="12" fillId="2" borderId="5258" xfId="3" applyFont="1" applyFill="1" applyBorder="1" applyAlignment="1">
      <alignment horizontal="center" vertical="center"/>
    </xf>
    <xf numFmtId="0" fontId="12" fillId="2" borderId="5259" xfId="3" applyFont="1" applyFill="1" applyBorder="1" applyAlignment="1">
      <alignment horizontal="center" vertical="center"/>
    </xf>
    <xf numFmtId="0" fontId="19" fillId="0" borderId="5260" xfId="3" applyFont="1" applyBorder="1" applyAlignment="1">
      <alignment horizontal="left" vertical="center" shrinkToFit="1"/>
    </xf>
    <xf numFmtId="0" fontId="19" fillId="0" borderId="5261" xfId="3" applyFont="1" applyBorder="1" applyAlignment="1">
      <alignment horizontal="left" vertical="center" shrinkToFit="1"/>
    </xf>
    <xf numFmtId="0" fontId="19" fillId="0" borderId="5262" xfId="3" applyFont="1" applyBorder="1" applyAlignment="1">
      <alignment horizontal="left" vertical="center" shrinkToFit="1"/>
    </xf>
    <xf numFmtId="0" fontId="18" fillId="0" borderId="5247" xfId="3" applyFont="1" applyBorder="1" applyAlignment="1">
      <alignment horizontal="left" vertical="center" shrinkToFit="1"/>
    </xf>
    <xf numFmtId="0" fontId="18" fillId="0" borderId="5248" xfId="3" applyFont="1" applyBorder="1" applyAlignment="1">
      <alignment horizontal="left" vertical="center" shrinkToFit="1"/>
    </xf>
    <xf numFmtId="0" fontId="18" fillId="0" borderId="5249" xfId="3" applyFont="1" applyBorder="1" applyAlignment="1">
      <alignment horizontal="left" vertical="center" shrinkToFit="1"/>
    </xf>
    <xf numFmtId="0" fontId="16" fillId="0" borderId="5251" xfId="3" applyFont="1" applyBorder="1" applyAlignment="1">
      <alignment horizontal="left" vertical="center" wrapText="1"/>
    </xf>
    <xf numFmtId="0" fontId="16" fillId="0" borderId="5252" xfId="3" applyFont="1" applyBorder="1" applyAlignment="1">
      <alignment horizontal="left" vertical="center" wrapText="1"/>
    </xf>
    <xf numFmtId="0" fontId="12" fillId="2" borderId="5253" xfId="3" applyFont="1" applyFill="1" applyBorder="1" applyAlignment="1">
      <alignment horizontal="center" vertical="center"/>
    </xf>
    <xf numFmtId="0" fontId="12" fillId="2" borderId="5254" xfId="3" applyFont="1" applyFill="1" applyBorder="1" applyAlignment="1">
      <alignment horizontal="center" vertical="center"/>
    </xf>
    <xf numFmtId="0" fontId="12" fillId="2" borderId="5255" xfId="3" applyFont="1" applyFill="1" applyBorder="1" applyAlignment="1">
      <alignment horizontal="center" vertical="center"/>
    </xf>
    <xf numFmtId="0" fontId="13" fillId="0" borderId="5256" xfId="3" applyFont="1" applyBorder="1" applyAlignment="1">
      <alignment horizontal="left" vertical="top" wrapText="1"/>
    </xf>
    <xf numFmtId="0" fontId="13" fillId="0" borderId="5254" xfId="3" applyFont="1" applyBorder="1" applyAlignment="1">
      <alignment horizontal="left" vertical="top" wrapText="1"/>
    </xf>
    <xf numFmtId="0" fontId="13" fillId="0" borderId="5257" xfId="3" applyFont="1" applyBorder="1" applyAlignment="1">
      <alignment horizontal="left" vertical="top" wrapText="1"/>
    </xf>
    <xf numFmtId="0" fontId="12" fillId="2" borderId="5250" xfId="3" applyFont="1" applyFill="1" applyBorder="1" applyAlignment="1">
      <alignment horizontal="center" vertical="center"/>
    </xf>
    <xf numFmtId="0" fontId="12" fillId="2" borderId="5251" xfId="3" applyFont="1" applyFill="1" applyBorder="1" applyAlignment="1">
      <alignment horizontal="center" vertical="center"/>
    </xf>
    <xf numFmtId="0" fontId="16" fillId="0" borderId="5238" xfId="3" applyFont="1" applyBorder="1" applyAlignment="1">
      <alignment horizontal="left" vertical="center" wrapText="1"/>
    </xf>
    <xf numFmtId="0" fontId="16" fillId="0" borderId="5239" xfId="3" applyFont="1" applyBorder="1" applyAlignment="1">
      <alignment horizontal="left" vertical="center" wrapText="1"/>
    </xf>
    <xf numFmtId="0" fontId="12" fillId="2" borderId="5240" xfId="3" applyFont="1" applyFill="1" applyBorder="1" applyAlignment="1">
      <alignment horizontal="center" vertical="center"/>
    </xf>
    <xf numFmtId="0" fontId="12" fillId="2" borderId="5241" xfId="3" applyFont="1" applyFill="1" applyBorder="1" applyAlignment="1">
      <alignment horizontal="center" vertical="center"/>
    </xf>
    <xf numFmtId="0" fontId="18" fillId="0" borderId="5242" xfId="3" applyFont="1" applyBorder="1" applyAlignment="1">
      <alignment horizontal="left" vertical="center" shrinkToFit="1"/>
    </xf>
    <xf numFmtId="0" fontId="18" fillId="0" borderId="5243" xfId="3" applyFont="1" applyBorder="1" applyAlignment="1">
      <alignment horizontal="left" vertical="center" shrinkToFit="1"/>
    </xf>
    <xf numFmtId="0" fontId="18" fillId="0" borderId="5244" xfId="3" applyFont="1" applyBorder="1" applyAlignment="1">
      <alignment horizontal="left" vertical="center" shrinkToFit="1"/>
    </xf>
    <xf numFmtId="0" fontId="12" fillId="2" borderId="5331" xfId="3" applyFont="1" applyFill="1" applyBorder="1" applyAlignment="1">
      <alignment horizontal="center" vertical="center" wrapText="1"/>
    </xf>
    <xf numFmtId="0" fontId="12" fillId="2" borderId="5332" xfId="3" applyFont="1" applyFill="1" applyBorder="1" applyAlignment="1">
      <alignment horizontal="center" vertical="center" wrapText="1"/>
    </xf>
    <xf numFmtId="0" fontId="12" fillId="2" borderId="5333" xfId="3" applyFont="1" applyFill="1" applyBorder="1" applyAlignment="1">
      <alignment horizontal="center" vertical="center" wrapText="1"/>
    </xf>
    <xf numFmtId="0" fontId="12" fillId="5" borderId="5331" xfId="3" applyFont="1" applyFill="1" applyBorder="1" applyAlignment="1">
      <alignment horizontal="left" vertical="top" wrapText="1"/>
    </xf>
    <xf numFmtId="0" fontId="12" fillId="5" borderId="5332" xfId="3" applyFont="1" applyFill="1" applyBorder="1" applyAlignment="1">
      <alignment horizontal="left" vertical="top" wrapText="1"/>
    </xf>
    <xf numFmtId="0" fontId="12" fillId="5" borderId="5333" xfId="3" applyFont="1" applyFill="1" applyBorder="1" applyAlignment="1">
      <alignment horizontal="left" vertical="top" wrapText="1"/>
    </xf>
    <xf numFmtId="0" fontId="15" fillId="5" borderId="5331" xfId="3" applyFont="1" applyFill="1" applyBorder="1" applyAlignment="1">
      <alignment horizontal="center" vertical="center" wrapText="1"/>
    </xf>
    <xf numFmtId="0" fontId="15" fillId="5" borderId="5333" xfId="3" applyFont="1" applyFill="1" applyBorder="1" applyAlignment="1">
      <alignment horizontal="center" vertical="center" wrapText="1"/>
    </xf>
    <xf numFmtId="0" fontId="21" fillId="0" borderId="5331" xfId="3" applyFont="1" applyBorder="1" applyAlignment="1">
      <alignment horizontal="left" vertical="center" wrapText="1"/>
    </xf>
    <xf numFmtId="0" fontId="21" fillId="0" borderId="5332" xfId="3" applyFont="1" applyBorder="1" applyAlignment="1">
      <alignment horizontal="left" vertical="center" wrapText="1"/>
    </xf>
    <xf numFmtId="0" fontId="21" fillId="0" borderId="5333" xfId="3" applyFont="1" applyBorder="1" applyAlignment="1">
      <alignment horizontal="left" vertical="center" wrapText="1"/>
    </xf>
    <xf numFmtId="0" fontId="12" fillId="2" borderId="5331" xfId="3" applyFont="1" applyFill="1" applyBorder="1" applyAlignment="1">
      <alignment horizontal="center" vertical="center"/>
    </xf>
    <xf numFmtId="0" fontId="12" fillId="2" borderId="5332" xfId="3" applyFont="1" applyFill="1" applyBorder="1" applyAlignment="1">
      <alignment horizontal="center" vertical="center"/>
    </xf>
    <xf numFmtId="0" fontId="12" fillId="2" borderId="5326" xfId="3" applyFont="1" applyFill="1" applyBorder="1" applyAlignment="1">
      <alignment horizontal="center" vertical="center"/>
    </xf>
    <xf numFmtId="0" fontId="12" fillId="2" borderId="5327" xfId="3" applyFont="1" applyFill="1" applyBorder="1" applyAlignment="1">
      <alignment horizontal="center" vertical="center"/>
    </xf>
    <xf numFmtId="0" fontId="19" fillId="0" borderId="5328" xfId="3" applyFont="1" applyBorder="1" applyAlignment="1">
      <alignment horizontal="left" vertical="center" shrinkToFit="1"/>
    </xf>
    <xf numFmtId="0" fontId="19" fillId="0" borderId="5329" xfId="3" applyFont="1" applyBorder="1" applyAlignment="1">
      <alignment horizontal="left" vertical="center" shrinkToFit="1"/>
    </xf>
    <xf numFmtId="0" fontId="19" fillId="0" borderId="5330" xfId="3" applyFont="1" applyBorder="1" applyAlignment="1">
      <alignment horizontal="left" vertical="center" shrinkToFit="1"/>
    </xf>
    <xf numFmtId="0" fontId="12" fillId="2" borderId="5321" xfId="3" applyFont="1" applyFill="1" applyBorder="1" applyAlignment="1">
      <alignment horizontal="center" vertical="center"/>
    </xf>
    <xf numFmtId="0" fontId="12" fillId="2" borderId="5322" xfId="3" applyFont="1" applyFill="1" applyBorder="1" applyAlignment="1">
      <alignment horizontal="center" vertical="center"/>
    </xf>
    <xf numFmtId="0" fontId="12" fillId="2" borderId="5323" xfId="3" applyFont="1" applyFill="1" applyBorder="1" applyAlignment="1">
      <alignment horizontal="center" vertical="center"/>
    </xf>
    <xf numFmtId="0" fontId="13" fillId="0" borderId="5324" xfId="3" applyFont="1" applyBorder="1" applyAlignment="1">
      <alignment horizontal="left" vertical="top" wrapText="1"/>
    </xf>
    <xf numFmtId="0" fontId="13" fillId="0" borderId="5322" xfId="3" applyFont="1" applyBorder="1" applyAlignment="1">
      <alignment horizontal="left" vertical="top" wrapText="1"/>
    </xf>
    <xf numFmtId="0" fontId="13" fillId="0" borderId="5325" xfId="3" applyFont="1" applyBorder="1" applyAlignment="1">
      <alignment horizontal="left" vertical="top" wrapText="1"/>
    </xf>
    <xf numFmtId="0" fontId="12" fillId="2" borderId="5316" xfId="3" applyFont="1" applyFill="1" applyBorder="1" applyAlignment="1">
      <alignment horizontal="center" vertical="center"/>
    </xf>
    <xf numFmtId="0" fontId="12" fillId="2" borderId="5317" xfId="3" applyFont="1" applyFill="1" applyBorder="1" applyAlignment="1">
      <alignment horizontal="center" vertical="center"/>
    </xf>
    <xf numFmtId="0" fontId="19" fillId="0" borderId="5318" xfId="3" applyFont="1" applyBorder="1" applyAlignment="1">
      <alignment horizontal="left" vertical="center" shrinkToFit="1"/>
    </xf>
    <xf numFmtId="0" fontId="19" fillId="0" borderId="5319" xfId="3" applyFont="1" applyBorder="1" applyAlignment="1">
      <alignment horizontal="left" vertical="center" shrinkToFit="1"/>
    </xf>
    <xf numFmtId="0" fontId="19" fillId="0" borderId="5320" xfId="3" applyFont="1" applyBorder="1" applyAlignment="1">
      <alignment horizontal="left" vertical="center" shrinkToFit="1"/>
    </xf>
    <xf numFmtId="0" fontId="12" fillId="2" borderId="5311" xfId="3" applyFont="1" applyFill="1" applyBorder="1" applyAlignment="1">
      <alignment horizontal="center" vertical="center"/>
    </xf>
    <xf numFmtId="0" fontId="12" fillId="2" borderId="5312" xfId="3" applyFont="1" applyFill="1" applyBorder="1" applyAlignment="1">
      <alignment horizontal="center" vertical="center"/>
    </xf>
    <xf numFmtId="0" fontId="18" fillId="0" borderId="5313" xfId="3" applyFont="1" applyBorder="1" applyAlignment="1">
      <alignment horizontal="left" vertical="center" shrinkToFit="1"/>
    </xf>
    <xf numFmtId="0" fontId="18" fillId="0" borderId="5314" xfId="3" applyFont="1" applyBorder="1" applyAlignment="1">
      <alignment horizontal="left" vertical="center" shrinkToFit="1"/>
    </xf>
    <xf numFmtId="0" fontId="18" fillId="0" borderId="5315" xfId="3" applyFont="1" applyBorder="1" applyAlignment="1">
      <alignment horizontal="left" vertical="center" shrinkToFit="1"/>
    </xf>
    <xf numFmtId="0" fontId="18" fillId="0" borderId="5318" xfId="3" applyFont="1" applyBorder="1" applyAlignment="1">
      <alignment horizontal="left" vertical="center" shrinkToFit="1"/>
    </xf>
    <xf numFmtId="0" fontId="18" fillId="0" borderId="5319" xfId="3" applyFont="1" applyBorder="1" applyAlignment="1">
      <alignment horizontal="left" vertical="center" shrinkToFit="1"/>
    </xf>
    <xf numFmtId="0" fontId="18" fillId="0" borderId="5320" xfId="3" applyFont="1" applyBorder="1" applyAlignment="1">
      <alignment horizontal="left" vertical="center" shrinkToFit="1"/>
    </xf>
    <xf numFmtId="0" fontId="12" fillId="5" borderId="5298" xfId="3" applyFont="1" applyFill="1" applyBorder="1" applyAlignment="1">
      <alignment horizontal="left" vertical="top" wrapText="1"/>
    </xf>
    <xf numFmtId="0" fontId="12" fillId="5" borderId="5299" xfId="3" applyFont="1" applyFill="1" applyBorder="1" applyAlignment="1">
      <alignment horizontal="left" vertical="top" wrapText="1"/>
    </xf>
    <xf numFmtId="0" fontId="12" fillId="2" borderId="5297" xfId="3" applyFont="1" applyFill="1" applyBorder="1" applyAlignment="1">
      <alignment horizontal="center" vertical="center" wrapText="1"/>
    </xf>
    <xf numFmtId="0" fontId="12" fillId="2" borderId="5298" xfId="3" applyFont="1" applyFill="1" applyBorder="1" applyAlignment="1">
      <alignment horizontal="center" vertical="center" wrapText="1"/>
    </xf>
    <xf numFmtId="0" fontId="12" fillId="2" borderId="5310" xfId="3" applyFont="1" applyFill="1" applyBorder="1" applyAlignment="1">
      <alignment horizontal="center" vertical="center" wrapText="1"/>
    </xf>
    <xf numFmtId="0" fontId="12" fillId="2" borderId="5292" xfId="3" applyFont="1" applyFill="1" applyBorder="1" applyAlignment="1">
      <alignment horizontal="center" vertical="center"/>
    </xf>
    <xf numFmtId="0" fontId="12" fillId="2" borderId="5293" xfId="3" applyFont="1" applyFill="1" applyBorder="1" applyAlignment="1">
      <alignment horizontal="center" vertical="center"/>
    </xf>
    <xf numFmtId="0" fontId="19" fillId="0" borderId="5294" xfId="3" applyFont="1" applyBorder="1" applyAlignment="1">
      <alignment horizontal="left" vertical="center" shrinkToFit="1"/>
    </xf>
    <xf numFmtId="0" fontId="19" fillId="0" borderId="5295" xfId="3" applyFont="1" applyBorder="1" applyAlignment="1">
      <alignment horizontal="left" vertical="center" shrinkToFit="1"/>
    </xf>
    <xf numFmtId="0" fontId="19" fillId="0" borderId="5296" xfId="3" applyFont="1" applyBorder="1" applyAlignment="1">
      <alignment horizontal="left" vertical="center" shrinkToFit="1"/>
    </xf>
    <xf numFmtId="0" fontId="12" fillId="2" borderId="5305" xfId="3" applyFont="1" applyFill="1" applyBorder="1" applyAlignment="1">
      <alignment horizontal="center" vertical="center"/>
    </xf>
    <xf numFmtId="0" fontId="12" fillId="2" borderId="5306" xfId="3" applyFont="1" applyFill="1" applyBorder="1" applyAlignment="1">
      <alignment horizontal="center" vertical="center"/>
    </xf>
    <xf numFmtId="0" fontId="19" fillId="0" borderId="5307" xfId="3" applyFont="1" applyBorder="1" applyAlignment="1">
      <alignment horizontal="left" vertical="center" shrinkToFit="1"/>
    </xf>
    <xf numFmtId="0" fontId="19" fillId="0" borderId="5308" xfId="3" applyFont="1" applyBorder="1" applyAlignment="1">
      <alignment horizontal="left" vertical="center" shrinkToFit="1"/>
    </xf>
    <xf numFmtId="0" fontId="19" fillId="0" borderId="5309" xfId="3" applyFont="1" applyBorder="1" applyAlignment="1">
      <alignment horizontal="left" vertical="center" shrinkToFit="1"/>
    </xf>
    <xf numFmtId="0" fontId="18" fillId="0" borderId="5294" xfId="3" applyFont="1" applyBorder="1" applyAlignment="1">
      <alignment horizontal="left" vertical="center" shrinkToFit="1"/>
    </xf>
    <xf numFmtId="0" fontId="18" fillId="0" borderId="5295" xfId="3" applyFont="1" applyBorder="1" applyAlignment="1">
      <alignment horizontal="left" vertical="center" shrinkToFit="1"/>
    </xf>
    <xf numFmtId="0" fontId="18" fillId="0" borderId="5296" xfId="3" applyFont="1" applyBorder="1" applyAlignment="1">
      <alignment horizontal="left" vertical="center" shrinkToFit="1"/>
    </xf>
    <xf numFmtId="0" fontId="16" fillId="0" borderId="5298" xfId="3" applyFont="1" applyBorder="1" applyAlignment="1">
      <alignment horizontal="left" vertical="center" wrapText="1"/>
    </xf>
    <xf numFmtId="0" fontId="16" fillId="0" borderId="5299" xfId="3" applyFont="1" applyBorder="1" applyAlignment="1">
      <alignment horizontal="left" vertical="center" wrapText="1"/>
    </xf>
    <xf numFmtId="0" fontId="12" fillId="2" borderId="5300" xfId="3" applyFont="1" applyFill="1" applyBorder="1" applyAlignment="1">
      <alignment horizontal="center" vertical="center"/>
    </xf>
    <xf numFmtId="0" fontId="12" fillId="2" borderId="5301" xfId="3" applyFont="1" applyFill="1" applyBorder="1" applyAlignment="1">
      <alignment horizontal="center" vertical="center"/>
    </xf>
    <xf numFmtId="0" fontId="12" fillId="2" borderId="5302" xfId="3" applyFont="1" applyFill="1" applyBorder="1" applyAlignment="1">
      <alignment horizontal="center" vertical="center"/>
    </xf>
    <xf numFmtId="0" fontId="13" fillId="0" borderId="5303" xfId="3" applyFont="1" applyBorder="1" applyAlignment="1">
      <alignment horizontal="left" vertical="top" wrapText="1"/>
    </xf>
    <xf numFmtId="0" fontId="13" fillId="0" borderId="5301" xfId="3" applyFont="1" applyBorder="1" applyAlignment="1">
      <alignment horizontal="left" vertical="top" wrapText="1"/>
    </xf>
    <xf numFmtId="0" fontId="13" fillId="0" borderId="5304" xfId="3" applyFont="1" applyBorder="1" applyAlignment="1">
      <alignment horizontal="left" vertical="top" wrapText="1"/>
    </xf>
    <xf numFmtId="0" fontId="12" fillId="2" borderId="5297" xfId="3" applyFont="1" applyFill="1" applyBorder="1" applyAlignment="1">
      <alignment horizontal="center" vertical="center"/>
    </xf>
    <xf numFmtId="0" fontId="12" fillId="2" borderId="5298" xfId="3" applyFont="1" applyFill="1" applyBorder="1" applyAlignment="1">
      <alignment horizontal="center" vertical="center"/>
    </xf>
    <xf numFmtId="0" fontId="16" fillId="0" borderId="5285" xfId="3" applyFont="1" applyBorder="1" applyAlignment="1">
      <alignment horizontal="left" vertical="center" wrapText="1"/>
    </xf>
    <xf numFmtId="0" fontId="16" fillId="0" borderId="5286" xfId="3" applyFont="1" applyBorder="1" applyAlignment="1">
      <alignment horizontal="left" vertical="center" wrapText="1"/>
    </xf>
    <xf numFmtId="0" fontId="12" fillId="2" borderId="5287" xfId="3" applyFont="1" applyFill="1" applyBorder="1" applyAlignment="1">
      <alignment horizontal="center" vertical="center"/>
    </xf>
    <xf numFmtId="0" fontId="12" fillId="2" borderId="5288" xfId="3" applyFont="1" applyFill="1" applyBorder="1" applyAlignment="1">
      <alignment horizontal="center" vertical="center"/>
    </xf>
    <xf numFmtId="0" fontId="18" fillId="0" borderId="5289" xfId="3" applyFont="1" applyBorder="1" applyAlignment="1">
      <alignment horizontal="left" vertical="center" shrinkToFit="1"/>
    </xf>
    <xf numFmtId="0" fontId="18" fillId="0" borderId="5290" xfId="3" applyFont="1" applyBorder="1" applyAlignment="1">
      <alignment horizontal="left" vertical="center" shrinkToFit="1"/>
    </xf>
    <xf numFmtId="0" fontId="18" fillId="0" borderId="5291" xfId="3" applyFont="1" applyBorder="1" applyAlignment="1">
      <alignment horizontal="left" vertical="center" shrinkToFit="1"/>
    </xf>
    <xf numFmtId="0" fontId="12" fillId="2" borderId="5378" xfId="3" applyFont="1" applyFill="1" applyBorder="1" applyAlignment="1">
      <alignment horizontal="center" vertical="center" wrapText="1"/>
    </xf>
    <xf numFmtId="0" fontId="12" fillId="2" borderId="5379" xfId="3" applyFont="1" applyFill="1" applyBorder="1" applyAlignment="1">
      <alignment horizontal="center" vertical="center" wrapText="1"/>
    </xf>
    <xf numFmtId="0" fontId="12" fillId="2" borderId="5380" xfId="3" applyFont="1" applyFill="1" applyBorder="1" applyAlignment="1">
      <alignment horizontal="center" vertical="center" wrapText="1"/>
    </xf>
    <xf numFmtId="0" fontId="12" fillId="5" borderId="5378" xfId="3" applyFont="1" applyFill="1" applyBorder="1" applyAlignment="1">
      <alignment horizontal="left" vertical="top" wrapText="1"/>
    </xf>
    <xf numFmtId="0" fontId="12" fillId="5" borderId="5379" xfId="3" applyFont="1" applyFill="1" applyBorder="1" applyAlignment="1">
      <alignment horizontal="left" vertical="top" wrapText="1"/>
    </xf>
    <xf numFmtId="0" fontId="12" fillId="5" borderId="5380" xfId="3" applyFont="1" applyFill="1" applyBorder="1" applyAlignment="1">
      <alignment horizontal="left" vertical="top" wrapText="1"/>
    </xf>
    <xf numFmtId="0" fontId="15" fillId="5" borderId="5378" xfId="3" applyFont="1" applyFill="1" applyBorder="1" applyAlignment="1">
      <alignment horizontal="center" vertical="center" wrapText="1"/>
    </xf>
    <xf numFmtId="0" fontId="15" fillId="5" borderId="5380" xfId="3" applyFont="1" applyFill="1" applyBorder="1" applyAlignment="1">
      <alignment horizontal="center" vertical="center" wrapText="1"/>
    </xf>
    <xf numFmtId="0" fontId="21" fillId="0" borderId="5378" xfId="3" applyFont="1" applyBorder="1" applyAlignment="1">
      <alignment horizontal="left" vertical="center" wrapText="1"/>
    </xf>
    <xf numFmtId="0" fontId="21" fillId="0" borderId="5379" xfId="3" applyFont="1" applyBorder="1" applyAlignment="1">
      <alignment horizontal="left" vertical="center" wrapText="1"/>
    </xf>
    <xf numFmtId="0" fontId="21" fillId="0" borderId="5380" xfId="3" applyFont="1" applyBorder="1" applyAlignment="1">
      <alignment horizontal="left" vertical="center" wrapText="1"/>
    </xf>
    <xf numFmtId="0" fontId="12" fillId="2" borderId="5378" xfId="3" applyFont="1" applyFill="1" applyBorder="1" applyAlignment="1">
      <alignment horizontal="center" vertical="center"/>
    </xf>
    <xf numFmtId="0" fontId="12" fillId="2" borderId="5379" xfId="3" applyFont="1" applyFill="1" applyBorder="1" applyAlignment="1">
      <alignment horizontal="center" vertical="center"/>
    </xf>
    <xf numFmtId="0" fontId="12" fillId="2" borderId="5373" xfId="3" applyFont="1" applyFill="1" applyBorder="1" applyAlignment="1">
      <alignment horizontal="center" vertical="center"/>
    </xf>
    <xf numFmtId="0" fontId="12" fillId="2" borderId="5374" xfId="3" applyFont="1" applyFill="1" applyBorder="1" applyAlignment="1">
      <alignment horizontal="center" vertical="center"/>
    </xf>
    <xf numFmtId="0" fontId="19" fillId="0" borderId="5375" xfId="3" applyFont="1" applyBorder="1" applyAlignment="1">
      <alignment horizontal="left" vertical="center" shrinkToFit="1"/>
    </xf>
    <xf numFmtId="0" fontId="19" fillId="0" borderId="5376" xfId="3" applyFont="1" applyBorder="1" applyAlignment="1">
      <alignment horizontal="left" vertical="center" shrinkToFit="1"/>
    </xf>
    <xf numFmtId="0" fontId="19" fillId="0" borderId="5377" xfId="3" applyFont="1" applyBorder="1" applyAlignment="1">
      <alignment horizontal="left" vertical="center" shrinkToFit="1"/>
    </xf>
    <xf numFmtId="0" fontId="12" fillId="2" borderId="5368" xfId="3" applyFont="1" applyFill="1" applyBorder="1" applyAlignment="1">
      <alignment horizontal="center" vertical="center"/>
    </xf>
    <xf numFmtId="0" fontId="12" fillId="2" borderId="5369" xfId="3" applyFont="1" applyFill="1" applyBorder="1" applyAlignment="1">
      <alignment horizontal="center" vertical="center"/>
    </xf>
    <xf numFmtId="0" fontId="12" fillId="2" borderId="5370" xfId="3" applyFont="1" applyFill="1" applyBorder="1" applyAlignment="1">
      <alignment horizontal="center" vertical="center"/>
    </xf>
    <xf numFmtId="0" fontId="13" fillId="0" borderId="5371" xfId="3" applyFont="1" applyBorder="1" applyAlignment="1">
      <alignment horizontal="left" vertical="top" wrapText="1"/>
    </xf>
    <xf numFmtId="0" fontId="13" fillId="0" borderId="5369" xfId="3" applyFont="1" applyBorder="1" applyAlignment="1">
      <alignment horizontal="left" vertical="top" wrapText="1"/>
    </xf>
    <xf numFmtId="0" fontId="13" fillId="0" borderId="5372" xfId="3" applyFont="1" applyBorder="1" applyAlignment="1">
      <alignment horizontal="left" vertical="top" wrapText="1"/>
    </xf>
    <xf numFmtId="0" fontId="12" fillId="2" borderId="5363" xfId="3" applyFont="1" applyFill="1" applyBorder="1" applyAlignment="1">
      <alignment horizontal="center" vertical="center"/>
    </xf>
    <xf numFmtId="0" fontId="12" fillId="2" borderId="5364" xfId="3" applyFont="1" applyFill="1" applyBorder="1" applyAlignment="1">
      <alignment horizontal="center" vertical="center"/>
    </xf>
    <xf numFmtId="0" fontId="19" fillId="0" borderId="5365" xfId="3" applyFont="1" applyBorder="1" applyAlignment="1">
      <alignment horizontal="left" vertical="center" shrinkToFit="1"/>
    </xf>
    <xf numFmtId="0" fontId="19" fillId="0" borderId="5366" xfId="3" applyFont="1" applyBorder="1" applyAlignment="1">
      <alignment horizontal="left" vertical="center" shrinkToFit="1"/>
    </xf>
    <xf numFmtId="0" fontId="19" fillId="0" borderId="5367" xfId="3" applyFont="1" applyBorder="1" applyAlignment="1">
      <alignment horizontal="left" vertical="center" shrinkToFit="1"/>
    </xf>
    <xf numFmtId="0" fontId="12" fillId="2" borderId="5358" xfId="3" applyFont="1" applyFill="1" applyBorder="1" applyAlignment="1">
      <alignment horizontal="center" vertical="center"/>
    </xf>
    <xf numFmtId="0" fontId="12" fillId="2" borderId="5359" xfId="3" applyFont="1" applyFill="1" applyBorder="1" applyAlignment="1">
      <alignment horizontal="center" vertical="center"/>
    </xf>
    <xf numFmtId="0" fontId="18" fillId="0" borderId="5360" xfId="3" applyFont="1" applyBorder="1" applyAlignment="1">
      <alignment horizontal="left" vertical="center" shrinkToFit="1"/>
    </xf>
    <xf numFmtId="0" fontId="18" fillId="0" borderId="5361" xfId="3" applyFont="1" applyBorder="1" applyAlignment="1">
      <alignment horizontal="left" vertical="center" shrinkToFit="1"/>
    </xf>
    <xf numFmtId="0" fontId="18" fillId="0" borderId="5362" xfId="3" applyFont="1" applyBorder="1" applyAlignment="1">
      <alignment horizontal="left" vertical="center" shrinkToFit="1"/>
    </xf>
    <xf numFmtId="0" fontId="18" fillId="0" borderId="5365" xfId="3" applyFont="1" applyBorder="1" applyAlignment="1">
      <alignment horizontal="left" vertical="center" shrinkToFit="1"/>
    </xf>
    <xf numFmtId="0" fontId="18" fillId="0" borderId="5366" xfId="3" applyFont="1" applyBorder="1" applyAlignment="1">
      <alignment horizontal="left" vertical="center" shrinkToFit="1"/>
    </xf>
    <xf numFmtId="0" fontId="18" fillId="0" borderId="5367" xfId="3" applyFont="1" applyBorder="1" applyAlignment="1">
      <alignment horizontal="left" vertical="center" shrinkToFit="1"/>
    </xf>
    <xf numFmtId="0" fontId="12" fillId="5" borderId="5345" xfId="3" applyFont="1" applyFill="1" applyBorder="1" applyAlignment="1">
      <alignment horizontal="left" vertical="top" wrapText="1"/>
    </xf>
    <xf numFmtId="0" fontId="12" fillId="5" borderId="5346" xfId="3" applyFont="1" applyFill="1" applyBorder="1" applyAlignment="1">
      <alignment horizontal="left" vertical="top" wrapText="1"/>
    </xf>
    <xf numFmtId="0" fontId="12" fillId="2" borderId="5344" xfId="3" applyFont="1" applyFill="1" applyBorder="1" applyAlignment="1">
      <alignment horizontal="center" vertical="center" wrapText="1"/>
    </xf>
    <xf numFmtId="0" fontId="12" fillId="2" borderId="5345" xfId="3" applyFont="1" applyFill="1" applyBorder="1" applyAlignment="1">
      <alignment horizontal="center" vertical="center" wrapText="1"/>
    </xf>
    <xf numFmtId="0" fontId="12" fillId="2" borderId="5357" xfId="3" applyFont="1" applyFill="1" applyBorder="1" applyAlignment="1">
      <alignment horizontal="center" vertical="center" wrapText="1"/>
    </xf>
    <xf numFmtId="0" fontId="12" fillId="2" borderId="5339" xfId="3" applyFont="1" applyFill="1" applyBorder="1" applyAlignment="1">
      <alignment horizontal="center" vertical="center"/>
    </xf>
    <xf numFmtId="0" fontId="12" fillId="2" borderId="5340" xfId="3" applyFont="1" applyFill="1" applyBorder="1" applyAlignment="1">
      <alignment horizontal="center" vertical="center"/>
    </xf>
    <xf numFmtId="0" fontId="19" fillId="0" borderId="5341" xfId="3" applyFont="1" applyBorder="1" applyAlignment="1">
      <alignment horizontal="left" vertical="center" shrinkToFit="1"/>
    </xf>
    <xf numFmtId="0" fontId="19" fillId="0" borderId="5342" xfId="3" applyFont="1" applyBorder="1" applyAlignment="1">
      <alignment horizontal="left" vertical="center" shrinkToFit="1"/>
    </xf>
    <xf numFmtId="0" fontId="19" fillId="0" borderId="5343" xfId="3" applyFont="1" applyBorder="1" applyAlignment="1">
      <alignment horizontal="left" vertical="center" shrinkToFit="1"/>
    </xf>
    <xf numFmtId="0" fontId="12" fillId="2" borderId="5352" xfId="3" applyFont="1" applyFill="1" applyBorder="1" applyAlignment="1">
      <alignment horizontal="center" vertical="center"/>
    </xf>
    <xf numFmtId="0" fontId="12" fillId="2" borderId="5353" xfId="3" applyFont="1" applyFill="1" applyBorder="1" applyAlignment="1">
      <alignment horizontal="center" vertical="center"/>
    </xf>
    <xf numFmtId="0" fontId="19" fillId="0" borderId="5354" xfId="3" applyFont="1" applyBorder="1" applyAlignment="1">
      <alignment horizontal="left" vertical="center" shrinkToFit="1"/>
    </xf>
    <xf numFmtId="0" fontId="19" fillId="0" borderId="5355" xfId="3" applyFont="1" applyBorder="1" applyAlignment="1">
      <alignment horizontal="left" vertical="center" shrinkToFit="1"/>
    </xf>
    <xf numFmtId="0" fontId="19" fillId="0" borderId="5356" xfId="3" applyFont="1" applyBorder="1" applyAlignment="1">
      <alignment horizontal="left" vertical="center" shrinkToFit="1"/>
    </xf>
    <xf numFmtId="0" fontId="18" fillId="0" borderId="5341" xfId="3" applyFont="1" applyBorder="1" applyAlignment="1">
      <alignment horizontal="left" vertical="center" shrinkToFit="1"/>
    </xf>
    <xf numFmtId="0" fontId="18" fillId="0" borderId="5342" xfId="3" applyFont="1" applyBorder="1" applyAlignment="1">
      <alignment horizontal="left" vertical="center" shrinkToFit="1"/>
    </xf>
    <xf numFmtId="0" fontId="18" fillId="0" borderId="5343" xfId="3" applyFont="1" applyBorder="1" applyAlignment="1">
      <alignment horizontal="left" vertical="center" shrinkToFit="1"/>
    </xf>
    <xf numFmtId="0" fontId="16" fillId="0" borderId="5345" xfId="3" applyFont="1" applyBorder="1" applyAlignment="1">
      <alignment horizontal="left" vertical="center" wrapText="1"/>
    </xf>
    <xf numFmtId="0" fontId="16" fillId="0" borderId="5346" xfId="3" applyFont="1" applyBorder="1" applyAlignment="1">
      <alignment horizontal="left" vertical="center" wrapText="1"/>
    </xf>
    <xf numFmtId="0" fontId="12" fillId="2" borderId="5347" xfId="3" applyFont="1" applyFill="1" applyBorder="1" applyAlignment="1">
      <alignment horizontal="center" vertical="center"/>
    </xf>
    <xf numFmtId="0" fontId="12" fillId="2" borderId="5348" xfId="3" applyFont="1" applyFill="1" applyBorder="1" applyAlignment="1">
      <alignment horizontal="center" vertical="center"/>
    </xf>
    <xf numFmtId="0" fontId="12" fillId="2" borderId="5349" xfId="3" applyFont="1" applyFill="1" applyBorder="1" applyAlignment="1">
      <alignment horizontal="center" vertical="center"/>
    </xf>
    <xf numFmtId="0" fontId="13" fillId="0" borderId="5350" xfId="3" applyFont="1" applyBorder="1" applyAlignment="1">
      <alignment horizontal="left" vertical="top" wrapText="1"/>
    </xf>
    <xf numFmtId="0" fontId="13" fillId="0" borderId="5348" xfId="3" applyFont="1" applyBorder="1" applyAlignment="1">
      <alignment horizontal="left" vertical="top" wrapText="1"/>
    </xf>
    <xf numFmtId="0" fontId="13" fillId="0" borderId="5351" xfId="3" applyFont="1" applyBorder="1" applyAlignment="1">
      <alignment horizontal="left" vertical="top" wrapText="1"/>
    </xf>
    <xf numFmtId="0" fontId="12" fillId="2" borderId="5344" xfId="3" applyFont="1" applyFill="1" applyBorder="1" applyAlignment="1">
      <alignment horizontal="center" vertical="center"/>
    </xf>
    <xf numFmtId="0" fontId="12" fillId="2" borderId="5345" xfId="3" applyFont="1" applyFill="1" applyBorder="1" applyAlignment="1">
      <alignment horizontal="center" vertical="center"/>
    </xf>
    <xf numFmtId="0" fontId="16" fillId="0" borderId="5332" xfId="3" applyFont="1" applyBorder="1" applyAlignment="1">
      <alignment horizontal="left" vertical="center" wrapText="1"/>
    </xf>
    <xf numFmtId="0" fontId="16" fillId="0" borderId="5333" xfId="3" applyFont="1" applyBorder="1" applyAlignment="1">
      <alignment horizontal="left" vertical="center" wrapText="1"/>
    </xf>
    <xf numFmtId="0" fontId="12" fillId="2" borderId="5334" xfId="3" applyFont="1" applyFill="1" applyBorder="1" applyAlignment="1">
      <alignment horizontal="center" vertical="center"/>
    </xf>
    <xf numFmtId="0" fontId="12" fillId="2" borderId="5335" xfId="3" applyFont="1" applyFill="1" applyBorder="1" applyAlignment="1">
      <alignment horizontal="center" vertical="center"/>
    </xf>
    <xf numFmtId="0" fontId="18" fillId="0" borderId="5336" xfId="3" applyFont="1" applyBorder="1" applyAlignment="1">
      <alignment horizontal="left" vertical="center" shrinkToFit="1"/>
    </xf>
    <xf numFmtId="0" fontId="18" fillId="0" borderId="5337" xfId="3" applyFont="1" applyBorder="1" applyAlignment="1">
      <alignment horizontal="left" vertical="center" shrinkToFit="1"/>
    </xf>
    <xf numFmtId="0" fontId="18" fillId="0" borderId="5338" xfId="3" applyFont="1" applyBorder="1" applyAlignment="1">
      <alignment horizontal="left" vertical="center" shrinkToFit="1"/>
    </xf>
    <xf numFmtId="0" fontId="12" fillId="2" borderId="5425" xfId="3" applyFont="1" applyFill="1" applyBorder="1" applyAlignment="1">
      <alignment horizontal="center" vertical="center" wrapText="1"/>
    </xf>
    <xf numFmtId="0" fontId="12" fillId="2" borderId="5426" xfId="3" applyFont="1" applyFill="1" applyBorder="1" applyAlignment="1">
      <alignment horizontal="center" vertical="center" wrapText="1"/>
    </xf>
    <xf numFmtId="0" fontId="12" fillId="2" borderId="5427" xfId="3" applyFont="1" applyFill="1" applyBorder="1" applyAlignment="1">
      <alignment horizontal="center" vertical="center" wrapText="1"/>
    </xf>
    <xf numFmtId="0" fontId="12" fillId="5" borderId="5425" xfId="3" applyFont="1" applyFill="1" applyBorder="1" applyAlignment="1">
      <alignment horizontal="left" vertical="top" wrapText="1"/>
    </xf>
    <xf numFmtId="0" fontId="12" fillId="5" borderId="5426" xfId="3" applyFont="1" applyFill="1" applyBorder="1" applyAlignment="1">
      <alignment horizontal="left" vertical="top" wrapText="1"/>
    </xf>
    <xf numFmtId="0" fontId="12" fillId="5" borderId="5427" xfId="3" applyFont="1" applyFill="1" applyBorder="1" applyAlignment="1">
      <alignment horizontal="left" vertical="top" wrapText="1"/>
    </xf>
    <xf numFmtId="0" fontId="15" fillId="5" borderId="5425" xfId="3" applyFont="1" applyFill="1" applyBorder="1" applyAlignment="1">
      <alignment horizontal="center" vertical="center" wrapText="1"/>
    </xf>
    <xf numFmtId="0" fontId="15" fillId="5" borderId="5427" xfId="3" applyFont="1" applyFill="1" applyBorder="1" applyAlignment="1">
      <alignment horizontal="center" vertical="center" wrapText="1"/>
    </xf>
    <xf numFmtId="0" fontId="21" fillId="0" borderId="5425" xfId="3" applyFont="1" applyBorder="1" applyAlignment="1">
      <alignment horizontal="left" vertical="center" wrapText="1"/>
    </xf>
    <xf numFmtId="0" fontId="21" fillId="0" borderId="5426" xfId="3" applyFont="1" applyBorder="1" applyAlignment="1">
      <alignment horizontal="left" vertical="center" wrapText="1"/>
    </xf>
    <xf numFmtId="0" fontId="21" fillId="0" borderId="5427" xfId="3" applyFont="1" applyBorder="1" applyAlignment="1">
      <alignment horizontal="left" vertical="center" wrapText="1"/>
    </xf>
    <xf numFmtId="0" fontId="12" fillId="2" borderId="5425" xfId="3" applyFont="1" applyFill="1" applyBorder="1" applyAlignment="1">
      <alignment horizontal="center" vertical="center"/>
    </xf>
    <xf numFmtId="0" fontId="12" fillId="2" borderId="5426" xfId="3" applyFont="1" applyFill="1" applyBorder="1" applyAlignment="1">
      <alignment horizontal="center" vertical="center"/>
    </xf>
    <xf numFmtId="0" fontId="12" fillId="2" borderId="5420" xfId="3" applyFont="1" applyFill="1" applyBorder="1" applyAlignment="1">
      <alignment horizontal="center" vertical="center"/>
    </xf>
    <xf numFmtId="0" fontId="12" fillId="2" borderId="5421" xfId="3" applyFont="1" applyFill="1" applyBorder="1" applyAlignment="1">
      <alignment horizontal="center" vertical="center"/>
    </xf>
    <xf numFmtId="0" fontId="19" fillId="0" borderId="5422" xfId="3" applyFont="1" applyBorder="1" applyAlignment="1">
      <alignment horizontal="left" vertical="center" shrinkToFit="1"/>
    </xf>
    <xf numFmtId="0" fontId="19" fillId="0" borderId="5423" xfId="3" applyFont="1" applyBorder="1" applyAlignment="1">
      <alignment horizontal="left" vertical="center" shrinkToFit="1"/>
    </xf>
    <xf numFmtId="0" fontId="19" fillId="0" borderId="5424" xfId="3" applyFont="1" applyBorder="1" applyAlignment="1">
      <alignment horizontal="left" vertical="center" shrinkToFit="1"/>
    </xf>
    <xf numFmtId="0" fontId="12" fillId="2" borderId="5415" xfId="3" applyFont="1" applyFill="1" applyBorder="1" applyAlignment="1">
      <alignment horizontal="center" vertical="center"/>
    </xf>
    <xf numFmtId="0" fontId="12" fillId="2" borderId="5416" xfId="3" applyFont="1" applyFill="1" applyBorder="1" applyAlignment="1">
      <alignment horizontal="center" vertical="center"/>
    </xf>
    <xf numFmtId="0" fontId="12" fillId="2" borderId="5417" xfId="3" applyFont="1" applyFill="1" applyBorder="1" applyAlignment="1">
      <alignment horizontal="center" vertical="center"/>
    </xf>
    <xf numFmtId="0" fontId="13" fillId="0" borderId="5418" xfId="3" applyFont="1" applyBorder="1" applyAlignment="1">
      <alignment horizontal="left" vertical="top" wrapText="1"/>
    </xf>
    <xf numFmtId="0" fontId="13" fillId="0" borderId="5416" xfId="3" applyFont="1" applyBorder="1" applyAlignment="1">
      <alignment horizontal="left" vertical="top" wrapText="1"/>
    </xf>
    <xf numFmtId="0" fontId="13" fillId="0" borderId="5419" xfId="3" applyFont="1" applyBorder="1" applyAlignment="1">
      <alignment horizontal="left" vertical="top" wrapText="1"/>
    </xf>
    <xf numFmtId="0" fontId="12" fillId="2" borderId="5410" xfId="3" applyFont="1" applyFill="1" applyBorder="1" applyAlignment="1">
      <alignment horizontal="center" vertical="center"/>
    </xf>
    <xf numFmtId="0" fontId="12" fillId="2" borderId="5411" xfId="3" applyFont="1" applyFill="1" applyBorder="1" applyAlignment="1">
      <alignment horizontal="center" vertical="center"/>
    </xf>
    <xf numFmtId="0" fontId="19" fillId="0" borderId="5412" xfId="3" applyFont="1" applyBorder="1" applyAlignment="1">
      <alignment horizontal="left" vertical="center" shrinkToFit="1"/>
    </xf>
    <xf numFmtId="0" fontId="19" fillId="0" borderId="5413" xfId="3" applyFont="1" applyBorder="1" applyAlignment="1">
      <alignment horizontal="left" vertical="center" shrinkToFit="1"/>
    </xf>
    <xf numFmtId="0" fontId="19" fillId="0" borderId="5414" xfId="3" applyFont="1" applyBorder="1" applyAlignment="1">
      <alignment horizontal="left" vertical="center" shrinkToFit="1"/>
    </xf>
    <xf numFmtId="0" fontId="12" fillId="2" borderId="5405" xfId="3" applyFont="1" applyFill="1" applyBorder="1" applyAlignment="1">
      <alignment horizontal="center" vertical="center"/>
    </xf>
    <xf numFmtId="0" fontId="12" fillId="2" borderId="5406" xfId="3" applyFont="1" applyFill="1" applyBorder="1" applyAlignment="1">
      <alignment horizontal="center" vertical="center"/>
    </xf>
    <xf numFmtId="0" fontId="18" fillId="0" borderId="5407" xfId="3" applyFont="1" applyBorder="1" applyAlignment="1">
      <alignment horizontal="left" vertical="center" shrinkToFit="1"/>
    </xf>
    <xf numFmtId="0" fontId="18" fillId="0" borderId="5408" xfId="3" applyFont="1" applyBorder="1" applyAlignment="1">
      <alignment horizontal="left" vertical="center" shrinkToFit="1"/>
    </xf>
    <xf numFmtId="0" fontId="18" fillId="0" borderId="5409" xfId="3" applyFont="1" applyBorder="1" applyAlignment="1">
      <alignment horizontal="left" vertical="center" shrinkToFit="1"/>
    </xf>
    <xf numFmtId="0" fontId="18" fillId="0" borderId="5412" xfId="3" applyFont="1" applyBorder="1" applyAlignment="1">
      <alignment horizontal="left" vertical="center" shrinkToFit="1"/>
    </xf>
    <xf numFmtId="0" fontId="18" fillId="0" borderId="5413" xfId="3" applyFont="1" applyBorder="1" applyAlignment="1">
      <alignment horizontal="left" vertical="center" shrinkToFit="1"/>
    </xf>
    <xf numFmtId="0" fontId="18" fillId="0" borderId="5414" xfId="3" applyFont="1" applyBorder="1" applyAlignment="1">
      <alignment horizontal="left" vertical="center" shrinkToFit="1"/>
    </xf>
    <xf numFmtId="0" fontId="12" fillId="5" borderId="5392" xfId="3" applyFont="1" applyFill="1" applyBorder="1" applyAlignment="1">
      <alignment horizontal="left" vertical="top" wrapText="1"/>
    </xf>
    <xf numFmtId="0" fontId="12" fillId="5" borderId="5393" xfId="3" applyFont="1" applyFill="1" applyBorder="1" applyAlignment="1">
      <alignment horizontal="left" vertical="top" wrapText="1"/>
    </xf>
    <xf numFmtId="0" fontId="12" fillId="2" borderId="5391" xfId="3" applyFont="1" applyFill="1" applyBorder="1" applyAlignment="1">
      <alignment horizontal="center" vertical="center" wrapText="1"/>
    </xf>
    <xf numFmtId="0" fontId="12" fillId="2" borderId="5392" xfId="3" applyFont="1" applyFill="1" applyBorder="1" applyAlignment="1">
      <alignment horizontal="center" vertical="center" wrapText="1"/>
    </xf>
    <xf numFmtId="0" fontId="12" fillId="2" borderId="5404" xfId="3" applyFont="1" applyFill="1" applyBorder="1" applyAlignment="1">
      <alignment horizontal="center" vertical="center" wrapText="1"/>
    </xf>
    <xf numFmtId="0" fontId="12" fillId="2" borderId="5386" xfId="3" applyFont="1" applyFill="1" applyBorder="1" applyAlignment="1">
      <alignment horizontal="center" vertical="center"/>
    </xf>
    <xf numFmtId="0" fontId="12" fillId="2" borderId="5387" xfId="3" applyFont="1" applyFill="1" applyBorder="1" applyAlignment="1">
      <alignment horizontal="center" vertical="center"/>
    </xf>
    <xf numFmtId="0" fontId="19" fillId="0" borderId="5388" xfId="3" applyFont="1" applyBorder="1" applyAlignment="1">
      <alignment horizontal="left" vertical="center" shrinkToFit="1"/>
    </xf>
    <xf numFmtId="0" fontId="19" fillId="0" borderId="5389" xfId="3" applyFont="1" applyBorder="1" applyAlignment="1">
      <alignment horizontal="left" vertical="center" shrinkToFit="1"/>
    </xf>
    <xf numFmtId="0" fontId="19" fillId="0" borderId="5390" xfId="3" applyFont="1" applyBorder="1" applyAlignment="1">
      <alignment horizontal="left" vertical="center" shrinkToFit="1"/>
    </xf>
    <xf numFmtId="0" fontId="12" fillId="2" borderId="5399" xfId="3" applyFont="1" applyFill="1" applyBorder="1" applyAlignment="1">
      <alignment horizontal="center" vertical="center"/>
    </xf>
    <xf numFmtId="0" fontId="12" fillId="2" borderId="5400" xfId="3" applyFont="1" applyFill="1" applyBorder="1" applyAlignment="1">
      <alignment horizontal="center" vertical="center"/>
    </xf>
    <xf numFmtId="0" fontId="19" fillId="0" borderId="5401" xfId="3" applyFont="1" applyBorder="1" applyAlignment="1">
      <alignment horizontal="left" vertical="center" shrinkToFit="1"/>
    </xf>
    <xf numFmtId="0" fontId="19" fillId="0" borderId="5402" xfId="3" applyFont="1" applyBorder="1" applyAlignment="1">
      <alignment horizontal="left" vertical="center" shrinkToFit="1"/>
    </xf>
    <xf numFmtId="0" fontId="19" fillId="0" borderId="5403" xfId="3" applyFont="1" applyBorder="1" applyAlignment="1">
      <alignment horizontal="left" vertical="center" shrinkToFit="1"/>
    </xf>
    <xf numFmtId="0" fontId="18" fillId="0" borderId="5388" xfId="3" applyFont="1" applyBorder="1" applyAlignment="1">
      <alignment horizontal="left" vertical="center" shrinkToFit="1"/>
    </xf>
    <xf numFmtId="0" fontId="18" fillId="0" borderId="5389" xfId="3" applyFont="1" applyBorder="1" applyAlignment="1">
      <alignment horizontal="left" vertical="center" shrinkToFit="1"/>
    </xf>
    <xf numFmtId="0" fontId="18" fillId="0" borderId="5390" xfId="3" applyFont="1" applyBorder="1" applyAlignment="1">
      <alignment horizontal="left" vertical="center" shrinkToFit="1"/>
    </xf>
    <xf numFmtId="0" fontId="16" fillId="0" borderId="5392" xfId="3" applyFont="1" applyBorder="1" applyAlignment="1">
      <alignment horizontal="left" vertical="center" wrapText="1"/>
    </xf>
    <xf numFmtId="0" fontId="16" fillId="0" borderId="5393" xfId="3" applyFont="1" applyBorder="1" applyAlignment="1">
      <alignment horizontal="left" vertical="center" wrapText="1"/>
    </xf>
    <xf numFmtId="0" fontId="12" fillId="2" borderId="5394" xfId="3" applyFont="1" applyFill="1" applyBorder="1" applyAlignment="1">
      <alignment horizontal="center" vertical="center"/>
    </xf>
    <xf numFmtId="0" fontId="12" fillId="2" borderId="5395" xfId="3" applyFont="1" applyFill="1" applyBorder="1" applyAlignment="1">
      <alignment horizontal="center" vertical="center"/>
    </xf>
    <xf numFmtId="0" fontId="12" fillId="2" borderId="5396" xfId="3" applyFont="1" applyFill="1" applyBorder="1" applyAlignment="1">
      <alignment horizontal="center" vertical="center"/>
    </xf>
    <xf numFmtId="0" fontId="13" fillId="0" borderId="5397" xfId="3" applyFont="1" applyBorder="1" applyAlignment="1">
      <alignment horizontal="left" vertical="top" wrapText="1"/>
    </xf>
    <xf numFmtId="0" fontId="13" fillId="0" borderId="5395" xfId="3" applyFont="1" applyBorder="1" applyAlignment="1">
      <alignment horizontal="left" vertical="top" wrapText="1"/>
    </xf>
    <xf numFmtId="0" fontId="13" fillId="0" borderId="5398" xfId="3" applyFont="1" applyBorder="1" applyAlignment="1">
      <alignment horizontal="left" vertical="top" wrapText="1"/>
    </xf>
    <xf numFmtId="0" fontId="12" fillId="2" borderId="5391" xfId="3" applyFont="1" applyFill="1" applyBorder="1" applyAlignment="1">
      <alignment horizontal="center" vertical="center"/>
    </xf>
    <xf numFmtId="0" fontId="12" fillId="2" borderId="5392" xfId="3" applyFont="1" applyFill="1" applyBorder="1" applyAlignment="1">
      <alignment horizontal="center" vertical="center"/>
    </xf>
    <xf numFmtId="0" fontId="16" fillId="0" borderId="5379" xfId="3" applyFont="1" applyBorder="1" applyAlignment="1">
      <alignment horizontal="left" vertical="center" wrapText="1"/>
    </xf>
    <xf numFmtId="0" fontId="16" fillId="0" borderId="5380" xfId="3" applyFont="1" applyBorder="1" applyAlignment="1">
      <alignment horizontal="left" vertical="center" wrapText="1"/>
    </xf>
    <xf numFmtId="0" fontId="12" fillId="2" borderId="5381" xfId="3" applyFont="1" applyFill="1" applyBorder="1" applyAlignment="1">
      <alignment horizontal="center" vertical="center"/>
    </xf>
    <xf numFmtId="0" fontId="12" fillId="2" borderId="5382" xfId="3" applyFont="1" applyFill="1" applyBorder="1" applyAlignment="1">
      <alignment horizontal="center" vertical="center"/>
    </xf>
    <xf numFmtId="0" fontId="18" fillId="0" borderId="5383" xfId="3" applyFont="1" applyBorder="1" applyAlignment="1">
      <alignment horizontal="left" vertical="center" shrinkToFit="1"/>
    </xf>
    <xf numFmtId="0" fontId="18" fillId="0" borderId="5384" xfId="3" applyFont="1" applyBorder="1" applyAlignment="1">
      <alignment horizontal="left" vertical="center" shrinkToFit="1"/>
    </xf>
    <xf numFmtId="0" fontId="18" fillId="0" borderId="5385" xfId="3" applyFont="1" applyBorder="1" applyAlignment="1">
      <alignment horizontal="left" vertical="center" shrinkToFit="1"/>
    </xf>
    <xf numFmtId="0" fontId="12" fillId="2" borderId="5472" xfId="3" applyFont="1" applyFill="1" applyBorder="1" applyAlignment="1">
      <alignment horizontal="center" vertical="center" wrapText="1"/>
    </xf>
    <xf numFmtId="0" fontId="12" fillId="2" borderId="5473" xfId="3" applyFont="1" applyFill="1" applyBorder="1" applyAlignment="1">
      <alignment horizontal="center" vertical="center" wrapText="1"/>
    </xf>
    <xf numFmtId="0" fontId="12" fillId="2" borderId="5474" xfId="3" applyFont="1" applyFill="1" applyBorder="1" applyAlignment="1">
      <alignment horizontal="center" vertical="center" wrapText="1"/>
    </xf>
    <xf numFmtId="0" fontId="12" fillId="5" borderId="5472" xfId="3" applyFont="1" applyFill="1" applyBorder="1" applyAlignment="1">
      <alignment horizontal="left" vertical="top" wrapText="1"/>
    </xf>
    <xf numFmtId="0" fontId="12" fillId="5" borderId="5473" xfId="3" applyFont="1" applyFill="1" applyBorder="1" applyAlignment="1">
      <alignment horizontal="left" vertical="top" wrapText="1"/>
    </xf>
    <xf numFmtId="0" fontId="12" fillId="5" borderId="5474" xfId="3" applyFont="1" applyFill="1" applyBorder="1" applyAlignment="1">
      <alignment horizontal="left" vertical="top" wrapText="1"/>
    </xf>
    <xf numFmtId="0" fontId="15" fillId="5" borderId="5472" xfId="3" applyFont="1" applyFill="1" applyBorder="1" applyAlignment="1">
      <alignment horizontal="center" vertical="center" wrapText="1"/>
    </xf>
    <xf numFmtId="0" fontId="15" fillId="5" borderId="5474" xfId="3" applyFont="1" applyFill="1" applyBorder="1" applyAlignment="1">
      <alignment horizontal="center" vertical="center" wrapText="1"/>
    </xf>
    <xf numFmtId="0" fontId="21" fillId="0" borderId="5472" xfId="3" applyFont="1" applyBorder="1" applyAlignment="1">
      <alignment horizontal="left" vertical="center" wrapText="1"/>
    </xf>
    <xf numFmtId="0" fontId="21" fillId="0" borderId="5473" xfId="3" applyFont="1" applyBorder="1" applyAlignment="1">
      <alignment horizontal="left" vertical="center" wrapText="1"/>
    </xf>
    <xf numFmtId="0" fontId="21" fillId="0" borderId="5474" xfId="3" applyFont="1" applyBorder="1" applyAlignment="1">
      <alignment horizontal="left" vertical="center" wrapText="1"/>
    </xf>
    <xf numFmtId="0" fontId="12" fillId="2" borderId="5472" xfId="3" applyFont="1" applyFill="1" applyBorder="1" applyAlignment="1">
      <alignment horizontal="center" vertical="center"/>
    </xf>
    <xf numFmtId="0" fontId="12" fillId="2" borderId="5473" xfId="3" applyFont="1" applyFill="1" applyBorder="1" applyAlignment="1">
      <alignment horizontal="center" vertical="center"/>
    </xf>
    <xf numFmtId="0" fontId="12" fillId="2" borderId="5467" xfId="3" applyFont="1" applyFill="1" applyBorder="1" applyAlignment="1">
      <alignment horizontal="center" vertical="center"/>
    </xf>
    <xf numFmtId="0" fontId="12" fillId="2" borderId="5468" xfId="3" applyFont="1" applyFill="1" applyBorder="1" applyAlignment="1">
      <alignment horizontal="center" vertical="center"/>
    </xf>
    <xf numFmtId="0" fontId="19" fillId="0" borderId="5469" xfId="3" applyFont="1" applyBorder="1" applyAlignment="1">
      <alignment horizontal="left" vertical="center" shrinkToFit="1"/>
    </xf>
    <xf numFmtId="0" fontId="19" fillId="0" borderId="5470" xfId="3" applyFont="1" applyBorder="1" applyAlignment="1">
      <alignment horizontal="left" vertical="center" shrinkToFit="1"/>
    </xf>
    <xf numFmtId="0" fontId="19" fillId="0" borderId="5471" xfId="3" applyFont="1" applyBorder="1" applyAlignment="1">
      <alignment horizontal="left" vertical="center" shrinkToFit="1"/>
    </xf>
    <xf numFmtId="0" fontId="12" fillId="2" borderId="5462" xfId="3" applyFont="1" applyFill="1" applyBorder="1" applyAlignment="1">
      <alignment horizontal="center" vertical="center"/>
    </xf>
    <xf numFmtId="0" fontId="12" fillId="2" borderId="5463" xfId="3" applyFont="1" applyFill="1" applyBorder="1" applyAlignment="1">
      <alignment horizontal="center" vertical="center"/>
    </xf>
    <xf numFmtId="0" fontId="12" fillId="2" borderId="5464" xfId="3" applyFont="1" applyFill="1" applyBorder="1" applyAlignment="1">
      <alignment horizontal="center" vertical="center"/>
    </xf>
    <xf numFmtId="0" fontId="13" fillId="0" borderId="5465" xfId="3" applyFont="1" applyBorder="1" applyAlignment="1">
      <alignment horizontal="left" vertical="top" wrapText="1"/>
    </xf>
    <xf numFmtId="0" fontId="13" fillId="0" borderId="5463" xfId="3" applyFont="1" applyBorder="1" applyAlignment="1">
      <alignment horizontal="left" vertical="top" wrapText="1"/>
    </xf>
    <xf numFmtId="0" fontId="13" fillId="0" borderId="5466" xfId="3" applyFont="1" applyBorder="1" applyAlignment="1">
      <alignment horizontal="left" vertical="top" wrapText="1"/>
    </xf>
    <xf numFmtId="0" fontId="12" fillId="2" borderId="5457" xfId="3" applyFont="1" applyFill="1" applyBorder="1" applyAlignment="1">
      <alignment horizontal="center" vertical="center"/>
    </xf>
    <xf numFmtId="0" fontId="12" fillId="2" borderId="5458" xfId="3" applyFont="1" applyFill="1" applyBorder="1" applyAlignment="1">
      <alignment horizontal="center" vertical="center"/>
    </xf>
    <xf numFmtId="0" fontId="19" fillId="0" borderId="5459" xfId="3" applyFont="1" applyBorder="1" applyAlignment="1">
      <alignment horizontal="left" vertical="center" shrinkToFit="1"/>
    </xf>
    <xf numFmtId="0" fontId="19" fillId="0" borderId="5460" xfId="3" applyFont="1" applyBorder="1" applyAlignment="1">
      <alignment horizontal="left" vertical="center" shrinkToFit="1"/>
    </xf>
    <xf numFmtId="0" fontId="19" fillId="0" borderId="5461" xfId="3" applyFont="1" applyBorder="1" applyAlignment="1">
      <alignment horizontal="left" vertical="center" shrinkToFit="1"/>
    </xf>
    <xf numFmtId="0" fontId="12" fillId="2" borderId="5452" xfId="3" applyFont="1" applyFill="1" applyBorder="1" applyAlignment="1">
      <alignment horizontal="center" vertical="center"/>
    </xf>
    <xf numFmtId="0" fontId="12" fillId="2" borderId="5453" xfId="3" applyFont="1" applyFill="1" applyBorder="1" applyAlignment="1">
      <alignment horizontal="center" vertical="center"/>
    </xf>
    <xf numFmtId="0" fontId="18" fillId="0" borderId="5454" xfId="3" applyFont="1" applyBorder="1" applyAlignment="1">
      <alignment horizontal="left" vertical="center" shrinkToFit="1"/>
    </xf>
    <xf numFmtId="0" fontId="18" fillId="0" borderId="5455" xfId="3" applyFont="1" applyBorder="1" applyAlignment="1">
      <alignment horizontal="left" vertical="center" shrinkToFit="1"/>
    </xf>
    <xf numFmtId="0" fontId="18" fillId="0" borderId="5456" xfId="3" applyFont="1" applyBorder="1" applyAlignment="1">
      <alignment horizontal="left" vertical="center" shrinkToFit="1"/>
    </xf>
    <xf numFmtId="0" fontId="18" fillId="0" borderId="5459" xfId="3" applyFont="1" applyBorder="1" applyAlignment="1">
      <alignment horizontal="left" vertical="center" shrinkToFit="1"/>
    </xf>
    <xf numFmtId="0" fontId="18" fillId="0" borderId="5460" xfId="3" applyFont="1" applyBorder="1" applyAlignment="1">
      <alignment horizontal="left" vertical="center" shrinkToFit="1"/>
    </xf>
    <xf numFmtId="0" fontId="18" fillId="0" borderId="5461" xfId="3" applyFont="1" applyBorder="1" applyAlignment="1">
      <alignment horizontal="left" vertical="center" shrinkToFit="1"/>
    </xf>
    <xf numFmtId="0" fontId="12" fillId="5" borderId="5439" xfId="3" applyFont="1" applyFill="1" applyBorder="1" applyAlignment="1">
      <alignment horizontal="left" vertical="top" wrapText="1"/>
    </xf>
    <xf numFmtId="0" fontId="12" fillId="5" borderId="5440" xfId="3" applyFont="1" applyFill="1" applyBorder="1" applyAlignment="1">
      <alignment horizontal="left" vertical="top" wrapText="1"/>
    </xf>
    <xf numFmtId="0" fontId="12" fillId="2" borderId="5438" xfId="3" applyFont="1" applyFill="1" applyBorder="1" applyAlignment="1">
      <alignment horizontal="center" vertical="center" wrapText="1"/>
    </xf>
    <xf numFmtId="0" fontId="12" fillId="2" borderId="5439" xfId="3" applyFont="1" applyFill="1" applyBorder="1" applyAlignment="1">
      <alignment horizontal="center" vertical="center" wrapText="1"/>
    </xf>
    <xf numFmtId="0" fontId="12" fillId="2" borderId="5451" xfId="3" applyFont="1" applyFill="1" applyBorder="1" applyAlignment="1">
      <alignment horizontal="center" vertical="center" wrapText="1"/>
    </xf>
    <xf numFmtId="0" fontId="12" fillId="2" borderId="5433" xfId="3" applyFont="1" applyFill="1" applyBorder="1" applyAlignment="1">
      <alignment horizontal="center" vertical="center"/>
    </xf>
    <xf numFmtId="0" fontId="12" fillId="2" borderId="5434" xfId="3" applyFont="1" applyFill="1" applyBorder="1" applyAlignment="1">
      <alignment horizontal="center" vertical="center"/>
    </xf>
    <xf numFmtId="0" fontId="19" fillId="0" borderId="5435" xfId="3" applyFont="1" applyBorder="1" applyAlignment="1">
      <alignment horizontal="left" vertical="center" shrinkToFit="1"/>
    </xf>
    <xf numFmtId="0" fontId="19" fillId="0" borderId="5436" xfId="3" applyFont="1" applyBorder="1" applyAlignment="1">
      <alignment horizontal="left" vertical="center" shrinkToFit="1"/>
    </xf>
    <xf numFmtId="0" fontId="19" fillId="0" borderId="5437" xfId="3" applyFont="1" applyBorder="1" applyAlignment="1">
      <alignment horizontal="left" vertical="center" shrinkToFit="1"/>
    </xf>
    <xf numFmtId="0" fontId="12" fillId="2" borderId="5446" xfId="3" applyFont="1" applyFill="1" applyBorder="1" applyAlignment="1">
      <alignment horizontal="center" vertical="center"/>
    </xf>
    <xf numFmtId="0" fontId="12" fillId="2" borderId="5447" xfId="3" applyFont="1" applyFill="1" applyBorder="1" applyAlignment="1">
      <alignment horizontal="center" vertical="center"/>
    </xf>
    <xf numFmtId="0" fontId="19" fillId="0" borderId="5448" xfId="3" applyFont="1" applyBorder="1" applyAlignment="1">
      <alignment horizontal="left" vertical="center" shrinkToFit="1"/>
    </xf>
    <xf numFmtId="0" fontId="19" fillId="0" borderId="5449" xfId="3" applyFont="1" applyBorder="1" applyAlignment="1">
      <alignment horizontal="left" vertical="center" shrinkToFit="1"/>
    </xf>
    <xf numFmtId="0" fontId="19" fillId="0" borderId="5450" xfId="3" applyFont="1" applyBorder="1" applyAlignment="1">
      <alignment horizontal="left" vertical="center" shrinkToFit="1"/>
    </xf>
    <xf numFmtId="0" fontId="18" fillId="0" borderId="5435" xfId="3" applyFont="1" applyBorder="1" applyAlignment="1">
      <alignment horizontal="left" vertical="center" shrinkToFit="1"/>
    </xf>
    <xf numFmtId="0" fontId="18" fillId="0" borderId="5436" xfId="3" applyFont="1" applyBorder="1" applyAlignment="1">
      <alignment horizontal="left" vertical="center" shrinkToFit="1"/>
    </xf>
    <xf numFmtId="0" fontId="18" fillId="0" borderId="5437" xfId="3" applyFont="1" applyBorder="1" applyAlignment="1">
      <alignment horizontal="left" vertical="center" shrinkToFit="1"/>
    </xf>
    <xf numFmtId="0" fontId="16" fillId="0" borderId="5439" xfId="3" applyFont="1" applyBorder="1" applyAlignment="1">
      <alignment horizontal="left" vertical="center" wrapText="1"/>
    </xf>
    <xf numFmtId="0" fontId="16" fillId="0" borderId="5440" xfId="3" applyFont="1" applyBorder="1" applyAlignment="1">
      <alignment horizontal="left" vertical="center" wrapText="1"/>
    </xf>
    <xf numFmtId="0" fontId="12" fillId="2" borderId="5441" xfId="3" applyFont="1" applyFill="1" applyBorder="1" applyAlignment="1">
      <alignment horizontal="center" vertical="center"/>
    </xf>
    <xf numFmtId="0" fontId="12" fillId="2" borderId="5442" xfId="3" applyFont="1" applyFill="1" applyBorder="1" applyAlignment="1">
      <alignment horizontal="center" vertical="center"/>
    </xf>
    <xf numFmtId="0" fontId="12" fillId="2" borderId="5443" xfId="3" applyFont="1" applyFill="1" applyBorder="1" applyAlignment="1">
      <alignment horizontal="center" vertical="center"/>
    </xf>
    <xf numFmtId="0" fontId="13" fillId="0" borderId="5444" xfId="3" applyFont="1" applyBorder="1" applyAlignment="1">
      <alignment horizontal="left" vertical="top" wrapText="1"/>
    </xf>
    <xf numFmtId="0" fontId="13" fillId="0" borderId="5442" xfId="3" applyFont="1" applyBorder="1" applyAlignment="1">
      <alignment horizontal="left" vertical="top" wrapText="1"/>
    </xf>
    <xf numFmtId="0" fontId="13" fillId="0" borderId="5445" xfId="3" applyFont="1" applyBorder="1" applyAlignment="1">
      <alignment horizontal="left" vertical="top" wrapText="1"/>
    </xf>
    <xf numFmtId="0" fontId="12" fillId="2" borderId="5438" xfId="3" applyFont="1" applyFill="1" applyBorder="1" applyAlignment="1">
      <alignment horizontal="center" vertical="center"/>
    </xf>
    <xf numFmtId="0" fontId="12" fillId="2" borderId="5439" xfId="3" applyFont="1" applyFill="1" applyBorder="1" applyAlignment="1">
      <alignment horizontal="center" vertical="center"/>
    </xf>
    <xf numFmtId="0" fontId="16" fillId="0" borderId="5426" xfId="3" applyFont="1" applyBorder="1" applyAlignment="1">
      <alignment horizontal="left" vertical="center" wrapText="1"/>
    </xf>
    <xf numFmtId="0" fontId="16" fillId="0" borderId="5427" xfId="3" applyFont="1" applyBorder="1" applyAlignment="1">
      <alignment horizontal="left" vertical="center" wrapText="1"/>
    </xf>
    <xf numFmtId="0" fontId="12" fillId="2" borderId="5428" xfId="3" applyFont="1" applyFill="1" applyBorder="1" applyAlignment="1">
      <alignment horizontal="center" vertical="center"/>
    </xf>
    <xf numFmtId="0" fontId="12" fillId="2" borderId="5429" xfId="3" applyFont="1" applyFill="1" applyBorder="1" applyAlignment="1">
      <alignment horizontal="center" vertical="center"/>
    </xf>
    <xf numFmtId="0" fontId="18" fillId="0" borderId="5430" xfId="3" applyFont="1" applyBorder="1" applyAlignment="1">
      <alignment horizontal="left" vertical="center" shrinkToFit="1"/>
    </xf>
    <xf numFmtId="0" fontId="18" fillId="0" borderId="5431" xfId="3" applyFont="1" applyBorder="1" applyAlignment="1">
      <alignment horizontal="left" vertical="center" shrinkToFit="1"/>
    </xf>
    <xf numFmtId="0" fontId="18" fillId="0" borderId="5432" xfId="3" applyFont="1" applyBorder="1" applyAlignment="1">
      <alignment horizontal="left" vertical="center" shrinkToFit="1"/>
    </xf>
    <xf numFmtId="0" fontId="12" fillId="2" borderId="5519" xfId="3" applyFont="1" applyFill="1" applyBorder="1" applyAlignment="1">
      <alignment horizontal="center" vertical="center" wrapText="1"/>
    </xf>
    <xf numFmtId="0" fontId="12" fillId="2" borderId="5520" xfId="3" applyFont="1" applyFill="1" applyBorder="1" applyAlignment="1">
      <alignment horizontal="center" vertical="center" wrapText="1"/>
    </xf>
    <xf numFmtId="0" fontId="12" fillId="2" borderId="5521" xfId="3" applyFont="1" applyFill="1" applyBorder="1" applyAlignment="1">
      <alignment horizontal="center" vertical="center" wrapText="1"/>
    </xf>
    <xf numFmtId="0" fontId="12" fillId="5" borderId="5519" xfId="3" applyFont="1" applyFill="1" applyBorder="1" applyAlignment="1">
      <alignment horizontal="left" vertical="top" wrapText="1"/>
    </xf>
    <xf numFmtId="0" fontId="12" fillId="5" borderId="5520" xfId="3" applyFont="1" applyFill="1" applyBorder="1" applyAlignment="1">
      <alignment horizontal="left" vertical="top" wrapText="1"/>
    </xf>
    <xf numFmtId="0" fontId="12" fillId="5" borderId="5521" xfId="3" applyFont="1" applyFill="1" applyBorder="1" applyAlignment="1">
      <alignment horizontal="left" vertical="top" wrapText="1"/>
    </xf>
    <xf numFmtId="0" fontId="15" fillId="5" borderId="5519" xfId="3" applyFont="1" applyFill="1" applyBorder="1" applyAlignment="1">
      <alignment horizontal="center" vertical="center" wrapText="1"/>
    </xf>
    <xf numFmtId="0" fontId="15" fillId="5" borderId="5521" xfId="3" applyFont="1" applyFill="1" applyBorder="1" applyAlignment="1">
      <alignment horizontal="center" vertical="center" wrapText="1"/>
    </xf>
    <xf numFmtId="0" fontId="21" fillId="0" borderId="5519" xfId="3" applyFont="1" applyBorder="1" applyAlignment="1">
      <alignment horizontal="left" vertical="center" wrapText="1"/>
    </xf>
    <xf numFmtId="0" fontId="21" fillId="0" borderId="5520" xfId="3" applyFont="1" applyBorder="1" applyAlignment="1">
      <alignment horizontal="left" vertical="center" wrapText="1"/>
    </xf>
    <xf numFmtId="0" fontId="21" fillId="0" borderId="5521" xfId="3" applyFont="1" applyBorder="1" applyAlignment="1">
      <alignment horizontal="left" vertical="center" wrapText="1"/>
    </xf>
    <xf numFmtId="0" fontId="12" fillId="2" borderId="5519" xfId="3" applyFont="1" applyFill="1" applyBorder="1" applyAlignment="1">
      <alignment horizontal="center" vertical="center"/>
    </xf>
    <xf numFmtId="0" fontId="12" fillId="2" borderId="5520" xfId="3" applyFont="1" applyFill="1" applyBorder="1" applyAlignment="1">
      <alignment horizontal="center" vertical="center"/>
    </xf>
    <xf numFmtId="0" fontId="12" fillId="2" borderId="5514" xfId="3" applyFont="1" applyFill="1" applyBorder="1" applyAlignment="1">
      <alignment horizontal="center" vertical="center"/>
    </xf>
    <xf numFmtId="0" fontId="12" fillId="2" borderId="5515" xfId="3" applyFont="1" applyFill="1" applyBorder="1" applyAlignment="1">
      <alignment horizontal="center" vertical="center"/>
    </xf>
    <xf numFmtId="0" fontId="19" fillId="0" borderId="5516" xfId="3" applyFont="1" applyBorder="1" applyAlignment="1">
      <alignment horizontal="left" vertical="center" shrinkToFit="1"/>
    </xf>
    <xf numFmtId="0" fontId="19" fillId="0" borderId="5517" xfId="3" applyFont="1" applyBorder="1" applyAlignment="1">
      <alignment horizontal="left" vertical="center" shrinkToFit="1"/>
    </xf>
    <xf numFmtId="0" fontId="19" fillId="0" borderId="5518" xfId="3" applyFont="1" applyBorder="1" applyAlignment="1">
      <alignment horizontal="left" vertical="center" shrinkToFit="1"/>
    </xf>
    <xf numFmtId="0" fontId="12" fillId="2" borderId="5509" xfId="3" applyFont="1" applyFill="1" applyBorder="1" applyAlignment="1">
      <alignment horizontal="center" vertical="center"/>
    </xf>
    <xf numFmtId="0" fontId="12" fillId="2" borderId="5510" xfId="3" applyFont="1" applyFill="1" applyBorder="1" applyAlignment="1">
      <alignment horizontal="center" vertical="center"/>
    </xf>
    <xf numFmtId="0" fontId="12" fillId="2" borderId="5511" xfId="3" applyFont="1" applyFill="1" applyBorder="1" applyAlignment="1">
      <alignment horizontal="center" vertical="center"/>
    </xf>
    <xf numFmtId="0" fontId="13" fillId="0" borderId="5512" xfId="3" applyFont="1" applyBorder="1" applyAlignment="1">
      <alignment horizontal="left" vertical="top" wrapText="1"/>
    </xf>
    <xf numFmtId="0" fontId="13" fillId="0" borderId="5510" xfId="3" applyFont="1" applyBorder="1" applyAlignment="1">
      <alignment horizontal="left" vertical="top" wrapText="1"/>
    </xf>
    <xf numFmtId="0" fontId="13" fillId="0" borderId="5513" xfId="3" applyFont="1" applyBorder="1" applyAlignment="1">
      <alignment horizontal="left" vertical="top" wrapText="1"/>
    </xf>
    <xf numFmtId="0" fontId="12" fillId="2" borderId="5504" xfId="3" applyFont="1" applyFill="1" applyBorder="1" applyAlignment="1">
      <alignment horizontal="center" vertical="center"/>
    </xf>
    <xf numFmtId="0" fontId="12" fillId="2" borderId="5505" xfId="3" applyFont="1" applyFill="1" applyBorder="1" applyAlignment="1">
      <alignment horizontal="center" vertical="center"/>
    </xf>
    <xf numFmtId="0" fontId="19" fillId="0" borderId="5506" xfId="3" applyFont="1" applyBorder="1" applyAlignment="1">
      <alignment horizontal="left" vertical="center" shrinkToFit="1"/>
    </xf>
    <xf numFmtId="0" fontId="19" fillId="0" borderId="5507" xfId="3" applyFont="1" applyBorder="1" applyAlignment="1">
      <alignment horizontal="left" vertical="center" shrinkToFit="1"/>
    </xf>
    <xf numFmtId="0" fontId="19" fillId="0" borderId="5508" xfId="3" applyFont="1" applyBorder="1" applyAlignment="1">
      <alignment horizontal="left" vertical="center" shrinkToFit="1"/>
    </xf>
    <xf numFmtId="0" fontId="12" fillId="2" borderId="5499" xfId="3" applyFont="1" applyFill="1" applyBorder="1" applyAlignment="1">
      <alignment horizontal="center" vertical="center"/>
    </xf>
    <xf numFmtId="0" fontId="12" fillId="2" borderId="5500" xfId="3" applyFont="1" applyFill="1" applyBorder="1" applyAlignment="1">
      <alignment horizontal="center" vertical="center"/>
    </xf>
    <xf numFmtId="0" fontId="18" fillId="0" borderId="5501" xfId="3" applyFont="1" applyBorder="1" applyAlignment="1">
      <alignment horizontal="left" vertical="center" shrinkToFit="1"/>
    </xf>
    <xf numFmtId="0" fontId="18" fillId="0" borderId="5502" xfId="3" applyFont="1" applyBorder="1" applyAlignment="1">
      <alignment horizontal="left" vertical="center" shrinkToFit="1"/>
    </xf>
    <xf numFmtId="0" fontId="18" fillId="0" borderId="5503" xfId="3" applyFont="1" applyBorder="1" applyAlignment="1">
      <alignment horizontal="left" vertical="center" shrinkToFit="1"/>
    </xf>
    <xf numFmtId="0" fontId="18" fillId="0" borderId="5506" xfId="3" applyFont="1" applyBorder="1" applyAlignment="1">
      <alignment horizontal="left" vertical="center" shrinkToFit="1"/>
    </xf>
    <xf numFmtId="0" fontId="18" fillId="0" borderId="5507" xfId="3" applyFont="1" applyBorder="1" applyAlignment="1">
      <alignment horizontal="left" vertical="center" shrinkToFit="1"/>
    </xf>
    <xf numFmtId="0" fontId="18" fillId="0" borderId="5508" xfId="3" applyFont="1" applyBorder="1" applyAlignment="1">
      <alignment horizontal="left" vertical="center" shrinkToFit="1"/>
    </xf>
    <xf numFmtId="0" fontId="12" fillId="5" borderId="5486" xfId="3" applyFont="1" applyFill="1" applyBorder="1" applyAlignment="1">
      <alignment horizontal="left" vertical="top" wrapText="1"/>
    </xf>
    <xf numFmtId="0" fontId="12" fillId="5" borderId="5487" xfId="3" applyFont="1" applyFill="1" applyBorder="1" applyAlignment="1">
      <alignment horizontal="left" vertical="top" wrapText="1"/>
    </xf>
    <xf numFmtId="0" fontId="12" fillId="2" borderId="5485" xfId="3" applyFont="1" applyFill="1" applyBorder="1" applyAlignment="1">
      <alignment horizontal="center" vertical="center" wrapText="1"/>
    </xf>
    <xf numFmtId="0" fontId="12" fillId="2" borderId="5486" xfId="3" applyFont="1" applyFill="1" applyBorder="1" applyAlignment="1">
      <alignment horizontal="center" vertical="center" wrapText="1"/>
    </xf>
    <xf numFmtId="0" fontId="12" fillId="2" borderId="5498" xfId="3" applyFont="1" applyFill="1" applyBorder="1" applyAlignment="1">
      <alignment horizontal="center" vertical="center" wrapText="1"/>
    </xf>
    <xf numFmtId="0" fontId="12" fillId="2" borderId="5480" xfId="3" applyFont="1" applyFill="1" applyBorder="1" applyAlignment="1">
      <alignment horizontal="center" vertical="center"/>
    </xf>
    <xf numFmtId="0" fontId="12" fillId="2" borderId="5481" xfId="3" applyFont="1" applyFill="1" applyBorder="1" applyAlignment="1">
      <alignment horizontal="center" vertical="center"/>
    </xf>
    <xf numFmtId="0" fontId="19" fillId="0" borderId="5482" xfId="3" applyFont="1" applyBorder="1" applyAlignment="1">
      <alignment horizontal="left" vertical="center" shrinkToFit="1"/>
    </xf>
    <xf numFmtId="0" fontId="19" fillId="0" borderId="5483" xfId="3" applyFont="1" applyBorder="1" applyAlignment="1">
      <alignment horizontal="left" vertical="center" shrinkToFit="1"/>
    </xf>
    <xf numFmtId="0" fontId="19" fillId="0" borderId="5484" xfId="3" applyFont="1" applyBorder="1" applyAlignment="1">
      <alignment horizontal="left" vertical="center" shrinkToFit="1"/>
    </xf>
    <xf numFmtId="0" fontId="12" fillId="2" borderId="5493" xfId="3" applyFont="1" applyFill="1" applyBorder="1" applyAlignment="1">
      <alignment horizontal="center" vertical="center"/>
    </xf>
    <xf numFmtId="0" fontId="12" fillId="2" borderId="5494" xfId="3" applyFont="1" applyFill="1" applyBorder="1" applyAlignment="1">
      <alignment horizontal="center" vertical="center"/>
    </xf>
    <xf numFmtId="0" fontId="19" fillId="0" borderId="5495" xfId="3" applyFont="1" applyBorder="1" applyAlignment="1">
      <alignment horizontal="left" vertical="center" shrinkToFit="1"/>
    </xf>
    <xf numFmtId="0" fontId="19" fillId="0" borderId="5496" xfId="3" applyFont="1" applyBorder="1" applyAlignment="1">
      <alignment horizontal="left" vertical="center" shrinkToFit="1"/>
    </xf>
    <xf numFmtId="0" fontId="19" fillId="0" borderId="5497" xfId="3" applyFont="1" applyBorder="1" applyAlignment="1">
      <alignment horizontal="left" vertical="center" shrinkToFit="1"/>
    </xf>
    <xf numFmtId="0" fontId="18" fillId="0" borderId="5482" xfId="3" applyFont="1" applyBorder="1" applyAlignment="1">
      <alignment horizontal="left" vertical="center" shrinkToFit="1"/>
    </xf>
    <xf numFmtId="0" fontId="18" fillId="0" borderId="5483" xfId="3" applyFont="1" applyBorder="1" applyAlignment="1">
      <alignment horizontal="left" vertical="center" shrinkToFit="1"/>
    </xf>
    <xf numFmtId="0" fontId="18" fillId="0" borderId="5484" xfId="3" applyFont="1" applyBorder="1" applyAlignment="1">
      <alignment horizontal="left" vertical="center" shrinkToFit="1"/>
    </xf>
    <xf numFmtId="0" fontId="16" fillId="0" borderId="5486" xfId="3" applyFont="1" applyBorder="1" applyAlignment="1">
      <alignment horizontal="left" vertical="center" wrapText="1"/>
    </xf>
    <xf numFmtId="0" fontId="16" fillId="0" borderId="5487" xfId="3" applyFont="1" applyBorder="1" applyAlignment="1">
      <alignment horizontal="left" vertical="center" wrapText="1"/>
    </xf>
    <xf numFmtId="0" fontId="12" fillId="2" borderId="5488" xfId="3" applyFont="1" applyFill="1" applyBorder="1" applyAlignment="1">
      <alignment horizontal="center" vertical="center"/>
    </xf>
    <xf numFmtId="0" fontId="12" fillId="2" borderId="5489" xfId="3" applyFont="1" applyFill="1" applyBorder="1" applyAlignment="1">
      <alignment horizontal="center" vertical="center"/>
    </xf>
    <xf numFmtId="0" fontId="12" fillId="2" borderId="5490" xfId="3" applyFont="1" applyFill="1" applyBorder="1" applyAlignment="1">
      <alignment horizontal="center" vertical="center"/>
    </xf>
    <xf numFmtId="0" fontId="13" fillId="0" borderId="5491" xfId="3" applyFont="1" applyBorder="1" applyAlignment="1">
      <alignment horizontal="left" vertical="top" wrapText="1"/>
    </xf>
    <xf numFmtId="0" fontId="13" fillId="0" borderId="5489" xfId="3" applyFont="1" applyBorder="1" applyAlignment="1">
      <alignment horizontal="left" vertical="top" wrapText="1"/>
    </xf>
    <xf numFmtId="0" fontId="13" fillId="0" borderId="5492" xfId="3" applyFont="1" applyBorder="1" applyAlignment="1">
      <alignment horizontal="left" vertical="top" wrapText="1"/>
    </xf>
    <xf numFmtId="0" fontId="12" fillId="2" borderId="5485" xfId="3" applyFont="1" applyFill="1" applyBorder="1" applyAlignment="1">
      <alignment horizontal="center" vertical="center"/>
    </xf>
    <xf numFmtId="0" fontId="12" fillId="2" borderId="5486" xfId="3" applyFont="1" applyFill="1" applyBorder="1" applyAlignment="1">
      <alignment horizontal="center" vertical="center"/>
    </xf>
    <xf numFmtId="0" fontId="16" fillId="0" borderId="5473" xfId="3" applyFont="1" applyBorder="1" applyAlignment="1">
      <alignment horizontal="left" vertical="center" wrapText="1"/>
    </xf>
    <xf numFmtId="0" fontId="16" fillId="0" borderId="5474" xfId="3" applyFont="1" applyBorder="1" applyAlignment="1">
      <alignment horizontal="left" vertical="center" wrapText="1"/>
    </xf>
    <xf numFmtId="0" fontId="12" fillId="2" borderId="5475" xfId="3" applyFont="1" applyFill="1" applyBorder="1" applyAlignment="1">
      <alignment horizontal="center" vertical="center"/>
    </xf>
    <xf numFmtId="0" fontId="12" fillId="2" borderId="5476" xfId="3" applyFont="1" applyFill="1" applyBorder="1" applyAlignment="1">
      <alignment horizontal="center" vertical="center"/>
    </xf>
    <xf numFmtId="0" fontId="18" fillId="0" borderId="5477" xfId="3" applyFont="1" applyBorder="1" applyAlignment="1">
      <alignment horizontal="left" vertical="center" shrinkToFit="1"/>
    </xf>
    <xf numFmtId="0" fontId="18" fillId="0" borderId="5478" xfId="3" applyFont="1" applyBorder="1" applyAlignment="1">
      <alignment horizontal="left" vertical="center" shrinkToFit="1"/>
    </xf>
    <xf numFmtId="0" fontId="18" fillId="0" borderId="5479" xfId="3" applyFont="1" applyBorder="1" applyAlignment="1">
      <alignment horizontal="left" vertical="center" shrinkToFit="1"/>
    </xf>
    <xf numFmtId="0" fontId="12" fillId="2" borderId="5566" xfId="3" applyFont="1" applyFill="1" applyBorder="1" applyAlignment="1">
      <alignment horizontal="center" vertical="center" wrapText="1"/>
    </xf>
    <xf numFmtId="0" fontId="12" fillId="2" borderId="5567" xfId="3" applyFont="1" applyFill="1" applyBorder="1" applyAlignment="1">
      <alignment horizontal="center" vertical="center" wrapText="1"/>
    </xf>
    <xf numFmtId="0" fontId="12" fillId="2" borderId="5568" xfId="3" applyFont="1" applyFill="1" applyBorder="1" applyAlignment="1">
      <alignment horizontal="center" vertical="center" wrapText="1"/>
    </xf>
    <xf numFmtId="0" fontId="12" fillId="5" borderId="5566" xfId="3" applyFont="1" applyFill="1" applyBorder="1" applyAlignment="1">
      <alignment horizontal="left" vertical="top" wrapText="1"/>
    </xf>
    <xf numFmtId="0" fontId="12" fillId="5" borderId="5567" xfId="3" applyFont="1" applyFill="1" applyBorder="1" applyAlignment="1">
      <alignment horizontal="left" vertical="top" wrapText="1"/>
    </xf>
    <xf numFmtId="0" fontId="12" fillId="5" borderId="5568" xfId="3" applyFont="1" applyFill="1" applyBorder="1" applyAlignment="1">
      <alignment horizontal="left" vertical="top" wrapText="1"/>
    </xf>
    <xf numFmtId="0" fontId="15" fillId="5" borderId="5566" xfId="3" applyFont="1" applyFill="1" applyBorder="1" applyAlignment="1">
      <alignment horizontal="center" vertical="center" wrapText="1"/>
    </xf>
    <xf numFmtId="0" fontId="15" fillId="5" borderId="5568" xfId="3" applyFont="1" applyFill="1" applyBorder="1" applyAlignment="1">
      <alignment horizontal="center" vertical="center" wrapText="1"/>
    </xf>
    <xf numFmtId="0" fontId="21" fillId="0" borderId="5566" xfId="3" applyFont="1" applyBorder="1" applyAlignment="1">
      <alignment horizontal="left" vertical="center" wrapText="1"/>
    </xf>
    <xf numFmtId="0" fontId="21" fillId="0" borderId="5567" xfId="3" applyFont="1" applyBorder="1" applyAlignment="1">
      <alignment horizontal="left" vertical="center" wrapText="1"/>
    </xf>
    <xf numFmtId="0" fontId="21" fillId="0" borderId="5568" xfId="3" applyFont="1" applyBorder="1" applyAlignment="1">
      <alignment horizontal="left" vertical="center" wrapText="1"/>
    </xf>
    <xf numFmtId="0" fontId="12" fillId="2" borderId="5566" xfId="3" applyFont="1" applyFill="1" applyBorder="1" applyAlignment="1">
      <alignment horizontal="center" vertical="center"/>
    </xf>
    <xf numFmtId="0" fontId="12" fillId="2" borderId="5567" xfId="3" applyFont="1" applyFill="1" applyBorder="1" applyAlignment="1">
      <alignment horizontal="center" vertical="center"/>
    </xf>
    <xf numFmtId="0" fontId="12" fillId="2" borderId="5561" xfId="3" applyFont="1" applyFill="1" applyBorder="1" applyAlignment="1">
      <alignment horizontal="center" vertical="center"/>
    </xf>
    <xf numFmtId="0" fontId="12" fillId="2" borderId="5562" xfId="3" applyFont="1" applyFill="1" applyBorder="1" applyAlignment="1">
      <alignment horizontal="center" vertical="center"/>
    </xf>
    <xf numFmtId="0" fontId="19" fillId="0" borderId="5563" xfId="3" applyFont="1" applyBorder="1" applyAlignment="1">
      <alignment horizontal="left" vertical="center" shrinkToFit="1"/>
    </xf>
    <xf numFmtId="0" fontId="19" fillId="0" borderId="5564" xfId="3" applyFont="1" applyBorder="1" applyAlignment="1">
      <alignment horizontal="left" vertical="center" shrinkToFit="1"/>
    </xf>
    <xf numFmtId="0" fontId="19" fillId="0" borderId="5565" xfId="3" applyFont="1" applyBorder="1" applyAlignment="1">
      <alignment horizontal="left" vertical="center" shrinkToFit="1"/>
    </xf>
    <xf numFmtId="0" fontId="12" fillId="2" borderId="5556" xfId="3" applyFont="1" applyFill="1" applyBorder="1" applyAlignment="1">
      <alignment horizontal="center" vertical="center"/>
    </xf>
    <xf numFmtId="0" fontId="12" fillId="2" borderId="5557" xfId="3" applyFont="1" applyFill="1" applyBorder="1" applyAlignment="1">
      <alignment horizontal="center" vertical="center"/>
    </xf>
    <xf numFmtId="0" fontId="12" fillId="2" borderId="5558" xfId="3" applyFont="1" applyFill="1" applyBorder="1" applyAlignment="1">
      <alignment horizontal="center" vertical="center"/>
    </xf>
    <xf numFmtId="0" fontId="13" fillId="0" borderId="5559" xfId="3" applyFont="1" applyBorder="1" applyAlignment="1">
      <alignment horizontal="left" vertical="top" wrapText="1"/>
    </xf>
    <xf numFmtId="0" fontId="13" fillId="0" borderId="5557" xfId="3" applyFont="1" applyBorder="1" applyAlignment="1">
      <alignment horizontal="left" vertical="top" wrapText="1"/>
    </xf>
    <xf numFmtId="0" fontId="13" fillId="0" borderId="5560" xfId="3" applyFont="1" applyBorder="1" applyAlignment="1">
      <alignment horizontal="left" vertical="top" wrapText="1"/>
    </xf>
    <xf numFmtId="0" fontId="12" fillId="2" borderId="5551" xfId="3" applyFont="1" applyFill="1" applyBorder="1" applyAlignment="1">
      <alignment horizontal="center" vertical="center"/>
    </xf>
    <xf numFmtId="0" fontId="12" fillId="2" borderId="5552" xfId="3" applyFont="1" applyFill="1" applyBorder="1" applyAlignment="1">
      <alignment horizontal="center" vertical="center"/>
    </xf>
    <xf numFmtId="0" fontId="19" fillId="0" borderId="5553" xfId="3" applyFont="1" applyBorder="1" applyAlignment="1">
      <alignment horizontal="left" vertical="center" shrinkToFit="1"/>
    </xf>
    <xf numFmtId="0" fontId="19" fillId="0" borderId="5554" xfId="3" applyFont="1" applyBorder="1" applyAlignment="1">
      <alignment horizontal="left" vertical="center" shrinkToFit="1"/>
    </xf>
    <xf numFmtId="0" fontId="19" fillId="0" borderId="5555" xfId="3" applyFont="1" applyBorder="1" applyAlignment="1">
      <alignment horizontal="left" vertical="center" shrinkToFit="1"/>
    </xf>
    <xf numFmtId="0" fontId="12" fillId="2" borderId="5546" xfId="3" applyFont="1" applyFill="1" applyBorder="1" applyAlignment="1">
      <alignment horizontal="center" vertical="center"/>
    </xf>
    <xf numFmtId="0" fontId="12" fillId="2" borderId="5547" xfId="3" applyFont="1" applyFill="1" applyBorder="1" applyAlignment="1">
      <alignment horizontal="center" vertical="center"/>
    </xf>
    <xf numFmtId="0" fontId="18" fillId="0" borderId="5548" xfId="3" applyFont="1" applyBorder="1" applyAlignment="1">
      <alignment horizontal="left" vertical="center" shrinkToFit="1"/>
    </xf>
    <xf numFmtId="0" fontId="18" fillId="0" borderId="5549" xfId="3" applyFont="1" applyBorder="1" applyAlignment="1">
      <alignment horizontal="left" vertical="center" shrinkToFit="1"/>
    </xf>
    <xf numFmtId="0" fontId="18" fillId="0" borderId="5550" xfId="3" applyFont="1" applyBorder="1" applyAlignment="1">
      <alignment horizontal="left" vertical="center" shrinkToFit="1"/>
    </xf>
    <xf numFmtId="0" fontId="18" fillId="0" borderId="5553" xfId="3" applyFont="1" applyBorder="1" applyAlignment="1">
      <alignment horizontal="left" vertical="center" shrinkToFit="1"/>
    </xf>
    <xf numFmtId="0" fontId="18" fillId="0" borderId="5554" xfId="3" applyFont="1" applyBorder="1" applyAlignment="1">
      <alignment horizontal="left" vertical="center" shrinkToFit="1"/>
    </xf>
    <xf numFmtId="0" fontId="18" fillId="0" borderId="5555" xfId="3" applyFont="1" applyBorder="1" applyAlignment="1">
      <alignment horizontal="left" vertical="center" shrinkToFit="1"/>
    </xf>
    <xf numFmtId="0" fontId="12" fillId="5" borderId="5533" xfId="3" applyFont="1" applyFill="1" applyBorder="1" applyAlignment="1">
      <alignment horizontal="left" vertical="top" wrapText="1"/>
    </xf>
    <xf numFmtId="0" fontId="12" fillId="5" borderId="5534" xfId="3" applyFont="1" applyFill="1" applyBorder="1" applyAlignment="1">
      <alignment horizontal="left" vertical="top" wrapText="1"/>
    </xf>
    <xf numFmtId="0" fontId="12" fillId="2" borderId="5532" xfId="3" applyFont="1" applyFill="1" applyBorder="1" applyAlignment="1">
      <alignment horizontal="center" vertical="center" wrapText="1"/>
    </xf>
    <xf numFmtId="0" fontId="12" fillId="2" borderId="5533" xfId="3" applyFont="1" applyFill="1" applyBorder="1" applyAlignment="1">
      <alignment horizontal="center" vertical="center" wrapText="1"/>
    </xf>
    <xf numFmtId="0" fontId="12" fillId="2" borderId="5545" xfId="3" applyFont="1" applyFill="1" applyBorder="1" applyAlignment="1">
      <alignment horizontal="center" vertical="center" wrapText="1"/>
    </xf>
    <xf numFmtId="0" fontId="12" fillId="2" borderId="5527" xfId="3" applyFont="1" applyFill="1" applyBorder="1" applyAlignment="1">
      <alignment horizontal="center" vertical="center"/>
    </xf>
    <xf numFmtId="0" fontId="12" fillId="2" borderId="5528" xfId="3" applyFont="1" applyFill="1" applyBorder="1" applyAlignment="1">
      <alignment horizontal="center" vertical="center"/>
    </xf>
    <xf numFmtId="0" fontId="19" fillId="0" borderId="5529" xfId="3" applyFont="1" applyBorder="1" applyAlignment="1">
      <alignment horizontal="left" vertical="center" shrinkToFit="1"/>
    </xf>
    <xf numFmtId="0" fontId="19" fillId="0" borderId="5530" xfId="3" applyFont="1" applyBorder="1" applyAlignment="1">
      <alignment horizontal="left" vertical="center" shrinkToFit="1"/>
    </xf>
    <xf numFmtId="0" fontId="19" fillId="0" borderId="5531" xfId="3" applyFont="1" applyBorder="1" applyAlignment="1">
      <alignment horizontal="left" vertical="center" shrinkToFit="1"/>
    </xf>
    <xf numFmtId="0" fontId="12" fillId="2" borderId="5540" xfId="3" applyFont="1" applyFill="1" applyBorder="1" applyAlignment="1">
      <alignment horizontal="center" vertical="center"/>
    </xf>
    <xf numFmtId="0" fontId="12" fillId="2" borderId="5541" xfId="3" applyFont="1" applyFill="1" applyBorder="1" applyAlignment="1">
      <alignment horizontal="center" vertical="center"/>
    </xf>
    <xf numFmtId="0" fontId="19" fillId="0" borderId="5542" xfId="3" applyFont="1" applyBorder="1" applyAlignment="1">
      <alignment horizontal="left" vertical="center" shrinkToFit="1"/>
    </xf>
    <xf numFmtId="0" fontId="19" fillId="0" borderId="5543" xfId="3" applyFont="1" applyBorder="1" applyAlignment="1">
      <alignment horizontal="left" vertical="center" shrinkToFit="1"/>
    </xf>
    <xf numFmtId="0" fontId="19" fillId="0" borderId="5544" xfId="3" applyFont="1" applyBorder="1" applyAlignment="1">
      <alignment horizontal="left" vertical="center" shrinkToFit="1"/>
    </xf>
    <xf numFmtId="0" fontId="18" fillId="0" borderId="5529" xfId="3" applyFont="1" applyBorder="1" applyAlignment="1">
      <alignment horizontal="left" vertical="center" shrinkToFit="1"/>
    </xf>
    <xf numFmtId="0" fontId="18" fillId="0" borderId="5530" xfId="3" applyFont="1" applyBorder="1" applyAlignment="1">
      <alignment horizontal="left" vertical="center" shrinkToFit="1"/>
    </xf>
    <xf numFmtId="0" fontId="18" fillId="0" borderId="5531" xfId="3" applyFont="1" applyBorder="1" applyAlignment="1">
      <alignment horizontal="left" vertical="center" shrinkToFit="1"/>
    </xf>
    <xf numFmtId="0" fontId="16" fillId="0" borderId="5533" xfId="3" applyFont="1" applyBorder="1" applyAlignment="1">
      <alignment horizontal="left" vertical="center" wrapText="1"/>
    </xf>
    <xf numFmtId="0" fontId="16" fillId="0" borderId="5534" xfId="3" applyFont="1" applyBorder="1" applyAlignment="1">
      <alignment horizontal="left" vertical="center" wrapText="1"/>
    </xf>
    <xf numFmtId="0" fontId="12" fillId="2" borderId="5535" xfId="3" applyFont="1" applyFill="1" applyBorder="1" applyAlignment="1">
      <alignment horizontal="center" vertical="center"/>
    </xf>
    <xf numFmtId="0" fontId="12" fillId="2" borderId="5536" xfId="3" applyFont="1" applyFill="1" applyBorder="1" applyAlignment="1">
      <alignment horizontal="center" vertical="center"/>
    </xf>
    <xf numFmtId="0" fontId="12" fillId="2" borderId="5537" xfId="3" applyFont="1" applyFill="1" applyBorder="1" applyAlignment="1">
      <alignment horizontal="center" vertical="center"/>
    </xf>
    <xf numFmtId="0" fontId="13" fillId="0" borderId="5538" xfId="3" applyFont="1" applyBorder="1" applyAlignment="1">
      <alignment horizontal="left" vertical="top" wrapText="1"/>
    </xf>
    <xf numFmtId="0" fontId="13" fillId="0" borderId="5536" xfId="3" applyFont="1" applyBorder="1" applyAlignment="1">
      <alignment horizontal="left" vertical="top" wrapText="1"/>
    </xf>
    <xf numFmtId="0" fontId="13" fillId="0" borderId="5539" xfId="3" applyFont="1" applyBorder="1" applyAlignment="1">
      <alignment horizontal="left" vertical="top" wrapText="1"/>
    </xf>
    <xf numFmtId="0" fontId="12" fillId="2" borderId="5532" xfId="3" applyFont="1" applyFill="1" applyBorder="1" applyAlignment="1">
      <alignment horizontal="center" vertical="center"/>
    </xf>
    <xf numFmtId="0" fontId="12" fillId="2" borderId="5533" xfId="3" applyFont="1" applyFill="1" applyBorder="1" applyAlignment="1">
      <alignment horizontal="center" vertical="center"/>
    </xf>
    <xf numFmtId="0" fontId="16" fillId="0" borderId="5520" xfId="3" applyFont="1" applyBorder="1" applyAlignment="1">
      <alignment horizontal="left" vertical="center" wrapText="1"/>
    </xf>
    <xf numFmtId="0" fontId="16" fillId="0" borderId="5521" xfId="3" applyFont="1" applyBorder="1" applyAlignment="1">
      <alignment horizontal="left" vertical="center" wrapText="1"/>
    </xf>
    <xf numFmtId="0" fontId="12" fillId="2" borderId="5522" xfId="3" applyFont="1" applyFill="1" applyBorder="1" applyAlignment="1">
      <alignment horizontal="center" vertical="center"/>
    </xf>
    <xf numFmtId="0" fontId="12" fillId="2" borderId="5523" xfId="3" applyFont="1" applyFill="1" applyBorder="1" applyAlignment="1">
      <alignment horizontal="center" vertical="center"/>
    </xf>
    <xf numFmtId="0" fontId="18" fillId="0" borderId="5524" xfId="3" applyFont="1" applyBorder="1" applyAlignment="1">
      <alignment horizontal="left" vertical="center" shrinkToFit="1"/>
    </xf>
    <xf numFmtId="0" fontId="18" fillId="0" borderId="5525" xfId="3" applyFont="1" applyBorder="1" applyAlignment="1">
      <alignment horizontal="left" vertical="center" shrinkToFit="1"/>
    </xf>
    <xf numFmtId="0" fontId="18" fillId="0" borderId="5526" xfId="3" applyFont="1" applyBorder="1" applyAlignment="1">
      <alignment horizontal="left" vertical="center" shrinkToFit="1"/>
    </xf>
    <xf numFmtId="0" fontId="12" fillId="2" borderId="5613" xfId="3" applyFont="1" applyFill="1" applyBorder="1" applyAlignment="1">
      <alignment horizontal="center" vertical="center" wrapText="1"/>
    </xf>
    <xf numFmtId="0" fontId="12" fillId="2" borderId="5614" xfId="3" applyFont="1" applyFill="1" applyBorder="1" applyAlignment="1">
      <alignment horizontal="center" vertical="center" wrapText="1"/>
    </xf>
    <xf numFmtId="0" fontId="12" fillId="2" borderId="5615" xfId="3" applyFont="1" applyFill="1" applyBorder="1" applyAlignment="1">
      <alignment horizontal="center" vertical="center" wrapText="1"/>
    </xf>
    <xf numFmtId="0" fontId="12" fillId="5" borderId="5613" xfId="3" applyFont="1" applyFill="1" applyBorder="1" applyAlignment="1">
      <alignment horizontal="left" vertical="top" wrapText="1"/>
    </xf>
    <xf numFmtId="0" fontId="12" fillId="5" borderId="5614" xfId="3" applyFont="1" applyFill="1" applyBorder="1" applyAlignment="1">
      <alignment horizontal="left" vertical="top" wrapText="1"/>
    </xf>
    <xf numFmtId="0" fontId="12" fillId="5" borderId="5615" xfId="3" applyFont="1" applyFill="1" applyBorder="1" applyAlignment="1">
      <alignment horizontal="left" vertical="top" wrapText="1"/>
    </xf>
    <xf numFmtId="0" fontId="15" fillId="5" borderId="5613" xfId="3" applyFont="1" applyFill="1" applyBorder="1" applyAlignment="1">
      <alignment horizontal="center" vertical="center" wrapText="1"/>
    </xf>
    <xf numFmtId="0" fontId="15" fillId="5" borderId="5615" xfId="3" applyFont="1" applyFill="1" applyBorder="1" applyAlignment="1">
      <alignment horizontal="center" vertical="center" wrapText="1"/>
    </xf>
    <xf numFmtId="0" fontId="21" fillId="0" borderId="5613" xfId="3" applyFont="1" applyBorder="1" applyAlignment="1">
      <alignment horizontal="left" vertical="center" wrapText="1"/>
    </xf>
    <xf numFmtId="0" fontId="21" fillId="0" borderId="5614" xfId="3" applyFont="1" applyBorder="1" applyAlignment="1">
      <alignment horizontal="left" vertical="center" wrapText="1"/>
    </xf>
    <xf numFmtId="0" fontId="21" fillId="0" borderId="5615" xfId="3" applyFont="1" applyBorder="1" applyAlignment="1">
      <alignment horizontal="left" vertical="center" wrapText="1"/>
    </xf>
    <xf numFmtId="0" fontId="12" fillId="2" borderId="5613" xfId="3" applyFont="1" applyFill="1" applyBorder="1" applyAlignment="1">
      <alignment horizontal="center" vertical="center"/>
    </xf>
    <xf numFmtId="0" fontId="12" fillId="2" borderId="5614" xfId="3" applyFont="1" applyFill="1" applyBorder="1" applyAlignment="1">
      <alignment horizontal="center" vertical="center"/>
    </xf>
    <xf numFmtId="0" fontId="12" fillId="2" borderId="5608" xfId="3" applyFont="1" applyFill="1" applyBorder="1" applyAlignment="1">
      <alignment horizontal="center" vertical="center"/>
    </xf>
    <xf numFmtId="0" fontId="12" fillId="2" borderId="5609" xfId="3" applyFont="1" applyFill="1" applyBorder="1" applyAlignment="1">
      <alignment horizontal="center" vertical="center"/>
    </xf>
    <xf numFmtId="0" fontId="19" fillId="0" borderId="5610" xfId="3" applyFont="1" applyBorder="1" applyAlignment="1">
      <alignment horizontal="left" vertical="center" shrinkToFit="1"/>
    </xf>
    <xf numFmtId="0" fontId="19" fillId="0" borderId="5611" xfId="3" applyFont="1" applyBorder="1" applyAlignment="1">
      <alignment horizontal="left" vertical="center" shrinkToFit="1"/>
    </xf>
    <xf numFmtId="0" fontId="19" fillId="0" borderId="5612" xfId="3" applyFont="1" applyBorder="1" applyAlignment="1">
      <alignment horizontal="left" vertical="center" shrinkToFit="1"/>
    </xf>
    <xf numFmtId="0" fontId="12" fillId="2" borderId="5603" xfId="3" applyFont="1" applyFill="1" applyBorder="1" applyAlignment="1">
      <alignment horizontal="center" vertical="center"/>
    </xf>
    <xf numFmtId="0" fontId="12" fillId="2" borderId="5604" xfId="3" applyFont="1" applyFill="1" applyBorder="1" applyAlignment="1">
      <alignment horizontal="center" vertical="center"/>
    </xf>
    <xf numFmtId="0" fontId="12" fillId="2" borderId="5605" xfId="3" applyFont="1" applyFill="1" applyBorder="1" applyAlignment="1">
      <alignment horizontal="center" vertical="center"/>
    </xf>
    <xf numFmtId="0" fontId="13" fillId="0" borderId="5606" xfId="3" applyFont="1" applyBorder="1" applyAlignment="1">
      <alignment horizontal="left" vertical="top" wrapText="1"/>
    </xf>
    <xf numFmtId="0" fontId="13" fillId="0" borderId="5604" xfId="3" applyFont="1" applyBorder="1" applyAlignment="1">
      <alignment horizontal="left" vertical="top" wrapText="1"/>
    </xf>
    <xf numFmtId="0" fontId="13" fillId="0" borderId="5607" xfId="3" applyFont="1" applyBorder="1" applyAlignment="1">
      <alignment horizontal="left" vertical="top" wrapText="1"/>
    </xf>
    <xf numFmtId="0" fontId="12" fillId="2" borderId="5598" xfId="3" applyFont="1" applyFill="1" applyBorder="1" applyAlignment="1">
      <alignment horizontal="center" vertical="center"/>
    </xf>
    <xf numFmtId="0" fontId="12" fillId="2" borderId="5599" xfId="3" applyFont="1" applyFill="1" applyBorder="1" applyAlignment="1">
      <alignment horizontal="center" vertical="center"/>
    </xf>
    <xf numFmtId="0" fontId="19" fillId="0" borderId="5600" xfId="3" applyFont="1" applyBorder="1" applyAlignment="1">
      <alignment horizontal="left" vertical="center" shrinkToFit="1"/>
    </xf>
    <xf numFmtId="0" fontId="19" fillId="0" borderId="5601" xfId="3" applyFont="1" applyBorder="1" applyAlignment="1">
      <alignment horizontal="left" vertical="center" shrinkToFit="1"/>
    </xf>
    <xf numFmtId="0" fontId="19" fillId="0" borderId="5602" xfId="3" applyFont="1" applyBorder="1" applyAlignment="1">
      <alignment horizontal="left" vertical="center" shrinkToFit="1"/>
    </xf>
    <xf numFmtId="0" fontId="12" fillId="2" borderId="5593" xfId="3" applyFont="1" applyFill="1" applyBorder="1" applyAlignment="1">
      <alignment horizontal="center" vertical="center"/>
    </xf>
    <xf numFmtId="0" fontId="12" fillId="2" borderId="5594" xfId="3" applyFont="1" applyFill="1" applyBorder="1" applyAlignment="1">
      <alignment horizontal="center" vertical="center"/>
    </xf>
    <xf numFmtId="0" fontId="18" fillId="0" borderId="5595" xfId="3" applyFont="1" applyBorder="1" applyAlignment="1">
      <alignment horizontal="left" vertical="center" shrinkToFit="1"/>
    </xf>
    <xf numFmtId="0" fontId="18" fillId="0" borderId="5596" xfId="3" applyFont="1" applyBorder="1" applyAlignment="1">
      <alignment horizontal="left" vertical="center" shrinkToFit="1"/>
    </xf>
    <xf numFmtId="0" fontId="18" fillId="0" borderId="5597" xfId="3" applyFont="1" applyBorder="1" applyAlignment="1">
      <alignment horizontal="left" vertical="center" shrinkToFit="1"/>
    </xf>
    <xf numFmtId="0" fontId="18" fillId="0" borderId="5600" xfId="3" applyFont="1" applyBorder="1" applyAlignment="1">
      <alignment horizontal="left" vertical="center" shrinkToFit="1"/>
    </xf>
    <xf numFmtId="0" fontId="18" fillId="0" borderId="5601" xfId="3" applyFont="1" applyBorder="1" applyAlignment="1">
      <alignment horizontal="left" vertical="center" shrinkToFit="1"/>
    </xf>
    <xf numFmtId="0" fontId="18" fillId="0" borderId="5602" xfId="3" applyFont="1" applyBorder="1" applyAlignment="1">
      <alignment horizontal="left" vertical="center" shrinkToFit="1"/>
    </xf>
    <xf numFmtId="0" fontId="12" fillId="5" borderId="5580" xfId="3" applyFont="1" applyFill="1" applyBorder="1" applyAlignment="1">
      <alignment horizontal="left" vertical="top" wrapText="1"/>
    </xf>
    <xf numFmtId="0" fontId="12" fillId="5" borderId="5581" xfId="3" applyFont="1" applyFill="1" applyBorder="1" applyAlignment="1">
      <alignment horizontal="left" vertical="top" wrapText="1"/>
    </xf>
    <xf numFmtId="0" fontId="12" fillId="2" borderId="5579" xfId="3" applyFont="1" applyFill="1" applyBorder="1" applyAlignment="1">
      <alignment horizontal="center" vertical="center" wrapText="1"/>
    </xf>
    <xf numFmtId="0" fontId="12" fillId="2" borderId="5580" xfId="3" applyFont="1" applyFill="1" applyBorder="1" applyAlignment="1">
      <alignment horizontal="center" vertical="center" wrapText="1"/>
    </xf>
    <xf numFmtId="0" fontId="12" fillId="2" borderId="5592" xfId="3" applyFont="1" applyFill="1" applyBorder="1" applyAlignment="1">
      <alignment horizontal="center" vertical="center" wrapText="1"/>
    </xf>
    <xf numFmtId="0" fontId="12" fillId="2" borderId="5574" xfId="3" applyFont="1" applyFill="1" applyBorder="1" applyAlignment="1">
      <alignment horizontal="center" vertical="center"/>
    </xf>
    <xf numFmtId="0" fontId="12" fillId="2" borderId="5575" xfId="3" applyFont="1" applyFill="1" applyBorder="1" applyAlignment="1">
      <alignment horizontal="center" vertical="center"/>
    </xf>
    <xf numFmtId="0" fontId="19" fillId="0" borderId="5576" xfId="3" applyFont="1" applyBorder="1" applyAlignment="1">
      <alignment horizontal="left" vertical="center" shrinkToFit="1"/>
    </xf>
    <xf numFmtId="0" fontId="19" fillId="0" borderId="5577" xfId="3" applyFont="1" applyBorder="1" applyAlignment="1">
      <alignment horizontal="left" vertical="center" shrinkToFit="1"/>
    </xf>
    <xf numFmtId="0" fontId="19" fillId="0" borderId="5578" xfId="3" applyFont="1" applyBorder="1" applyAlignment="1">
      <alignment horizontal="left" vertical="center" shrinkToFit="1"/>
    </xf>
    <xf numFmtId="0" fontId="12" fillId="2" borderId="5587" xfId="3" applyFont="1" applyFill="1" applyBorder="1" applyAlignment="1">
      <alignment horizontal="center" vertical="center"/>
    </xf>
    <xf numFmtId="0" fontId="12" fillId="2" borderId="5588" xfId="3" applyFont="1" applyFill="1" applyBorder="1" applyAlignment="1">
      <alignment horizontal="center" vertical="center"/>
    </xf>
    <xf numFmtId="0" fontId="19" fillId="0" borderId="5589" xfId="3" applyFont="1" applyBorder="1" applyAlignment="1">
      <alignment horizontal="left" vertical="center" shrinkToFit="1"/>
    </xf>
    <xf numFmtId="0" fontId="19" fillId="0" borderId="5590" xfId="3" applyFont="1" applyBorder="1" applyAlignment="1">
      <alignment horizontal="left" vertical="center" shrinkToFit="1"/>
    </xf>
    <xf numFmtId="0" fontId="19" fillId="0" borderId="5591" xfId="3" applyFont="1" applyBorder="1" applyAlignment="1">
      <alignment horizontal="left" vertical="center" shrinkToFit="1"/>
    </xf>
    <xf numFmtId="0" fontId="18" fillId="0" borderId="5576" xfId="3" applyFont="1" applyBorder="1" applyAlignment="1">
      <alignment horizontal="left" vertical="center" shrinkToFit="1"/>
    </xf>
    <xf numFmtId="0" fontId="18" fillId="0" borderId="5577" xfId="3" applyFont="1" applyBorder="1" applyAlignment="1">
      <alignment horizontal="left" vertical="center" shrinkToFit="1"/>
    </xf>
    <xf numFmtId="0" fontId="18" fillId="0" borderId="5578" xfId="3" applyFont="1" applyBorder="1" applyAlignment="1">
      <alignment horizontal="left" vertical="center" shrinkToFit="1"/>
    </xf>
    <xf numFmtId="0" fontId="16" fillId="0" borderId="5580" xfId="3" applyFont="1" applyBorder="1" applyAlignment="1">
      <alignment horizontal="left" vertical="center" wrapText="1"/>
    </xf>
    <xf numFmtId="0" fontId="16" fillId="0" borderId="5581" xfId="3" applyFont="1" applyBorder="1" applyAlignment="1">
      <alignment horizontal="left" vertical="center" wrapText="1"/>
    </xf>
    <xf numFmtId="0" fontId="12" fillId="2" borderId="5582" xfId="3" applyFont="1" applyFill="1" applyBorder="1" applyAlignment="1">
      <alignment horizontal="center" vertical="center"/>
    </xf>
    <xf numFmtId="0" fontId="12" fillId="2" borderId="5583" xfId="3" applyFont="1" applyFill="1" applyBorder="1" applyAlignment="1">
      <alignment horizontal="center" vertical="center"/>
    </xf>
    <xf numFmtId="0" fontId="12" fillId="2" borderId="5584" xfId="3" applyFont="1" applyFill="1" applyBorder="1" applyAlignment="1">
      <alignment horizontal="center" vertical="center"/>
    </xf>
    <xf numFmtId="0" fontId="13" fillId="0" borderId="5585" xfId="3" applyFont="1" applyBorder="1" applyAlignment="1">
      <alignment horizontal="left" vertical="top" wrapText="1"/>
    </xf>
    <xf numFmtId="0" fontId="13" fillId="0" borderId="5583" xfId="3" applyFont="1" applyBorder="1" applyAlignment="1">
      <alignment horizontal="left" vertical="top" wrapText="1"/>
    </xf>
    <xf numFmtId="0" fontId="13" fillId="0" borderId="5586" xfId="3" applyFont="1" applyBorder="1" applyAlignment="1">
      <alignment horizontal="left" vertical="top" wrapText="1"/>
    </xf>
    <xf numFmtId="0" fontId="12" fillId="2" borderId="5579" xfId="3" applyFont="1" applyFill="1" applyBorder="1" applyAlignment="1">
      <alignment horizontal="center" vertical="center"/>
    </xf>
    <xf numFmtId="0" fontId="12" fillId="2" borderId="5580" xfId="3" applyFont="1" applyFill="1" applyBorder="1" applyAlignment="1">
      <alignment horizontal="center" vertical="center"/>
    </xf>
    <xf numFmtId="0" fontId="16" fillId="0" borderId="5567" xfId="3" applyFont="1" applyBorder="1" applyAlignment="1">
      <alignment horizontal="left" vertical="center" wrapText="1"/>
    </xf>
    <xf numFmtId="0" fontId="16" fillId="0" borderId="5568" xfId="3" applyFont="1" applyBorder="1" applyAlignment="1">
      <alignment horizontal="left" vertical="center" wrapText="1"/>
    </xf>
    <xf numFmtId="0" fontId="12" fillId="2" borderId="5569" xfId="3" applyFont="1" applyFill="1" applyBorder="1" applyAlignment="1">
      <alignment horizontal="center" vertical="center"/>
    </xf>
    <xf numFmtId="0" fontId="12" fillId="2" borderId="5570" xfId="3" applyFont="1" applyFill="1" applyBorder="1" applyAlignment="1">
      <alignment horizontal="center" vertical="center"/>
    </xf>
    <xf numFmtId="0" fontId="18" fillId="0" borderId="5571" xfId="3" applyFont="1" applyBorder="1" applyAlignment="1">
      <alignment horizontal="left" vertical="center" shrinkToFit="1"/>
    </xf>
    <xf numFmtId="0" fontId="18" fillId="0" borderId="5572" xfId="3" applyFont="1" applyBorder="1" applyAlignment="1">
      <alignment horizontal="left" vertical="center" shrinkToFit="1"/>
    </xf>
    <xf numFmtId="0" fontId="18" fillId="0" borderId="5573" xfId="3" applyFont="1" applyBorder="1" applyAlignment="1">
      <alignment horizontal="left" vertical="center" shrinkToFit="1"/>
    </xf>
    <xf numFmtId="0" fontId="12" fillId="2" borderId="5660" xfId="3" applyFont="1" applyFill="1" applyBorder="1" applyAlignment="1">
      <alignment horizontal="center" vertical="center" wrapText="1"/>
    </xf>
    <xf numFmtId="0" fontId="12" fillId="2" borderId="5661" xfId="3" applyFont="1" applyFill="1" applyBorder="1" applyAlignment="1">
      <alignment horizontal="center" vertical="center" wrapText="1"/>
    </xf>
    <xf numFmtId="0" fontId="12" fillId="2" borderId="5662" xfId="3" applyFont="1" applyFill="1" applyBorder="1" applyAlignment="1">
      <alignment horizontal="center" vertical="center" wrapText="1"/>
    </xf>
    <xf numFmtId="0" fontId="12" fillId="5" borderId="5660" xfId="3" applyFont="1" applyFill="1" applyBorder="1" applyAlignment="1">
      <alignment horizontal="left" vertical="top" wrapText="1"/>
    </xf>
    <xf numFmtId="0" fontId="12" fillId="5" borderId="5661" xfId="3" applyFont="1" applyFill="1" applyBorder="1" applyAlignment="1">
      <alignment horizontal="left" vertical="top" wrapText="1"/>
    </xf>
    <xf numFmtId="0" fontId="12" fillId="5" borderId="5662" xfId="3" applyFont="1" applyFill="1" applyBorder="1" applyAlignment="1">
      <alignment horizontal="left" vertical="top" wrapText="1"/>
    </xf>
    <xf numFmtId="0" fontId="15" fillId="5" borderId="5660" xfId="3" applyFont="1" applyFill="1" applyBorder="1" applyAlignment="1">
      <alignment horizontal="center" vertical="center" wrapText="1"/>
    </xf>
    <xf numFmtId="0" fontId="15" fillId="5" borderId="5662" xfId="3" applyFont="1" applyFill="1" applyBorder="1" applyAlignment="1">
      <alignment horizontal="center" vertical="center" wrapText="1"/>
    </xf>
    <xf numFmtId="0" fontId="21" fillId="0" borderId="5660" xfId="3" applyFont="1" applyBorder="1" applyAlignment="1">
      <alignment horizontal="left" vertical="center" wrapText="1"/>
    </xf>
    <xf numFmtId="0" fontId="21" fillId="0" borderId="5661" xfId="3" applyFont="1" applyBorder="1" applyAlignment="1">
      <alignment horizontal="left" vertical="center" wrapText="1"/>
    </xf>
    <xf numFmtId="0" fontId="21" fillId="0" borderId="5662" xfId="3" applyFont="1" applyBorder="1" applyAlignment="1">
      <alignment horizontal="left" vertical="center" wrapText="1"/>
    </xf>
    <xf numFmtId="0" fontId="12" fillId="2" borderId="5660" xfId="3" applyFont="1" applyFill="1" applyBorder="1" applyAlignment="1">
      <alignment horizontal="center" vertical="center"/>
    </xf>
    <xf numFmtId="0" fontId="12" fillId="2" borderId="5661" xfId="3" applyFont="1" applyFill="1" applyBorder="1" applyAlignment="1">
      <alignment horizontal="center" vertical="center"/>
    </xf>
    <xf numFmtId="0" fontId="12" fillId="2" borderId="5655" xfId="3" applyFont="1" applyFill="1" applyBorder="1" applyAlignment="1">
      <alignment horizontal="center" vertical="center"/>
    </xf>
    <xf numFmtId="0" fontId="12" fillId="2" borderId="5656" xfId="3" applyFont="1" applyFill="1" applyBorder="1" applyAlignment="1">
      <alignment horizontal="center" vertical="center"/>
    </xf>
    <xf numFmtId="0" fontId="19" fillId="0" borderId="5657" xfId="3" applyFont="1" applyBorder="1" applyAlignment="1">
      <alignment horizontal="left" vertical="center" shrinkToFit="1"/>
    </xf>
    <xf numFmtId="0" fontId="19" fillId="0" borderId="5658" xfId="3" applyFont="1" applyBorder="1" applyAlignment="1">
      <alignment horizontal="left" vertical="center" shrinkToFit="1"/>
    </xf>
    <xf numFmtId="0" fontId="19" fillId="0" borderId="5659" xfId="3" applyFont="1" applyBorder="1" applyAlignment="1">
      <alignment horizontal="left" vertical="center" shrinkToFit="1"/>
    </xf>
    <xf numFmtId="0" fontId="12" fillId="2" borderId="5650" xfId="3" applyFont="1" applyFill="1" applyBorder="1" applyAlignment="1">
      <alignment horizontal="center" vertical="center"/>
    </xf>
    <xf numFmtId="0" fontId="12" fillId="2" borderId="5651" xfId="3" applyFont="1" applyFill="1" applyBorder="1" applyAlignment="1">
      <alignment horizontal="center" vertical="center"/>
    </xf>
    <xf numFmtId="0" fontId="12" fillId="2" borderId="5652" xfId="3" applyFont="1" applyFill="1" applyBorder="1" applyAlignment="1">
      <alignment horizontal="center" vertical="center"/>
    </xf>
    <xf numFmtId="0" fontId="13" fillId="0" borderId="5653" xfId="3" applyFont="1" applyBorder="1" applyAlignment="1">
      <alignment horizontal="left" vertical="top" wrapText="1"/>
    </xf>
    <xf numFmtId="0" fontId="13" fillId="0" borderId="5651" xfId="3" applyFont="1" applyBorder="1" applyAlignment="1">
      <alignment horizontal="left" vertical="top" wrapText="1"/>
    </xf>
    <xf numFmtId="0" fontId="13" fillId="0" borderId="5654" xfId="3" applyFont="1" applyBorder="1" applyAlignment="1">
      <alignment horizontal="left" vertical="top" wrapText="1"/>
    </xf>
    <xf numFmtId="0" fontId="12" fillId="2" borderId="5645" xfId="3" applyFont="1" applyFill="1" applyBorder="1" applyAlignment="1">
      <alignment horizontal="center" vertical="center"/>
    </xf>
    <xf numFmtId="0" fontId="12" fillId="2" borderId="5646" xfId="3" applyFont="1" applyFill="1" applyBorder="1" applyAlignment="1">
      <alignment horizontal="center" vertical="center"/>
    </xf>
    <xf numFmtId="0" fontId="19" fillId="0" borderId="5647" xfId="3" applyFont="1" applyBorder="1" applyAlignment="1">
      <alignment horizontal="left" vertical="center" shrinkToFit="1"/>
    </xf>
    <xf numFmtId="0" fontId="19" fillId="0" borderId="5648" xfId="3" applyFont="1" applyBorder="1" applyAlignment="1">
      <alignment horizontal="left" vertical="center" shrinkToFit="1"/>
    </xf>
    <xf numFmtId="0" fontId="19" fillId="0" borderId="5649" xfId="3" applyFont="1" applyBorder="1" applyAlignment="1">
      <alignment horizontal="left" vertical="center" shrinkToFit="1"/>
    </xf>
    <xf numFmtId="0" fontId="12" fillId="2" borderId="5640" xfId="3" applyFont="1" applyFill="1" applyBorder="1" applyAlignment="1">
      <alignment horizontal="center" vertical="center"/>
    </xf>
    <xf numFmtId="0" fontId="12" fillId="2" borderId="5641" xfId="3" applyFont="1" applyFill="1" applyBorder="1" applyAlignment="1">
      <alignment horizontal="center" vertical="center"/>
    </xf>
    <xf numFmtId="0" fontId="18" fillId="0" borderId="5642" xfId="3" applyFont="1" applyBorder="1" applyAlignment="1">
      <alignment horizontal="left" vertical="center" shrinkToFit="1"/>
    </xf>
    <xf numFmtId="0" fontId="18" fillId="0" borderId="5643" xfId="3" applyFont="1" applyBorder="1" applyAlignment="1">
      <alignment horizontal="left" vertical="center" shrinkToFit="1"/>
    </xf>
    <xf numFmtId="0" fontId="18" fillId="0" borderId="5644" xfId="3" applyFont="1" applyBorder="1" applyAlignment="1">
      <alignment horizontal="left" vertical="center" shrinkToFit="1"/>
    </xf>
    <xf numFmtId="0" fontId="18" fillId="0" borderId="5647" xfId="3" applyFont="1" applyBorder="1" applyAlignment="1">
      <alignment horizontal="left" vertical="center" shrinkToFit="1"/>
    </xf>
    <xf numFmtId="0" fontId="18" fillId="0" borderId="5648" xfId="3" applyFont="1" applyBorder="1" applyAlignment="1">
      <alignment horizontal="left" vertical="center" shrinkToFit="1"/>
    </xf>
    <xf numFmtId="0" fontId="18" fillId="0" borderId="5649" xfId="3" applyFont="1" applyBorder="1" applyAlignment="1">
      <alignment horizontal="left" vertical="center" shrinkToFit="1"/>
    </xf>
    <xf numFmtId="0" fontId="12" fillId="5" borderId="5627" xfId="3" applyFont="1" applyFill="1" applyBorder="1" applyAlignment="1">
      <alignment horizontal="left" vertical="top" wrapText="1"/>
    </xf>
    <xf numFmtId="0" fontId="12" fillId="5" borderId="5628" xfId="3" applyFont="1" applyFill="1" applyBorder="1" applyAlignment="1">
      <alignment horizontal="left" vertical="top" wrapText="1"/>
    </xf>
    <xf numFmtId="0" fontId="12" fillId="2" borderId="5626" xfId="3" applyFont="1" applyFill="1" applyBorder="1" applyAlignment="1">
      <alignment horizontal="center" vertical="center" wrapText="1"/>
    </xf>
    <xf numFmtId="0" fontId="12" fillId="2" borderId="5627" xfId="3" applyFont="1" applyFill="1" applyBorder="1" applyAlignment="1">
      <alignment horizontal="center" vertical="center" wrapText="1"/>
    </xf>
    <xf numFmtId="0" fontId="12" fillId="2" borderId="5639" xfId="3" applyFont="1" applyFill="1" applyBorder="1" applyAlignment="1">
      <alignment horizontal="center" vertical="center" wrapText="1"/>
    </xf>
    <xf numFmtId="0" fontId="12" fillId="2" borderId="5621" xfId="3" applyFont="1" applyFill="1" applyBorder="1" applyAlignment="1">
      <alignment horizontal="center" vertical="center"/>
    </xf>
    <xf numFmtId="0" fontId="12" fillId="2" borderId="5622" xfId="3" applyFont="1" applyFill="1" applyBorder="1" applyAlignment="1">
      <alignment horizontal="center" vertical="center"/>
    </xf>
    <xf numFmtId="0" fontId="19" fillId="0" borderId="5623" xfId="3" applyFont="1" applyBorder="1" applyAlignment="1">
      <alignment horizontal="left" vertical="center" shrinkToFit="1"/>
    </xf>
    <xf numFmtId="0" fontId="19" fillId="0" borderId="5624" xfId="3" applyFont="1" applyBorder="1" applyAlignment="1">
      <alignment horizontal="left" vertical="center" shrinkToFit="1"/>
    </xf>
    <xf numFmtId="0" fontId="19" fillId="0" borderId="5625" xfId="3" applyFont="1" applyBorder="1" applyAlignment="1">
      <alignment horizontal="left" vertical="center" shrinkToFit="1"/>
    </xf>
    <xf numFmtId="0" fontId="12" fillId="2" borderId="5634" xfId="3" applyFont="1" applyFill="1" applyBorder="1" applyAlignment="1">
      <alignment horizontal="center" vertical="center"/>
    </xf>
    <xf numFmtId="0" fontId="12" fillId="2" borderId="5635" xfId="3" applyFont="1" applyFill="1" applyBorder="1" applyAlignment="1">
      <alignment horizontal="center" vertical="center"/>
    </xf>
    <xf numFmtId="0" fontId="19" fillId="0" borderId="5636" xfId="3" applyFont="1" applyBorder="1" applyAlignment="1">
      <alignment horizontal="left" vertical="center" shrinkToFit="1"/>
    </xf>
    <xf numFmtId="0" fontId="19" fillId="0" borderId="5637" xfId="3" applyFont="1" applyBorder="1" applyAlignment="1">
      <alignment horizontal="left" vertical="center" shrinkToFit="1"/>
    </xf>
    <xf numFmtId="0" fontId="19" fillId="0" borderId="5638" xfId="3" applyFont="1" applyBorder="1" applyAlignment="1">
      <alignment horizontal="left" vertical="center" shrinkToFit="1"/>
    </xf>
    <xf numFmtId="0" fontId="18" fillId="0" borderId="5623" xfId="3" applyFont="1" applyBorder="1" applyAlignment="1">
      <alignment horizontal="left" vertical="center" shrinkToFit="1"/>
    </xf>
    <xf numFmtId="0" fontId="18" fillId="0" borderId="5624" xfId="3" applyFont="1" applyBorder="1" applyAlignment="1">
      <alignment horizontal="left" vertical="center" shrinkToFit="1"/>
    </xf>
    <xf numFmtId="0" fontId="18" fillId="0" borderId="5625" xfId="3" applyFont="1" applyBorder="1" applyAlignment="1">
      <alignment horizontal="left" vertical="center" shrinkToFit="1"/>
    </xf>
    <xf numFmtId="0" fontId="16" fillId="0" borderId="5627" xfId="3" applyFont="1" applyBorder="1" applyAlignment="1">
      <alignment horizontal="left" vertical="center" wrapText="1"/>
    </xf>
    <xf numFmtId="0" fontId="16" fillId="0" borderId="5628" xfId="3" applyFont="1" applyBorder="1" applyAlignment="1">
      <alignment horizontal="left" vertical="center" wrapText="1"/>
    </xf>
    <xf numFmtId="0" fontId="12" fillId="2" borderId="5629" xfId="3" applyFont="1" applyFill="1" applyBorder="1" applyAlignment="1">
      <alignment horizontal="center" vertical="center"/>
    </xf>
    <xf numFmtId="0" fontId="12" fillId="2" borderId="5630" xfId="3" applyFont="1" applyFill="1" applyBorder="1" applyAlignment="1">
      <alignment horizontal="center" vertical="center"/>
    </xf>
    <xf numFmtId="0" fontId="12" fillId="2" borderId="5631" xfId="3" applyFont="1" applyFill="1" applyBorder="1" applyAlignment="1">
      <alignment horizontal="center" vertical="center"/>
    </xf>
    <xf numFmtId="0" fontId="13" fillId="0" borderId="5632" xfId="3" applyFont="1" applyBorder="1" applyAlignment="1">
      <alignment horizontal="left" vertical="top" wrapText="1"/>
    </xf>
    <xf numFmtId="0" fontId="13" fillId="0" borderId="5630" xfId="3" applyFont="1" applyBorder="1" applyAlignment="1">
      <alignment horizontal="left" vertical="top" wrapText="1"/>
    </xf>
    <xf numFmtId="0" fontId="13" fillId="0" borderId="5633" xfId="3" applyFont="1" applyBorder="1" applyAlignment="1">
      <alignment horizontal="left" vertical="top" wrapText="1"/>
    </xf>
    <xf numFmtId="0" fontId="12" fillId="2" borderId="5626" xfId="3" applyFont="1" applyFill="1" applyBorder="1" applyAlignment="1">
      <alignment horizontal="center" vertical="center"/>
    </xf>
    <xf numFmtId="0" fontId="12" fillId="2" borderId="5627" xfId="3" applyFont="1" applyFill="1" applyBorder="1" applyAlignment="1">
      <alignment horizontal="center" vertical="center"/>
    </xf>
    <xf numFmtId="0" fontId="16" fillId="0" borderId="5614" xfId="3" applyFont="1" applyBorder="1" applyAlignment="1">
      <alignment horizontal="left" vertical="center" wrapText="1"/>
    </xf>
    <xf numFmtId="0" fontId="16" fillId="0" borderId="5615" xfId="3" applyFont="1" applyBorder="1" applyAlignment="1">
      <alignment horizontal="left" vertical="center" wrapText="1"/>
    </xf>
    <xf numFmtId="0" fontId="12" fillId="2" borderId="5616" xfId="3" applyFont="1" applyFill="1" applyBorder="1" applyAlignment="1">
      <alignment horizontal="center" vertical="center"/>
    </xf>
    <xf numFmtId="0" fontId="12" fillId="2" borderId="5617" xfId="3" applyFont="1" applyFill="1" applyBorder="1" applyAlignment="1">
      <alignment horizontal="center" vertical="center"/>
    </xf>
    <xf numFmtId="0" fontId="18" fillId="0" borderId="5618" xfId="3" applyFont="1" applyBorder="1" applyAlignment="1">
      <alignment horizontal="left" vertical="center" shrinkToFit="1"/>
    </xf>
    <xf numFmtId="0" fontId="18" fillId="0" borderId="5619" xfId="3" applyFont="1" applyBorder="1" applyAlignment="1">
      <alignment horizontal="left" vertical="center" shrinkToFit="1"/>
    </xf>
    <xf numFmtId="0" fontId="18" fillId="0" borderId="5620" xfId="3" applyFont="1" applyBorder="1" applyAlignment="1">
      <alignment horizontal="left" vertical="center" shrinkToFit="1"/>
    </xf>
    <xf numFmtId="0" fontId="27" fillId="7" borderId="1" xfId="0" applyFont="1" applyFill="1" applyBorder="1">
      <alignment vertical="center"/>
    </xf>
    <xf numFmtId="0" fontId="1" fillId="0" borderId="1" xfId="1" applyFill="1" applyBorder="1" applyAlignment="1">
      <alignment shrinkToFit="1"/>
    </xf>
    <xf numFmtId="0" fontId="1" fillId="0" borderId="1" xfId="1" applyFill="1" applyBorder="1"/>
    <xf numFmtId="0" fontId="5" fillId="0" borderId="1" xfId="2" applyFill="1" applyBorder="1" applyAlignment="1">
      <alignment wrapText="1"/>
    </xf>
  </cellXfs>
  <cellStyles count="6">
    <cellStyle name="ハイパーリンク" xfId="2" builtinId="8"/>
    <cellStyle name="桁区切り" xfId="5" builtinId="6"/>
    <cellStyle name="桁区切り 2" xfId="4"/>
    <cellStyle name="標準" xfId="0" builtinId="0"/>
    <cellStyle name="標準 2" xfId="3"/>
    <cellStyle name="標準 3" xfId="1"/>
  </cellStyles>
  <dxfs count="7">
    <dxf>
      <fill>
        <patternFill>
          <bgColor rgb="FFFFFF66"/>
        </patternFill>
      </fill>
    </dxf>
    <dxf>
      <fill>
        <patternFill>
          <bgColor theme="7" tint="0.59996337778862885"/>
        </patternFill>
      </fill>
    </dxf>
    <dxf>
      <fill>
        <patternFill>
          <bgColor theme="7" tint="0.39994506668294322"/>
        </patternFill>
      </fill>
    </dxf>
    <dxf>
      <fill>
        <patternFill>
          <bgColor theme="8" tint="0.39994506668294322"/>
        </patternFill>
      </fill>
    </dxf>
    <dxf>
      <font>
        <color theme="0"/>
      </font>
      <fill>
        <patternFill>
          <bgColor theme="8" tint="-0.499984740745262"/>
        </patternFill>
      </fill>
    </dxf>
    <dxf>
      <font>
        <color theme="0"/>
      </font>
      <fill>
        <patternFill>
          <bgColor theme="8" tint="-0.499984740745262"/>
        </patternFill>
      </fill>
    </dxf>
    <dxf>
      <font>
        <color rgb="FF006100"/>
      </font>
      <fill>
        <patternFill>
          <bgColor rgb="FFC6EFCE"/>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2"/>
  <sheetViews>
    <sheetView tabSelected="1" view="pageBreakPreview" zoomScale="70" zoomScaleNormal="70" zoomScaleSheetLayoutView="70" workbookViewId="0">
      <pane ySplit="1" topLeftCell="A2" activePane="bottomLeft" state="frozen"/>
      <selection pane="bottomLeft" activeCell="C3" sqref="C3"/>
    </sheetView>
  </sheetViews>
  <sheetFormatPr defaultColWidth="9" defaultRowHeight="18.75" x14ac:dyDescent="0.4"/>
  <cols>
    <col min="1" max="1" width="9" style="2"/>
    <col min="2" max="2" width="23.625" style="2" customWidth="1"/>
    <col min="3" max="3" width="22.375" style="5" customWidth="1"/>
    <col min="4" max="4" width="31.875" style="5" customWidth="1"/>
    <col min="5" max="5" width="24.875" style="5" hidden="1" customWidth="1"/>
    <col min="6" max="6" width="29.25" style="2" hidden="1" customWidth="1"/>
    <col min="7" max="7" width="45.5" style="5" customWidth="1"/>
    <col min="8" max="8" width="9" style="38"/>
    <col min="9" max="9" width="13" style="36" bestFit="1" customWidth="1"/>
    <col min="10" max="13" width="9" style="33"/>
    <col min="14" max="14" width="22.75" style="2" customWidth="1"/>
    <col min="15" max="16384" width="9" style="2"/>
  </cols>
  <sheetData>
    <row r="1" spans="1:14" x14ac:dyDescent="0.4">
      <c r="A1" s="1" t="s">
        <v>1061</v>
      </c>
      <c r="B1" s="1" t="s">
        <v>0</v>
      </c>
      <c r="C1" s="1" t="s">
        <v>1</v>
      </c>
      <c r="D1" s="1" t="s">
        <v>2</v>
      </c>
      <c r="E1" s="1" t="s">
        <v>3</v>
      </c>
      <c r="F1" s="1" t="s">
        <v>4</v>
      </c>
      <c r="G1" s="1" t="s">
        <v>1046</v>
      </c>
      <c r="H1" s="37" t="s">
        <v>1047</v>
      </c>
      <c r="I1" s="34" t="s">
        <v>1048</v>
      </c>
      <c r="J1" s="31" t="s">
        <v>1049</v>
      </c>
      <c r="K1" s="31" t="s">
        <v>1050</v>
      </c>
      <c r="L1" s="31" t="s">
        <v>1051</v>
      </c>
      <c r="M1" s="31" t="s">
        <v>1052</v>
      </c>
      <c r="N1" s="1" t="s">
        <v>1053</v>
      </c>
    </row>
    <row r="2" spans="1:14" x14ac:dyDescent="0.4">
      <c r="A2" s="3">
        <v>207</v>
      </c>
      <c r="B2" s="29" t="s">
        <v>5</v>
      </c>
      <c r="C2" s="8756" t="s">
        <v>6</v>
      </c>
      <c r="D2" s="8756" t="s">
        <v>7</v>
      </c>
      <c r="E2" s="8757" t="s">
        <v>8</v>
      </c>
      <c r="F2" s="8757" t="str">
        <f t="shared" ref="F2:F53" ca="1" si="0">INDIRECT("'"&amp;E2&amp;"'!E7")</f>
        <v>幼保小連携推進</v>
      </c>
      <c r="G2" s="8758" t="str">
        <f t="shared" ref="G2:G52" ca="1" si="1">HYPERLINK("#'"&amp;E2&amp;"'!A1", F2)</f>
        <v>幼保小連携推進</v>
      </c>
      <c r="H2" s="30" t="s">
        <v>189</v>
      </c>
      <c r="I2" s="35">
        <v>10</v>
      </c>
      <c r="J2" s="32" t="s">
        <v>1043</v>
      </c>
      <c r="K2" s="32" t="s">
        <v>1043</v>
      </c>
      <c r="L2" s="32" t="s">
        <v>1044</v>
      </c>
      <c r="M2" s="32" t="s">
        <v>1043</v>
      </c>
      <c r="N2" s="39" t="s">
        <v>1055</v>
      </c>
    </row>
    <row r="3" spans="1:14" x14ac:dyDescent="0.4">
      <c r="A3" s="8755">
        <v>208</v>
      </c>
      <c r="B3" s="29" t="s">
        <v>5</v>
      </c>
      <c r="C3" s="8756" t="s">
        <v>9</v>
      </c>
      <c r="D3" s="8756" t="s">
        <v>10</v>
      </c>
      <c r="E3" s="8757" t="s">
        <v>11</v>
      </c>
      <c r="F3" s="8757" t="str">
        <f t="shared" ca="1" si="0"/>
        <v>総合教育会議</v>
      </c>
      <c r="G3" s="8758" t="str">
        <f t="shared" ca="1" si="1"/>
        <v>総合教育会議</v>
      </c>
      <c r="H3" s="30" t="s">
        <v>209</v>
      </c>
      <c r="I3" s="35">
        <v>0</v>
      </c>
      <c r="J3" s="32" t="s">
        <v>1044</v>
      </c>
      <c r="K3" s="32" t="s">
        <v>1043</v>
      </c>
      <c r="L3" s="32" t="s">
        <v>1044</v>
      </c>
      <c r="M3" s="32" t="s">
        <v>1043</v>
      </c>
      <c r="N3" s="39" t="s">
        <v>1056</v>
      </c>
    </row>
    <row r="4" spans="1:14" x14ac:dyDescent="0.4">
      <c r="A4" s="8755">
        <v>209</v>
      </c>
      <c r="B4" s="29" t="s">
        <v>5</v>
      </c>
      <c r="C4" s="8756" t="s">
        <v>9</v>
      </c>
      <c r="D4" s="8756" t="s">
        <v>10</v>
      </c>
      <c r="E4" s="8757" t="s">
        <v>12</v>
      </c>
      <c r="F4" s="8757" t="str">
        <f t="shared" ca="1" si="0"/>
        <v>教育委員会運営</v>
      </c>
      <c r="G4" s="8758" t="str">
        <f t="shared" ca="1" si="1"/>
        <v>教育委員会運営</v>
      </c>
      <c r="H4" s="30" t="s">
        <v>219</v>
      </c>
      <c r="I4" s="35">
        <v>3424</v>
      </c>
      <c r="J4" s="32" t="s">
        <v>1044</v>
      </c>
      <c r="K4" s="32" t="s">
        <v>1044</v>
      </c>
      <c r="L4" s="32" t="s">
        <v>1043</v>
      </c>
      <c r="M4" s="32" t="s">
        <v>1043</v>
      </c>
      <c r="N4" s="39" t="s">
        <v>1055</v>
      </c>
    </row>
    <row r="5" spans="1:14" x14ac:dyDescent="0.4">
      <c r="A5" s="8755">
        <v>210</v>
      </c>
      <c r="B5" s="29" t="s">
        <v>5</v>
      </c>
      <c r="C5" s="8756" t="s">
        <v>9</v>
      </c>
      <c r="D5" s="8756" t="s">
        <v>10</v>
      </c>
      <c r="E5" s="8757" t="s">
        <v>13</v>
      </c>
      <c r="F5" s="8757" t="str">
        <f t="shared" ca="1" si="0"/>
        <v>児童派遣費助成</v>
      </c>
      <c r="G5" s="8758" t="str">
        <f t="shared" ca="1" si="1"/>
        <v>児童派遣費助成</v>
      </c>
      <c r="H5" s="30" t="s">
        <v>228</v>
      </c>
      <c r="I5" s="35">
        <v>250</v>
      </c>
      <c r="J5" s="32" t="s">
        <v>1044</v>
      </c>
      <c r="K5" s="32" t="s">
        <v>1044</v>
      </c>
      <c r="L5" s="32" t="s">
        <v>1043</v>
      </c>
      <c r="M5" s="32" t="s">
        <v>1043</v>
      </c>
      <c r="N5" s="39" t="s">
        <v>1055</v>
      </c>
    </row>
    <row r="6" spans="1:14" x14ac:dyDescent="0.4">
      <c r="A6" s="8755">
        <v>211</v>
      </c>
      <c r="B6" s="29" t="s">
        <v>5</v>
      </c>
      <c r="C6" s="8756" t="s">
        <v>9</v>
      </c>
      <c r="D6" s="8756" t="s">
        <v>10</v>
      </c>
      <c r="E6" s="8757" t="s">
        <v>14</v>
      </c>
      <c r="F6" s="8757" t="str">
        <f t="shared" ca="1" si="0"/>
        <v>林間学校助成（小学校）</v>
      </c>
      <c r="G6" s="8758" t="str">
        <f t="shared" ca="1" si="1"/>
        <v>林間学校助成（小学校）</v>
      </c>
      <c r="H6" s="30" t="s">
        <v>228</v>
      </c>
      <c r="I6" s="35">
        <v>2846</v>
      </c>
      <c r="J6" s="32" t="s">
        <v>1044</v>
      </c>
      <c r="K6" s="32" t="s">
        <v>1044</v>
      </c>
      <c r="L6" s="32" t="s">
        <v>1043</v>
      </c>
      <c r="M6" s="32" t="s">
        <v>1043</v>
      </c>
      <c r="N6" s="39" t="s">
        <v>1055</v>
      </c>
    </row>
    <row r="7" spans="1:14" x14ac:dyDescent="0.4">
      <c r="A7" s="8755">
        <v>212</v>
      </c>
      <c r="B7" s="29" t="s">
        <v>5</v>
      </c>
      <c r="C7" s="8756" t="s">
        <v>9</v>
      </c>
      <c r="D7" s="8756" t="s">
        <v>10</v>
      </c>
      <c r="E7" s="8757" t="s">
        <v>15</v>
      </c>
      <c r="F7" s="8757" t="str">
        <f t="shared" ca="1" si="0"/>
        <v>特別支援教育就学奨励（小学校）</v>
      </c>
      <c r="G7" s="8758" t="str">
        <f t="shared" ca="1" si="1"/>
        <v>特別支援教育就学奨励（小学校）</v>
      </c>
      <c r="H7" s="30" t="s">
        <v>228</v>
      </c>
      <c r="I7" s="35">
        <v>3411</v>
      </c>
      <c r="J7" s="32" t="s">
        <v>1044</v>
      </c>
      <c r="K7" s="32" t="s">
        <v>1044</v>
      </c>
      <c r="L7" s="32" t="s">
        <v>1043</v>
      </c>
      <c r="M7" s="32" t="s">
        <v>1043</v>
      </c>
      <c r="N7" s="39" t="s">
        <v>1055</v>
      </c>
    </row>
    <row r="8" spans="1:14" x14ac:dyDescent="0.4">
      <c r="A8" s="8755">
        <v>213</v>
      </c>
      <c r="B8" s="29" t="s">
        <v>5</v>
      </c>
      <c r="C8" s="8756" t="s">
        <v>9</v>
      </c>
      <c r="D8" s="8756" t="s">
        <v>10</v>
      </c>
      <c r="E8" s="8757" t="s">
        <v>16</v>
      </c>
      <c r="F8" s="8757" t="str">
        <f t="shared" ca="1" si="0"/>
        <v>生徒派遣費助成</v>
      </c>
      <c r="G8" s="8758" t="str">
        <f t="shared" ca="1" si="1"/>
        <v>生徒派遣費助成</v>
      </c>
      <c r="H8" s="30" t="s">
        <v>228</v>
      </c>
      <c r="I8" s="35">
        <v>6723</v>
      </c>
      <c r="J8" s="32" t="s">
        <v>1044</v>
      </c>
      <c r="K8" s="32" t="s">
        <v>1044</v>
      </c>
      <c r="L8" s="32" t="s">
        <v>1043</v>
      </c>
      <c r="M8" s="32" t="s">
        <v>1043</v>
      </c>
      <c r="N8" s="39" t="s">
        <v>1055</v>
      </c>
    </row>
    <row r="9" spans="1:14" x14ac:dyDescent="0.4">
      <c r="A9" s="8755">
        <v>214</v>
      </c>
      <c r="B9" s="29" t="s">
        <v>5</v>
      </c>
      <c r="C9" s="8756" t="s">
        <v>9</v>
      </c>
      <c r="D9" s="8756" t="s">
        <v>10</v>
      </c>
      <c r="E9" s="8757" t="s">
        <v>17</v>
      </c>
      <c r="F9" s="8757" t="str">
        <f t="shared" ca="1" si="0"/>
        <v>林間学校助成（中学校）</v>
      </c>
      <c r="G9" s="8758" t="str">
        <f t="shared" ca="1" si="1"/>
        <v>林間学校助成（中学校）</v>
      </c>
      <c r="H9" s="30" t="s">
        <v>228</v>
      </c>
      <c r="I9" s="35">
        <v>5904</v>
      </c>
      <c r="J9" s="32" t="s">
        <v>1044</v>
      </c>
      <c r="K9" s="32" t="s">
        <v>1044</v>
      </c>
      <c r="L9" s="32" t="s">
        <v>1043</v>
      </c>
      <c r="M9" s="32" t="s">
        <v>1043</v>
      </c>
      <c r="N9" s="39" t="s">
        <v>1055</v>
      </c>
    </row>
    <row r="10" spans="1:14" x14ac:dyDescent="0.4">
      <c r="A10" s="8755">
        <v>215</v>
      </c>
      <c r="B10" s="29" t="s">
        <v>5</v>
      </c>
      <c r="C10" s="8756" t="s">
        <v>9</v>
      </c>
      <c r="D10" s="8756" t="s">
        <v>10</v>
      </c>
      <c r="E10" s="8757" t="s">
        <v>18</v>
      </c>
      <c r="F10" s="8757" t="str">
        <f t="shared" ca="1" si="0"/>
        <v>特別支援教育就学奨励（中学校）</v>
      </c>
      <c r="G10" s="8758" t="str">
        <f t="shared" ca="1" si="1"/>
        <v>特別支援教育就学奨励（中学校）</v>
      </c>
      <c r="H10" s="30" t="s">
        <v>228</v>
      </c>
      <c r="I10" s="35">
        <v>3062</v>
      </c>
      <c r="J10" s="32" t="s">
        <v>1044</v>
      </c>
      <c r="K10" s="32" t="s">
        <v>1044</v>
      </c>
      <c r="L10" s="32" t="s">
        <v>1043</v>
      </c>
      <c r="M10" s="32" t="s">
        <v>1043</v>
      </c>
      <c r="N10" s="39" t="s">
        <v>1055</v>
      </c>
    </row>
    <row r="11" spans="1:14" x14ac:dyDescent="0.4">
      <c r="A11" s="8755">
        <v>216</v>
      </c>
      <c r="B11" s="29" t="s">
        <v>5</v>
      </c>
      <c r="C11" s="8756" t="s">
        <v>9</v>
      </c>
      <c r="D11" s="8756" t="s">
        <v>10</v>
      </c>
      <c r="E11" s="8757" t="s">
        <v>19</v>
      </c>
      <c r="F11" s="8757" t="str">
        <f t="shared" ca="1" si="0"/>
        <v>学校健康管理</v>
      </c>
      <c r="G11" s="8758" t="str">
        <f t="shared" ca="1" si="1"/>
        <v>学校健康管理</v>
      </c>
      <c r="H11" s="30" t="s">
        <v>228</v>
      </c>
      <c r="I11" s="35">
        <v>61327</v>
      </c>
      <c r="J11" s="32" t="s">
        <v>1044</v>
      </c>
      <c r="K11" s="32" t="s">
        <v>1044</v>
      </c>
      <c r="L11" s="32" t="s">
        <v>1043</v>
      </c>
      <c r="M11" s="32" t="s">
        <v>1043</v>
      </c>
      <c r="N11" s="39" t="s">
        <v>1055</v>
      </c>
    </row>
    <row r="12" spans="1:14" x14ac:dyDescent="0.4">
      <c r="A12" s="8755">
        <v>217</v>
      </c>
      <c r="B12" s="29" t="s">
        <v>5</v>
      </c>
      <c r="C12" s="8756" t="s">
        <v>9</v>
      </c>
      <c r="D12" s="8756" t="s">
        <v>10</v>
      </c>
      <c r="E12" s="8757" t="s">
        <v>20</v>
      </c>
      <c r="F12" s="8757" t="str">
        <f t="shared" ca="1" si="0"/>
        <v>学校環境衛生検査</v>
      </c>
      <c r="G12" s="8758" t="str">
        <f t="shared" ca="1" si="1"/>
        <v>学校環境衛生検査</v>
      </c>
      <c r="H12" s="30" t="s">
        <v>228</v>
      </c>
      <c r="I12" s="35">
        <v>2732</v>
      </c>
      <c r="J12" s="32" t="s">
        <v>1044</v>
      </c>
      <c r="K12" s="32" t="s">
        <v>1044</v>
      </c>
      <c r="L12" s="32" t="s">
        <v>1043</v>
      </c>
      <c r="M12" s="32" t="s">
        <v>1043</v>
      </c>
      <c r="N12" s="39" t="s">
        <v>1055</v>
      </c>
    </row>
    <row r="13" spans="1:14" x14ac:dyDescent="0.4">
      <c r="A13" s="8755">
        <v>218</v>
      </c>
      <c r="B13" s="29" t="s">
        <v>5</v>
      </c>
      <c r="C13" s="8756" t="s">
        <v>9</v>
      </c>
      <c r="D13" s="8756" t="s">
        <v>10</v>
      </c>
      <c r="E13" s="8757" t="s">
        <v>21</v>
      </c>
      <c r="F13" s="8757" t="str">
        <f t="shared" ca="1" si="0"/>
        <v>国際理解教育推進</v>
      </c>
      <c r="G13" s="8758" t="str">
        <f t="shared" ca="1" si="1"/>
        <v>国際理解教育推進</v>
      </c>
      <c r="H13" s="30" t="s">
        <v>189</v>
      </c>
      <c r="I13" s="35">
        <v>26942</v>
      </c>
      <c r="J13" s="32" t="s">
        <v>1044</v>
      </c>
      <c r="K13" s="32" t="s">
        <v>1043</v>
      </c>
      <c r="L13" s="32" t="s">
        <v>1044</v>
      </c>
      <c r="M13" s="32" t="s">
        <v>1043</v>
      </c>
      <c r="N13" s="39" t="s">
        <v>1056</v>
      </c>
    </row>
    <row r="14" spans="1:14" x14ac:dyDescent="0.4">
      <c r="A14" s="8755">
        <v>219</v>
      </c>
      <c r="B14" s="29" t="s">
        <v>5</v>
      </c>
      <c r="C14" s="8756" t="s">
        <v>9</v>
      </c>
      <c r="D14" s="8756" t="s">
        <v>10</v>
      </c>
      <c r="E14" s="8757" t="s">
        <v>22</v>
      </c>
      <c r="F14" s="8757" t="str">
        <f t="shared" ca="1" si="0"/>
        <v>小学校英語教育推進</v>
      </c>
      <c r="G14" s="8758" t="str">
        <f t="shared" ca="1" si="1"/>
        <v>小学校英語教育推進</v>
      </c>
      <c r="H14" s="30" t="s">
        <v>189</v>
      </c>
      <c r="I14" s="35">
        <v>28267</v>
      </c>
      <c r="J14" s="32" t="s">
        <v>1044</v>
      </c>
      <c r="K14" s="32" t="s">
        <v>1043</v>
      </c>
      <c r="L14" s="32" t="s">
        <v>1044</v>
      </c>
      <c r="M14" s="32" t="s">
        <v>1044</v>
      </c>
      <c r="N14" s="39" t="s">
        <v>1056</v>
      </c>
    </row>
    <row r="15" spans="1:14" x14ac:dyDescent="0.4">
      <c r="A15" s="8755">
        <v>220</v>
      </c>
      <c r="B15" s="29" t="s">
        <v>5</v>
      </c>
      <c r="C15" s="8756" t="s">
        <v>9</v>
      </c>
      <c r="D15" s="8756" t="s">
        <v>10</v>
      </c>
      <c r="E15" s="8757" t="s">
        <v>23</v>
      </c>
      <c r="F15" s="8757" t="str">
        <f t="shared" ca="1" si="0"/>
        <v>小学校体育連盟補助</v>
      </c>
      <c r="G15" s="8758" t="str">
        <f t="shared" ca="1" si="1"/>
        <v>小学校体育連盟補助</v>
      </c>
      <c r="H15" s="30" t="s">
        <v>189</v>
      </c>
      <c r="I15" s="35">
        <v>242</v>
      </c>
      <c r="J15" s="32" t="s">
        <v>1044</v>
      </c>
      <c r="K15" s="32" t="s">
        <v>1044</v>
      </c>
      <c r="L15" s="32" t="s">
        <v>1044</v>
      </c>
      <c r="M15" s="32" t="s">
        <v>1044</v>
      </c>
      <c r="N15" s="39" t="s">
        <v>1056</v>
      </c>
    </row>
    <row r="16" spans="1:14" x14ac:dyDescent="0.4">
      <c r="A16" s="8755">
        <v>221</v>
      </c>
      <c r="B16" s="29" t="s">
        <v>5</v>
      </c>
      <c r="C16" s="8756" t="s">
        <v>9</v>
      </c>
      <c r="D16" s="8756" t="s">
        <v>10</v>
      </c>
      <c r="E16" s="8757" t="s">
        <v>24</v>
      </c>
      <c r="F16" s="8757" t="str">
        <f t="shared" ca="1" si="0"/>
        <v>中学校体育連盟補助</v>
      </c>
      <c r="G16" s="8758" t="str">
        <f t="shared" ca="1" si="1"/>
        <v>中学校体育連盟補助</v>
      </c>
      <c r="H16" s="30" t="s">
        <v>189</v>
      </c>
      <c r="I16" s="35">
        <v>808</v>
      </c>
      <c r="J16" s="32" t="s">
        <v>1044</v>
      </c>
      <c r="K16" s="32" t="s">
        <v>1044</v>
      </c>
      <c r="L16" s="32" t="s">
        <v>1044</v>
      </c>
      <c r="M16" s="32" t="s">
        <v>1044</v>
      </c>
      <c r="N16" s="39" t="s">
        <v>1056</v>
      </c>
    </row>
    <row r="17" spans="1:14" x14ac:dyDescent="0.4">
      <c r="A17" s="8755">
        <v>222</v>
      </c>
      <c r="B17" s="29" t="s">
        <v>5</v>
      </c>
      <c r="C17" s="8756" t="s">
        <v>9</v>
      </c>
      <c r="D17" s="8756" t="s">
        <v>10</v>
      </c>
      <c r="E17" s="8757" t="s">
        <v>25</v>
      </c>
      <c r="F17" s="8757" t="str">
        <f t="shared" ca="1" si="0"/>
        <v>音楽会</v>
      </c>
      <c r="G17" s="8758" t="str">
        <f t="shared" ca="1" si="1"/>
        <v>音楽会</v>
      </c>
      <c r="H17" s="30" t="s">
        <v>189</v>
      </c>
      <c r="I17" s="35">
        <v>348</v>
      </c>
      <c r="J17" s="32" t="s">
        <v>1054</v>
      </c>
      <c r="K17" s="32" t="s">
        <v>1044</v>
      </c>
      <c r="L17" s="32" t="s">
        <v>1044</v>
      </c>
      <c r="M17" s="32" t="s">
        <v>1044</v>
      </c>
      <c r="N17" s="39" t="s">
        <v>1056</v>
      </c>
    </row>
    <row r="18" spans="1:14" x14ac:dyDescent="0.4">
      <c r="A18" s="8755">
        <v>223</v>
      </c>
      <c r="B18" s="29" t="s">
        <v>5</v>
      </c>
      <c r="C18" s="8756" t="s">
        <v>9</v>
      </c>
      <c r="D18" s="8756" t="s">
        <v>10</v>
      </c>
      <c r="E18" s="8757" t="s">
        <v>26</v>
      </c>
      <c r="F18" s="8757" t="str">
        <f t="shared" ca="1" si="0"/>
        <v>国語科教育推進</v>
      </c>
      <c r="G18" s="8758" t="str">
        <f t="shared" ca="1" si="1"/>
        <v>国語科教育推進</v>
      </c>
      <c r="H18" s="30" t="s">
        <v>189</v>
      </c>
      <c r="I18" s="35">
        <v>110</v>
      </c>
      <c r="J18" s="32" t="s">
        <v>1044</v>
      </c>
      <c r="K18" s="32" t="s">
        <v>1044</v>
      </c>
      <c r="L18" s="32" t="s">
        <v>1044</v>
      </c>
      <c r="M18" s="32" t="s">
        <v>1044</v>
      </c>
      <c r="N18" s="39" t="s">
        <v>1057</v>
      </c>
    </row>
    <row r="19" spans="1:14" x14ac:dyDescent="0.4">
      <c r="A19" s="8755">
        <v>224</v>
      </c>
      <c r="B19" s="29" t="s">
        <v>5</v>
      </c>
      <c r="C19" s="8756" t="s">
        <v>9</v>
      </c>
      <c r="D19" s="8756" t="s">
        <v>10</v>
      </c>
      <c r="E19" s="8757" t="s">
        <v>27</v>
      </c>
      <c r="F19" s="8757" t="str">
        <f t="shared" ca="1" si="0"/>
        <v>科学教育振興展覧会</v>
      </c>
      <c r="G19" s="8758" t="str">
        <f t="shared" ca="1" si="1"/>
        <v>科学教育振興展覧会</v>
      </c>
      <c r="H19" s="30" t="s">
        <v>189</v>
      </c>
      <c r="I19" s="35">
        <v>37</v>
      </c>
      <c r="J19" s="32" t="s">
        <v>1044</v>
      </c>
      <c r="K19" s="32" t="s">
        <v>1044</v>
      </c>
      <c r="L19" s="32" t="s">
        <v>1043</v>
      </c>
      <c r="M19" s="32" t="s">
        <v>1044</v>
      </c>
      <c r="N19" s="39" t="s">
        <v>1055</v>
      </c>
    </row>
    <row r="20" spans="1:14" x14ac:dyDescent="0.4">
      <c r="A20" s="8755">
        <v>225</v>
      </c>
      <c r="B20" s="29" t="s">
        <v>5</v>
      </c>
      <c r="C20" s="8756" t="s">
        <v>9</v>
      </c>
      <c r="D20" s="8756" t="s">
        <v>10</v>
      </c>
      <c r="E20" s="8757" t="s">
        <v>28</v>
      </c>
      <c r="F20" s="8757" t="str">
        <f t="shared" ca="1" si="0"/>
        <v>図工美術展</v>
      </c>
      <c r="G20" s="8758" t="str">
        <f t="shared" ca="1" si="1"/>
        <v>図工美術展</v>
      </c>
      <c r="H20" s="30" t="s">
        <v>189</v>
      </c>
      <c r="I20" s="35">
        <v>46</v>
      </c>
      <c r="J20" s="32" t="s">
        <v>1044</v>
      </c>
      <c r="K20" s="32" t="s">
        <v>1044</v>
      </c>
      <c r="L20" s="32" t="s">
        <v>1043</v>
      </c>
      <c r="M20" s="32" t="s">
        <v>1044</v>
      </c>
      <c r="N20" s="39" t="s">
        <v>1055</v>
      </c>
    </row>
    <row r="21" spans="1:14" x14ac:dyDescent="0.4">
      <c r="A21" s="8755">
        <v>226</v>
      </c>
      <c r="B21" s="29" t="s">
        <v>5</v>
      </c>
      <c r="C21" s="8756" t="s">
        <v>9</v>
      </c>
      <c r="D21" s="8756" t="s">
        <v>10</v>
      </c>
      <c r="E21" s="8757" t="s">
        <v>29</v>
      </c>
      <c r="F21" s="8757" t="str">
        <f t="shared" ca="1" si="0"/>
        <v>キャリア教育体験</v>
      </c>
      <c r="G21" s="8758" t="str">
        <f t="shared" ca="1" si="1"/>
        <v>キャリア教育体験</v>
      </c>
      <c r="H21" s="30" t="s">
        <v>189</v>
      </c>
      <c r="I21" s="35">
        <v>0</v>
      </c>
      <c r="J21" s="32" t="s">
        <v>1045</v>
      </c>
      <c r="K21" s="32" t="s">
        <v>1044</v>
      </c>
      <c r="L21" s="32" t="s">
        <v>1044</v>
      </c>
      <c r="M21" s="32" t="s">
        <v>1044</v>
      </c>
      <c r="N21" s="39" t="s">
        <v>1056</v>
      </c>
    </row>
    <row r="22" spans="1:14" x14ac:dyDescent="0.4">
      <c r="A22" s="8755">
        <v>227</v>
      </c>
      <c r="B22" s="29" t="s">
        <v>5</v>
      </c>
      <c r="C22" s="8756" t="s">
        <v>9</v>
      </c>
      <c r="D22" s="8756" t="s">
        <v>10</v>
      </c>
      <c r="E22" s="8757" t="s">
        <v>30</v>
      </c>
      <c r="F22" s="8757" t="str">
        <f t="shared" ca="1" si="0"/>
        <v>理科教育支援事業</v>
      </c>
      <c r="G22" s="8758" t="str">
        <f t="shared" ca="1" si="1"/>
        <v>理科教育支援事業</v>
      </c>
      <c r="H22" s="30" t="s">
        <v>189</v>
      </c>
      <c r="I22" s="35">
        <v>476</v>
      </c>
      <c r="J22" s="32" t="s">
        <v>1044</v>
      </c>
      <c r="K22" s="32" t="s">
        <v>1044</v>
      </c>
      <c r="L22" s="32" t="s">
        <v>1043</v>
      </c>
      <c r="M22" s="32" t="s">
        <v>1044</v>
      </c>
      <c r="N22" s="39" t="s">
        <v>1055</v>
      </c>
    </row>
    <row r="23" spans="1:14" x14ac:dyDescent="0.4">
      <c r="A23" s="8755">
        <v>228</v>
      </c>
      <c r="B23" s="29" t="s">
        <v>5</v>
      </c>
      <c r="C23" s="8756" t="s">
        <v>9</v>
      </c>
      <c r="D23" s="8756" t="s">
        <v>10</v>
      </c>
      <c r="E23" s="8757" t="s">
        <v>31</v>
      </c>
      <c r="F23" s="8757" t="str">
        <f t="shared" ca="1" si="0"/>
        <v>学校水泳指導委託</v>
      </c>
      <c r="G23" s="8758" t="str">
        <f t="shared" ca="1" si="1"/>
        <v>学校水泳指導委託</v>
      </c>
      <c r="H23" s="30" t="s">
        <v>189</v>
      </c>
      <c r="I23" s="35">
        <v>13041</v>
      </c>
      <c r="J23" s="32" t="s">
        <v>1044</v>
      </c>
      <c r="K23" s="32" t="s">
        <v>1044</v>
      </c>
      <c r="L23" s="32" t="s">
        <v>1044</v>
      </c>
      <c r="M23" s="32" t="s">
        <v>1044</v>
      </c>
      <c r="N23" s="39" t="s">
        <v>1056</v>
      </c>
    </row>
    <row r="24" spans="1:14" x14ac:dyDescent="0.4">
      <c r="A24" s="8755">
        <v>229</v>
      </c>
      <c r="B24" s="29" t="s">
        <v>5</v>
      </c>
      <c r="C24" s="8756" t="s">
        <v>9</v>
      </c>
      <c r="D24" s="8756" t="s">
        <v>10</v>
      </c>
      <c r="E24" s="8757" t="s">
        <v>32</v>
      </c>
      <c r="F24" s="8757" t="str">
        <f t="shared" ca="1" si="0"/>
        <v>授業時数の弾力化に係るモデル校事業</v>
      </c>
      <c r="G24" s="8758" t="str">
        <f t="shared" ca="1" si="1"/>
        <v>授業時数の弾力化に係るモデル校事業</v>
      </c>
      <c r="H24" s="30" t="s">
        <v>189</v>
      </c>
      <c r="I24" s="35">
        <v>100</v>
      </c>
      <c r="J24" s="32" t="s">
        <v>1043</v>
      </c>
      <c r="K24" s="32" t="s">
        <v>1044</v>
      </c>
      <c r="L24" s="32" t="s">
        <v>1043</v>
      </c>
      <c r="M24" s="32" t="s">
        <v>1043</v>
      </c>
      <c r="N24" s="39" t="s">
        <v>1058</v>
      </c>
    </row>
    <row r="25" spans="1:14" x14ac:dyDescent="0.4">
      <c r="A25" s="8755">
        <v>230</v>
      </c>
      <c r="B25" s="29" t="s">
        <v>5</v>
      </c>
      <c r="C25" s="8756" t="s">
        <v>9</v>
      </c>
      <c r="D25" s="8756" t="s">
        <v>10</v>
      </c>
      <c r="E25" s="8757" t="s">
        <v>33</v>
      </c>
      <c r="F25" s="8757" t="str">
        <f t="shared" ca="1" si="0"/>
        <v>教育相談</v>
      </c>
      <c r="G25" s="8758" t="str">
        <f t="shared" ca="1" si="1"/>
        <v>教育相談</v>
      </c>
      <c r="H25" s="30" t="s">
        <v>380</v>
      </c>
      <c r="I25" s="35">
        <v>43698</v>
      </c>
      <c r="J25" s="32" t="s">
        <v>1043</v>
      </c>
      <c r="K25" s="32" t="s">
        <v>1043</v>
      </c>
      <c r="L25" s="32" t="s">
        <v>1043</v>
      </c>
      <c r="M25" s="32" t="s">
        <v>1043</v>
      </c>
      <c r="N25" s="39" t="s">
        <v>1059</v>
      </c>
    </row>
    <row r="26" spans="1:14" x14ac:dyDescent="0.4">
      <c r="A26" s="8755">
        <v>231</v>
      </c>
      <c r="B26" s="29" t="s">
        <v>5</v>
      </c>
      <c r="C26" s="8756" t="s">
        <v>9</v>
      </c>
      <c r="D26" s="8756" t="s">
        <v>10</v>
      </c>
      <c r="E26" s="8757" t="s">
        <v>34</v>
      </c>
      <c r="F26" s="8757" t="str">
        <f t="shared" ca="1" si="0"/>
        <v>特別支援教育整備</v>
      </c>
      <c r="G26" s="8758" t="str">
        <f t="shared" ca="1" si="1"/>
        <v>特別支援教育整備</v>
      </c>
      <c r="H26" s="30" t="s">
        <v>380</v>
      </c>
      <c r="I26" s="35">
        <v>109838</v>
      </c>
      <c r="J26" s="32" t="s">
        <v>1044</v>
      </c>
      <c r="K26" s="32" t="s">
        <v>1043</v>
      </c>
      <c r="L26" s="32" t="s">
        <v>1043</v>
      </c>
      <c r="M26" s="32" t="s">
        <v>1043</v>
      </c>
      <c r="N26" s="39" t="s">
        <v>1059</v>
      </c>
    </row>
    <row r="27" spans="1:14" x14ac:dyDescent="0.4">
      <c r="A27" s="8755">
        <v>232</v>
      </c>
      <c r="B27" s="29" t="s">
        <v>5</v>
      </c>
      <c r="C27" s="8756" t="s">
        <v>9</v>
      </c>
      <c r="D27" s="8756" t="s">
        <v>10</v>
      </c>
      <c r="E27" s="8757" t="s">
        <v>35</v>
      </c>
      <c r="F27" s="8757" t="str">
        <f t="shared" ca="1" si="0"/>
        <v>日本語指導員派遣</v>
      </c>
      <c r="G27" s="8758" t="str">
        <f t="shared" ca="1" si="1"/>
        <v>日本語指導員派遣</v>
      </c>
      <c r="H27" s="30" t="s">
        <v>380</v>
      </c>
      <c r="I27" s="35">
        <v>2167</v>
      </c>
      <c r="J27" s="32" t="s">
        <v>1044</v>
      </c>
      <c r="K27" s="32" t="s">
        <v>1043</v>
      </c>
      <c r="L27" s="32" t="s">
        <v>1043</v>
      </c>
      <c r="M27" s="32" t="s">
        <v>1043</v>
      </c>
      <c r="N27" s="39" t="s">
        <v>1059</v>
      </c>
    </row>
    <row r="28" spans="1:14" x14ac:dyDescent="0.4">
      <c r="A28" s="8755">
        <v>233</v>
      </c>
      <c r="B28" s="29" t="s">
        <v>5</v>
      </c>
      <c r="C28" s="8756" t="s">
        <v>9</v>
      </c>
      <c r="D28" s="8756" t="s">
        <v>36</v>
      </c>
      <c r="E28" s="8757" t="s">
        <v>37</v>
      </c>
      <c r="F28" s="8757" t="str">
        <f t="shared" ca="1" si="0"/>
        <v>中学校部活動推進</v>
      </c>
      <c r="G28" s="8758" t="str">
        <f t="shared" ca="1" si="1"/>
        <v>中学校部活動推進</v>
      </c>
      <c r="H28" s="30" t="s">
        <v>189</v>
      </c>
      <c r="I28" s="35">
        <v>540</v>
      </c>
      <c r="J28" s="32" t="s">
        <v>1045</v>
      </c>
      <c r="K28" s="32" t="s">
        <v>1043</v>
      </c>
      <c r="L28" s="32" t="s">
        <v>1044</v>
      </c>
      <c r="M28" s="32" t="s">
        <v>1044</v>
      </c>
      <c r="N28" s="39" t="s">
        <v>1056</v>
      </c>
    </row>
    <row r="29" spans="1:14" x14ac:dyDescent="0.4">
      <c r="A29" s="8755">
        <v>234</v>
      </c>
      <c r="B29" s="29" t="s">
        <v>5</v>
      </c>
      <c r="C29" s="8756" t="s">
        <v>9</v>
      </c>
      <c r="D29" s="8756" t="s">
        <v>36</v>
      </c>
      <c r="E29" s="8757" t="s">
        <v>38</v>
      </c>
      <c r="F29" s="8757" t="str">
        <f t="shared" ca="1" si="0"/>
        <v>小学校運営</v>
      </c>
      <c r="G29" s="8758" t="str">
        <f t="shared" ca="1" si="1"/>
        <v>小学校運営</v>
      </c>
      <c r="H29" s="30" t="s">
        <v>219</v>
      </c>
      <c r="I29" s="35">
        <v>62689</v>
      </c>
      <c r="J29" s="32" t="s">
        <v>1044</v>
      </c>
      <c r="K29" s="32" t="s">
        <v>1044</v>
      </c>
      <c r="L29" s="32" t="s">
        <v>1043</v>
      </c>
      <c r="M29" s="32" t="s">
        <v>1043</v>
      </c>
      <c r="N29" s="39" t="s">
        <v>1055</v>
      </c>
    </row>
    <row r="30" spans="1:14" x14ac:dyDescent="0.4">
      <c r="A30" s="8755">
        <v>235</v>
      </c>
      <c r="B30" s="29" t="s">
        <v>5</v>
      </c>
      <c r="C30" s="8756" t="s">
        <v>9</v>
      </c>
      <c r="D30" s="8756" t="s">
        <v>36</v>
      </c>
      <c r="E30" s="8757" t="s">
        <v>39</v>
      </c>
      <c r="F30" s="8757" t="str">
        <f t="shared" ca="1" si="0"/>
        <v>中学校運営</v>
      </c>
      <c r="G30" s="8758" t="str">
        <f t="shared" ca="1" si="1"/>
        <v>中学校運営</v>
      </c>
      <c r="H30" s="30" t="s">
        <v>219</v>
      </c>
      <c r="I30" s="35">
        <v>34374</v>
      </c>
      <c r="J30" s="32" t="s">
        <v>1044</v>
      </c>
      <c r="K30" s="32" t="s">
        <v>1044</v>
      </c>
      <c r="L30" s="32" t="s">
        <v>1043</v>
      </c>
      <c r="M30" s="32" t="s">
        <v>1043</v>
      </c>
      <c r="N30" s="39" t="s">
        <v>1055</v>
      </c>
    </row>
    <row r="31" spans="1:14" x14ac:dyDescent="0.4">
      <c r="A31" s="8755">
        <v>236</v>
      </c>
      <c r="B31" s="29" t="s">
        <v>5</v>
      </c>
      <c r="C31" s="8756" t="s">
        <v>9</v>
      </c>
      <c r="D31" s="8756" t="s">
        <v>36</v>
      </c>
      <c r="E31" s="8757" t="s">
        <v>40</v>
      </c>
      <c r="F31" s="8757" t="str">
        <f t="shared" ca="1" si="0"/>
        <v>小中学校用務委託</v>
      </c>
      <c r="G31" s="8758" t="str">
        <f t="shared" ca="1" si="1"/>
        <v>小中学校用務委託</v>
      </c>
      <c r="H31" s="30" t="s">
        <v>228</v>
      </c>
      <c r="I31" s="35">
        <v>43435</v>
      </c>
      <c r="J31" s="32" t="s">
        <v>1044</v>
      </c>
      <c r="K31" s="32" t="s">
        <v>1044</v>
      </c>
      <c r="L31" s="32" t="s">
        <v>1043</v>
      </c>
      <c r="M31" s="32" t="s">
        <v>1043</v>
      </c>
      <c r="N31" s="39" t="s">
        <v>1055</v>
      </c>
    </row>
    <row r="32" spans="1:14" x14ac:dyDescent="0.4">
      <c r="A32" s="8755">
        <v>237</v>
      </c>
      <c r="B32" s="29" t="s">
        <v>5</v>
      </c>
      <c r="C32" s="8756" t="s">
        <v>9</v>
      </c>
      <c r="D32" s="8756" t="s">
        <v>36</v>
      </c>
      <c r="E32" s="8757" t="s">
        <v>41</v>
      </c>
      <c r="F32" s="8757" t="str">
        <f t="shared" ca="1" si="0"/>
        <v>学校教育管理運営支援</v>
      </c>
      <c r="G32" s="8758" t="str">
        <f t="shared" ca="1" si="1"/>
        <v>学校教育管理運営支援</v>
      </c>
      <c r="H32" s="30" t="s">
        <v>228</v>
      </c>
      <c r="I32" s="35">
        <v>61868</v>
      </c>
      <c r="J32" s="32" t="s">
        <v>1044</v>
      </c>
      <c r="K32" s="32" t="s">
        <v>1044</v>
      </c>
      <c r="L32" s="32" t="s">
        <v>1043</v>
      </c>
      <c r="M32" s="32" t="s">
        <v>1043</v>
      </c>
      <c r="N32" s="39" t="s">
        <v>1055</v>
      </c>
    </row>
    <row r="33" spans="1:14" x14ac:dyDescent="0.4">
      <c r="A33" s="8755">
        <v>238</v>
      </c>
      <c r="B33" s="29" t="s">
        <v>5</v>
      </c>
      <c r="C33" s="8756" t="s">
        <v>9</v>
      </c>
      <c r="D33" s="8756" t="s">
        <v>36</v>
      </c>
      <c r="E33" s="8757" t="s">
        <v>42</v>
      </c>
      <c r="F33" s="8757" t="str">
        <f t="shared" ca="1" si="0"/>
        <v>小学校第一学年副担任</v>
      </c>
      <c r="G33" s="8758" t="str">
        <f t="shared" ca="1" si="1"/>
        <v>小学校第一学年副担任</v>
      </c>
      <c r="H33" s="30" t="s">
        <v>228</v>
      </c>
      <c r="I33" s="35">
        <v>35739</v>
      </c>
      <c r="J33" s="32" t="s">
        <v>1044</v>
      </c>
      <c r="K33" s="32" t="s">
        <v>1044</v>
      </c>
      <c r="L33" s="32" t="s">
        <v>1043</v>
      </c>
      <c r="M33" s="32" t="s">
        <v>1043</v>
      </c>
      <c r="N33" s="39" t="s">
        <v>1055</v>
      </c>
    </row>
    <row r="34" spans="1:14" x14ac:dyDescent="0.4">
      <c r="A34" s="8755">
        <v>239</v>
      </c>
      <c r="B34" s="29" t="s">
        <v>5</v>
      </c>
      <c r="C34" s="8756" t="s">
        <v>9</v>
      </c>
      <c r="D34" s="8756" t="s">
        <v>36</v>
      </c>
      <c r="E34" s="8757" t="s">
        <v>43</v>
      </c>
      <c r="F34" s="8757" t="str">
        <f t="shared" ca="1" si="0"/>
        <v>学校管理運営費助成（小学校）</v>
      </c>
      <c r="G34" s="8758" t="str">
        <f t="shared" ca="1" si="1"/>
        <v>学校管理運営費助成（小学校）</v>
      </c>
      <c r="H34" s="30" t="s">
        <v>228</v>
      </c>
      <c r="I34" s="35">
        <v>190</v>
      </c>
      <c r="J34" s="32" t="s">
        <v>1044</v>
      </c>
      <c r="K34" s="32" t="s">
        <v>1044</v>
      </c>
      <c r="L34" s="32" t="s">
        <v>1043</v>
      </c>
      <c r="M34" s="32" t="s">
        <v>1043</v>
      </c>
      <c r="N34" s="39" t="s">
        <v>1055</v>
      </c>
    </row>
    <row r="35" spans="1:14" x14ac:dyDescent="0.4">
      <c r="A35" s="8755">
        <v>240</v>
      </c>
      <c r="B35" s="29" t="s">
        <v>5</v>
      </c>
      <c r="C35" s="8756" t="s">
        <v>9</v>
      </c>
      <c r="D35" s="8756" t="s">
        <v>36</v>
      </c>
      <c r="E35" s="8757" t="s">
        <v>44</v>
      </c>
      <c r="F35" s="8757" t="str">
        <f t="shared" ca="1" si="0"/>
        <v>教育活動及び学校運営支援（小学校）</v>
      </c>
      <c r="G35" s="8758" t="str">
        <f t="shared" ca="1" si="1"/>
        <v>教育活動及び学校運営支援（小学校）</v>
      </c>
      <c r="H35" s="30" t="s">
        <v>228</v>
      </c>
      <c r="I35" s="35">
        <v>1705</v>
      </c>
      <c r="J35" s="32" t="s">
        <v>1044</v>
      </c>
      <c r="K35" s="32" t="s">
        <v>1044</v>
      </c>
      <c r="L35" s="32" t="s">
        <v>1043</v>
      </c>
      <c r="M35" s="32" t="s">
        <v>1043</v>
      </c>
      <c r="N35" s="39" t="s">
        <v>1055</v>
      </c>
    </row>
    <row r="36" spans="1:14" x14ac:dyDescent="0.4">
      <c r="A36" s="8755">
        <v>241</v>
      </c>
      <c r="B36" s="29" t="s">
        <v>5</v>
      </c>
      <c r="C36" s="8756" t="s">
        <v>9</v>
      </c>
      <c r="D36" s="8756" t="s">
        <v>36</v>
      </c>
      <c r="E36" s="8757" t="s">
        <v>45</v>
      </c>
      <c r="F36" s="8757" t="str">
        <f t="shared" ca="1" si="0"/>
        <v>学校管理運営費助成（中学校）</v>
      </c>
      <c r="G36" s="8758" t="str">
        <f t="shared" ca="1" si="1"/>
        <v>学校管理運営費助成（中学校）</v>
      </c>
      <c r="H36" s="30" t="s">
        <v>228</v>
      </c>
      <c r="I36" s="35">
        <v>95</v>
      </c>
      <c r="J36" s="32" t="s">
        <v>1044</v>
      </c>
      <c r="K36" s="32" t="s">
        <v>1044</v>
      </c>
      <c r="L36" s="32" t="s">
        <v>1043</v>
      </c>
      <c r="M36" s="32" t="s">
        <v>1043</v>
      </c>
      <c r="N36" s="39" t="s">
        <v>1055</v>
      </c>
    </row>
    <row r="37" spans="1:14" x14ac:dyDescent="0.4">
      <c r="A37" s="8755">
        <v>242</v>
      </c>
      <c r="B37" s="29" t="s">
        <v>5</v>
      </c>
      <c r="C37" s="8756" t="s">
        <v>9</v>
      </c>
      <c r="D37" s="8756" t="s">
        <v>36</v>
      </c>
      <c r="E37" s="8757" t="s">
        <v>46</v>
      </c>
      <c r="F37" s="8757" t="str">
        <f t="shared" ca="1" si="0"/>
        <v>教育活動及び学校運営支援（中学校）</v>
      </c>
      <c r="G37" s="8758" t="str">
        <f t="shared" ca="1" si="1"/>
        <v>教育活動及び学校運営支援（中学校）</v>
      </c>
      <c r="H37" s="30" t="s">
        <v>228</v>
      </c>
      <c r="I37" s="35">
        <v>405</v>
      </c>
      <c r="J37" s="32" t="s">
        <v>1044</v>
      </c>
      <c r="K37" s="32" t="s">
        <v>1044</v>
      </c>
      <c r="L37" s="32" t="s">
        <v>1043</v>
      </c>
      <c r="M37" s="32" t="s">
        <v>1043</v>
      </c>
      <c r="N37" s="39" t="s">
        <v>1055</v>
      </c>
    </row>
    <row r="38" spans="1:14" x14ac:dyDescent="0.4">
      <c r="A38" s="8755">
        <v>243</v>
      </c>
      <c r="B38" s="29" t="s">
        <v>5</v>
      </c>
      <c r="C38" s="8756" t="s">
        <v>9</v>
      </c>
      <c r="D38" s="8756" t="s">
        <v>36</v>
      </c>
      <c r="E38" s="8757" t="s">
        <v>47</v>
      </c>
      <c r="F38" s="8757" t="str">
        <f t="shared" ca="1" si="0"/>
        <v>学校応援団推進</v>
      </c>
      <c r="G38" s="8758" t="str">
        <f t="shared" ca="1" si="1"/>
        <v>学校応援団推進</v>
      </c>
      <c r="H38" s="30" t="s">
        <v>189</v>
      </c>
      <c r="I38" s="35">
        <v>812</v>
      </c>
      <c r="J38" s="32" t="s">
        <v>1043</v>
      </c>
      <c r="K38" s="32" t="s">
        <v>1043</v>
      </c>
      <c r="L38" s="32" t="s">
        <v>1044</v>
      </c>
      <c r="M38" s="32" t="s">
        <v>1043</v>
      </c>
      <c r="N38" s="39" t="s">
        <v>1056</v>
      </c>
    </row>
    <row r="39" spans="1:14" x14ac:dyDescent="0.4">
      <c r="A39" s="8755">
        <v>244</v>
      </c>
      <c r="B39" s="29" t="s">
        <v>5</v>
      </c>
      <c r="C39" s="8756" t="s">
        <v>9</v>
      </c>
      <c r="D39" s="8756" t="s">
        <v>36</v>
      </c>
      <c r="E39" s="8757" t="s">
        <v>48</v>
      </c>
      <c r="F39" s="8757" t="str">
        <f t="shared" ca="1" si="0"/>
        <v>２１世紀教育研究</v>
      </c>
      <c r="G39" s="8758" t="str">
        <f t="shared" ca="1" si="1"/>
        <v>２１世紀教育研究</v>
      </c>
      <c r="H39" s="30" t="s">
        <v>189</v>
      </c>
      <c r="I39" s="35">
        <v>3153</v>
      </c>
      <c r="J39" s="32" t="s">
        <v>1044</v>
      </c>
      <c r="K39" s="32" t="s">
        <v>1044</v>
      </c>
      <c r="L39" s="32" t="s">
        <v>1044</v>
      </c>
      <c r="M39" s="32" t="s">
        <v>1043</v>
      </c>
      <c r="N39" s="39" t="s">
        <v>1056</v>
      </c>
    </row>
    <row r="40" spans="1:14" x14ac:dyDescent="0.4">
      <c r="A40" s="8755">
        <v>245</v>
      </c>
      <c r="B40" s="29" t="s">
        <v>5</v>
      </c>
      <c r="C40" s="8756" t="s">
        <v>9</v>
      </c>
      <c r="D40" s="8756" t="s">
        <v>36</v>
      </c>
      <c r="E40" s="8757" t="s">
        <v>49</v>
      </c>
      <c r="F40" s="8757" t="str">
        <f t="shared" ca="1" si="0"/>
        <v>教育副読本整備</v>
      </c>
      <c r="G40" s="8758" t="str">
        <f t="shared" ca="1" si="1"/>
        <v>教育副読本整備</v>
      </c>
      <c r="H40" s="30" t="s">
        <v>189</v>
      </c>
      <c r="I40" s="35">
        <v>3947</v>
      </c>
      <c r="J40" s="32" t="s">
        <v>1043</v>
      </c>
      <c r="K40" s="32" t="s">
        <v>1043</v>
      </c>
      <c r="L40" s="32" t="s">
        <v>1043</v>
      </c>
      <c r="M40" s="32" t="s">
        <v>1043</v>
      </c>
      <c r="N40" s="39" t="s">
        <v>1056</v>
      </c>
    </row>
    <row r="41" spans="1:14" x14ac:dyDescent="0.4">
      <c r="A41" s="8755">
        <v>246</v>
      </c>
      <c r="B41" s="29" t="s">
        <v>5</v>
      </c>
      <c r="C41" s="8756" t="s">
        <v>9</v>
      </c>
      <c r="D41" s="8756" t="s">
        <v>36</v>
      </c>
      <c r="E41" s="8757" t="s">
        <v>50</v>
      </c>
      <c r="F41" s="8757" t="str">
        <f t="shared" ca="1" si="0"/>
        <v>学校訪問指導員配置</v>
      </c>
      <c r="G41" s="8758" t="str">
        <f t="shared" ca="1" si="1"/>
        <v>学校訪問指導員配置</v>
      </c>
      <c r="H41" s="30" t="s">
        <v>189</v>
      </c>
      <c r="I41" s="35">
        <v>135</v>
      </c>
      <c r="J41" s="32" t="s">
        <v>1043</v>
      </c>
      <c r="K41" s="32" t="s">
        <v>1043</v>
      </c>
      <c r="L41" s="32" t="s">
        <v>1043</v>
      </c>
      <c r="M41" s="32" t="s">
        <v>1043</v>
      </c>
      <c r="N41" s="39" t="s">
        <v>1055</v>
      </c>
    </row>
    <row r="42" spans="1:14" x14ac:dyDescent="0.4">
      <c r="A42" s="8755">
        <v>247</v>
      </c>
      <c r="B42" s="29" t="s">
        <v>5</v>
      </c>
      <c r="C42" s="8756" t="s">
        <v>9</v>
      </c>
      <c r="D42" s="8756" t="s">
        <v>36</v>
      </c>
      <c r="E42" s="8757" t="s">
        <v>51</v>
      </c>
      <c r="F42" s="8757" t="str">
        <f t="shared" ca="1" si="0"/>
        <v>研修用図書（学校配当）</v>
      </c>
      <c r="G42" s="8758" t="str">
        <f t="shared" ca="1" si="1"/>
        <v>研修用図書（学校配当）</v>
      </c>
      <c r="H42" s="30" t="s">
        <v>189</v>
      </c>
      <c r="I42" s="35">
        <v>556</v>
      </c>
      <c r="J42" s="32" t="s">
        <v>1044</v>
      </c>
      <c r="K42" s="32" t="s">
        <v>1044</v>
      </c>
      <c r="L42" s="32" t="s">
        <v>1043</v>
      </c>
      <c r="M42" s="32" t="s">
        <v>1043</v>
      </c>
      <c r="N42" s="39" t="s">
        <v>1055</v>
      </c>
    </row>
    <row r="43" spans="1:14" x14ac:dyDescent="0.4">
      <c r="A43" s="8755">
        <v>248</v>
      </c>
      <c r="B43" s="29" t="s">
        <v>5</v>
      </c>
      <c r="C43" s="8756" t="s">
        <v>9</v>
      </c>
      <c r="D43" s="8756" t="s">
        <v>36</v>
      </c>
      <c r="E43" s="8757" t="s">
        <v>52</v>
      </c>
      <c r="F43" s="8757" t="str">
        <f t="shared" ca="1" si="0"/>
        <v>夏季教職員全体研修会</v>
      </c>
      <c r="G43" s="8758" t="str">
        <f t="shared" ca="1" si="1"/>
        <v>夏季教職員全体研修会</v>
      </c>
      <c r="H43" s="30" t="s">
        <v>189</v>
      </c>
      <c r="I43" s="35">
        <v>100</v>
      </c>
      <c r="J43" s="32" t="s">
        <v>1043</v>
      </c>
      <c r="K43" s="32" t="s">
        <v>1044</v>
      </c>
      <c r="L43" s="32" t="s">
        <v>1043</v>
      </c>
      <c r="M43" s="32" t="s">
        <v>1043</v>
      </c>
      <c r="N43" s="39" t="s">
        <v>1055</v>
      </c>
    </row>
    <row r="44" spans="1:14" x14ac:dyDescent="0.4">
      <c r="A44" s="8755">
        <v>249</v>
      </c>
      <c r="B44" s="29" t="s">
        <v>5</v>
      </c>
      <c r="C44" s="8756" t="s">
        <v>9</v>
      </c>
      <c r="D44" s="8756" t="s">
        <v>36</v>
      </c>
      <c r="E44" s="8757" t="s">
        <v>53</v>
      </c>
      <c r="F44" s="8757" t="str">
        <f t="shared" ca="1" si="0"/>
        <v>学校獣医師</v>
      </c>
      <c r="G44" s="8758" t="str">
        <f t="shared" ca="1" si="1"/>
        <v>学校獣医師</v>
      </c>
      <c r="H44" s="30" t="s">
        <v>189</v>
      </c>
      <c r="I44" s="35">
        <v>40</v>
      </c>
      <c r="J44" s="32" t="s">
        <v>1044</v>
      </c>
      <c r="K44" s="32" t="s">
        <v>1044</v>
      </c>
      <c r="L44" s="32" t="s">
        <v>1044</v>
      </c>
      <c r="M44" s="32" t="s">
        <v>1044</v>
      </c>
      <c r="N44" s="39" t="s">
        <v>1057</v>
      </c>
    </row>
    <row r="45" spans="1:14" x14ac:dyDescent="0.4">
      <c r="A45" s="8755">
        <v>250</v>
      </c>
      <c r="B45" s="29" t="s">
        <v>5</v>
      </c>
      <c r="C45" s="8756" t="s">
        <v>9</v>
      </c>
      <c r="D45" s="8756" t="s">
        <v>54</v>
      </c>
      <c r="E45" s="8757" t="s">
        <v>55</v>
      </c>
      <c r="F45" s="8757" t="str">
        <f t="shared" ca="1" si="0"/>
        <v>教育ネットワーク整備</v>
      </c>
      <c r="G45" s="8758" t="str">
        <f t="shared" ca="1" si="1"/>
        <v>教育ネットワーク整備</v>
      </c>
      <c r="H45" s="30" t="s">
        <v>219</v>
      </c>
      <c r="I45" s="35">
        <v>273655</v>
      </c>
      <c r="J45" s="32" t="s">
        <v>1044</v>
      </c>
      <c r="K45" s="32" t="s">
        <v>1044</v>
      </c>
      <c r="L45" s="32" t="s">
        <v>1043</v>
      </c>
      <c r="M45" s="32" t="s">
        <v>1043</v>
      </c>
      <c r="N45" s="39" t="s">
        <v>1055</v>
      </c>
    </row>
    <row r="46" spans="1:14" x14ac:dyDescent="0.4">
      <c r="A46" s="8755">
        <v>251</v>
      </c>
      <c r="B46" s="29" t="s">
        <v>5</v>
      </c>
      <c r="C46" s="8756" t="s">
        <v>9</v>
      </c>
      <c r="D46" s="8756" t="s">
        <v>54</v>
      </c>
      <c r="E46" s="8757" t="s">
        <v>56</v>
      </c>
      <c r="F46" s="8757" t="str">
        <f t="shared" ca="1" si="0"/>
        <v>社会保障・税番号（マイナンバー）制度</v>
      </c>
      <c r="G46" s="8758" t="str">
        <f t="shared" ca="1" si="1"/>
        <v>社会保障・税番号（マイナンバー）制度</v>
      </c>
      <c r="H46" s="30" t="s">
        <v>219</v>
      </c>
      <c r="I46" s="35">
        <v>236</v>
      </c>
      <c r="J46" s="32" t="s">
        <v>1044</v>
      </c>
      <c r="K46" s="32" t="s">
        <v>1044</v>
      </c>
      <c r="L46" s="32" t="s">
        <v>1043</v>
      </c>
      <c r="M46" s="32" t="s">
        <v>1043</v>
      </c>
      <c r="N46" s="39" t="s">
        <v>1055</v>
      </c>
    </row>
    <row r="47" spans="1:14" x14ac:dyDescent="0.4">
      <c r="A47" s="8755">
        <v>252</v>
      </c>
      <c r="B47" s="29" t="s">
        <v>5</v>
      </c>
      <c r="C47" s="8756" t="s">
        <v>9</v>
      </c>
      <c r="D47" s="8756" t="s">
        <v>54</v>
      </c>
      <c r="E47" s="8757" t="s">
        <v>57</v>
      </c>
      <c r="F47" s="8757" t="str">
        <f t="shared" ca="1" si="0"/>
        <v>小学校施設管理</v>
      </c>
      <c r="G47" s="8758" t="str">
        <f t="shared" ca="1" si="1"/>
        <v>小学校施設管理</v>
      </c>
      <c r="H47" s="30" t="s">
        <v>219</v>
      </c>
      <c r="I47" s="35">
        <v>172016</v>
      </c>
      <c r="J47" s="32" t="s">
        <v>1044</v>
      </c>
      <c r="K47" s="32" t="s">
        <v>1044</v>
      </c>
      <c r="L47" s="32" t="s">
        <v>1044</v>
      </c>
      <c r="M47" s="32" t="s">
        <v>1043</v>
      </c>
      <c r="N47" s="39" t="s">
        <v>1056</v>
      </c>
    </row>
    <row r="48" spans="1:14" x14ac:dyDescent="0.4">
      <c r="A48" s="8755">
        <v>253</v>
      </c>
      <c r="B48" s="29" t="s">
        <v>5</v>
      </c>
      <c r="C48" s="8756" t="s">
        <v>9</v>
      </c>
      <c r="D48" s="8756" t="s">
        <v>54</v>
      </c>
      <c r="E48" s="8757" t="s">
        <v>58</v>
      </c>
      <c r="F48" s="8757" t="str">
        <f t="shared" ca="1" si="0"/>
        <v>小学校施設修繕</v>
      </c>
      <c r="G48" s="8758" t="str">
        <f t="shared" ca="1" si="1"/>
        <v>小学校施設修繕</v>
      </c>
      <c r="H48" s="30" t="s">
        <v>219</v>
      </c>
      <c r="I48" s="35">
        <v>33103</v>
      </c>
      <c r="J48" s="32" t="s">
        <v>1044</v>
      </c>
      <c r="K48" s="32" t="s">
        <v>1044</v>
      </c>
      <c r="L48" s="32" t="s">
        <v>1044</v>
      </c>
      <c r="M48" s="32" t="s">
        <v>1043</v>
      </c>
      <c r="N48" s="39" t="s">
        <v>1056</v>
      </c>
    </row>
    <row r="49" spans="1:14" x14ac:dyDescent="0.4">
      <c r="A49" s="8755">
        <v>254</v>
      </c>
      <c r="B49" s="29" t="s">
        <v>5</v>
      </c>
      <c r="C49" s="8756" t="s">
        <v>9</v>
      </c>
      <c r="D49" s="8756" t="s">
        <v>54</v>
      </c>
      <c r="E49" s="8757" t="s">
        <v>59</v>
      </c>
      <c r="F49" s="8757" t="str">
        <f t="shared" ca="1" si="0"/>
        <v>小学校施設整備</v>
      </c>
      <c r="G49" s="8758" t="str">
        <f t="shared" ca="1" si="1"/>
        <v>小学校施設整備</v>
      </c>
      <c r="H49" s="30" t="s">
        <v>219</v>
      </c>
      <c r="I49" s="35">
        <v>191890</v>
      </c>
      <c r="J49" s="32" t="s">
        <v>1044</v>
      </c>
      <c r="K49" s="32" t="s">
        <v>1043</v>
      </c>
      <c r="L49" s="32" t="s">
        <v>1044</v>
      </c>
      <c r="M49" s="32" t="s">
        <v>1043</v>
      </c>
      <c r="N49" s="39" t="s">
        <v>1056</v>
      </c>
    </row>
    <row r="50" spans="1:14" x14ac:dyDescent="0.4">
      <c r="A50" s="8755">
        <v>255</v>
      </c>
      <c r="B50" s="29" t="s">
        <v>5</v>
      </c>
      <c r="C50" s="8756" t="s">
        <v>9</v>
      </c>
      <c r="D50" s="8756" t="s">
        <v>54</v>
      </c>
      <c r="E50" s="8757" t="s">
        <v>60</v>
      </c>
      <c r="F50" s="8757" t="str">
        <f t="shared" ca="1" si="0"/>
        <v>小学校用地借上</v>
      </c>
      <c r="G50" s="8758" t="str">
        <f t="shared" ca="1" si="1"/>
        <v>小学校用地借上</v>
      </c>
      <c r="H50" s="30" t="s">
        <v>219</v>
      </c>
      <c r="I50" s="35">
        <v>16705</v>
      </c>
      <c r="J50" s="32" t="s">
        <v>1044</v>
      </c>
      <c r="K50" s="32" t="s">
        <v>1044</v>
      </c>
      <c r="L50" s="32" t="s">
        <v>1043</v>
      </c>
      <c r="M50" s="32" t="s">
        <v>1043</v>
      </c>
      <c r="N50" s="39" t="s">
        <v>1055</v>
      </c>
    </row>
    <row r="51" spans="1:14" x14ac:dyDescent="0.4">
      <c r="A51" s="8755">
        <v>256</v>
      </c>
      <c r="B51" s="29" t="s">
        <v>5</v>
      </c>
      <c r="C51" s="8756" t="s">
        <v>9</v>
      </c>
      <c r="D51" s="8756" t="s">
        <v>54</v>
      </c>
      <c r="E51" s="8757" t="s">
        <v>61</v>
      </c>
      <c r="F51" s="8757" t="str">
        <f t="shared" ca="1" si="0"/>
        <v>小学校備品整備</v>
      </c>
      <c r="G51" s="8758" t="str">
        <f t="shared" ca="1" si="1"/>
        <v>小学校備品整備</v>
      </c>
      <c r="H51" s="30" t="s">
        <v>219</v>
      </c>
      <c r="I51" s="35">
        <v>25073</v>
      </c>
      <c r="J51" s="32" t="s">
        <v>1044</v>
      </c>
      <c r="K51" s="32" t="s">
        <v>1044</v>
      </c>
      <c r="L51" s="32" t="s">
        <v>1043</v>
      </c>
      <c r="M51" s="32" t="s">
        <v>1043</v>
      </c>
      <c r="N51" s="39" t="s">
        <v>1055</v>
      </c>
    </row>
    <row r="52" spans="1:14" x14ac:dyDescent="0.4">
      <c r="A52" s="8755">
        <v>257</v>
      </c>
      <c r="B52" s="29" t="s">
        <v>5</v>
      </c>
      <c r="C52" s="8756" t="s">
        <v>9</v>
      </c>
      <c r="D52" s="8756" t="s">
        <v>54</v>
      </c>
      <c r="E52" s="8757" t="s">
        <v>62</v>
      </c>
      <c r="F52" s="8757" t="str">
        <f t="shared" ca="1" si="0"/>
        <v>小学校図書整備</v>
      </c>
      <c r="G52" s="8758" t="str">
        <f t="shared" ca="1" si="1"/>
        <v>小学校図書整備</v>
      </c>
      <c r="H52" s="30" t="s">
        <v>219</v>
      </c>
      <c r="I52" s="35">
        <v>10286</v>
      </c>
      <c r="J52" s="32" t="s">
        <v>1044</v>
      </c>
      <c r="K52" s="32" t="s">
        <v>1044</v>
      </c>
      <c r="L52" s="32" t="s">
        <v>1043</v>
      </c>
      <c r="M52" s="32" t="s">
        <v>1043</v>
      </c>
      <c r="N52" s="39" t="s">
        <v>1055</v>
      </c>
    </row>
    <row r="53" spans="1:14" x14ac:dyDescent="0.4">
      <c r="A53" s="8755">
        <v>258</v>
      </c>
      <c r="B53" s="29" t="s">
        <v>5</v>
      </c>
      <c r="C53" s="8756" t="s">
        <v>9</v>
      </c>
      <c r="D53" s="8756" t="s">
        <v>54</v>
      </c>
      <c r="E53" s="8757" t="s">
        <v>63</v>
      </c>
      <c r="F53" s="8757" t="str">
        <f t="shared" ca="1" si="0"/>
        <v>小学校樹木管理</v>
      </c>
      <c r="G53" s="8758" t="str">
        <f t="shared" ref="G53:G116" ca="1" si="2">HYPERLINK("#'"&amp;E53&amp;"'!A1", F53)</f>
        <v>小学校樹木管理</v>
      </c>
      <c r="H53" s="30" t="s">
        <v>219</v>
      </c>
      <c r="I53" s="35">
        <v>16577</v>
      </c>
      <c r="J53" s="32" t="s">
        <v>1044</v>
      </c>
      <c r="K53" s="32" t="s">
        <v>1043</v>
      </c>
      <c r="L53" s="32" t="s">
        <v>1044</v>
      </c>
      <c r="M53" s="32" t="s">
        <v>1043</v>
      </c>
      <c r="N53" s="39" t="s">
        <v>1059</v>
      </c>
    </row>
    <row r="54" spans="1:14" x14ac:dyDescent="0.4">
      <c r="A54" s="8755">
        <v>259</v>
      </c>
      <c r="B54" s="29" t="s">
        <v>5</v>
      </c>
      <c r="C54" s="8756" t="s">
        <v>9</v>
      </c>
      <c r="D54" s="8756" t="s">
        <v>54</v>
      </c>
      <c r="E54" s="8757" t="s">
        <v>64</v>
      </c>
      <c r="F54" s="8757" t="str">
        <f t="shared" ref="F54:F117" ca="1" si="3">INDIRECT("'"&amp;E54&amp;"'!E7")</f>
        <v>小学校コンピュータ教育推進</v>
      </c>
      <c r="G54" s="8758" t="str">
        <f t="shared" ca="1" si="2"/>
        <v>小学校コンピュータ教育推進</v>
      </c>
      <c r="H54" s="30" t="s">
        <v>219</v>
      </c>
      <c r="I54" s="35">
        <v>80256</v>
      </c>
      <c r="J54" s="32" t="s">
        <v>1043</v>
      </c>
      <c r="K54" s="32" t="s">
        <v>1043</v>
      </c>
      <c r="L54" s="32" t="s">
        <v>1044</v>
      </c>
      <c r="M54" s="32" t="s">
        <v>1043</v>
      </c>
      <c r="N54" s="39" t="s">
        <v>1056</v>
      </c>
    </row>
    <row r="55" spans="1:14" x14ac:dyDescent="0.4">
      <c r="A55" s="8755">
        <v>260</v>
      </c>
      <c r="B55" s="29" t="s">
        <v>5</v>
      </c>
      <c r="C55" s="8756" t="s">
        <v>9</v>
      </c>
      <c r="D55" s="8756" t="s">
        <v>54</v>
      </c>
      <c r="E55" s="8757" t="s">
        <v>65</v>
      </c>
      <c r="F55" s="8757" t="str">
        <f t="shared" ca="1" si="3"/>
        <v>中学校施設管理</v>
      </c>
      <c r="G55" s="8758" t="str">
        <f t="shared" ca="1" si="2"/>
        <v>中学校施設管理</v>
      </c>
      <c r="H55" s="30" t="s">
        <v>219</v>
      </c>
      <c r="I55" s="35">
        <v>44435</v>
      </c>
      <c r="J55" s="32" t="s">
        <v>1044</v>
      </c>
      <c r="K55" s="32" t="s">
        <v>1044</v>
      </c>
      <c r="L55" s="32" t="s">
        <v>1044</v>
      </c>
      <c r="M55" s="32" t="s">
        <v>1043</v>
      </c>
      <c r="N55" s="39" t="s">
        <v>1056</v>
      </c>
    </row>
    <row r="56" spans="1:14" x14ac:dyDescent="0.4">
      <c r="A56" s="8755">
        <v>261</v>
      </c>
      <c r="B56" s="29" t="s">
        <v>5</v>
      </c>
      <c r="C56" s="8756" t="s">
        <v>9</v>
      </c>
      <c r="D56" s="8756" t="s">
        <v>54</v>
      </c>
      <c r="E56" s="8757" t="s">
        <v>66</v>
      </c>
      <c r="F56" s="8757" t="str">
        <f t="shared" ca="1" si="3"/>
        <v>中学校施設修繕</v>
      </c>
      <c r="G56" s="8758" t="str">
        <f t="shared" ca="1" si="2"/>
        <v>中学校施設修繕</v>
      </c>
      <c r="H56" s="30" t="s">
        <v>219</v>
      </c>
      <c r="I56" s="35">
        <v>20619</v>
      </c>
      <c r="J56" s="32" t="s">
        <v>1044</v>
      </c>
      <c r="K56" s="32" t="s">
        <v>1044</v>
      </c>
      <c r="L56" s="32" t="s">
        <v>1044</v>
      </c>
      <c r="M56" s="32" t="s">
        <v>1043</v>
      </c>
      <c r="N56" s="39" t="s">
        <v>1056</v>
      </c>
    </row>
    <row r="57" spans="1:14" x14ac:dyDescent="0.4">
      <c r="A57" s="8755">
        <v>262</v>
      </c>
      <c r="B57" s="29" t="s">
        <v>5</v>
      </c>
      <c r="C57" s="8756" t="s">
        <v>9</v>
      </c>
      <c r="D57" s="8756" t="s">
        <v>54</v>
      </c>
      <c r="E57" s="8757" t="s">
        <v>67</v>
      </c>
      <c r="F57" s="8757" t="str">
        <f t="shared" ca="1" si="3"/>
        <v>中学校施設整備</v>
      </c>
      <c r="G57" s="8758" t="str">
        <f t="shared" ca="1" si="2"/>
        <v>中学校施設整備</v>
      </c>
      <c r="H57" s="30" t="s">
        <v>219</v>
      </c>
      <c r="I57" s="35">
        <v>581995</v>
      </c>
      <c r="J57" s="32" t="s">
        <v>1044</v>
      </c>
      <c r="K57" s="32" t="s">
        <v>1043</v>
      </c>
      <c r="L57" s="32" t="s">
        <v>1044</v>
      </c>
      <c r="M57" s="32" t="s">
        <v>1043</v>
      </c>
      <c r="N57" s="39" t="s">
        <v>1056</v>
      </c>
    </row>
    <row r="58" spans="1:14" x14ac:dyDescent="0.4">
      <c r="A58" s="8755">
        <v>263</v>
      </c>
      <c r="B58" s="29" t="s">
        <v>5</v>
      </c>
      <c r="C58" s="8756" t="s">
        <v>9</v>
      </c>
      <c r="D58" s="8756" t="s">
        <v>54</v>
      </c>
      <c r="E58" s="8757" t="s">
        <v>68</v>
      </c>
      <c r="F58" s="8757" t="str">
        <f t="shared" ca="1" si="3"/>
        <v>中学校用地借上</v>
      </c>
      <c r="G58" s="8758" t="str">
        <f t="shared" ca="1" si="2"/>
        <v>中学校用地借上</v>
      </c>
      <c r="H58" s="30" t="s">
        <v>219</v>
      </c>
      <c r="I58" s="35">
        <v>26257</v>
      </c>
      <c r="J58" s="32" t="s">
        <v>1044</v>
      </c>
      <c r="K58" s="32" t="s">
        <v>1044</v>
      </c>
      <c r="L58" s="32" t="s">
        <v>1043</v>
      </c>
      <c r="M58" s="32" t="s">
        <v>1043</v>
      </c>
      <c r="N58" s="39" t="s">
        <v>1055</v>
      </c>
    </row>
    <row r="59" spans="1:14" x14ac:dyDescent="0.4">
      <c r="A59" s="8755">
        <v>264</v>
      </c>
      <c r="B59" s="29" t="s">
        <v>5</v>
      </c>
      <c r="C59" s="8756" t="s">
        <v>9</v>
      </c>
      <c r="D59" s="8756" t="s">
        <v>54</v>
      </c>
      <c r="E59" s="8757" t="s">
        <v>69</v>
      </c>
      <c r="F59" s="8757" t="str">
        <f t="shared" ca="1" si="3"/>
        <v>中学校備品整備</v>
      </c>
      <c r="G59" s="8758" t="str">
        <f t="shared" ca="1" si="2"/>
        <v>中学校備品整備</v>
      </c>
      <c r="H59" s="30" t="s">
        <v>219</v>
      </c>
      <c r="I59" s="35">
        <v>13728</v>
      </c>
      <c r="J59" s="32" t="s">
        <v>1044</v>
      </c>
      <c r="K59" s="32" t="s">
        <v>1044</v>
      </c>
      <c r="L59" s="32" t="s">
        <v>1043</v>
      </c>
      <c r="M59" s="32" t="s">
        <v>1043</v>
      </c>
      <c r="N59" s="39" t="s">
        <v>1055</v>
      </c>
    </row>
    <row r="60" spans="1:14" x14ac:dyDescent="0.4">
      <c r="A60" s="8755">
        <v>265</v>
      </c>
      <c r="B60" s="29" t="s">
        <v>5</v>
      </c>
      <c r="C60" s="8756" t="s">
        <v>9</v>
      </c>
      <c r="D60" s="8756" t="s">
        <v>54</v>
      </c>
      <c r="E60" s="8757" t="s">
        <v>70</v>
      </c>
      <c r="F60" s="8757" t="str">
        <f t="shared" ca="1" si="3"/>
        <v>中学校図書整備</v>
      </c>
      <c r="G60" s="8758" t="str">
        <f t="shared" ca="1" si="2"/>
        <v>中学校図書整備</v>
      </c>
      <c r="H60" s="30" t="s">
        <v>219</v>
      </c>
      <c r="I60" s="35">
        <v>4399</v>
      </c>
      <c r="J60" s="32" t="s">
        <v>1044</v>
      </c>
      <c r="K60" s="32" t="s">
        <v>1044</v>
      </c>
      <c r="L60" s="32" t="s">
        <v>1043</v>
      </c>
      <c r="M60" s="32" t="s">
        <v>1043</v>
      </c>
      <c r="N60" s="39" t="s">
        <v>1055</v>
      </c>
    </row>
    <row r="61" spans="1:14" x14ac:dyDescent="0.4">
      <c r="A61" s="8755">
        <v>266</v>
      </c>
      <c r="B61" s="29" t="s">
        <v>5</v>
      </c>
      <c r="C61" s="8756" t="s">
        <v>9</v>
      </c>
      <c r="D61" s="8756" t="s">
        <v>54</v>
      </c>
      <c r="E61" s="8757" t="s">
        <v>71</v>
      </c>
      <c r="F61" s="8757" t="str">
        <f t="shared" ca="1" si="3"/>
        <v>中学校樹木管理</v>
      </c>
      <c r="G61" s="8758" t="str">
        <f t="shared" ca="1" si="2"/>
        <v>中学校樹木管理</v>
      </c>
      <c r="H61" s="30" t="s">
        <v>219</v>
      </c>
      <c r="I61" s="35">
        <v>6127</v>
      </c>
      <c r="J61" s="32" t="s">
        <v>1044</v>
      </c>
      <c r="K61" s="32" t="s">
        <v>1043</v>
      </c>
      <c r="L61" s="32" t="s">
        <v>1044</v>
      </c>
      <c r="M61" s="32" t="s">
        <v>1043</v>
      </c>
      <c r="N61" s="39" t="s">
        <v>1059</v>
      </c>
    </row>
    <row r="62" spans="1:14" x14ac:dyDescent="0.4">
      <c r="A62" s="8755">
        <v>267</v>
      </c>
      <c r="B62" s="29" t="s">
        <v>5</v>
      </c>
      <c r="C62" s="8756" t="s">
        <v>9</v>
      </c>
      <c r="D62" s="8756" t="s">
        <v>54</v>
      </c>
      <c r="E62" s="8757" t="s">
        <v>72</v>
      </c>
      <c r="F62" s="8757" t="str">
        <f t="shared" ca="1" si="3"/>
        <v>中学校コンピュータ教育推進</v>
      </c>
      <c r="G62" s="8758" t="str">
        <f t="shared" ca="1" si="2"/>
        <v>中学校コンピュータ教育推進</v>
      </c>
      <c r="H62" s="30" t="s">
        <v>219</v>
      </c>
      <c r="I62" s="35">
        <v>41496</v>
      </c>
      <c r="J62" s="32" t="s">
        <v>1043</v>
      </c>
      <c r="K62" s="32" t="s">
        <v>1043</v>
      </c>
      <c r="L62" s="32" t="s">
        <v>1044</v>
      </c>
      <c r="M62" s="32" t="s">
        <v>1043</v>
      </c>
      <c r="N62" s="39" t="s">
        <v>1056</v>
      </c>
    </row>
    <row r="63" spans="1:14" x14ac:dyDescent="0.4">
      <c r="A63" s="8755">
        <v>268</v>
      </c>
      <c r="B63" s="29" t="s">
        <v>5</v>
      </c>
      <c r="C63" s="8756" t="s">
        <v>9</v>
      </c>
      <c r="D63" s="8756" t="s">
        <v>54</v>
      </c>
      <c r="E63" s="8757" t="s">
        <v>73</v>
      </c>
      <c r="F63" s="8757" t="str">
        <f t="shared" ca="1" si="3"/>
        <v>第二中学校校舎長寿命化改修</v>
      </c>
      <c r="G63" s="8758" t="str">
        <f t="shared" ca="1" si="2"/>
        <v>第二中学校校舎長寿命化改修</v>
      </c>
      <c r="H63" s="30" t="s">
        <v>219</v>
      </c>
      <c r="I63" s="35">
        <v>88</v>
      </c>
      <c r="J63" s="32" t="s">
        <v>1044</v>
      </c>
      <c r="K63" s="32" t="s">
        <v>1044</v>
      </c>
      <c r="L63" s="32" t="s">
        <v>1043</v>
      </c>
      <c r="M63" s="32" t="s">
        <v>1043</v>
      </c>
      <c r="N63" s="39" t="s">
        <v>1056</v>
      </c>
    </row>
    <row r="64" spans="1:14" x14ac:dyDescent="0.4">
      <c r="A64" s="8755">
        <v>269</v>
      </c>
      <c r="B64" s="29" t="s">
        <v>5</v>
      </c>
      <c r="C64" s="8756" t="s">
        <v>9</v>
      </c>
      <c r="D64" s="8756" t="s">
        <v>54</v>
      </c>
      <c r="E64" s="8757" t="s">
        <v>74</v>
      </c>
      <c r="F64" s="8757" t="str">
        <f t="shared" ca="1" si="3"/>
        <v>給食室施設管理</v>
      </c>
      <c r="G64" s="8758" t="str">
        <f t="shared" ca="1" si="2"/>
        <v>給食室施設管理</v>
      </c>
      <c r="H64" s="30" t="s">
        <v>219</v>
      </c>
      <c r="I64" s="35">
        <v>10707</v>
      </c>
      <c r="J64" s="32" t="s">
        <v>1044</v>
      </c>
      <c r="K64" s="32" t="s">
        <v>1044</v>
      </c>
      <c r="L64" s="32" t="s">
        <v>1044</v>
      </c>
      <c r="M64" s="32" t="s">
        <v>1043</v>
      </c>
      <c r="N64" s="39" t="s">
        <v>1056</v>
      </c>
    </row>
    <row r="65" spans="1:14" x14ac:dyDescent="0.4">
      <c r="A65" s="8755">
        <v>270</v>
      </c>
      <c r="B65" s="29" t="s">
        <v>5</v>
      </c>
      <c r="C65" s="8756" t="s">
        <v>9</v>
      </c>
      <c r="D65" s="8756" t="s">
        <v>54</v>
      </c>
      <c r="E65" s="8757" t="s">
        <v>75</v>
      </c>
      <c r="F65" s="8757" t="str">
        <f t="shared" ca="1" si="3"/>
        <v>給食室施設修繕</v>
      </c>
      <c r="G65" s="8758" t="str">
        <f t="shared" ca="1" si="2"/>
        <v>給食室施設修繕</v>
      </c>
      <c r="H65" s="30" t="s">
        <v>219</v>
      </c>
      <c r="I65" s="35">
        <v>9514</v>
      </c>
      <c r="J65" s="32" t="s">
        <v>1044</v>
      </c>
      <c r="K65" s="32" t="s">
        <v>1044</v>
      </c>
      <c r="L65" s="32" t="s">
        <v>1044</v>
      </c>
      <c r="M65" s="32" t="s">
        <v>1043</v>
      </c>
      <c r="N65" s="39" t="s">
        <v>1056</v>
      </c>
    </row>
    <row r="66" spans="1:14" x14ac:dyDescent="0.4">
      <c r="A66" s="8755">
        <v>271</v>
      </c>
      <c r="B66" s="29" t="s">
        <v>5</v>
      </c>
      <c r="C66" s="8756" t="s">
        <v>9</v>
      </c>
      <c r="D66" s="8756" t="s">
        <v>54</v>
      </c>
      <c r="E66" s="8757" t="s">
        <v>76</v>
      </c>
      <c r="F66" s="8757" t="str">
        <f t="shared" ca="1" si="3"/>
        <v>給食室施設整備</v>
      </c>
      <c r="G66" s="8758" t="str">
        <f t="shared" ca="1" si="2"/>
        <v>給食室施設整備</v>
      </c>
      <c r="H66" s="30" t="s">
        <v>219</v>
      </c>
      <c r="I66" s="35">
        <v>6898</v>
      </c>
      <c r="J66" s="32" t="s">
        <v>1044</v>
      </c>
      <c r="K66" s="32" t="s">
        <v>1043</v>
      </c>
      <c r="L66" s="32" t="s">
        <v>1044</v>
      </c>
      <c r="M66" s="32" t="s">
        <v>1043</v>
      </c>
      <c r="N66" s="39" t="s">
        <v>1056</v>
      </c>
    </row>
    <row r="67" spans="1:14" x14ac:dyDescent="0.4">
      <c r="A67" s="8755">
        <v>272</v>
      </c>
      <c r="B67" s="29" t="s">
        <v>5</v>
      </c>
      <c r="C67" s="8756" t="s">
        <v>9</v>
      </c>
      <c r="D67" s="8756" t="s">
        <v>54</v>
      </c>
      <c r="E67" s="8757" t="s">
        <v>77</v>
      </c>
      <c r="F67" s="8757" t="str">
        <f t="shared" ca="1" si="3"/>
        <v>入学準備金・奨学金貸付</v>
      </c>
      <c r="G67" s="8758" t="str">
        <f t="shared" ca="1" si="2"/>
        <v>入学準備金・奨学金貸付</v>
      </c>
      <c r="H67" s="30" t="s">
        <v>228</v>
      </c>
      <c r="I67" s="35">
        <v>4480</v>
      </c>
      <c r="J67" s="32" t="s">
        <v>1044</v>
      </c>
      <c r="K67" s="32" t="s">
        <v>1045</v>
      </c>
      <c r="L67" s="32" t="s">
        <v>1044</v>
      </c>
      <c r="M67" s="32" t="s">
        <v>1044</v>
      </c>
      <c r="N67" s="39" t="s">
        <v>1060</v>
      </c>
    </row>
    <row r="68" spans="1:14" x14ac:dyDescent="0.4">
      <c r="A68" s="8755">
        <v>273</v>
      </c>
      <c r="B68" s="29" t="s">
        <v>5</v>
      </c>
      <c r="C68" s="8756" t="s">
        <v>9</v>
      </c>
      <c r="D68" s="8756" t="s">
        <v>54</v>
      </c>
      <c r="E68" s="8757" t="s">
        <v>78</v>
      </c>
      <c r="F68" s="8757" t="str">
        <f t="shared" ca="1" si="3"/>
        <v>コミュニティ・スクール推進</v>
      </c>
      <c r="G68" s="8758" t="str">
        <f t="shared" ca="1" si="2"/>
        <v>コミュニティ・スクール推進</v>
      </c>
      <c r="H68" s="30" t="s">
        <v>228</v>
      </c>
      <c r="I68" s="35">
        <v>1195</v>
      </c>
      <c r="J68" s="32" t="s">
        <v>1044</v>
      </c>
      <c r="K68" s="32" t="s">
        <v>1044</v>
      </c>
      <c r="L68" s="32" t="s">
        <v>1043</v>
      </c>
      <c r="M68" s="32" t="s">
        <v>1043</v>
      </c>
      <c r="N68" s="39" t="s">
        <v>1056</v>
      </c>
    </row>
    <row r="69" spans="1:14" x14ac:dyDescent="0.4">
      <c r="A69" s="8755">
        <v>274</v>
      </c>
      <c r="B69" s="29" t="s">
        <v>5</v>
      </c>
      <c r="C69" s="8756" t="s">
        <v>9</v>
      </c>
      <c r="D69" s="8756" t="s">
        <v>54</v>
      </c>
      <c r="E69" s="8757" t="s">
        <v>79</v>
      </c>
      <c r="F69" s="8757" t="str">
        <f t="shared" ca="1" si="3"/>
        <v>要保護及び準要保護児童生徒就学援助（小学校）</v>
      </c>
      <c r="G69" s="8758" t="str">
        <f t="shared" ca="1" si="2"/>
        <v>要保護及び準要保護児童生徒就学援助（小学校）</v>
      </c>
      <c r="H69" s="30" t="s">
        <v>228</v>
      </c>
      <c r="I69" s="35">
        <v>62094</v>
      </c>
      <c r="J69" s="32" t="s">
        <v>1044</v>
      </c>
      <c r="K69" s="32" t="s">
        <v>1044</v>
      </c>
      <c r="L69" s="32" t="s">
        <v>1043</v>
      </c>
      <c r="M69" s="32" t="s">
        <v>1043</v>
      </c>
      <c r="N69" s="39" t="s">
        <v>1055</v>
      </c>
    </row>
    <row r="70" spans="1:14" x14ac:dyDescent="0.4">
      <c r="A70" s="8755">
        <v>275</v>
      </c>
      <c r="B70" s="29" t="s">
        <v>5</v>
      </c>
      <c r="C70" s="8756" t="s">
        <v>9</v>
      </c>
      <c r="D70" s="8756" t="s">
        <v>54</v>
      </c>
      <c r="E70" s="8757" t="s">
        <v>80</v>
      </c>
      <c r="F70" s="8757" t="str">
        <f t="shared" ca="1" si="3"/>
        <v>要保護及び準要保護児童生徒就学援助（中学校）</v>
      </c>
      <c r="G70" s="8758" t="str">
        <f t="shared" ca="1" si="2"/>
        <v>要保護及び準要保護児童生徒就学援助（中学校）</v>
      </c>
      <c r="H70" s="30" t="s">
        <v>228</v>
      </c>
      <c r="I70" s="35">
        <v>64415</v>
      </c>
      <c r="J70" s="32" t="s">
        <v>1044</v>
      </c>
      <c r="K70" s="32" t="s">
        <v>1044</v>
      </c>
      <c r="L70" s="32" t="s">
        <v>1043</v>
      </c>
      <c r="M70" s="32" t="s">
        <v>1043</v>
      </c>
      <c r="N70" s="39" t="s">
        <v>1055</v>
      </c>
    </row>
    <row r="71" spans="1:14" x14ac:dyDescent="0.4">
      <c r="A71" s="8755">
        <v>276</v>
      </c>
      <c r="B71" s="29" t="s">
        <v>5</v>
      </c>
      <c r="C71" s="8756" t="s">
        <v>9</v>
      </c>
      <c r="D71" s="8756" t="s">
        <v>54</v>
      </c>
      <c r="E71" s="8757" t="s">
        <v>81</v>
      </c>
      <c r="F71" s="8757" t="str">
        <f t="shared" ca="1" si="3"/>
        <v>学校給食管理</v>
      </c>
      <c r="G71" s="8758" t="str">
        <f t="shared" ca="1" si="2"/>
        <v>学校給食管理</v>
      </c>
      <c r="H71" s="30" t="s">
        <v>228</v>
      </c>
      <c r="I71" s="35">
        <v>113570</v>
      </c>
      <c r="J71" s="32" t="s">
        <v>1044</v>
      </c>
      <c r="K71" s="32" t="s">
        <v>1044</v>
      </c>
      <c r="L71" s="32" t="s">
        <v>1044</v>
      </c>
      <c r="M71" s="32" t="s">
        <v>1044</v>
      </c>
      <c r="N71" s="39" t="s">
        <v>1056</v>
      </c>
    </row>
    <row r="72" spans="1:14" x14ac:dyDescent="0.4">
      <c r="A72" s="8755">
        <v>277</v>
      </c>
      <c r="B72" s="29" t="s">
        <v>5</v>
      </c>
      <c r="C72" s="8756" t="s">
        <v>9</v>
      </c>
      <c r="D72" s="8756" t="s">
        <v>54</v>
      </c>
      <c r="E72" s="8757" t="s">
        <v>82</v>
      </c>
      <c r="F72" s="8757" t="str">
        <f t="shared" ca="1" si="3"/>
        <v>学校給食運営</v>
      </c>
      <c r="G72" s="8758" t="str">
        <f t="shared" ca="1" si="2"/>
        <v>学校給食運営</v>
      </c>
      <c r="H72" s="30" t="s">
        <v>228</v>
      </c>
      <c r="I72" s="35">
        <v>114563</v>
      </c>
      <c r="J72" s="32" t="s">
        <v>1044</v>
      </c>
      <c r="K72" s="32" t="s">
        <v>1043</v>
      </c>
      <c r="L72" s="32" t="s">
        <v>1044</v>
      </c>
      <c r="M72" s="32" t="s">
        <v>1043</v>
      </c>
      <c r="N72" s="39" t="s">
        <v>1056</v>
      </c>
    </row>
    <row r="73" spans="1:14" x14ac:dyDescent="0.4">
      <c r="A73" s="8755">
        <v>278</v>
      </c>
      <c r="B73" s="29" t="s">
        <v>5</v>
      </c>
      <c r="C73" s="8756" t="s">
        <v>9</v>
      </c>
      <c r="D73" s="8756" t="s">
        <v>54</v>
      </c>
      <c r="E73" s="8757" t="s">
        <v>83</v>
      </c>
      <c r="F73" s="8757" t="str">
        <f t="shared" ca="1" si="3"/>
        <v>学校給食調理委託</v>
      </c>
      <c r="G73" s="8758" t="str">
        <f t="shared" ca="1" si="2"/>
        <v>学校給食調理委託</v>
      </c>
      <c r="H73" s="30" t="s">
        <v>228</v>
      </c>
      <c r="I73" s="35">
        <v>501853</v>
      </c>
      <c r="J73" s="32" t="s">
        <v>1044</v>
      </c>
      <c r="K73" s="32" t="s">
        <v>1043</v>
      </c>
      <c r="L73" s="32" t="s">
        <v>1044</v>
      </c>
      <c r="M73" s="32" t="s">
        <v>1043</v>
      </c>
      <c r="N73" s="39" t="s">
        <v>1059</v>
      </c>
    </row>
    <row r="74" spans="1:14" x14ac:dyDescent="0.4">
      <c r="A74" s="8755">
        <v>279</v>
      </c>
      <c r="B74" s="29" t="s">
        <v>5</v>
      </c>
      <c r="C74" s="8756" t="s">
        <v>9</v>
      </c>
      <c r="D74" s="8756" t="s">
        <v>54</v>
      </c>
      <c r="E74" s="8757" t="s">
        <v>84</v>
      </c>
      <c r="F74" s="8757" t="str">
        <f t="shared" ca="1" si="3"/>
        <v>学校給食備品整備</v>
      </c>
      <c r="G74" s="8758" t="str">
        <f t="shared" ca="1" si="2"/>
        <v>学校給食備品整備</v>
      </c>
      <c r="H74" s="30" t="s">
        <v>228</v>
      </c>
      <c r="I74" s="35">
        <v>51389</v>
      </c>
      <c r="J74" s="32" t="s">
        <v>1044</v>
      </c>
      <c r="K74" s="32" t="s">
        <v>1043</v>
      </c>
      <c r="L74" s="32" t="s">
        <v>1044</v>
      </c>
      <c r="M74" s="32" t="s">
        <v>1043</v>
      </c>
      <c r="N74" s="39" t="s">
        <v>1056</v>
      </c>
    </row>
    <row r="75" spans="1:14" x14ac:dyDescent="0.4">
      <c r="A75" s="8755">
        <v>280</v>
      </c>
      <c r="B75" s="29" t="s">
        <v>5</v>
      </c>
      <c r="C75" s="8756" t="s">
        <v>9</v>
      </c>
      <c r="D75" s="8756" t="s">
        <v>54</v>
      </c>
      <c r="E75" s="8757" t="s">
        <v>85</v>
      </c>
      <c r="F75" s="8757" t="str">
        <f t="shared" ca="1" si="3"/>
        <v>学校ふるさと支援</v>
      </c>
      <c r="G75" s="8758" t="str">
        <f t="shared" ca="1" si="2"/>
        <v>学校ふるさと支援</v>
      </c>
      <c r="H75" s="30" t="s">
        <v>189</v>
      </c>
      <c r="I75" s="35">
        <v>1944</v>
      </c>
      <c r="J75" s="32" t="s">
        <v>1043</v>
      </c>
      <c r="K75" s="32" t="s">
        <v>1043</v>
      </c>
      <c r="L75" s="32" t="s">
        <v>1044</v>
      </c>
      <c r="M75" s="32" t="s">
        <v>1043</v>
      </c>
      <c r="N75" s="39" t="s">
        <v>1056</v>
      </c>
    </row>
    <row r="76" spans="1:14" x14ac:dyDescent="0.4">
      <c r="A76" s="8755">
        <v>281</v>
      </c>
      <c r="B76" s="29" t="s">
        <v>5</v>
      </c>
      <c r="C76" s="8756" t="s">
        <v>9</v>
      </c>
      <c r="D76" s="8756" t="s">
        <v>54</v>
      </c>
      <c r="E76" s="8757" t="s">
        <v>86</v>
      </c>
      <c r="F76" s="8757" t="str">
        <f t="shared" ca="1" si="3"/>
        <v>小中学校コンピュータ業務補助員配置</v>
      </c>
      <c r="G76" s="8758" t="str">
        <f t="shared" ca="1" si="2"/>
        <v>小中学校コンピュータ業務補助員配置</v>
      </c>
      <c r="H76" s="30" t="s">
        <v>189</v>
      </c>
      <c r="I76" s="35">
        <v>8556</v>
      </c>
      <c r="J76" s="32" t="s">
        <v>1044</v>
      </c>
      <c r="K76" s="32" t="s">
        <v>1043</v>
      </c>
      <c r="L76" s="32" t="s">
        <v>1044</v>
      </c>
      <c r="M76" s="32" t="s">
        <v>1043</v>
      </c>
      <c r="N76" s="39" t="s">
        <v>1056</v>
      </c>
    </row>
    <row r="77" spans="1:14" x14ac:dyDescent="0.4">
      <c r="A77" s="8755">
        <v>282</v>
      </c>
      <c r="B77" s="29" t="s">
        <v>5</v>
      </c>
      <c r="C77" s="8756" t="s">
        <v>9</v>
      </c>
      <c r="D77" s="8756" t="s">
        <v>54</v>
      </c>
      <c r="E77" s="8757" t="s">
        <v>87</v>
      </c>
      <c r="F77" s="8757" t="str">
        <f t="shared" ca="1" si="3"/>
        <v>交通安全活動</v>
      </c>
      <c r="G77" s="8758" t="str">
        <f t="shared" ca="1" si="2"/>
        <v>交通安全活動</v>
      </c>
      <c r="H77" s="30" t="s">
        <v>189</v>
      </c>
      <c r="I77" s="35">
        <v>47876</v>
      </c>
      <c r="J77" s="32" t="s">
        <v>1044</v>
      </c>
      <c r="K77" s="32" t="s">
        <v>1044</v>
      </c>
      <c r="L77" s="32" t="s">
        <v>1044</v>
      </c>
      <c r="M77" s="32" t="s">
        <v>1044</v>
      </c>
      <c r="N77" s="39" t="s">
        <v>1056</v>
      </c>
    </row>
    <row r="78" spans="1:14" x14ac:dyDescent="0.4">
      <c r="A78" s="3">
        <v>283</v>
      </c>
      <c r="B78" s="29" t="s">
        <v>5</v>
      </c>
      <c r="C78" s="8756" t="s">
        <v>88</v>
      </c>
      <c r="D78" s="8756" t="s">
        <v>89</v>
      </c>
      <c r="E78" s="8757" t="s">
        <v>90</v>
      </c>
      <c r="F78" s="8757" t="str">
        <f t="shared" ca="1" si="3"/>
        <v>青少年問題協議会</v>
      </c>
      <c r="G78" s="8758" t="str">
        <f t="shared" ca="1" si="2"/>
        <v>青少年問題協議会</v>
      </c>
      <c r="H78" s="30" t="s">
        <v>719</v>
      </c>
      <c r="I78" s="35">
        <v>69</v>
      </c>
      <c r="J78" s="32" t="s">
        <v>1044</v>
      </c>
      <c r="K78" s="32" t="s">
        <v>1044</v>
      </c>
      <c r="L78" s="32" t="s">
        <v>1043</v>
      </c>
      <c r="M78" s="32" t="s">
        <v>1043</v>
      </c>
      <c r="N78" s="39" t="s">
        <v>1055</v>
      </c>
    </row>
    <row r="79" spans="1:14" x14ac:dyDescent="0.4">
      <c r="A79" s="3">
        <v>284</v>
      </c>
      <c r="B79" s="29" t="s">
        <v>5</v>
      </c>
      <c r="C79" s="8756" t="s">
        <v>88</v>
      </c>
      <c r="D79" s="8756" t="s">
        <v>89</v>
      </c>
      <c r="E79" s="8757" t="s">
        <v>91</v>
      </c>
      <c r="F79" s="8757" t="str">
        <f t="shared" ca="1" si="3"/>
        <v>青少年教育振興基金</v>
      </c>
      <c r="G79" s="8758" t="str">
        <f t="shared" ca="1" si="2"/>
        <v>青少年教育振興基金</v>
      </c>
      <c r="H79" s="30" t="s">
        <v>719</v>
      </c>
      <c r="I79" s="35">
        <v>8175</v>
      </c>
      <c r="J79" s="32" t="s">
        <v>1044</v>
      </c>
      <c r="K79" s="32" t="s">
        <v>1044</v>
      </c>
      <c r="L79" s="32" t="s">
        <v>1043</v>
      </c>
      <c r="M79" s="32" t="s">
        <v>1043</v>
      </c>
      <c r="N79" s="39" t="s">
        <v>1055</v>
      </c>
    </row>
    <row r="80" spans="1:14" x14ac:dyDescent="0.4">
      <c r="A80" s="3">
        <v>285</v>
      </c>
      <c r="B80" s="29" t="s">
        <v>5</v>
      </c>
      <c r="C80" s="8756" t="s">
        <v>88</v>
      </c>
      <c r="D80" s="8756" t="s">
        <v>89</v>
      </c>
      <c r="E80" s="8757" t="s">
        <v>92</v>
      </c>
      <c r="F80" s="8757" t="str">
        <f t="shared" ca="1" si="3"/>
        <v>新座っ子ぱわーあっぷくらぶ</v>
      </c>
      <c r="G80" s="8758" t="str">
        <f t="shared" ca="1" si="2"/>
        <v>新座っ子ぱわーあっぷくらぶ</v>
      </c>
      <c r="H80" s="30" t="s">
        <v>719</v>
      </c>
      <c r="I80" s="35">
        <v>2880</v>
      </c>
      <c r="J80" s="32" t="s">
        <v>1044</v>
      </c>
      <c r="K80" s="32" t="s">
        <v>1044</v>
      </c>
      <c r="L80" s="32" t="s">
        <v>1044</v>
      </c>
      <c r="M80" s="32" t="s">
        <v>1043</v>
      </c>
      <c r="N80" s="39" t="s">
        <v>1056</v>
      </c>
    </row>
    <row r="81" spans="1:14" x14ac:dyDescent="0.4">
      <c r="A81" s="3">
        <v>286</v>
      </c>
      <c r="B81" s="29" t="s">
        <v>5</v>
      </c>
      <c r="C81" s="8756" t="s">
        <v>88</v>
      </c>
      <c r="D81" s="8756" t="s">
        <v>89</v>
      </c>
      <c r="E81" s="8757" t="s">
        <v>93</v>
      </c>
      <c r="F81" s="8757" t="str">
        <f t="shared" ca="1" si="3"/>
        <v>子どもの放課後居場所づくり</v>
      </c>
      <c r="G81" s="8758" t="str">
        <f t="shared" ca="1" si="2"/>
        <v>子どもの放課後居場所づくり</v>
      </c>
      <c r="H81" s="30" t="s">
        <v>719</v>
      </c>
      <c r="I81" s="35">
        <v>159398</v>
      </c>
      <c r="J81" s="32" t="s">
        <v>1044</v>
      </c>
      <c r="K81" s="32" t="s">
        <v>1043</v>
      </c>
      <c r="L81" s="32" t="s">
        <v>1044</v>
      </c>
      <c r="M81" s="32" t="s">
        <v>1043</v>
      </c>
      <c r="N81" s="39" t="s">
        <v>1056</v>
      </c>
    </row>
    <row r="82" spans="1:14" x14ac:dyDescent="0.4">
      <c r="A82" s="3">
        <v>287</v>
      </c>
      <c r="B82" s="29" t="s">
        <v>5</v>
      </c>
      <c r="C82" s="8756" t="s">
        <v>88</v>
      </c>
      <c r="D82" s="8756" t="s">
        <v>89</v>
      </c>
      <c r="E82" s="8757" t="s">
        <v>94</v>
      </c>
      <c r="F82" s="8757" t="str">
        <f t="shared" ca="1" si="3"/>
        <v>青少年育成団体補助</v>
      </c>
      <c r="G82" s="8758" t="str">
        <f t="shared" ca="1" si="2"/>
        <v>青少年育成団体補助</v>
      </c>
      <c r="H82" s="30" t="s">
        <v>719</v>
      </c>
      <c r="I82" s="35">
        <v>781</v>
      </c>
      <c r="J82" s="32" t="s">
        <v>1044</v>
      </c>
      <c r="K82" s="32" t="s">
        <v>1044</v>
      </c>
      <c r="L82" s="32" t="s">
        <v>1043</v>
      </c>
      <c r="M82" s="32" t="s">
        <v>1043</v>
      </c>
      <c r="N82" s="39" t="s">
        <v>1055</v>
      </c>
    </row>
    <row r="83" spans="1:14" x14ac:dyDescent="0.4">
      <c r="A83" s="3">
        <v>288</v>
      </c>
      <c r="B83" s="29" t="s">
        <v>5</v>
      </c>
      <c r="C83" s="8756" t="s">
        <v>95</v>
      </c>
      <c r="D83" s="8756" t="s">
        <v>96</v>
      </c>
      <c r="E83" s="8757" t="s">
        <v>97</v>
      </c>
      <c r="F83" s="8757" t="str">
        <f t="shared" ca="1" si="3"/>
        <v>社会教育委員会議</v>
      </c>
      <c r="G83" s="8758" t="str">
        <f t="shared" ca="1" si="2"/>
        <v>社会教育委員会議</v>
      </c>
      <c r="H83" s="30" t="s">
        <v>719</v>
      </c>
      <c r="I83" s="35">
        <v>78</v>
      </c>
      <c r="J83" s="32" t="s">
        <v>1044</v>
      </c>
      <c r="K83" s="32" t="s">
        <v>1044</v>
      </c>
      <c r="L83" s="32" t="s">
        <v>1043</v>
      </c>
      <c r="M83" s="32" t="s">
        <v>1043</v>
      </c>
      <c r="N83" s="39" t="s">
        <v>1055</v>
      </c>
    </row>
    <row r="84" spans="1:14" x14ac:dyDescent="0.4">
      <c r="A84" s="3">
        <v>289</v>
      </c>
      <c r="B84" s="29" t="s">
        <v>5</v>
      </c>
      <c r="C84" s="8756" t="s">
        <v>95</v>
      </c>
      <c r="D84" s="8756" t="s">
        <v>96</v>
      </c>
      <c r="E84" s="8757" t="s">
        <v>98</v>
      </c>
      <c r="F84" s="8757" t="str">
        <f t="shared" ca="1" si="3"/>
        <v>社会教育団体補助</v>
      </c>
      <c r="G84" s="8758" t="str">
        <f t="shared" ca="1" si="2"/>
        <v>社会教育団体補助</v>
      </c>
      <c r="H84" s="30" t="s">
        <v>719</v>
      </c>
      <c r="I84" s="35">
        <v>1916</v>
      </c>
      <c r="J84" s="32" t="s">
        <v>1044</v>
      </c>
      <c r="K84" s="32" t="s">
        <v>1044</v>
      </c>
      <c r="L84" s="32" t="s">
        <v>1043</v>
      </c>
      <c r="M84" s="32" t="s">
        <v>1043</v>
      </c>
      <c r="N84" s="39" t="s">
        <v>1055</v>
      </c>
    </row>
    <row r="85" spans="1:14" x14ac:dyDescent="0.4">
      <c r="A85" s="3">
        <v>290</v>
      </c>
      <c r="B85" s="29" t="s">
        <v>5</v>
      </c>
      <c r="C85" s="8756" t="s">
        <v>95</v>
      </c>
      <c r="D85" s="8756" t="s">
        <v>96</v>
      </c>
      <c r="E85" s="8757" t="s">
        <v>99</v>
      </c>
      <c r="F85" s="8757" t="str">
        <f t="shared" ca="1" si="3"/>
        <v>二十歳の集い</v>
      </c>
      <c r="G85" s="8758" t="str">
        <f t="shared" ca="1" si="2"/>
        <v>二十歳の集い</v>
      </c>
      <c r="H85" s="30" t="s">
        <v>719</v>
      </c>
      <c r="I85" s="35">
        <v>613</v>
      </c>
      <c r="J85" s="32" t="s">
        <v>1044</v>
      </c>
      <c r="K85" s="32" t="s">
        <v>1044</v>
      </c>
      <c r="L85" s="32" t="s">
        <v>1043</v>
      </c>
      <c r="M85" s="32" t="s">
        <v>1043</v>
      </c>
      <c r="N85" s="39" t="s">
        <v>1055</v>
      </c>
    </row>
    <row r="86" spans="1:14" x14ac:dyDescent="0.4">
      <c r="A86" s="3">
        <v>291</v>
      </c>
      <c r="B86" s="29" t="s">
        <v>5</v>
      </c>
      <c r="C86" s="8756" t="s">
        <v>95</v>
      </c>
      <c r="D86" s="8756" t="s">
        <v>96</v>
      </c>
      <c r="E86" s="8757" t="s">
        <v>100</v>
      </c>
      <c r="F86" s="8757" t="str">
        <f t="shared" ca="1" si="3"/>
        <v>大学公開講座等</v>
      </c>
      <c r="G86" s="8758" t="str">
        <f t="shared" ca="1" si="2"/>
        <v>大学公開講座等</v>
      </c>
      <c r="H86" s="30" t="s">
        <v>719</v>
      </c>
      <c r="I86" s="35">
        <v>576</v>
      </c>
      <c r="J86" s="32" t="s">
        <v>1044</v>
      </c>
      <c r="K86" s="32" t="s">
        <v>1044</v>
      </c>
      <c r="L86" s="32" t="s">
        <v>1043</v>
      </c>
      <c r="M86" s="32" t="s">
        <v>1043</v>
      </c>
      <c r="N86" s="39" t="s">
        <v>1055</v>
      </c>
    </row>
    <row r="87" spans="1:14" x14ac:dyDescent="0.4">
      <c r="A87" s="3">
        <v>292</v>
      </c>
      <c r="B87" s="29" t="s">
        <v>5</v>
      </c>
      <c r="C87" s="8756" t="s">
        <v>95</v>
      </c>
      <c r="D87" s="8756" t="s">
        <v>96</v>
      </c>
      <c r="E87" s="8757" t="s">
        <v>101</v>
      </c>
      <c r="F87" s="8757" t="str">
        <f t="shared" ca="1" si="3"/>
        <v>子ども大学にいざ実行委員会補助</v>
      </c>
      <c r="G87" s="8758" t="str">
        <f t="shared" ca="1" si="2"/>
        <v>子ども大学にいざ実行委員会補助</v>
      </c>
      <c r="H87" s="30" t="s">
        <v>719</v>
      </c>
      <c r="I87" s="35">
        <v>145</v>
      </c>
      <c r="J87" s="32" t="s">
        <v>1044</v>
      </c>
      <c r="K87" s="32" t="s">
        <v>1044</v>
      </c>
      <c r="L87" s="32" t="s">
        <v>1043</v>
      </c>
      <c r="M87" s="32" t="s">
        <v>1043</v>
      </c>
      <c r="N87" s="39" t="s">
        <v>1055</v>
      </c>
    </row>
    <row r="88" spans="1:14" x14ac:dyDescent="0.4">
      <c r="A88" s="3">
        <v>293</v>
      </c>
      <c r="B88" s="29" t="s">
        <v>102</v>
      </c>
      <c r="C88" s="8756" t="s">
        <v>95</v>
      </c>
      <c r="D88" s="8756" t="s">
        <v>103</v>
      </c>
      <c r="E88" s="8757" t="s">
        <v>104</v>
      </c>
      <c r="F88" s="8757" t="str">
        <f t="shared" ca="1" si="3"/>
        <v>新座快適みらい都市市民まつり</v>
      </c>
      <c r="G88" s="8758" t="str">
        <f t="shared" ca="1" si="2"/>
        <v>新座快適みらい都市市民まつり</v>
      </c>
      <c r="H88" s="30" t="s">
        <v>719</v>
      </c>
      <c r="I88" s="35">
        <v>1703</v>
      </c>
      <c r="J88" s="32" t="s">
        <v>1044</v>
      </c>
      <c r="K88" s="32" t="s">
        <v>1044</v>
      </c>
      <c r="L88" s="32" t="s">
        <v>1043</v>
      </c>
      <c r="M88" s="32" t="s">
        <v>1043</v>
      </c>
      <c r="N88" s="39" t="s">
        <v>1055</v>
      </c>
    </row>
    <row r="89" spans="1:14" x14ac:dyDescent="0.4">
      <c r="A89" s="3">
        <v>294</v>
      </c>
      <c r="B89" s="29" t="s">
        <v>5</v>
      </c>
      <c r="C89" s="8756" t="s">
        <v>95</v>
      </c>
      <c r="D89" s="8756" t="s">
        <v>96</v>
      </c>
      <c r="E89" s="8757" t="s">
        <v>105</v>
      </c>
      <c r="F89" s="8757" t="str">
        <f t="shared" ca="1" si="3"/>
        <v>ギャラリー運営管理</v>
      </c>
      <c r="G89" s="8758" t="str">
        <f t="shared" ca="1" si="2"/>
        <v>ギャラリー運営管理</v>
      </c>
      <c r="H89" s="30" t="s">
        <v>719</v>
      </c>
      <c r="I89" s="35">
        <v>107</v>
      </c>
      <c r="J89" s="32" t="s">
        <v>1044</v>
      </c>
      <c r="K89" s="32" t="s">
        <v>1044</v>
      </c>
      <c r="L89" s="32" t="s">
        <v>1043</v>
      </c>
      <c r="M89" s="32" t="s">
        <v>1043</v>
      </c>
      <c r="N89" s="39" t="s">
        <v>1055</v>
      </c>
    </row>
    <row r="90" spans="1:14" x14ac:dyDescent="0.4">
      <c r="A90" s="3">
        <v>295</v>
      </c>
      <c r="B90" s="29" t="s">
        <v>5</v>
      </c>
      <c r="C90" s="8756" t="s">
        <v>95</v>
      </c>
      <c r="D90" s="8756" t="s">
        <v>96</v>
      </c>
      <c r="E90" s="8757" t="s">
        <v>106</v>
      </c>
      <c r="F90" s="8757" t="str">
        <f t="shared" ca="1" si="3"/>
        <v>にいざプラスカレッジ</v>
      </c>
      <c r="G90" s="8758" t="str">
        <f t="shared" ca="1" si="2"/>
        <v>にいざプラスカレッジ</v>
      </c>
      <c r="H90" s="30" t="s">
        <v>719</v>
      </c>
      <c r="I90" s="35">
        <v>769</v>
      </c>
      <c r="J90" s="32" t="s">
        <v>1044</v>
      </c>
      <c r="K90" s="32" t="s">
        <v>1044</v>
      </c>
      <c r="L90" s="32" t="s">
        <v>1044</v>
      </c>
      <c r="M90" s="32" t="s">
        <v>1043</v>
      </c>
      <c r="N90" s="39" t="s">
        <v>1056</v>
      </c>
    </row>
    <row r="91" spans="1:14" x14ac:dyDescent="0.4">
      <c r="A91" s="3">
        <v>296</v>
      </c>
      <c r="B91" s="29" t="s">
        <v>5</v>
      </c>
      <c r="C91" s="8756" t="s">
        <v>95</v>
      </c>
      <c r="D91" s="8756" t="s">
        <v>96</v>
      </c>
      <c r="E91" s="8757" t="s">
        <v>107</v>
      </c>
      <c r="F91" s="8757" t="str">
        <f t="shared" ca="1" si="3"/>
        <v>市民会館運営管理</v>
      </c>
      <c r="G91" s="8758" t="str">
        <f t="shared" ca="1" si="2"/>
        <v>市民会館運営管理</v>
      </c>
      <c r="H91" s="30" t="s">
        <v>719</v>
      </c>
      <c r="I91" s="35">
        <v>87408</v>
      </c>
      <c r="J91" s="32" t="s">
        <v>1044</v>
      </c>
      <c r="K91" s="32" t="s">
        <v>1044</v>
      </c>
      <c r="L91" s="32" t="s">
        <v>1043</v>
      </c>
      <c r="M91" s="32" t="s">
        <v>1043</v>
      </c>
      <c r="N91" s="39" t="s">
        <v>1055</v>
      </c>
    </row>
    <row r="92" spans="1:14" x14ac:dyDescent="0.4">
      <c r="A92" s="3">
        <v>297</v>
      </c>
      <c r="B92" s="29" t="s">
        <v>5</v>
      </c>
      <c r="C92" s="8756" t="s">
        <v>95</v>
      </c>
      <c r="D92" s="8756" t="s">
        <v>96</v>
      </c>
      <c r="E92" s="8757" t="s">
        <v>108</v>
      </c>
      <c r="F92" s="8757" t="str">
        <f t="shared" ca="1" si="3"/>
        <v>ふるさと新座館ホール運営管理</v>
      </c>
      <c r="G92" s="8758" t="str">
        <f t="shared" ca="1" si="2"/>
        <v>ふるさと新座館ホール運営管理</v>
      </c>
      <c r="H92" s="30" t="s">
        <v>719</v>
      </c>
      <c r="I92" s="35">
        <v>4153</v>
      </c>
      <c r="J92" s="32" t="s">
        <v>1044</v>
      </c>
      <c r="K92" s="32" t="s">
        <v>1044</v>
      </c>
      <c r="L92" s="32" t="s">
        <v>1043</v>
      </c>
      <c r="M92" s="32" t="s">
        <v>1043</v>
      </c>
      <c r="N92" s="39" t="s">
        <v>1055</v>
      </c>
    </row>
    <row r="93" spans="1:14" x14ac:dyDescent="0.4">
      <c r="A93" s="3">
        <v>298</v>
      </c>
      <c r="B93" s="29" t="s">
        <v>5</v>
      </c>
      <c r="C93" s="8756" t="s">
        <v>95</v>
      </c>
      <c r="D93" s="8756" t="s">
        <v>96</v>
      </c>
      <c r="E93" s="8757" t="s">
        <v>109</v>
      </c>
      <c r="F93" s="8757" t="str">
        <f t="shared" ca="1" si="3"/>
        <v>公民館運営審議会</v>
      </c>
      <c r="G93" s="8758" t="str">
        <f t="shared" ca="1" si="2"/>
        <v>公民館運営審議会</v>
      </c>
      <c r="H93" s="30" t="s">
        <v>832</v>
      </c>
      <c r="I93" s="35">
        <v>69</v>
      </c>
      <c r="J93" s="32" t="s">
        <v>1044</v>
      </c>
      <c r="K93" s="32" t="s">
        <v>1044</v>
      </c>
      <c r="L93" s="32" t="s">
        <v>1043</v>
      </c>
      <c r="M93" s="32" t="s">
        <v>1043</v>
      </c>
      <c r="N93" s="39" t="s">
        <v>1055</v>
      </c>
    </row>
    <row r="94" spans="1:14" x14ac:dyDescent="0.4">
      <c r="A94" s="3">
        <v>299</v>
      </c>
      <c r="B94" s="29" t="s">
        <v>5</v>
      </c>
      <c r="C94" s="8756" t="s">
        <v>95</v>
      </c>
      <c r="D94" s="8756" t="s">
        <v>96</v>
      </c>
      <c r="E94" s="8757" t="s">
        <v>110</v>
      </c>
      <c r="F94" s="8757" t="str">
        <f t="shared" ca="1" si="3"/>
        <v>公民館施設管理</v>
      </c>
      <c r="G94" s="8758" t="str">
        <f t="shared" ca="1" si="2"/>
        <v>公民館施設管理</v>
      </c>
      <c r="H94" s="30" t="s">
        <v>832</v>
      </c>
      <c r="I94" s="35">
        <v>97094</v>
      </c>
      <c r="J94" s="32" t="s">
        <v>1044</v>
      </c>
      <c r="K94" s="32" t="s">
        <v>1044</v>
      </c>
      <c r="L94" s="32" t="s">
        <v>1043</v>
      </c>
      <c r="M94" s="32" t="s">
        <v>1043</v>
      </c>
      <c r="N94" s="39" t="s">
        <v>1055</v>
      </c>
    </row>
    <row r="95" spans="1:14" x14ac:dyDescent="0.4">
      <c r="A95" s="3">
        <v>300</v>
      </c>
      <c r="B95" s="29" t="s">
        <v>5</v>
      </c>
      <c r="C95" s="8756" t="s">
        <v>95</v>
      </c>
      <c r="D95" s="8756" t="s">
        <v>96</v>
      </c>
      <c r="E95" s="8757" t="s">
        <v>111</v>
      </c>
      <c r="F95" s="8757" t="str">
        <f t="shared" ca="1" si="3"/>
        <v>公民館講座</v>
      </c>
      <c r="G95" s="8758" t="str">
        <f t="shared" ca="1" si="2"/>
        <v>公民館講座</v>
      </c>
      <c r="H95" s="30" t="s">
        <v>832</v>
      </c>
      <c r="I95" s="35">
        <v>5975</v>
      </c>
      <c r="J95" s="32" t="s">
        <v>1044</v>
      </c>
      <c r="K95" s="32" t="s">
        <v>1044</v>
      </c>
      <c r="L95" s="32" t="s">
        <v>1043</v>
      </c>
      <c r="M95" s="32" t="s">
        <v>1043</v>
      </c>
      <c r="N95" s="39" t="s">
        <v>1055</v>
      </c>
    </row>
    <row r="96" spans="1:14" x14ac:dyDescent="0.4">
      <c r="A96" s="3">
        <v>301</v>
      </c>
      <c r="B96" s="29" t="s">
        <v>5</v>
      </c>
      <c r="C96" s="8756" t="s">
        <v>95</v>
      </c>
      <c r="D96" s="8756" t="s">
        <v>96</v>
      </c>
      <c r="E96" s="8757" t="s">
        <v>112</v>
      </c>
      <c r="F96" s="8757" t="str">
        <f t="shared" ca="1" si="3"/>
        <v>社会教育指導員</v>
      </c>
      <c r="G96" s="8758" t="str">
        <f t="shared" ca="1" si="2"/>
        <v>社会教育指導員</v>
      </c>
      <c r="H96" s="30" t="s">
        <v>832</v>
      </c>
      <c r="I96" s="35">
        <v>9994</v>
      </c>
      <c r="J96" s="32" t="s">
        <v>1044</v>
      </c>
      <c r="K96" s="32" t="s">
        <v>1044</v>
      </c>
      <c r="L96" s="32" t="s">
        <v>1043</v>
      </c>
      <c r="M96" s="32" t="s">
        <v>1043</v>
      </c>
      <c r="N96" s="39" t="s">
        <v>1055</v>
      </c>
    </row>
    <row r="97" spans="1:14" x14ac:dyDescent="0.4">
      <c r="A97" s="3">
        <v>302</v>
      </c>
      <c r="B97" s="29" t="s">
        <v>5</v>
      </c>
      <c r="C97" s="8756" t="s">
        <v>95</v>
      </c>
      <c r="D97" s="8756" t="s">
        <v>96</v>
      </c>
      <c r="E97" s="8757" t="s">
        <v>113</v>
      </c>
      <c r="F97" s="8757" t="str">
        <f t="shared" ca="1" si="3"/>
        <v>ふるさと新座館施設管理</v>
      </c>
      <c r="G97" s="8758" t="str">
        <f t="shared" ca="1" si="2"/>
        <v>ふるさと新座館施設管理</v>
      </c>
      <c r="H97" s="30" t="s">
        <v>832</v>
      </c>
      <c r="I97" s="35">
        <v>53721</v>
      </c>
      <c r="J97" s="32" t="s">
        <v>1044</v>
      </c>
      <c r="K97" s="32" t="s">
        <v>1044</v>
      </c>
      <c r="L97" s="32" t="s">
        <v>1043</v>
      </c>
      <c r="M97" s="32" t="s">
        <v>1043</v>
      </c>
      <c r="N97" s="39" t="s">
        <v>1055</v>
      </c>
    </row>
    <row r="98" spans="1:14" x14ac:dyDescent="0.4">
      <c r="A98" s="3">
        <v>303</v>
      </c>
      <c r="B98" s="29" t="s">
        <v>5</v>
      </c>
      <c r="C98" s="8756" t="s">
        <v>95</v>
      </c>
      <c r="D98" s="8756" t="s">
        <v>96</v>
      </c>
      <c r="E98" s="8757" t="s">
        <v>114</v>
      </c>
      <c r="F98" s="8757" t="str">
        <f t="shared" ca="1" si="3"/>
        <v>公民館施設整備</v>
      </c>
      <c r="G98" s="8758" t="str">
        <f t="shared" ca="1" si="2"/>
        <v>公民館施設整備</v>
      </c>
      <c r="H98" s="30" t="s">
        <v>832</v>
      </c>
      <c r="I98" s="35">
        <v>12311</v>
      </c>
      <c r="J98" s="32" t="s">
        <v>1044</v>
      </c>
      <c r="K98" s="32" t="s">
        <v>1044</v>
      </c>
      <c r="L98" s="32" t="s">
        <v>1043</v>
      </c>
      <c r="M98" s="32" t="s">
        <v>1043</v>
      </c>
      <c r="N98" s="39" t="s">
        <v>1055</v>
      </c>
    </row>
    <row r="99" spans="1:14" x14ac:dyDescent="0.4">
      <c r="A99" s="3">
        <v>304</v>
      </c>
      <c r="B99" s="29" t="s">
        <v>5</v>
      </c>
      <c r="C99" s="30" t="s">
        <v>95</v>
      </c>
      <c r="D99" s="30" t="s">
        <v>96</v>
      </c>
      <c r="E99" s="3" t="s">
        <v>115</v>
      </c>
      <c r="F99" s="3" t="str">
        <f t="shared" ca="1" si="3"/>
        <v>図書館協議会</v>
      </c>
      <c r="G99" s="4" t="str">
        <f t="shared" ca="1" si="2"/>
        <v>図書館協議会</v>
      </c>
      <c r="H99" s="30" t="s">
        <v>874</v>
      </c>
      <c r="I99" s="35">
        <v>107</v>
      </c>
      <c r="J99" s="32" t="s">
        <v>1044</v>
      </c>
      <c r="K99" s="32" t="s">
        <v>1044</v>
      </c>
      <c r="L99" s="32" t="s">
        <v>1043</v>
      </c>
      <c r="M99" s="32" t="s">
        <v>1043</v>
      </c>
      <c r="N99" s="39" t="s">
        <v>1055</v>
      </c>
    </row>
    <row r="100" spans="1:14" x14ac:dyDescent="0.4">
      <c r="A100" s="3">
        <v>305</v>
      </c>
      <c r="B100" s="29" t="s">
        <v>5</v>
      </c>
      <c r="C100" s="30" t="s">
        <v>95</v>
      </c>
      <c r="D100" s="30" t="s">
        <v>96</v>
      </c>
      <c r="E100" s="3" t="s">
        <v>116</v>
      </c>
      <c r="F100" s="3" t="str">
        <f t="shared" ca="1" si="3"/>
        <v>図書館資料整備</v>
      </c>
      <c r="G100" s="4" t="str">
        <f t="shared" ca="1" si="2"/>
        <v>図書館資料整備</v>
      </c>
      <c r="H100" s="30" t="s">
        <v>874</v>
      </c>
      <c r="I100" s="35">
        <v>52308</v>
      </c>
      <c r="J100" s="32" t="s">
        <v>1044</v>
      </c>
      <c r="K100" s="32" t="s">
        <v>1044</v>
      </c>
      <c r="L100" s="32" t="s">
        <v>1043</v>
      </c>
      <c r="M100" s="32" t="s">
        <v>1043</v>
      </c>
      <c r="N100" s="39" t="s">
        <v>1055</v>
      </c>
    </row>
    <row r="101" spans="1:14" x14ac:dyDescent="0.4">
      <c r="A101" s="3">
        <v>306</v>
      </c>
      <c r="B101" s="29" t="s">
        <v>5</v>
      </c>
      <c r="C101" s="30" t="s">
        <v>95</v>
      </c>
      <c r="D101" s="30" t="s">
        <v>96</v>
      </c>
      <c r="E101" s="3" t="s">
        <v>117</v>
      </c>
      <c r="F101" s="3" t="str">
        <f t="shared" ca="1" si="3"/>
        <v>図書館施設管理</v>
      </c>
      <c r="G101" s="4" t="str">
        <f t="shared" ca="1" si="2"/>
        <v>図書館施設管理</v>
      </c>
      <c r="H101" s="30" t="s">
        <v>874</v>
      </c>
      <c r="I101" s="35">
        <v>110858</v>
      </c>
      <c r="J101" s="32" t="s">
        <v>1044</v>
      </c>
      <c r="K101" s="32" t="s">
        <v>1044</v>
      </c>
      <c r="L101" s="32" t="s">
        <v>1043</v>
      </c>
      <c r="M101" s="32" t="s">
        <v>1043</v>
      </c>
      <c r="N101" s="39" t="s">
        <v>1056</v>
      </c>
    </row>
    <row r="102" spans="1:14" x14ac:dyDescent="0.4">
      <c r="A102" s="3">
        <v>307</v>
      </c>
      <c r="B102" s="29" t="s">
        <v>5</v>
      </c>
      <c r="C102" s="30" t="s">
        <v>95</v>
      </c>
      <c r="D102" s="30" t="s">
        <v>96</v>
      </c>
      <c r="E102" s="3" t="s">
        <v>118</v>
      </c>
      <c r="F102" s="3" t="str">
        <f t="shared" ca="1" si="3"/>
        <v>図書館講座、講習等</v>
      </c>
      <c r="G102" s="4" t="str">
        <f t="shared" ca="1" si="2"/>
        <v>図書館講座、講習等</v>
      </c>
      <c r="H102" s="30" t="s">
        <v>874</v>
      </c>
      <c r="I102" s="35">
        <v>450</v>
      </c>
      <c r="J102" s="32" t="s">
        <v>1044</v>
      </c>
      <c r="K102" s="32" t="s">
        <v>1043</v>
      </c>
      <c r="L102" s="32" t="s">
        <v>1044</v>
      </c>
      <c r="M102" s="32" t="s">
        <v>1043</v>
      </c>
      <c r="N102" s="39" t="s">
        <v>1059</v>
      </c>
    </row>
    <row r="103" spans="1:14" x14ac:dyDescent="0.4">
      <c r="A103" s="3">
        <v>308</v>
      </c>
      <c r="B103" s="29" t="s">
        <v>5</v>
      </c>
      <c r="C103" s="30" t="s">
        <v>95</v>
      </c>
      <c r="D103" s="30" t="s">
        <v>96</v>
      </c>
      <c r="E103" s="3" t="s">
        <v>119</v>
      </c>
      <c r="F103" s="3" t="str">
        <f t="shared" ca="1" si="3"/>
        <v>視聴覚ライブラリー運営</v>
      </c>
      <c r="G103" s="4" t="str">
        <f t="shared" ca="1" si="2"/>
        <v>視聴覚ライブラリー運営</v>
      </c>
      <c r="H103" s="30" t="s">
        <v>874</v>
      </c>
      <c r="I103" s="35">
        <v>662</v>
      </c>
      <c r="J103" s="32" t="s">
        <v>1044</v>
      </c>
      <c r="K103" s="32" t="s">
        <v>1044</v>
      </c>
      <c r="L103" s="32" t="s">
        <v>1043</v>
      </c>
      <c r="M103" s="32" t="s">
        <v>1043</v>
      </c>
      <c r="N103" s="39" t="s">
        <v>1055</v>
      </c>
    </row>
    <row r="104" spans="1:14" x14ac:dyDescent="0.4">
      <c r="A104" s="3">
        <v>309</v>
      </c>
      <c r="B104" s="29" t="s">
        <v>5</v>
      </c>
      <c r="C104" s="30" t="s">
        <v>95</v>
      </c>
      <c r="D104" s="30" t="s">
        <v>96</v>
      </c>
      <c r="E104" s="3" t="s">
        <v>120</v>
      </c>
      <c r="F104" s="3" t="str">
        <f t="shared" ca="1" si="3"/>
        <v>図書館施設整備</v>
      </c>
      <c r="G104" s="4" t="str">
        <f t="shared" ca="1" si="2"/>
        <v>図書館施設整備</v>
      </c>
      <c r="H104" s="30" t="s">
        <v>874</v>
      </c>
      <c r="I104" s="35">
        <v>332</v>
      </c>
      <c r="J104" s="32" t="s">
        <v>1044</v>
      </c>
      <c r="K104" s="32" t="s">
        <v>1044</v>
      </c>
      <c r="L104" s="32" t="s">
        <v>1043</v>
      </c>
      <c r="M104" s="32" t="s">
        <v>1043</v>
      </c>
      <c r="N104" s="39" t="s">
        <v>1058</v>
      </c>
    </row>
    <row r="105" spans="1:14" x14ac:dyDescent="0.4">
      <c r="A105" s="3">
        <v>310</v>
      </c>
      <c r="B105" s="29" t="s">
        <v>5</v>
      </c>
      <c r="C105" s="30" t="s">
        <v>121</v>
      </c>
      <c r="D105" s="30" t="s">
        <v>122</v>
      </c>
      <c r="E105" s="3" t="s">
        <v>123</v>
      </c>
      <c r="F105" s="3" t="str">
        <f t="shared" ca="1" si="3"/>
        <v>文化財保護審議委員会</v>
      </c>
      <c r="G105" s="4" t="str">
        <f t="shared" ca="1" si="2"/>
        <v>文化財保護審議委員会</v>
      </c>
      <c r="H105" s="30" t="s">
        <v>922</v>
      </c>
      <c r="I105" s="35">
        <v>156</v>
      </c>
      <c r="J105" s="32" t="s">
        <v>1044</v>
      </c>
      <c r="K105" s="32" t="s">
        <v>1043</v>
      </c>
      <c r="L105" s="32" t="s">
        <v>1043</v>
      </c>
      <c r="M105" s="32" t="s">
        <v>1043</v>
      </c>
      <c r="N105" s="39" t="s">
        <v>1055</v>
      </c>
    </row>
    <row r="106" spans="1:14" x14ac:dyDescent="0.4">
      <c r="A106" s="3">
        <v>311</v>
      </c>
      <c r="B106" s="29" t="s">
        <v>5</v>
      </c>
      <c r="C106" s="30" t="s">
        <v>121</v>
      </c>
      <c r="D106" s="30" t="s">
        <v>122</v>
      </c>
      <c r="E106" s="3" t="s">
        <v>124</v>
      </c>
      <c r="F106" s="3" t="str">
        <f t="shared" ca="1" si="3"/>
        <v>文化財調査</v>
      </c>
      <c r="G106" s="4" t="str">
        <f t="shared" ca="1" si="2"/>
        <v>文化財調査</v>
      </c>
      <c r="H106" s="30" t="s">
        <v>922</v>
      </c>
      <c r="I106" s="35">
        <v>44481</v>
      </c>
      <c r="J106" s="32" t="s">
        <v>1043</v>
      </c>
      <c r="K106" s="32" t="s">
        <v>1043</v>
      </c>
      <c r="L106" s="32" t="s">
        <v>1043</v>
      </c>
      <c r="M106" s="32" t="s">
        <v>1043</v>
      </c>
      <c r="N106" s="39" t="s">
        <v>1055</v>
      </c>
    </row>
    <row r="107" spans="1:14" x14ac:dyDescent="0.4">
      <c r="A107" s="3">
        <v>312</v>
      </c>
      <c r="B107" s="29" t="s">
        <v>5</v>
      </c>
      <c r="C107" s="30" t="s">
        <v>121</v>
      </c>
      <c r="D107" s="30" t="s">
        <v>122</v>
      </c>
      <c r="E107" s="3" t="s">
        <v>125</v>
      </c>
      <c r="F107" s="3" t="str">
        <f t="shared" ca="1" si="3"/>
        <v>文化財補助</v>
      </c>
      <c r="G107" s="4" t="str">
        <f t="shared" ca="1" si="2"/>
        <v>文化財補助</v>
      </c>
      <c r="H107" s="30" t="s">
        <v>922</v>
      </c>
      <c r="I107" s="35">
        <v>244</v>
      </c>
      <c r="J107" s="32" t="s">
        <v>1044</v>
      </c>
      <c r="K107" s="32" t="s">
        <v>1043</v>
      </c>
      <c r="L107" s="32" t="s">
        <v>1044</v>
      </c>
      <c r="M107" s="32" t="s">
        <v>1043</v>
      </c>
      <c r="N107" s="39" t="s">
        <v>1056</v>
      </c>
    </row>
    <row r="108" spans="1:14" x14ac:dyDescent="0.4">
      <c r="A108" s="3">
        <v>313</v>
      </c>
      <c r="B108" s="29" t="s">
        <v>5</v>
      </c>
      <c r="C108" s="30" t="s">
        <v>121</v>
      </c>
      <c r="D108" s="30" t="s">
        <v>122</v>
      </c>
      <c r="E108" s="3" t="s">
        <v>126</v>
      </c>
      <c r="F108" s="3" t="str">
        <f t="shared" ca="1" si="3"/>
        <v>文化財保存活用</v>
      </c>
      <c r="G108" s="4" t="str">
        <f t="shared" ca="1" si="2"/>
        <v>文化財保存活用</v>
      </c>
      <c r="H108" s="30" t="s">
        <v>922</v>
      </c>
      <c r="I108" s="35">
        <v>1924</v>
      </c>
      <c r="J108" s="32" t="s">
        <v>1044</v>
      </c>
      <c r="K108" s="32" t="s">
        <v>1044</v>
      </c>
      <c r="L108" s="32" t="s">
        <v>1044</v>
      </c>
      <c r="M108" s="32" t="s">
        <v>1043</v>
      </c>
      <c r="N108" s="39" t="s">
        <v>1056</v>
      </c>
    </row>
    <row r="109" spans="1:14" x14ac:dyDescent="0.4">
      <c r="A109" s="3">
        <v>314</v>
      </c>
      <c r="B109" s="29" t="s">
        <v>5</v>
      </c>
      <c r="C109" s="30" t="s">
        <v>121</v>
      </c>
      <c r="D109" s="30" t="s">
        <v>122</v>
      </c>
      <c r="E109" s="3" t="s">
        <v>127</v>
      </c>
      <c r="F109" s="3" t="str">
        <f t="shared" ca="1" si="3"/>
        <v>睡足軒の森運営管理</v>
      </c>
      <c r="G109" s="4" t="str">
        <f t="shared" ca="1" si="2"/>
        <v>睡足軒の森運営管理</v>
      </c>
      <c r="H109" s="30" t="s">
        <v>922</v>
      </c>
      <c r="I109" s="35">
        <v>4016</v>
      </c>
      <c r="J109" s="32" t="s">
        <v>1044</v>
      </c>
      <c r="K109" s="32" t="s">
        <v>1043</v>
      </c>
      <c r="L109" s="32" t="s">
        <v>1044</v>
      </c>
      <c r="M109" s="32" t="s">
        <v>1043</v>
      </c>
      <c r="N109" s="39" t="s">
        <v>1056</v>
      </c>
    </row>
    <row r="110" spans="1:14" x14ac:dyDescent="0.4">
      <c r="A110" s="3">
        <v>315</v>
      </c>
      <c r="B110" s="29" t="s">
        <v>5</v>
      </c>
      <c r="C110" s="30" t="s">
        <v>121</v>
      </c>
      <c r="D110" s="30" t="s">
        <v>122</v>
      </c>
      <c r="E110" s="3" t="s">
        <v>128</v>
      </c>
      <c r="F110" s="3" t="str">
        <f t="shared" ca="1" si="3"/>
        <v>歴史民俗資料館運営管理</v>
      </c>
      <c r="G110" s="4" t="str">
        <f t="shared" ca="1" si="2"/>
        <v>歴史民俗資料館運営管理</v>
      </c>
      <c r="H110" s="30" t="s">
        <v>922</v>
      </c>
      <c r="I110" s="35">
        <v>17880</v>
      </c>
      <c r="J110" s="32" t="s">
        <v>1044</v>
      </c>
      <c r="K110" s="32" t="s">
        <v>1044</v>
      </c>
      <c r="L110" s="32" t="s">
        <v>1043</v>
      </c>
      <c r="M110" s="32" t="s">
        <v>1043</v>
      </c>
      <c r="N110" s="39" t="s">
        <v>1056</v>
      </c>
    </row>
    <row r="111" spans="1:14" x14ac:dyDescent="0.4">
      <c r="A111" s="3">
        <v>316</v>
      </c>
      <c r="B111" s="29" t="s">
        <v>5</v>
      </c>
      <c r="C111" s="30" t="s">
        <v>129</v>
      </c>
      <c r="D111" s="30" t="s">
        <v>130</v>
      </c>
      <c r="E111" s="3" t="s">
        <v>131</v>
      </c>
      <c r="F111" s="3" t="str">
        <f t="shared" ca="1" si="3"/>
        <v>スポーツ推進</v>
      </c>
      <c r="G111" s="4" t="str">
        <f t="shared" ca="1" si="2"/>
        <v>スポーツ推進</v>
      </c>
      <c r="H111" s="30" t="s">
        <v>719</v>
      </c>
      <c r="I111" s="35">
        <v>1700</v>
      </c>
      <c r="J111" s="32" t="s">
        <v>1044</v>
      </c>
      <c r="K111" s="32" t="s">
        <v>1044</v>
      </c>
      <c r="L111" s="32" t="s">
        <v>1043</v>
      </c>
      <c r="M111" s="32" t="s">
        <v>1043</v>
      </c>
      <c r="N111" s="39" t="s">
        <v>1055</v>
      </c>
    </row>
    <row r="112" spans="1:14" x14ac:dyDescent="0.4">
      <c r="A112" s="3">
        <v>317</v>
      </c>
      <c r="B112" s="29" t="s">
        <v>5</v>
      </c>
      <c r="C112" s="30" t="s">
        <v>129</v>
      </c>
      <c r="D112" s="30" t="s">
        <v>130</v>
      </c>
      <c r="E112" s="3" t="s">
        <v>132</v>
      </c>
      <c r="F112" s="3" t="str">
        <f t="shared" ca="1" si="3"/>
        <v>スポーツ教室</v>
      </c>
      <c r="G112" s="4" t="str">
        <f t="shared" ca="1" si="2"/>
        <v>スポーツ教室</v>
      </c>
      <c r="H112" s="30" t="s">
        <v>719</v>
      </c>
      <c r="I112" s="35">
        <v>202</v>
      </c>
      <c r="J112" s="32" t="s">
        <v>1044</v>
      </c>
      <c r="K112" s="32" t="s">
        <v>1044</v>
      </c>
      <c r="L112" s="32" t="s">
        <v>1044</v>
      </c>
      <c r="M112" s="32" t="s">
        <v>1043</v>
      </c>
      <c r="N112" s="39" t="s">
        <v>1056</v>
      </c>
    </row>
    <row r="113" spans="1:14" x14ac:dyDescent="0.4">
      <c r="A113" s="3">
        <v>318</v>
      </c>
      <c r="B113" s="29" t="s">
        <v>5</v>
      </c>
      <c r="C113" s="30" t="s">
        <v>129</v>
      </c>
      <c r="D113" s="30" t="s">
        <v>130</v>
      </c>
      <c r="E113" s="3" t="s">
        <v>133</v>
      </c>
      <c r="F113" s="3" t="str">
        <f t="shared" ca="1" si="3"/>
        <v>学校開放</v>
      </c>
      <c r="G113" s="4" t="str">
        <f t="shared" ca="1" si="2"/>
        <v>学校開放</v>
      </c>
      <c r="H113" s="30" t="s">
        <v>719</v>
      </c>
      <c r="I113" s="35">
        <v>1843</v>
      </c>
      <c r="J113" s="32" t="s">
        <v>1044</v>
      </c>
      <c r="K113" s="32" t="s">
        <v>1044</v>
      </c>
      <c r="L113" s="32" t="s">
        <v>1044</v>
      </c>
      <c r="M113" s="32" t="s">
        <v>1043</v>
      </c>
      <c r="N113" s="39" t="s">
        <v>1056</v>
      </c>
    </row>
    <row r="114" spans="1:14" x14ac:dyDescent="0.4">
      <c r="A114" s="3">
        <v>319</v>
      </c>
      <c r="B114" s="29" t="s">
        <v>5</v>
      </c>
      <c r="C114" s="30" t="s">
        <v>129</v>
      </c>
      <c r="D114" s="30" t="s">
        <v>130</v>
      </c>
      <c r="E114" s="3" t="s">
        <v>134</v>
      </c>
      <c r="F114" s="3" t="str">
        <f t="shared" ca="1" si="3"/>
        <v>市民総合体育大会</v>
      </c>
      <c r="G114" s="4" t="str">
        <f t="shared" ca="1" si="2"/>
        <v>市民総合体育大会</v>
      </c>
      <c r="H114" s="30" t="s">
        <v>719</v>
      </c>
      <c r="I114" s="35">
        <v>5044</v>
      </c>
      <c r="J114" s="32" t="s">
        <v>1044</v>
      </c>
      <c r="K114" s="32" t="s">
        <v>1044</v>
      </c>
      <c r="L114" s="32" t="s">
        <v>1043</v>
      </c>
      <c r="M114" s="32" t="s">
        <v>1043</v>
      </c>
      <c r="N114" s="39" t="s">
        <v>1055</v>
      </c>
    </row>
    <row r="115" spans="1:14" x14ac:dyDescent="0.4">
      <c r="A115" s="3">
        <v>320</v>
      </c>
      <c r="B115" s="29" t="s">
        <v>5</v>
      </c>
      <c r="C115" s="30" t="s">
        <v>129</v>
      </c>
      <c r="D115" s="30" t="s">
        <v>130</v>
      </c>
      <c r="E115" s="3" t="s">
        <v>135</v>
      </c>
      <c r="F115" s="3" t="str">
        <f t="shared" ca="1" si="3"/>
        <v>スポーツ協会補助</v>
      </c>
      <c r="G115" s="4" t="str">
        <f t="shared" ca="1" si="2"/>
        <v>スポーツ協会補助</v>
      </c>
      <c r="H115" s="30" t="s">
        <v>719</v>
      </c>
      <c r="I115" s="35">
        <v>23111</v>
      </c>
      <c r="J115" s="32" t="s">
        <v>1044</v>
      </c>
      <c r="K115" s="32" t="s">
        <v>1043</v>
      </c>
      <c r="L115" s="32" t="s">
        <v>1043</v>
      </c>
      <c r="M115" s="32" t="s">
        <v>1043</v>
      </c>
      <c r="N115" s="39" t="s">
        <v>1055</v>
      </c>
    </row>
    <row r="116" spans="1:14" x14ac:dyDescent="0.4">
      <c r="A116" s="3">
        <v>321</v>
      </c>
      <c r="B116" s="29" t="s">
        <v>5</v>
      </c>
      <c r="C116" s="30" t="s">
        <v>129</v>
      </c>
      <c r="D116" s="30" t="s">
        <v>136</v>
      </c>
      <c r="E116" s="3" t="s">
        <v>137</v>
      </c>
      <c r="F116" s="3" t="str">
        <f t="shared" ca="1" si="3"/>
        <v>新座快適みらい都市市民まつり</v>
      </c>
      <c r="G116" s="4" t="str">
        <f t="shared" ca="1" si="2"/>
        <v>新座快適みらい都市市民まつり</v>
      </c>
      <c r="H116" s="30" t="s">
        <v>719</v>
      </c>
      <c r="I116" s="35">
        <v>2643</v>
      </c>
      <c r="J116" s="32" t="s">
        <v>1044</v>
      </c>
      <c r="K116" s="32" t="s">
        <v>1044</v>
      </c>
      <c r="L116" s="32" t="s">
        <v>1044</v>
      </c>
      <c r="M116" s="32" t="s">
        <v>1043</v>
      </c>
      <c r="N116" s="39" t="s">
        <v>1056</v>
      </c>
    </row>
    <row r="117" spans="1:14" x14ac:dyDescent="0.4">
      <c r="A117" s="3">
        <v>322</v>
      </c>
      <c r="B117" s="29" t="s">
        <v>5</v>
      </c>
      <c r="C117" s="30" t="s">
        <v>129</v>
      </c>
      <c r="D117" s="30" t="s">
        <v>130</v>
      </c>
      <c r="E117" s="3" t="s">
        <v>138</v>
      </c>
      <c r="F117" s="3" t="str">
        <f t="shared" ca="1" si="3"/>
        <v>市民総合体育館運営管理</v>
      </c>
      <c r="G117" s="4" t="str">
        <f t="shared" ref="G117:G122" ca="1" si="4">HYPERLINK("#'"&amp;E117&amp;"'!A1", F117)</f>
        <v>市民総合体育館運営管理</v>
      </c>
      <c r="H117" s="30" t="s">
        <v>719</v>
      </c>
      <c r="I117" s="35">
        <v>117285</v>
      </c>
      <c r="J117" s="32" t="s">
        <v>1044</v>
      </c>
      <c r="K117" s="32" t="s">
        <v>1044</v>
      </c>
      <c r="L117" s="32" t="s">
        <v>1044</v>
      </c>
      <c r="M117" s="32" t="s">
        <v>1043</v>
      </c>
      <c r="N117" s="39" t="s">
        <v>1056</v>
      </c>
    </row>
    <row r="118" spans="1:14" x14ac:dyDescent="0.4">
      <c r="A118" s="3">
        <v>323</v>
      </c>
      <c r="B118" s="29" t="s">
        <v>5</v>
      </c>
      <c r="C118" s="30" t="s">
        <v>129</v>
      </c>
      <c r="D118" s="30" t="s">
        <v>130</v>
      </c>
      <c r="E118" s="3" t="s">
        <v>139</v>
      </c>
      <c r="F118" s="3" t="str">
        <f t="shared" ref="F118:F122" ca="1" si="5">INDIRECT("'"&amp;E118&amp;"'!E7")</f>
        <v>福祉の里体育館運営管理</v>
      </c>
      <c r="G118" s="4" t="str">
        <f t="shared" ca="1" si="4"/>
        <v>福祉の里体育館運営管理</v>
      </c>
      <c r="H118" s="30" t="s">
        <v>719</v>
      </c>
      <c r="I118" s="35">
        <v>967</v>
      </c>
      <c r="J118" s="32" t="s">
        <v>1044</v>
      </c>
      <c r="K118" s="32" t="s">
        <v>1044</v>
      </c>
      <c r="L118" s="32" t="s">
        <v>1043</v>
      </c>
      <c r="M118" s="32" t="s">
        <v>1043</v>
      </c>
      <c r="N118" s="39" t="s">
        <v>1055</v>
      </c>
    </row>
    <row r="119" spans="1:14" x14ac:dyDescent="0.4">
      <c r="A119" s="3">
        <v>324</v>
      </c>
      <c r="B119" s="29" t="s">
        <v>5</v>
      </c>
      <c r="C119" s="30" t="s">
        <v>129</v>
      </c>
      <c r="D119" s="30" t="s">
        <v>130</v>
      </c>
      <c r="E119" s="3" t="s">
        <v>140</v>
      </c>
      <c r="F119" s="3" t="str">
        <f t="shared" ca="1" si="5"/>
        <v>体育館施設整備</v>
      </c>
      <c r="G119" s="4" t="str">
        <f t="shared" ca="1" si="4"/>
        <v>体育館施設整備</v>
      </c>
      <c r="H119" s="30" t="s">
        <v>719</v>
      </c>
      <c r="I119" s="35">
        <v>49748</v>
      </c>
      <c r="J119" s="32" t="s">
        <v>1044</v>
      </c>
      <c r="K119" s="32" t="s">
        <v>1043</v>
      </c>
      <c r="L119" s="32" t="s">
        <v>1043</v>
      </c>
      <c r="M119" s="32" t="s">
        <v>1043</v>
      </c>
      <c r="N119" s="39" t="s">
        <v>1055</v>
      </c>
    </row>
    <row r="120" spans="1:14" x14ac:dyDescent="0.4">
      <c r="A120" s="3">
        <v>325</v>
      </c>
      <c r="B120" s="29" t="s">
        <v>5</v>
      </c>
      <c r="C120" s="30" t="s">
        <v>129</v>
      </c>
      <c r="D120" s="30" t="s">
        <v>130</v>
      </c>
      <c r="E120" s="3" t="s">
        <v>141</v>
      </c>
      <c r="F120" s="3" t="str">
        <f t="shared" ca="1" si="5"/>
        <v>体育施設運営管理</v>
      </c>
      <c r="G120" s="4" t="str">
        <f t="shared" ca="1" si="4"/>
        <v>体育施設運営管理</v>
      </c>
      <c r="H120" s="30" t="s">
        <v>719</v>
      </c>
      <c r="I120" s="35">
        <v>96812</v>
      </c>
      <c r="J120" s="32" t="s">
        <v>1044</v>
      </c>
      <c r="K120" s="32" t="s">
        <v>1044</v>
      </c>
      <c r="L120" s="32" t="s">
        <v>1044</v>
      </c>
      <c r="M120" s="32" t="s">
        <v>1043</v>
      </c>
      <c r="N120" s="39" t="s">
        <v>1056</v>
      </c>
    </row>
    <row r="121" spans="1:14" x14ac:dyDescent="0.4">
      <c r="A121" s="3">
        <v>326</v>
      </c>
      <c r="B121" s="29" t="s">
        <v>5</v>
      </c>
      <c r="C121" s="30" t="s">
        <v>129</v>
      </c>
      <c r="D121" s="30" t="s">
        <v>130</v>
      </c>
      <c r="E121" s="3" t="s">
        <v>142</v>
      </c>
      <c r="F121" s="3" t="str">
        <f t="shared" ca="1" si="5"/>
        <v>体育施設整備</v>
      </c>
      <c r="G121" s="4" t="str">
        <f t="shared" ca="1" si="4"/>
        <v>体育施設整備</v>
      </c>
      <c r="H121" s="30" t="s">
        <v>719</v>
      </c>
      <c r="I121" s="35">
        <v>72979</v>
      </c>
      <c r="J121" s="32" t="s">
        <v>1044</v>
      </c>
      <c r="K121" s="32" t="s">
        <v>1043</v>
      </c>
      <c r="L121" s="32" t="s">
        <v>1043</v>
      </c>
      <c r="M121" s="32" t="s">
        <v>1043</v>
      </c>
      <c r="N121" s="39" t="s">
        <v>1055</v>
      </c>
    </row>
    <row r="122" spans="1:14" x14ac:dyDescent="0.4">
      <c r="A122" s="3">
        <v>327</v>
      </c>
      <c r="B122" s="29" t="s">
        <v>5</v>
      </c>
      <c r="C122" s="30" t="s">
        <v>129</v>
      </c>
      <c r="D122" s="30" t="s">
        <v>130</v>
      </c>
      <c r="E122" s="3" t="s">
        <v>143</v>
      </c>
      <c r="F122" s="3" t="str">
        <f t="shared" ca="1" si="5"/>
        <v>体育施設用地取得</v>
      </c>
      <c r="G122" s="4" t="str">
        <f t="shared" ca="1" si="4"/>
        <v>体育施設用地取得</v>
      </c>
      <c r="H122" s="30" t="s">
        <v>719</v>
      </c>
      <c r="I122" s="35">
        <v>180952</v>
      </c>
      <c r="J122" s="32" t="s">
        <v>1044</v>
      </c>
      <c r="K122" s="32" t="s">
        <v>1043</v>
      </c>
      <c r="L122" s="32" t="s">
        <v>1043</v>
      </c>
      <c r="M122" s="32" t="s">
        <v>1043</v>
      </c>
      <c r="N122" s="39" t="s">
        <v>1055</v>
      </c>
    </row>
  </sheetData>
  <autoFilter ref="B1:N122"/>
  <phoneticPr fontId="2"/>
  <conditionalFormatting sqref="J1:M1048576">
    <cfRule type="containsText" dxfId="6" priority="7" operator="containsText" text="Ｃ">
      <formula>NOT(ISERROR(SEARCH("Ｃ",J1)))</formula>
    </cfRule>
  </conditionalFormatting>
  <conditionalFormatting sqref="N2:N122">
    <cfRule type="cellIs" dxfId="5" priority="1" operator="equal">
      <formula>"Ⅵ：事業終了"</formula>
    </cfRule>
    <cfRule type="cellIs" dxfId="4" priority="2" operator="equal">
      <formula>"Ⅵ：事業終了"</formula>
    </cfRule>
    <cfRule type="cellIs" dxfId="3" priority="3" operator="equal">
      <formula>"Ⅳ：事業規模縮小"</formula>
    </cfRule>
    <cfRule type="cellIs" dxfId="2" priority="4" operator="equal">
      <formula>"Ⅲ：現状のまま継続"</formula>
    </cfRule>
    <cfRule type="cellIs" dxfId="1" priority="5" operator="equal">
      <formula>"Ⅱ：改善しながら継続"</formula>
    </cfRule>
    <cfRule type="cellIs" dxfId="0" priority="6" operator="equal">
      <formula>"Ⅰ：事業規模拡大"</formula>
    </cfRule>
  </conditionalFormatting>
  <pageMargins left="0.7" right="0.7" top="0.75" bottom="0.75" header="0.3" footer="0.3"/>
  <pageSetup paperSize="9" scale="4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4"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557" t="s">
        <v>147</v>
      </c>
      <c r="Q4" s="558"/>
      <c r="R4" s="558"/>
      <c r="S4" s="558"/>
      <c r="T4" s="197" t="str">
        <f>LEFT(E83,1)</f>
        <v>Ｂ</v>
      </c>
      <c r="U4" s="683" t="s">
        <v>148</v>
      </c>
      <c r="V4" s="683"/>
      <c r="W4" s="683"/>
      <c r="X4" s="684"/>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教育内容の充実</v>
      </c>
      <c r="F6" s="138"/>
      <c r="G6" s="138"/>
      <c r="H6" s="138"/>
      <c r="I6" s="138"/>
      <c r="J6" s="138"/>
      <c r="K6" s="138"/>
      <c r="L6" s="138"/>
      <c r="M6" s="138"/>
      <c r="N6" s="139"/>
      <c r="P6" s="546" t="s">
        <v>151</v>
      </c>
      <c r="Q6" s="547"/>
      <c r="R6" s="547"/>
      <c r="S6" s="547"/>
      <c r="T6" s="197" t="str">
        <f>LEFT(E85,1)</f>
        <v>Ｂ</v>
      </c>
      <c r="U6" s="683" t="s">
        <v>152</v>
      </c>
      <c r="V6" s="683"/>
      <c r="W6" s="683"/>
      <c r="X6" s="684"/>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685" t="s">
        <v>153</v>
      </c>
      <c r="B7" s="686"/>
      <c r="C7" s="686"/>
      <c r="D7" s="686"/>
      <c r="E7" s="687" t="str">
        <f t="shared" si="0"/>
        <v>特別支援教育就学奨励（中学校）</v>
      </c>
      <c r="F7" s="688"/>
      <c r="G7" s="688"/>
      <c r="H7" s="688"/>
      <c r="I7" s="688"/>
      <c r="J7" s="688"/>
      <c r="K7" s="688"/>
      <c r="L7" s="688"/>
      <c r="M7" s="688"/>
      <c r="N7" s="689"/>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660" t="s">
        <v>154</v>
      </c>
      <c r="B8" s="661"/>
      <c r="C8" s="661"/>
      <c r="D8" s="661"/>
      <c r="E8" s="670" t="str">
        <f t="shared" si="0"/>
        <v>学務課</v>
      </c>
      <c r="F8" s="671"/>
      <c r="G8" s="671"/>
      <c r="H8" s="671"/>
      <c r="I8" s="671"/>
      <c r="J8" s="671"/>
      <c r="K8" s="671"/>
      <c r="L8" s="671"/>
      <c r="M8" s="671"/>
      <c r="N8" s="672"/>
      <c r="P8" s="657" t="s">
        <v>155</v>
      </c>
      <c r="Q8" s="658"/>
      <c r="R8" s="658"/>
      <c r="S8" s="658"/>
      <c r="T8" s="184" t="str">
        <f>LEFT(E87,1)</f>
        <v>Ａ</v>
      </c>
      <c r="U8" s="673" t="s">
        <v>156</v>
      </c>
      <c r="V8" s="673"/>
      <c r="W8" s="673"/>
      <c r="X8" s="674"/>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675" t="s">
        <v>157</v>
      </c>
      <c r="B9" s="676"/>
      <c r="C9" s="676"/>
      <c r="D9" s="677"/>
      <c r="E9" s="678" t="str">
        <f t="shared" si="0"/>
        <v>障がいのある学齢生徒の就学の事情を考慮し、学齢生徒の保護者等の経済的負担の軽減を図るため、就学に伴う費用の一部を援助する。</v>
      </c>
      <c r="F9" s="679"/>
      <c r="G9" s="679"/>
      <c r="H9" s="679"/>
      <c r="I9" s="679"/>
      <c r="J9" s="679"/>
      <c r="K9" s="679"/>
      <c r="L9" s="679"/>
      <c r="M9" s="679"/>
      <c r="N9" s="680"/>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681" t="s">
        <v>158</v>
      </c>
      <c r="Q10" s="682"/>
      <c r="R10" s="682"/>
      <c r="S10" s="682"/>
      <c r="T10" s="197" t="str">
        <f>LEFT(E89,1)</f>
        <v>Ａ</v>
      </c>
      <c r="U10" s="673" t="s">
        <v>159</v>
      </c>
      <c r="V10" s="673"/>
      <c r="W10" s="673"/>
      <c r="X10" s="674"/>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障がいのある学齢生徒の就学の事情を考慮し、学齢生徒の保護者等の経済的負担の軽減を図るため、就学に伴う費用の一部を援助した。
特別支援学級に在籍する児童生徒数は年々増えており、それに伴い就学奨励費の支給人数も年々増えている。援助の必要性が高まっているため、今後も事業の継続が必要である。</v>
      </c>
      <c r="U12" s="655"/>
      <c r="V12" s="655"/>
      <c r="W12" s="655"/>
      <c r="X12" s="656"/>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660" t="s">
        <v>161</v>
      </c>
      <c r="B14" s="661"/>
      <c r="C14" s="661"/>
      <c r="D14" s="661"/>
      <c r="E14" s="662" t="str">
        <f>E51</f>
        <v>■市が直接実施  □一部委託  □全部委託・指定管理  □その他</v>
      </c>
      <c r="F14" s="663"/>
      <c r="G14" s="663"/>
      <c r="H14" s="663"/>
      <c r="I14" s="663"/>
      <c r="J14" s="663"/>
      <c r="K14" s="663"/>
      <c r="L14" s="663"/>
      <c r="M14" s="663"/>
      <c r="N14" s="664"/>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660" t="s">
        <v>162</v>
      </c>
      <c r="B15" s="661"/>
      <c r="C15" s="661"/>
      <c r="D15" s="661"/>
      <c r="E15" s="662" t="str">
        <f>E52</f>
        <v>□国・県の制度　 □国・県の制度＋市独自の制度　 ■市独自の制度</v>
      </c>
      <c r="F15" s="663"/>
      <c r="G15" s="663"/>
      <c r="H15" s="663"/>
      <c r="I15" s="663"/>
      <c r="J15" s="663"/>
      <c r="K15" s="663"/>
      <c r="L15" s="663"/>
      <c r="M15" s="663"/>
      <c r="N15" s="664"/>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665" t="s">
        <v>163</v>
      </c>
      <c r="B16" s="666"/>
      <c r="C16" s="666"/>
      <c r="D16" s="666"/>
      <c r="E16" s="667" t="str">
        <f>E53</f>
        <v>要保護児童生徒援助費補助金及び特別支援教育就学奨励費補助金交付要綱</v>
      </c>
      <c r="F16" s="668"/>
      <c r="G16" s="668"/>
      <c r="H16" s="668"/>
      <c r="I16" s="668"/>
      <c r="J16" s="668"/>
      <c r="K16" s="668"/>
      <c r="L16" s="668"/>
      <c r="M16" s="668"/>
      <c r="N16" s="669"/>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3448000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1846000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1602000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3062161</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385839</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0.88809773781902557</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障がいのある学齢生徒の就学の事情を考慮し、学齢生徒の保護者等の経済的負担の軽減を図るため、就学に伴う費用の一部を援助した。
・支給人数：５６人
・援助内容：学用品・通学用品購入費、校外活動費（宿泊を伴わないもの）、校外活動費（宿泊を伴うもの・林間学校含む。）、新入学児童生徒学用品・通学用品購入費、体育実技用具費、修学旅行費、通学費、職場実習交通費、学校給食費</v>
      </c>
      <c r="F26" s="105"/>
      <c r="G26" s="105"/>
      <c r="H26" s="105"/>
      <c r="I26" s="105"/>
      <c r="J26" s="105"/>
      <c r="K26" s="105"/>
      <c r="L26" s="105"/>
      <c r="M26" s="105"/>
      <c r="N26" s="106"/>
      <c r="O26" s="18"/>
      <c r="P26" s="657" t="s">
        <v>183</v>
      </c>
      <c r="Q26" s="658"/>
      <c r="R26" s="658"/>
      <c r="S26" s="659"/>
      <c r="T26" s="153" t="str">
        <f>E105</f>
        <v>今後も障がいのある学齢生徒の就学の事情を考慮し、学齢生徒の保護者等の経済的負担の軽減を図るため、学用品・通学用品購入費、修学旅行費、学校給食費等の援助を行っていく。</v>
      </c>
      <c r="U26" s="655"/>
      <c r="V26" s="655"/>
      <c r="W26" s="655"/>
      <c r="X26" s="656"/>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支給人数</v>
      </c>
      <c r="C33" s="96"/>
      <c r="D33" s="21" t="str">
        <f t="shared" ref="D33:E36" si="1">D70</f>
        <v>人</v>
      </c>
      <c r="E33" s="148">
        <f t="shared" si="1"/>
        <v>56</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支給金額</v>
      </c>
      <c r="C34" s="96"/>
      <c r="D34" s="21" t="str">
        <f t="shared" si="1"/>
        <v>円</v>
      </c>
      <c r="E34" s="162">
        <f t="shared" si="1"/>
        <v>3062161</v>
      </c>
      <c r="F34" s="162"/>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施策１　教育内容の充実</v>
      </c>
      <c r="F43" s="138"/>
      <c r="G43" s="138"/>
      <c r="H43" s="138"/>
      <c r="I43" s="138"/>
      <c r="J43" s="138"/>
      <c r="K43" s="138"/>
      <c r="L43" s="138"/>
      <c r="M43" s="138"/>
      <c r="N43" s="139"/>
      <c r="AA43" s="8">
        <v>1</v>
      </c>
      <c r="AB43" s="8" t="s">
        <v>10</v>
      </c>
    </row>
    <row r="44" spans="1:35" ht="20.100000000000001" customHeight="1" x14ac:dyDescent="0.15">
      <c r="A44" s="647" t="s">
        <v>153</v>
      </c>
      <c r="B44" s="648"/>
      <c r="C44" s="648"/>
      <c r="D44" s="648"/>
      <c r="E44" s="649" t="s">
        <v>261</v>
      </c>
      <c r="F44" s="650"/>
      <c r="G44" s="650"/>
      <c r="H44" s="650"/>
      <c r="I44" s="650"/>
      <c r="J44" s="650"/>
      <c r="K44" s="650"/>
      <c r="L44" s="650"/>
      <c r="M44" s="650"/>
      <c r="N44" s="651"/>
    </row>
    <row r="45" spans="1:35" ht="20.100000000000001" customHeight="1" x14ac:dyDescent="0.15">
      <c r="A45" s="642" t="s">
        <v>154</v>
      </c>
      <c r="B45" s="643"/>
      <c r="C45" s="643"/>
      <c r="D45" s="643"/>
      <c r="E45" s="652" t="s">
        <v>228</v>
      </c>
      <c r="F45" s="653"/>
      <c r="G45" s="653"/>
      <c r="H45" s="653"/>
      <c r="I45" s="653"/>
      <c r="J45" s="653"/>
      <c r="K45" s="653"/>
      <c r="L45" s="653"/>
      <c r="M45" s="653"/>
      <c r="N45" s="654"/>
    </row>
    <row r="46" spans="1:35" ht="20.100000000000001" customHeight="1" x14ac:dyDescent="0.15">
      <c r="A46" s="636" t="s">
        <v>157</v>
      </c>
      <c r="B46" s="637"/>
      <c r="C46" s="637"/>
      <c r="D46" s="638"/>
      <c r="E46" s="639" t="s">
        <v>262</v>
      </c>
      <c r="F46" s="640"/>
      <c r="G46" s="640"/>
      <c r="H46" s="640"/>
      <c r="I46" s="640"/>
      <c r="J46" s="640"/>
      <c r="K46" s="640"/>
      <c r="L46" s="640"/>
      <c r="M46" s="640"/>
      <c r="N46" s="641"/>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642" t="s">
        <v>161</v>
      </c>
      <c r="B51" s="643"/>
      <c r="C51" s="643"/>
      <c r="D51" s="643"/>
      <c r="E51" s="644" t="str">
        <f>AA52 &amp; "市が直接実施  " &amp; AB52  &amp; "一部委託  "  &amp; AC52 &amp; "全部委託・指定管理  " &amp; AD52 &amp; "その他"</f>
        <v>■市が直接実施  □一部委託  □全部委託・指定管理  □その他</v>
      </c>
      <c r="F51" s="645"/>
      <c r="G51" s="645"/>
      <c r="H51" s="645"/>
      <c r="I51" s="645"/>
      <c r="J51" s="645"/>
      <c r="K51" s="645"/>
      <c r="L51" s="645"/>
      <c r="M51" s="645"/>
      <c r="N51" s="646"/>
    </row>
    <row r="52" spans="1:40" ht="20.100000000000001" customHeight="1" x14ac:dyDescent="0.15">
      <c r="A52" s="642" t="s">
        <v>162</v>
      </c>
      <c r="B52" s="643"/>
      <c r="C52" s="643"/>
      <c r="D52" s="643"/>
      <c r="E52" s="644" t="str">
        <f>AA53 &amp; "国・県の制度　 " &amp; AB53  &amp; "国・県の制度＋市独自の制度　 "  &amp; AC53  &amp; "市独自の制度"</f>
        <v>□国・県の制度　 □国・県の制度＋市独自の制度　 ■市独自の制度</v>
      </c>
      <c r="F52" s="645"/>
      <c r="G52" s="645"/>
      <c r="H52" s="645"/>
      <c r="I52" s="645"/>
      <c r="J52" s="645"/>
      <c r="K52" s="645"/>
      <c r="L52" s="645"/>
      <c r="M52" s="645"/>
      <c r="N52" s="646"/>
      <c r="AA52" s="8" t="s">
        <v>191</v>
      </c>
      <c r="AB52" s="8" t="s">
        <v>192</v>
      </c>
      <c r="AC52" s="8" t="s">
        <v>192</v>
      </c>
      <c r="AD52" s="8" t="s">
        <v>192</v>
      </c>
    </row>
    <row r="53" spans="1:40" ht="20.100000000000001" customHeight="1" thickBot="1" x14ac:dyDescent="0.2">
      <c r="A53" s="631" t="s">
        <v>163</v>
      </c>
      <c r="B53" s="632"/>
      <c r="C53" s="632"/>
      <c r="D53" s="632"/>
      <c r="E53" s="633" t="s">
        <v>245</v>
      </c>
      <c r="F53" s="634"/>
      <c r="G53" s="634"/>
      <c r="H53" s="634"/>
      <c r="I53" s="634"/>
      <c r="J53" s="634"/>
      <c r="K53" s="634"/>
      <c r="L53" s="634"/>
      <c r="M53" s="634"/>
      <c r="N53" s="635"/>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3448000</v>
      </c>
      <c r="F57" s="108"/>
      <c r="G57" s="108">
        <f>IFERROR(HLOOKUP($AF$38,$AA$56:$AI$57,2,FALSE)*1000,"")</f>
        <v>3048000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3521</v>
      </c>
      <c r="AE57" s="23">
        <v>3448</v>
      </c>
      <c r="AF57" s="23">
        <v>3048</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1846000</v>
      </c>
      <c r="G58" s="15"/>
      <c r="H58" s="16">
        <f>IFERROR(G57-H59,"")</f>
        <v>1525000</v>
      </c>
      <c r="I58" s="15"/>
      <c r="J58" s="16">
        <f>IFERROR(I57-J59,"")</f>
        <v>0</v>
      </c>
      <c r="K58" s="15"/>
      <c r="L58" s="16">
        <f>IFERROR(K57-L59,"")</f>
        <v>0</v>
      </c>
      <c r="M58" s="15"/>
      <c r="N58" s="17">
        <f>IFERROR(M57-N59,"")</f>
        <v>0</v>
      </c>
      <c r="AA58" s="23">
        <v>0</v>
      </c>
      <c r="AB58" s="23">
        <v>0</v>
      </c>
      <c r="AC58" s="23">
        <v>0</v>
      </c>
      <c r="AD58" s="23">
        <v>2086510</v>
      </c>
      <c r="AE58" s="23">
        <v>3062161</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1602000</v>
      </c>
      <c r="G59" s="15"/>
      <c r="H59" s="16">
        <f>IFERROR(HLOOKUP($AF$38,$AA$60:$AI$61,2,FALSE)*1000,"")</f>
        <v>1523000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3062161</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385839</v>
      </c>
      <c r="F61" s="108"/>
      <c r="G61" s="108">
        <f>IFERROR(G57-G60,"")</f>
        <v>3048000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1760</v>
      </c>
      <c r="AE61" s="24">
        <f t="shared" si="2"/>
        <v>1602</v>
      </c>
      <c r="AF61" s="24">
        <f t="shared" si="2"/>
        <v>1523</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0.88809773781902557</v>
      </c>
      <c r="F62" s="110"/>
      <c r="G62" s="110">
        <f>IFERROR(G$60/G$57,"")</f>
        <v>0</v>
      </c>
      <c r="H62" s="110"/>
      <c r="I62" s="110" t="str">
        <f>IFERROR(I$60/I$57,"")</f>
        <v/>
      </c>
      <c r="J62" s="110"/>
      <c r="K62" s="110" t="str">
        <f>IFERROR(K$60/K$57,"")</f>
        <v/>
      </c>
      <c r="L62" s="110"/>
      <c r="M62" s="110" t="str">
        <f>IFERROR(M$60/M$57,"")</f>
        <v/>
      </c>
      <c r="N62" s="111"/>
      <c r="AA62" s="25">
        <v>0</v>
      </c>
      <c r="AB62" s="25">
        <v>0</v>
      </c>
      <c r="AC62" s="25">
        <v>0</v>
      </c>
      <c r="AD62" s="25">
        <v>1760</v>
      </c>
      <c r="AE62" s="25">
        <v>1602</v>
      </c>
      <c r="AF62" s="25">
        <v>1523</v>
      </c>
      <c r="AG62" s="25">
        <v>0</v>
      </c>
      <c r="AH62" s="25">
        <v>0</v>
      </c>
      <c r="AI62" s="25">
        <v>0</v>
      </c>
      <c r="AJ62" s="8" t="s">
        <v>194</v>
      </c>
      <c r="AL62" s="8" t="s">
        <v>194</v>
      </c>
      <c r="AN62" s="8" t="s">
        <v>194</v>
      </c>
    </row>
    <row r="63" spans="1:40" ht="20.100000000000001" customHeight="1" x14ac:dyDescent="0.15">
      <c r="A63" s="103" t="s">
        <v>182</v>
      </c>
      <c r="B63" s="104"/>
      <c r="C63" s="104"/>
      <c r="D63" s="104"/>
      <c r="E63" s="105" t="s">
        <v>263</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247</v>
      </c>
      <c r="C70" s="96"/>
      <c r="D70" s="26" t="s">
        <v>240</v>
      </c>
      <c r="E70" s="91">
        <f>IFERROR(HLOOKUP($AE$38,$AA$76:$AI$80,2,FALSE),"")</f>
        <v>56</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248</v>
      </c>
      <c r="C71" s="96"/>
      <c r="D71" s="26" t="s">
        <v>249</v>
      </c>
      <c r="E71" s="91">
        <f>IFERROR(HLOOKUP($AE$38,$AA$76:$AI$80,3,FALSE),"")</f>
        <v>3062161</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56</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3062161</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618" t="s">
        <v>151</v>
      </c>
      <c r="B85" s="619"/>
      <c r="C85" s="619"/>
      <c r="D85" s="619"/>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618" t="s">
        <v>155</v>
      </c>
      <c r="B87" s="619"/>
      <c r="C87" s="619"/>
      <c r="D87" s="619"/>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629" t="s">
        <v>158</v>
      </c>
      <c r="B89" s="630"/>
      <c r="C89" s="630"/>
      <c r="D89" s="630"/>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618" t="s">
        <v>160</v>
      </c>
      <c r="B91" s="619"/>
      <c r="C91" s="619"/>
      <c r="D91" s="620"/>
      <c r="E91" s="52" t="s">
        <v>264</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618" t="s">
        <v>172</v>
      </c>
      <c r="B98" s="619"/>
      <c r="C98" s="619"/>
      <c r="D98" s="620"/>
      <c r="E98" s="624" t="s">
        <v>206</v>
      </c>
      <c r="F98" s="625"/>
      <c r="G98" s="626" t="s">
        <v>173</v>
      </c>
      <c r="H98" s="627"/>
      <c r="I98" s="627"/>
      <c r="J98" s="627"/>
      <c r="K98" s="627"/>
      <c r="L98" s="627"/>
      <c r="M98" s="627"/>
      <c r="N98" s="628"/>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618" t="s">
        <v>183</v>
      </c>
      <c r="B105" s="619"/>
      <c r="C105" s="619"/>
      <c r="D105" s="620"/>
      <c r="E105" s="621" t="s">
        <v>265</v>
      </c>
      <c r="F105" s="622"/>
      <c r="G105" s="622"/>
      <c r="H105" s="622"/>
      <c r="I105" s="622"/>
      <c r="J105" s="622"/>
      <c r="K105" s="622"/>
      <c r="L105" s="622"/>
      <c r="M105" s="622"/>
      <c r="N105" s="623"/>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7037" t="s">
        <v>147</v>
      </c>
      <c r="Q4" s="7038"/>
      <c r="R4" s="7038"/>
      <c r="S4" s="7038"/>
      <c r="T4" s="197" t="str">
        <f>LEFT(E83,1)</f>
        <v>Ｂ</v>
      </c>
      <c r="U4" s="7163" t="s">
        <v>148</v>
      </c>
      <c r="V4" s="7163"/>
      <c r="W4" s="7163"/>
      <c r="X4" s="7164"/>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第4節　生涯学習</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生涯学習の推進</v>
      </c>
      <c r="F6" s="138"/>
      <c r="G6" s="138"/>
      <c r="H6" s="138"/>
      <c r="I6" s="138"/>
      <c r="J6" s="138"/>
      <c r="K6" s="138"/>
      <c r="L6" s="138"/>
      <c r="M6" s="138"/>
      <c r="N6" s="139"/>
      <c r="P6" s="7026" t="s">
        <v>151</v>
      </c>
      <c r="Q6" s="7027"/>
      <c r="R6" s="7027"/>
      <c r="S6" s="7027"/>
      <c r="T6" s="197" t="str">
        <f>LEFT(E85,1)</f>
        <v>Ｂ</v>
      </c>
      <c r="U6" s="7163" t="s">
        <v>152</v>
      </c>
      <c r="V6" s="7163"/>
      <c r="W6" s="7163"/>
      <c r="X6" s="7164"/>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7165" t="s">
        <v>153</v>
      </c>
      <c r="B7" s="7166"/>
      <c r="C7" s="7166"/>
      <c r="D7" s="7166"/>
      <c r="E7" s="7167" t="str">
        <f t="shared" si="0"/>
        <v>図書館資料整備</v>
      </c>
      <c r="F7" s="7168"/>
      <c r="G7" s="7168"/>
      <c r="H7" s="7168"/>
      <c r="I7" s="7168"/>
      <c r="J7" s="7168"/>
      <c r="K7" s="7168"/>
      <c r="L7" s="7168"/>
      <c r="M7" s="7168"/>
      <c r="N7" s="7169"/>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7140" t="s">
        <v>154</v>
      </c>
      <c r="B8" s="7141"/>
      <c r="C8" s="7141"/>
      <c r="D8" s="7141"/>
      <c r="E8" s="7150" t="str">
        <f t="shared" si="0"/>
        <v>中央図書館</v>
      </c>
      <c r="F8" s="7151"/>
      <c r="G8" s="7151"/>
      <c r="H8" s="7151"/>
      <c r="I8" s="7151"/>
      <c r="J8" s="7151"/>
      <c r="K8" s="7151"/>
      <c r="L8" s="7151"/>
      <c r="M8" s="7151"/>
      <c r="N8" s="7152"/>
      <c r="P8" s="7137" t="s">
        <v>155</v>
      </c>
      <c r="Q8" s="7138"/>
      <c r="R8" s="7138"/>
      <c r="S8" s="7138"/>
      <c r="T8" s="184" t="str">
        <f>LEFT(E87,1)</f>
        <v>Ａ</v>
      </c>
      <c r="U8" s="7153" t="s">
        <v>156</v>
      </c>
      <c r="V8" s="7153"/>
      <c r="W8" s="7153"/>
      <c r="X8" s="7154"/>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7155" t="s">
        <v>157</v>
      </c>
      <c r="B9" s="7156"/>
      <c r="C9" s="7156"/>
      <c r="D9" s="7157"/>
      <c r="E9" s="7158" t="str">
        <f t="shared" si="0"/>
        <v>市民の学習活動、調査研究その他の多種多様な要望に応じるため、蔵書の充実を図る。</v>
      </c>
      <c r="F9" s="7159"/>
      <c r="G9" s="7159"/>
      <c r="H9" s="7159"/>
      <c r="I9" s="7159"/>
      <c r="J9" s="7159"/>
      <c r="K9" s="7159"/>
      <c r="L9" s="7159"/>
      <c r="M9" s="7159"/>
      <c r="N9" s="7160"/>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7161" t="s">
        <v>158</v>
      </c>
      <c r="Q10" s="7162"/>
      <c r="R10" s="7162"/>
      <c r="S10" s="7162"/>
      <c r="T10" s="197" t="str">
        <f>LEFT(E89,1)</f>
        <v>Ａ</v>
      </c>
      <c r="U10" s="7153" t="s">
        <v>159</v>
      </c>
      <c r="V10" s="7153"/>
      <c r="W10" s="7153"/>
      <c r="X10" s="7154"/>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市民の多様な要望に応えるため、図書や新聞、雑誌等の資料を購入し、蔵書の充実を図った。有料データベースも導入し、市民の学習活動及び調査研究を推進する環境を整備した。
電子図書館のコンテンツの充実を図り、ＤＸ推進及び非来館型サービスを推進した。</v>
      </c>
      <c r="U12" s="7135"/>
      <c r="V12" s="7135"/>
      <c r="W12" s="7135"/>
      <c r="X12" s="7136"/>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7140" t="s">
        <v>161</v>
      </c>
      <c r="B14" s="7141"/>
      <c r="C14" s="7141"/>
      <c r="D14" s="7141"/>
      <c r="E14" s="7142" t="str">
        <f>E51</f>
        <v>■市が直接実施  □一部委託  □全部委託・指定管理  □その他</v>
      </c>
      <c r="F14" s="7143"/>
      <c r="G14" s="7143"/>
      <c r="H14" s="7143"/>
      <c r="I14" s="7143"/>
      <c r="J14" s="7143"/>
      <c r="K14" s="7143"/>
      <c r="L14" s="7143"/>
      <c r="M14" s="7143"/>
      <c r="N14" s="7144"/>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7140" t="s">
        <v>162</v>
      </c>
      <c r="B15" s="7141"/>
      <c r="C15" s="7141"/>
      <c r="D15" s="7141"/>
      <c r="E15" s="7142" t="str">
        <f>E52</f>
        <v>□国・県の制度　 □国・県の制度＋市独自の制度　 ■市独自の制度</v>
      </c>
      <c r="F15" s="7143"/>
      <c r="G15" s="7143"/>
      <c r="H15" s="7143"/>
      <c r="I15" s="7143"/>
      <c r="J15" s="7143"/>
      <c r="K15" s="7143"/>
      <c r="L15" s="7143"/>
      <c r="M15" s="7143"/>
      <c r="N15" s="7144"/>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7145" t="s">
        <v>163</v>
      </c>
      <c r="B16" s="7146"/>
      <c r="C16" s="7146"/>
      <c r="D16" s="7146"/>
      <c r="E16" s="7147" t="str">
        <f>E53</f>
        <v>新座市立図書館条例</v>
      </c>
      <c r="F16" s="7148"/>
      <c r="G16" s="7148"/>
      <c r="H16" s="7148"/>
      <c r="I16" s="7148"/>
      <c r="J16" s="7148"/>
      <c r="K16" s="7148"/>
      <c r="L16" s="7148"/>
      <c r="M16" s="7148"/>
      <c r="N16" s="7149"/>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52368000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52368000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52307916</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60084</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0.998852658111824</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図書等図書館資料を購入し、資料の充実を図った。</v>
      </c>
      <c r="F26" s="105"/>
      <c r="G26" s="105"/>
      <c r="H26" s="105"/>
      <c r="I26" s="105"/>
      <c r="J26" s="105"/>
      <c r="K26" s="105"/>
      <c r="L26" s="105"/>
      <c r="M26" s="105"/>
      <c r="N26" s="106"/>
      <c r="O26" s="18"/>
      <c r="P26" s="7137" t="s">
        <v>183</v>
      </c>
      <c r="Q26" s="7138"/>
      <c r="R26" s="7138"/>
      <c r="S26" s="7139"/>
      <c r="T26" s="153" t="str">
        <f>E105</f>
        <v>地域の知の拠点として、市民の学習活動及び調査研究その他多種多様な要望に応じるために、蔵書の充実は必要不可欠である。生涯にわたる学びを支援するため、多様な年代に対応した資料を揃え、提供していく。
また、地域の情報拠点としての機能として、デジタル化に対応したサービスの充実も図っていく。</v>
      </c>
      <c r="U26" s="7135"/>
      <c r="V26" s="7135"/>
      <c r="W26" s="7135"/>
      <c r="X26" s="7136"/>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新聞・雑誌購入タイトル数</v>
      </c>
      <c r="C33" s="96"/>
      <c r="D33" s="21" t="str">
        <f t="shared" ref="D33:E36" si="1">D70</f>
        <v>タイトル</v>
      </c>
      <c r="E33" s="148">
        <f t="shared" si="1"/>
        <v>338</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図書・視聴覚資料購入タイトル数</v>
      </c>
      <c r="C34" s="96"/>
      <c r="D34" s="21" t="str">
        <f t="shared" si="1"/>
        <v>点</v>
      </c>
      <c r="E34" s="162">
        <f t="shared" si="1"/>
        <v>7466</v>
      </c>
      <c r="F34" s="162"/>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電子図書館資料購入点数</v>
      </c>
      <c r="C35" s="96"/>
      <c r="D35" s="21" t="str">
        <f t="shared" si="1"/>
        <v>点</v>
      </c>
      <c r="E35" s="162">
        <f t="shared" si="1"/>
        <v>2321</v>
      </c>
      <c r="F35" s="162"/>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第4節　生涯学習</v>
      </c>
      <c r="F42" s="138"/>
      <c r="G42" s="138"/>
      <c r="H42" s="138"/>
      <c r="I42" s="138"/>
      <c r="J42" s="138"/>
      <c r="K42" s="138"/>
      <c r="L42" s="138"/>
      <c r="M42" s="138"/>
      <c r="N42" s="139"/>
      <c r="AA42" s="8">
        <v>4</v>
      </c>
      <c r="AB42" s="8" t="s">
        <v>95</v>
      </c>
    </row>
    <row r="43" spans="1:35" ht="20.100000000000001" customHeight="1" x14ac:dyDescent="0.15">
      <c r="A43" s="103" t="s">
        <v>150</v>
      </c>
      <c r="B43" s="104"/>
      <c r="C43" s="104"/>
      <c r="D43" s="104"/>
      <c r="E43" s="138" t="str">
        <f>AB43</f>
        <v>施策１　生涯学習の推進</v>
      </c>
      <c r="F43" s="138"/>
      <c r="G43" s="138"/>
      <c r="H43" s="138"/>
      <c r="I43" s="138"/>
      <c r="J43" s="138"/>
      <c r="K43" s="138"/>
      <c r="L43" s="138"/>
      <c r="M43" s="138"/>
      <c r="N43" s="139"/>
      <c r="AA43" s="8">
        <v>1</v>
      </c>
      <c r="AB43" s="8" t="s">
        <v>96</v>
      </c>
    </row>
    <row r="44" spans="1:35" ht="20.100000000000001" customHeight="1" x14ac:dyDescent="0.15">
      <c r="A44" s="7127" t="s">
        <v>153</v>
      </c>
      <c r="B44" s="7128"/>
      <c r="C44" s="7128"/>
      <c r="D44" s="7128"/>
      <c r="E44" s="7129" t="s">
        <v>881</v>
      </c>
      <c r="F44" s="7130"/>
      <c r="G44" s="7130"/>
      <c r="H44" s="7130"/>
      <c r="I44" s="7130"/>
      <c r="J44" s="7130"/>
      <c r="K44" s="7130"/>
      <c r="L44" s="7130"/>
      <c r="M44" s="7130"/>
      <c r="N44" s="7131"/>
    </row>
    <row r="45" spans="1:35" ht="20.100000000000001" customHeight="1" x14ac:dyDescent="0.15">
      <c r="A45" s="7122" t="s">
        <v>154</v>
      </c>
      <c r="B45" s="7123"/>
      <c r="C45" s="7123"/>
      <c r="D45" s="7123"/>
      <c r="E45" s="7132" t="s">
        <v>874</v>
      </c>
      <c r="F45" s="7133"/>
      <c r="G45" s="7133"/>
      <c r="H45" s="7133"/>
      <c r="I45" s="7133"/>
      <c r="J45" s="7133"/>
      <c r="K45" s="7133"/>
      <c r="L45" s="7133"/>
      <c r="M45" s="7133"/>
      <c r="N45" s="7134"/>
    </row>
    <row r="46" spans="1:35" ht="20.100000000000001" customHeight="1" x14ac:dyDescent="0.15">
      <c r="A46" s="7116" t="s">
        <v>157</v>
      </c>
      <c r="B46" s="7117"/>
      <c r="C46" s="7117"/>
      <c r="D46" s="7118"/>
      <c r="E46" s="7119" t="s">
        <v>882</v>
      </c>
      <c r="F46" s="7120"/>
      <c r="G46" s="7120"/>
      <c r="H46" s="7120"/>
      <c r="I46" s="7120"/>
      <c r="J46" s="7120"/>
      <c r="K46" s="7120"/>
      <c r="L46" s="7120"/>
      <c r="M46" s="7120"/>
      <c r="N46" s="7121"/>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7122" t="s">
        <v>161</v>
      </c>
      <c r="B51" s="7123"/>
      <c r="C51" s="7123"/>
      <c r="D51" s="7123"/>
      <c r="E51" s="7124" t="str">
        <f>AA52 &amp; "市が直接実施  " &amp; AB52  &amp; "一部委託  "  &amp; AC52 &amp; "全部委託・指定管理  " &amp; AD52 &amp; "その他"</f>
        <v>■市が直接実施  □一部委託  □全部委託・指定管理  □その他</v>
      </c>
      <c r="F51" s="7125"/>
      <c r="G51" s="7125"/>
      <c r="H51" s="7125"/>
      <c r="I51" s="7125"/>
      <c r="J51" s="7125"/>
      <c r="K51" s="7125"/>
      <c r="L51" s="7125"/>
      <c r="M51" s="7125"/>
      <c r="N51" s="7126"/>
    </row>
    <row r="52" spans="1:40" ht="20.100000000000001" customHeight="1" x14ac:dyDescent="0.15">
      <c r="A52" s="7122" t="s">
        <v>162</v>
      </c>
      <c r="B52" s="7123"/>
      <c r="C52" s="7123"/>
      <c r="D52" s="7123"/>
      <c r="E52" s="7124" t="str">
        <f>AA53 &amp; "国・県の制度　 " &amp; AB53  &amp; "国・県の制度＋市独自の制度　 "  &amp; AC53  &amp; "市独自の制度"</f>
        <v>□国・県の制度　 □国・県の制度＋市独自の制度　 ■市独自の制度</v>
      </c>
      <c r="F52" s="7125"/>
      <c r="G52" s="7125"/>
      <c r="H52" s="7125"/>
      <c r="I52" s="7125"/>
      <c r="J52" s="7125"/>
      <c r="K52" s="7125"/>
      <c r="L52" s="7125"/>
      <c r="M52" s="7125"/>
      <c r="N52" s="7126"/>
      <c r="AA52" s="8" t="s">
        <v>191</v>
      </c>
      <c r="AB52" s="8" t="s">
        <v>192</v>
      </c>
      <c r="AC52" s="8" t="s">
        <v>192</v>
      </c>
      <c r="AD52" s="8" t="s">
        <v>192</v>
      </c>
    </row>
    <row r="53" spans="1:40" ht="20.100000000000001" customHeight="1" thickBot="1" x14ac:dyDescent="0.2">
      <c r="A53" s="7111" t="s">
        <v>163</v>
      </c>
      <c r="B53" s="7112"/>
      <c r="C53" s="7112"/>
      <c r="D53" s="7112"/>
      <c r="E53" s="7113" t="s">
        <v>883</v>
      </c>
      <c r="F53" s="7114"/>
      <c r="G53" s="7114"/>
      <c r="H53" s="7114"/>
      <c r="I53" s="7114"/>
      <c r="J53" s="7114"/>
      <c r="K53" s="7114"/>
      <c r="L53" s="7114"/>
      <c r="M53" s="7114"/>
      <c r="N53" s="7115"/>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52368000</v>
      </c>
      <c r="F57" s="108"/>
      <c r="G57" s="108">
        <f>IFERROR(HLOOKUP($AF$38,$AA$56:$AI$57,2,FALSE)*1000,"")</f>
        <v>47797000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46514</v>
      </c>
      <c r="AE57" s="23">
        <v>52368</v>
      </c>
      <c r="AF57" s="23">
        <v>47797</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52368000</v>
      </c>
      <c r="G58" s="15"/>
      <c r="H58" s="16">
        <f>IFERROR(G57-H59,"")</f>
        <v>47797000</v>
      </c>
      <c r="I58" s="15"/>
      <c r="J58" s="16">
        <f>IFERROR(I57-J59,"")</f>
        <v>0</v>
      </c>
      <c r="K58" s="15"/>
      <c r="L58" s="16">
        <f>IFERROR(K57-L59,"")</f>
        <v>0</v>
      </c>
      <c r="M58" s="15"/>
      <c r="N58" s="17">
        <f>IFERROR(M57-N59,"")</f>
        <v>0</v>
      </c>
      <c r="AA58" s="23">
        <v>0</v>
      </c>
      <c r="AB58" s="23">
        <v>0</v>
      </c>
      <c r="AC58" s="23">
        <v>0</v>
      </c>
      <c r="AD58" s="23">
        <v>25836591</v>
      </c>
      <c r="AE58" s="23">
        <v>52307916</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52307916</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60084</v>
      </c>
      <c r="F61" s="108"/>
      <c r="G61" s="108">
        <f>IFERROR(G57-G60,"")</f>
        <v>47797000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0.998852658111824</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884</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885</v>
      </c>
      <c r="C70" s="96"/>
      <c r="D70" s="26" t="s">
        <v>886</v>
      </c>
      <c r="E70" s="91">
        <f>IFERROR(HLOOKUP($AE$38,$AA$76:$AI$80,2,FALSE),"")</f>
        <v>338</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887</v>
      </c>
      <c r="C71" s="96"/>
      <c r="D71" s="26" t="s">
        <v>888</v>
      </c>
      <c r="E71" s="91">
        <f>IFERROR(HLOOKUP($AE$38,$AA$76:$AI$80,3,FALSE),"")</f>
        <v>7466</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889</v>
      </c>
      <c r="C72" s="96"/>
      <c r="D72" s="26" t="s">
        <v>888</v>
      </c>
      <c r="E72" s="91">
        <f>IFERROR(HLOOKUP($AE$38,$AA$76:$AI$80,4,FALSE),"")</f>
        <v>2321</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338</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7466</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v>2321</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7098" t="s">
        <v>151</v>
      </c>
      <c r="B85" s="7099"/>
      <c r="C85" s="7099"/>
      <c r="D85" s="7099"/>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7098" t="s">
        <v>155</v>
      </c>
      <c r="B87" s="7099"/>
      <c r="C87" s="7099"/>
      <c r="D87" s="7099"/>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7109" t="s">
        <v>158</v>
      </c>
      <c r="B89" s="7110"/>
      <c r="C89" s="7110"/>
      <c r="D89" s="7110"/>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7098" t="s">
        <v>160</v>
      </c>
      <c r="B91" s="7099"/>
      <c r="C91" s="7099"/>
      <c r="D91" s="7100"/>
      <c r="E91" s="52" t="s">
        <v>890</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7098" t="s">
        <v>172</v>
      </c>
      <c r="B98" s="7099"/>
      <c r="C98" s="7099"/>
      <c r="D98" s="7100"/>
      <c r="E98" s="7104" t="s">
        <v>206</v>
      </c>
      <c r="F98" s="7105"/>
      <c r="G98" s="7106" t="s">
        <v>173</v>
      </c>
      <c r="H98" s="7107"/>
      <c r="I98" s="7107"/>
      <c r="J98" s="7107"/>
      <c r="K98" s="7107"/>
      <c r="L98" s="7107"/>
      <c r="M98" s="7107"/>
      <c r="N98" s="7108"/>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7098" t="s">
        <v>183</v>
      </c>
      <c r="B105" s="7099"/>
      <c r="C105" s="7099"/>
      <c r="D105" s="7100"/>
      <c r="E105" s="7101" t="s">
        <v>891</v>
      </c>
      <c r="F105" s="7102"/>
      <c r="G105" s="7102"/>
      <c r="H105" s="7102"/>
      <c r="I105" s="7102"/>
      <c r="J105" s="7102"/>
      <c r="K105" s="7102"/>
      <c r="L105" s="7102"/>
      <c r="M105" s="7102"/>
      <c r="N105" s="7103"/>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7109" t="s">
        <v>147</v>
      </c>
      <c r="Q4" s="7110"/>
      <c r="R4" s="7110"/>
      <c r="S4" s="7110"/>
      <c r="T4" s="197" t="str">
        <f>LEFT(E83,1)</f>
        <v>Ｂ</v>
      </c>
      <c r="U4" s="7236" t="s">
        <v>148</v>
      </c>
      <c r="V4" s="7236"/>
      <c r="W4" s="7236"/>
      <c r="X4" s="7237"/>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第4節　生涯学習</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生涯学習の推進</v>
      </c>
      <c r="F6" s="138"/>
      <c r="G6" s="138"/>
      <c r="H6" s="138"/>
      <c r="I6" s="138"/>
      <c r="J6" s="138"/>
      <c r="K6" s="138"/>
      <c r="L6" s="138"/>
      <c r="M6" s="138"/>
      <c r="N6" s="139"/>
      <c r="P6" s="7098" t="s">
        <v>151</v>
      </c>
      <c r="Q6" s="7099"/>
      <c r="R6" s="7099"/>
      <c r="S6" s="7099"/>
      <c r="T6" s="197" t="str">
        <f>LEFT(E85,1)</f>
        <v>Ｂ</v>
      </c>
      <c r="U6" s="7236" t="s">
        <v>152</v>
      </c>
      <c r="V6" s="7236"/>
      <c r="W6" s="7236"/>
      <c r="X6" s="7237"/>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7238" t="s">
        <v>153</v>
      </c>
      <c r="B7" s="7239"/>
      <c r="C7" s="7239"/>
      <c r="D7" s="7239"/>
      <c r="E7" s="7240" t="str">
        <f t="shared" si="0"/>
        <v>図書館施設管理</v>
      </c>
      <c r="F7" s="7241"/>
      <c r="G7" s="7241"/>
      <c r="H7" s="7241"/>
      <c r="I7" s="7241"/>
      <c r="J7" s="7241"/>
      <c r="K7" s="7241"/>
      <c r="L7" s="7241"/>
      <c r="M7" s="7241"/>
      <c r="N7" s="7242"/>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7213" t="s">
        <v>154</v>
      </c>
      <c r="B8" s="7214"/>
      <c r="C8" s="7214"/>
      <c r="D8" s="7214"/>
      <c r="E8" s="7223" t="str">
        <f t="shared" si="0"/>
        <v>中央図書館</v>
      </c>
      <c r="F8" s="7224"/>
      <c r="G8" s="7224"/>
      <c r="H8" s="7224"/>
      <c r="I8" s="7224"/>
      <c r="J8" s="7224"/>
      <c r="K8" s="7224"/>
      <c r="L8" s="7224"/>
      <c r="M8" s="7224"/>
      <c r="N8" s="7225"/>
      <c r="P8" s="7210" t="s">
        <v>155</v>
      </c>
      <c r="Q8" s="7211"/>
      <c r="R8" s="7211"/>
      <c r="S8" s="7211"/>
      <c r="T8" s="184" t="str">
        <f>LEFT(E87,1)</f>
        <v>Ａ</v>
      </c>
      <c r="U8" s="7226" t="s">
        <v>156</v>
      </c>
      <c r="V8" s="7226"/>
      <c r="W8" s="7226"/>
      <c r="X8" s="7227"/>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7228" t="s">
        <v>157</v>
      </c>
      <c r="B9" s="7229"/>
      <c r="C9" s="7229"/>
      <c r="D9" s="7230"/>
      <c r="E9" s="7231" t="str">
        <f t="shared" si="0"/>
        <v>中央図書館の運営管理を行う。また、業務用端末機器については、福祉の里図書館、分館５館、東北コミュニティセンターサービススポット及び栗原５丁目図書サービススポット（ビブリア）分を含めて維持管理を行う。
福祉の里図書館及び中央図書館分館５館については、株式会社図書館流通センターを指定管理者とする（令和４年度～令和８年度）。</v>
      </c>
      <c r="F9" s="7232"/>
      <c r="G9" s="7232"/>
      <c r="H9" s="7232"/>
      <c r="I9" s="7232"/>
      <c r="J9" s="7232"/>
      <c r="K9" s="7232"/>
      <c r="L9" s="7232"/>
      <c r="M9" s="7232"/>
      <c r="N9" s="7233"/>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7234" t="s">
        <v>158</v>
      </c>
      <c r="Q10" s="7235"/>
      <c r="R10" s="7235"/>
      <c r="S10" s="7235"/>
      <c r="T10" s="197" t="str">
        <f>LEFT(E89,1)</f>
        <v>Ａ</v>
      </c>
      <c r="U10" s="7226" t="s">
        <v>159</v>
      </c>
      <c r="V10" s="7226"/>
      <c r="W10" s="7226"/>
      <c r="X10" s="7227"/>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令和４年度と比較し、全体的な貸出数は減少しているが、新型コロナウイルス感染症拡大前よりも貸出数は多い水準で推移している。電子化、情報化が進み変化の大きい環境下にあり、図書館への住民要望も高度化・多様化しており、新たな課題への対応が求められている。</v>
      </c>
      <c r="U12" s="7208"/>
      <c r="V12" s="7208"/>
      <c r="W12" s="7208"/>
      <c r="X12" s="7209"/>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7213" t="s">
        <v>161</v>
      </c>
      <c r="B14" s="7214"/>
      <c r="C14" s="7214"/>
      <c r="D14" s="7214"/>
      <c r="E14" s="7215" t="str">
        <f>E51</f>
        <v>■市が直接実施  ■一部委託  □全部委託・指定管理  □その他</v>
      </c>
      <c r="F14" s="7216"/>
      <c r="G14" s="7216"/>
      <c r="H14" s="7216"/>
      <c r="I14" s="7216"/>
      <c r="J14" s="7216"/>
      <c r="K14" s="7216"/>
      <c r="L14" s="7216"/>
      <c r="M14" s="7216"/>
      <c r="N14" s="7217"/>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7213" t="s">
        <v>162</v>
      </c>
      <c r="B15" s="7214"/>
      <c r="C15" s="7214"/>
      <c r="D15" s="7214"/>
      <c r="E15" s="7215" t="str">
        <f>E52</f>
        <v>□国・県の制度　 □国・県の制度＋市独自の制度　 ■市独自の制度</v>
      </c>
      <c r="F15" s="7216"/>
      <c r="G15" s="7216"/>
      <c r="H15" s="7216"/>
      <c r="I15" s="7216"/>
      <c r="J15" s="7216"/>
      <c r="K15" s="7216"/>
      <c r="L15" s="7216"/>
      <c r="M15" s="7216"/>
      <c r="N15" s="7217"/>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7218" t="s">
        <v>163</v>
      </c>
      <c r="B16" s="7219"/>
      <c r="C16" s="7219"/>
      <c r="D16" s="7219"/>
      <c r="E16" s="7220" t="str">
        <f>E53</f>
        <v>新座市立図書館条例</v>
      </c>
      <c r="F16" s="7221"/>
      <c r="G16" s="7221"/>
      <c r="H16" s="7221"/>
      <c r="I16" s="7221"/>
      <c r="J16" s="7221"/>
      <c r="K16" s="7221"/>
      <c r="L16" s="7221"/>
      <c r="M16" s="7221"/>
      <c r="N16" s="7222"/>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112122000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112122000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110858451</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1263549</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0.98873058810938086</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地域の学習の拠点として、市内図書館網を整備し、利用の促進に努めた。
福祉の里図書館及び新座市立図書館分館において指定管理者制度を導入し、図書館運営の効率化及び利用の促進に努めた。
市の南部及び北部にサービススポットを設置し、利用者の利便性の向上を図った。</v>
      </c>
      <c r="F26" s="105"/>
      <c r="G26" s="105"/>
      <c r="H26" s="105"/>
      <c r="I26" s="105"/>
      <c r="J26" s="105"/>
      <c r="K26" s="105"/>
      <c r="L26" s="105"/>
      <c r="M26" s="105"/>
      <c r="N26" s="106"/>
      <c r="O26" s="18"/>
      <c r="P26" s="7210" t="s">
        <v>183</v>
      </c>
      <c r="Q26" s="7211"/>
      <c r="R26" s="7211"/>
      <c r="S26" s="7212"/>
      <c r="T26" s="153" t="str">
        <f>E105</f>
        <v>地域の学びを支援する場として、多様な利用者の要望等に応えることのできる資料及び人員体制を充実させ、非来館型サービスも含め利用の促進を図っていく必要がある。地域の課題解決へ向けた対応が必要である。</v>
      </c>
      <c r="U26" s="7208"/>
      <c r="V26" s="7208"/>
      <c r="W26" s="7208"/>
      <c r="X26" s="7209"/>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中央図書館貸出冊数</v>
      </c>
      <c r="C33" s="96"/>
      <c r="D33" s="21" t="str">
        <f t="shared" ref="D33:E36" si="1">D70</f>
        <v>点</v>
      </c>
      <c r="E33" s="162">
        <f t="shared" si="1"/>
        <v>315129</v>
      </c>
      <c r="F33" s="162"/>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福祉の里図書館及び分館５館貸出冊数</v>
      </c>
      <c r="C34" s="96"/>
      <c r="D34" s="21" t="str">
        <f t="shared" si="1"/>
        <v>点</v>
      </c>
      <c r="E34" s="162">
        <f t="shared" si="1"/>
        <v>315642</v>
      </c>
      <c r="F34" s="162"/>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東北コミセンサービススポット貸出冊数</v>
      </c>
      <c r="C35" s="96"/>
      <c r="D35" s="21" t="str">
        <f t="shared" si="1"/>
        <v>点</v>
      </c>
      <c r="E35" s="162">
        <f t="shared" si="1"/>
        <v>59339</v>
      </c>
      <c r="F35" s="162"/>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栗原５丁目サービススポット貸出冊数</v>
      </c>
      <c r="C36" s="93"/>
      <c r="D36" s="22" t="str">
        <f t="shared" si="1"/>
        <v>点</v>
      </c>
      <c r="E36" s="7207">
        <f t="shared" si="1"/>
        <v>12889</v>
      </c>
      <c r="F36" s="7207"/>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第4節　生涯学習</v>
      </c>
      <c r="F42" s="138"/>
      <c r="G42" s="138"/>
      <c r="H42" s="138"/>
      <c r="I42" s="138"/>
      <c r="J42" s="138"/>
      <c r="K42" s="138"/>
      <c r="L42" s="138"/>
      <c r="M42" s="138"/>
      <c r="N42" s="139"/>
      <c r="AA42" s="8">
        <v>4</v>
      </c>
      <c r="AB42" s="8" t="s">
        <v>95</v>
      </c>
    </row>
    <row r="43" spans="1:35" ht="20.100000000000001" customHeight="1" x14ac:dyDescent="0.15">
      <c r="A43" s="103" t="s">
        <v>150</v>
      </c>
      <c r="B43" s="104"/>
      <c r="C43" s="104"/>
      <c r="D43" s="104"/>
      <c r="E43" s="138" t="str">
        <f>AB43</f>
        <v>施策１　生涯学習の推進</v>
      </c>
      <c r="F43" s="138"/>
      <c r="G43" s="138"/>
      <c r="H43" s="138"/>
      <c r="I43" s="138"/>
      <c r="J43" s="138"/>
      <c r="K43" s="138"/>
      <c r="L43" s="138"/>
      <c r="M43" s="138"/>
      <c r="N43" s="139"/>
      <c r="AA43" s="8">
        <v>1</v>
      </c>
      <c r="AB43" s="8" t="s">
        <v>96</v>
      </c>
    </row>
    <row r="44" spans="1:35" ht="20.100000000000001" customHeight="1" x14ac:dyDescent="0.15">
      <c r="A44" s="7199" t="s">
        <v>153</v>
      </c>
      <c r="B44" s="7200"/>
      <c r="C44" s="7200"/>
      <c r="D44" s="7200"/>
      <c r="E44" s="7201" t="s">
        <v>892</v>
      </c>
      <c r="F44" s="7202"/>
      <c r="G44" s="7202"/>
      <c r="H44" s="7202"/>
      <c r="I44" s="7202"/>
      <c r="J44" s="7202"/>
      <c r="K44" s="7202"/>
      <c r="L44" s="7202"/>
      <c r="M44" s="7202"/>
      <c r="N44" s="7203"/>
    </row>
    <row r="45" spans="1:35" ht="20.100000000000001" customHeight="1" x14ac:dyDescent="0.15">
      <c r="A45" s="7194" t="s">
        <v>154</v>
      </c>
      <c r="B45" s="7195"/>
      <c r="C45" s="7195"/>
      <c r="D45" s="7195"/>
      <c r="E45" s="7204" t="s">
        <v>874</v>
      </c>
      <c r="F45" s="7205"/>
      <c r="G45" s="7205"/>
      <c r="H45" s="7205"/>
      <c r="I45" s="7205"/>
      <c r="J45" s="7205"/>
      <c r="K45" s="7205"/>
      <c r="L45" s="7205"/>
      <c r="M45" s="7205"/>
      <c r="N45" s="7206"/>
    </row>
    <row r="46" spans="1:35" ht="20.100000000000001" customHeight="1" x14ac:dyDescent="0.15">
      <c r="A46" s="7188" t="s">
        <v>157</v>
      </c>
      <c r="B46" s="7189"/>
      <c r="C46" s="7189"/>
      <c r="D46" s="7190"/>
      <c r="E46" s="7191" t="s">
        <v>893</v>
      </c>
      <c r="F46" s="7192"/>
      <c r="G46" s="7192"/>
      <c r="H46" s="7192"/>
      <c r="I46" s="7192"/>
      <c r="J46" s="7192"/>
      <c r="K46" s="7192"/>
      <c r="L46" s="7192"/>
      <c r="M46" s="7192"/>
      <c r="N46" s="7193"/>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7194" t="s">
        <v>161</v>
      </c>
      <c r="B51" s="7195"/>
      <c r="C51" s="7195"/>
      <c r="D51" s="7195"/>
      <c r="E51" s="7196" t="str">
        <f>AA52 &amp; "市が直接実施  " &amp; AB52  &amp; "一部委託  "  &amp; AC52 &amp; "全部委託・指定管理  " &amp; AD52 &amp; "その他"</f>
        <v>■市が直接実施  ■一部委託  □全部委託・指定管理  □その他</v>
      </c>
      <c r="F51" s="7197"/>
      <c r="G51" s="7197"/>
      <c r="H51" s="7197"/>
      <c r="I51" s="7197"/>
      <c r="J51" s="7197"/>
      <c r="K51" s="7197"/>
      <c r="L51" s="7197"/>
      <c r="M51" s="7197"/>
      <c r="N51" s="7198"/>
    </row>
    <row r="52" spans="1:40" ht="20.100000000000001" customHeight="1" x14ac:dyDescent="0.15">
      <c r="A52" s="7194" t="s">
        <v>162</v>
      </c>
      <c r="B52" s="7195"/>
      <c r="C52" s="7195"/>
      <c r="D52" s="7195"/>
      <c r="E52" s="7196" t="str">
        <f>AA53 &amp; "国・県の制度　 " &amp; AB53  &amp; "国・県の制度＋市独自の制度　 "  &amp; AC53  &amp; "市独自の制度"</f>
        <v>□国・県の制度　 □国・県の制度＋市独自の制度　 ■市独自の制度</v>
      </c>
      <c r="F52" s="7197"/>
      <c r="G52" s="7197"/>
      <c r="H52" s="7197"/>
      <c r="I52" s="7197"/>
      <c r="J52" s="7197"/>
      <c r="K52" s="7197"/>
      <c r="L52" s="7197"/>
      <c r="M52" s="7197"/>
      <c r="N52" s="7198"/>
      <c r="AA52" s="8" t="s">
        <v>191</v>
      </c>
      <c r="AB52" s="8" t="s">
        <v>191</v>
      </c>
      <c r="AC52" s="8" t="s">
        <v>192</v>
      </c>
      <c r="AD52" s="8" t="s">
        <v>192</v>
      </c>
    </row>
    <row r="53" spans="1:40" ht="20.100000000000001" customHeight="1" thickBot="1" x14ac:dyDescent="0.2">
      <c r="A53" s="7183" t="s">
        <v>163</v>
      </c>
      <c r="B53" s="7184"/>
      <c r="C53" s="7184"/>
      <c r="D53" s="7184"/>
      <c r="E53" s="7185" t="s">
        <v>883</v>
      </c>
      <c r="F53" s="7186"/>
      <c r="G53" s="7186"/>
      <c r="H53" s="7186"/>
      <c r="I53" s="7186"/>
      <c r="J53" s="7186"/>
      <c r="K53" s="7186"/>
      <c r="L53" s="7186"/>
      <c r="M53" s="7186"/>
      <c r="N53" s="7187"/>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112122000</v>
      </c>
      <c r="F57" s="108"/>
      <c r="G57" s="108">
        <f>IFERROR(HLOOKUP($AF$38,$AA$56:$AI$57,2,FALSE)*1000,"")</f>
        <v>112338000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107646</v>
      </c>
      <c r="AE57" s="23">
        <v>112122</v>
      </c>
      <c r="AF57" s="23">
        <v>112338</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112122000</v>
      </c>
      <c r="G58" s="15"/>
      <c r="H58" s="16">
        <f>IFERROR(G57-H59,"")</f>
        <v>112338000</v>
      </c>
      <c r="I58" s="15"/>
      <c r="J58" s="16">
        <f>IFERROR(I57-J59,"")</f>
        <v>0</v>
      </c>
      <c r="K58" s="15"/>
      <c r="L58" s="16">
        <f>IFERROR(K57-L59,"")</f>
        <v>0</v>
      </c>
      <c r="M58" s="15"/>
      <c r="N58" s="17">
        <f>IFERROR(M57-N59,"")</f>
        <v>0</v>
      </c>
      <c r="AA58" s="23">
        <v>0</v>
      </c>
      <c r="AB58" s="23">
        <v>0</v>
      </c>
      <c r="AC58" s="23">
        <v>0</v>
      </c>
      <c r="AD58" s="23">
        <v>65917104</v>
      </c>
      <c r="AE58" s="23">
        <v>110858451</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110858451</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1263549</v>
      </c>
      <c r="F61" s="108"/>
      <c r="G61" s="108">
        <f>IFERROR(G57-G60,"")</f>
        <v>112338000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0.98873058810938086</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894</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895</v>
      </c>
      <c r="C70" s="96"/>
      <c r="D70" s="26" t="s">
        <v>888</v>
      </c>
      <c r="E70" s="91">
        <f>IFERROR(HLOOKUP($AE$38,$AA$76:$AI$80,2,FALSE),"")</f>
        <v>315129</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896</v>
      </c>
      <c r="C71" s="96"/>
      <c r="D71" s="26" t="s">
        <v>888</v>
      </c>
      <c r="E71" s="91">
        <f>IFERROR(HLOOKUP($AE$38,$AA$76:$AI$80,3,FALSE),"")</f>
        <v>315642</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897</v>
      </c>
      <c r="C72" s="96"/>
      <c r="D72" s="26" t="s">
        <v>888</v>
      </c>
      <c r="E72" s="91">
        <f>IFERROR(HLOOKUP($AE$38,$AA$76:$AI$80,4,FALSE),"")</f>
        <v>59339</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898</v>
      </c>
      <c r="C73" s="93"/>
      <c r="D73" s="27" t="s">
        <v>888</v>
      </c>
      <c r="E73" s="94">
        <f>IFERROR(HLOOKUP($AE$38,$AA$76:$AI$80,5,FALSE),"")</f>
        <v>12889</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315129</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315642</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v>59339</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v>12889</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7170" t="s">
        <v>151</v>
      </c>
      <c r="B85" s="7171"/>
      <c r="C85" s="7171"/>
      <c r="D85" s="7171"/>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7170" t="s">
        <v>155</v>
      </c>
      <c r="B87" s="7171"/>
      <c r="C87" s="7171"/>
      <c r="D87" s="7171"/>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7181" t="s">
        <v>158</v>
      </c>
      <c r="B89" s="7182"/>
      <c r="C89" s="7182"/>
      <c r="D89" s="7182"/>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7170" t="s">
        <v>160</v>
      </c>
      <c r="B91" s="7171"/>
      <c r="C91" s="7171"/>
      <c r="D91" s="7172"/>
      <c r="E91" s="52" t="s">
        <v>899</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7170" t="s">
        <v>172</v>
      </c>
      <c r="B98" s="7171"/>
      <c r="C98" s="7171"/>
      <c r="D98" s="7172"/>
      <c r="E98" s="7176" t="s">
        <v>216</v>
      </c>
      <c r="F98" s="7177"/>
      <c r="G98" s="7178" t="s">
        <v>173</v>
      </c>
      <c r="H98" s="7179"/>
      <c r="I98" s="7179"/>
      <c r="J98" s="7179"/>
      <c r="K98" s="7179"/>
      <c r="L98" s="7179"/>
      <c r="M98" s="7179"/>
      <c r="N98" s="7180"/>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7170" t="s">
        <v>183</v>
      </c>
      <c r="B105" s="7171"/>
      <c r="C105" s="7171"/>
      <c r="D105" s="7172"/>
      <c r="E105" s="7173" t="s">
        <v>900</v>
      </c>
      <c r="F105" s="7174"/>
      <c r="G105" s="7174"/>
      <c r="H105" s="7174"/>
      <c r="I105" s="7174"/>
      <c r="J105" s="7174"/>
      <c r="K105" s="7174"/>
      <c r="L105" s="7174"/>
      <c r="M105" s="7174"/>
      <c r="N105" s="7175"/>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7181" t="s">
        <v>147</v>
      </c>
      <c r="Q4" s="7182"/>
      <c r="R4" s="7182"/>
      <c r="S4" s="7182"/>
      <c r="T4" s="197" t="str">
        <f>LEFT(E83,1)</f>
        <v>Ｂ</v>
      </c>
      <c r="U4" s="7308" t="s">
        <v>148</v>
      </c>
      <c r="V4" s="7308"/>
      <c r="W4" s="7308"/>
      <c r="X4" s="7309"/>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第4節　生涯学習</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生涯学習の推進</v>
      </c>
      <c r="F6" s="138"/>
      <c r="G6" s="138"/>
      <c r="H6" s="138"/>
      <c r="I6" s="138"/>
      <c r="J6" s="138"/>
      <c r="K6" s="138"/>
      <c r="L6" s="138"/>
      <c r="M6" s="138"/>
      <c r="N6" s="139"/>
      <c r="P6" s="7170" t="s">
        <v>151</v>
      </c>
      <c r="Q6" s="7171"/>
      <c r="R6" s="7171"/>
      <c r="S6" s="7171"/>
      <c r="T6" s="197" t="str">
        <f>LEFT(E85,1)</f>
        <v>Ａ</v>
      </c>
      <c r="U6" s="7308" t="s">
        <v>152</v>
      </c>
      <c r="V6" s="7308"/>
      <c r="W6" s="7308"/>
      <c r="X6" s="7309"/>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7310" t="s">
        <v>153</v>
      </c>
      <c r="B7" s="7311"/>
      <c r="C7" s="7311"/>
      <c r="D7" s="7311"/>
      <c r="E7" s="7312" t="str">
        <f t="shared" si="0"/>
        <v>図書館講座、講習等</v>
      </c>
      <c r="F7" s="7313"/>
      <c r="G7" s="7313"/>
      <c r="H7" s="7313"/>
      <c r="I7" s="7313"/>
      <c r="J7" s="7313"/>
      <c r="K7" s="7313"/>
      <c r="L7" s="7313"/>
      <c r="M7" s="7313"/>
      <c r="N7" s="7314"/>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7285" t="s">
        <v>154</v>
      </c>
      <c r="B8" s="7286"/>
      <c r="C8" s="7286"/>
      <c r="D8" s="7286"/>
      <c r="E8" s="7295" t="str">
        <f t="shared" si="0"/>
        <v>中央図書館</v>
      </c>
      <c r="F8" s="7296"/>
      <c r="G8" s="7296"/>
      <c r="H8" s="7296"/>
      <c r="I8" s="7296"/>
      <c r="J8" s="7296"/>
      <c r="K8" s="7296"/>
      <c r="L8" s="7296"/>
      <c r="M8" s="7296"/>
      <c r="N8" s="7297"/>
      <c r="P8" s="7282" t="s">
        <v>155</v>
      </c>
      <c r="Q8" s="7283"/>
      <c r="R8" s="7283"/>
      <c r="S8" s="7283"/>
      <c r="T8" s="184" t="str">
        <f>LEFT(E87,1)</f>
        <v>Ｂ</v>
      </c>
      <c r="U8" s="7298" t="s">
        <v>156</v>
      </c>
      <c r="V8" s="7298"/>
      <c r="W8" s="7298"/>
      <c r="X8" s="72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7300" t="s">
        <v>157</v>
      </c>
      <c r="B9" s="7301"/>
      <c r="C9" s="7301"/>
      <c r="D9" s="7302"/>
      <c r="E9" s="7303" t="str">
        <f t="shared" si="0"/>
        <v>図書館利用の推進及び市民文化振興の一助として、講座、講習会等を開催する。また、地域の子育て支援策として、親子に本の楽しさを伝えるブックスタート事業（はじめてブックの配布）を行う。</v>
      </c>
      <c r="F9" s="7304"/>
      <c r="G9" s="7304"/>
      <c r="H9" s="7304"/>
      <c r="I9" s="7304"/>
      <c r="J9" s="7304"/>
      <c r="K9" s="7304"/>
      <c r="L9" s="7304"/>
      <c r="M9" s="7304"/>
      <c r="N9" s="7305"/>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7306" t="s">
        <v>158</v>
      </c>
      <c r="Q10" s="7307"/>
      <c r="R10" s="7307"/>
      <c r="S10" s="7307"/>
      <c r="T10" s="197" t="str">
        <f>LEFT(E89,1)</f>
        <v>Ａ</v>
      </c>
      <c r="U10" s="7298" t="s">
        <v>159</v>
      </c>
      <c r="V10" s="7298"/>
      <c r="W10" s="7298"/>
      <c r="X10" s="72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新型コロナウイルス感染拡大防止のための規制が緩和され、オンライン開催から会場での開催となった。子どもの読書推進のための講座については、市民向けの講座から順次再開し、市民の関心も高く多くの参加があった。絵本講座においては、手話通訳付き講座として初めて実施し、手話による絵本読みや点字図書の展示等を行い、多様な読書について周知する機会となった。
読書のバリアフリー化に欠かすことのできない障がい者サービスへの協力を得ている朗読・点訳ボランティアの技術向上のための講習も必要な事業である。</v>
      </c>
      <c r="U12" s="7280"/>
      <c r="V12" s="7280"/>
      <c r="W12" s="7280"/>
      <c r="X12" s="728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7285" t="s">
        <v>161</v>
      </c>
      <c r="B14" s="7286"/>
      <c r="C14" s="7286"/>
      <c r="D14" s="7286"/>
      <c r="E14" s="7287" t="str">
        <f>E51</f>
        <v>■市が直接実施  □一部委託  □全部委託・指定管理  □その他</v>
      </c>
      <c r="F14" s="7288"/>
      <c r="G14" s="7288"/>
      <c r="H14" s="7288"/>
      <c r="I14" s="7288"/>
      <c r="J14" s="7288"/>
      <c r="K14" s="7288"/>
      <c r="L14" s="7288"/>
      <c r="M14" s="7288"/>
      <c r="N14" s="7289"/>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7285" t="s">
        <v>162</v>
      </c>
      <c r="B15" s="7286"/>
      <c r="C15" s="7286"/>
      <c r="D15" s="7286"/>
      <c r="E15" s="7287" t="str">
        <f>E52</f>
        <v>□国・県の制度　 □国・県の制度＋市独自の制度　 ■市独自の制度</v>
      </c>
      <c r="F15" s="7288"/>
      <c r="G15" s="7288"/>
      <c r="H15" s="7288"/>
      <c r="I15" s="7288"/>
      <c r="J15" s="7288"/>
      <c r="K15" s="7288"/>
      <c r="L15" s="7288"/>
      <c r="M15" s="7288"/>
      <c r="N15" s="7289"/>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7290" t="s">
        <v>163</v>
      </c>
      <c r="B16" s="7291"/>
      <c r="C16" s="7291"/>
      <c r="D16" s="7291"/>
      <c r="E16" s="7292" t="str">
        <f>E53</f>
        <v>新座市立図書館条例</v>
      </c>
      <c r="F16" s="7293"/>
      <c r="G16" s="7293"/>
      <c r="H16" s="7293"/>
      <c r="I16" s="7293"/>
      <c r="J16" s="7293"/>
      <c r="K16" s="7293"/>
      <c r="L16" s="7293"/>
      <c r="M16" s="7293"/>
      <c r="N16" s="7294"/>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Ⅰ</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505000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505000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449808</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55192</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0.89070891089108906</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「ブックスタート事業（はじめてブック）」については中止
５月〈子ども読書フェスティバルお楽しみ会〉参加人数：９２人
８月〈夏のワークショップ〉参加人数：１８人、〈夏の科学遊び講座〉参加人数：１９人
１０月〈秋の読書週間フェスティバル　絵本講座〉参加人数：５５人
１１月〈点訳講習会〉参加人数：６人
１２月〈冬のおたのしみ会〉参加人数：８３名
６月～３月〈朗読講習会〉（全４回）参加人数：２２人</v>
      </c>
      <c r="F26" s="105"/>
      <c r="G26" s="105"/>
      <c r="H26" s="105"/>
      <c r="I26" s="105"/>
      <c r="J26" s="105"/>
      <c r="K26" s="105"/>
      <c r="L26" s="105"/>
      <c r="M26" s="105"/>
      <c r="N26" s="106"/>
      <c r="O26" s="18"/>
      <c r="P26" s="7282" t="s">
        <v>183</v>
      </c>
      <c r="Q26" s="7283"/>
      <c r="R26" s="7283"/>
      <c r="S26" s="7284"/>
      <c r="T26" s="153" t="str">
        <f>E105</f>
        <v>子どもの読書活動推進のため協働している図書館ボランティアについては、高齢化や新型コロナウイルス感染拡大期間中の活動の停止による協力者の減少があり、図書館活動を再開するにあたり新規参加者の養成が急務である。子どもの読書活動を推進するために必要な知識や技術を習得するためのボランティア養成講座を実施する。
市民を対象とした講座については、引き続き継続して実施する。
子育て支援のためのブックスタート事業（はじめてブック）については、乳幼児健診の場以外の実施方法について検討し、子どもの読書推進の必要性をＰＲしていく。</v>
      </c>
      <c r="U26" s="7280"/>
      <c r="V26" s="7280"/>
      <c r="W26" s="7280"/>
      <c r="X26" s="7281"/>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講座延べ回数</v>
      </c>
      <c r="C33" s="96"/>
      <c r="D33" s="21" t="str">
        <f t="shared" ref="D33:E36" si="1">D70</f>
        <v>回</v>
      </c>
      <c r="E33" s="148">
        <f t="shared" si="1"/>
        <v>10</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講座延べ参加者数</v>
      </c>
      <c r="C34" s="96"/>
      <c r="D34" s="21" t="str">
        <f t="shared" si="1"/>
        <v>人</v>
      </c>
      <c r="E34" s="148">
        <f t="shared" si="1"/>
        <v>295</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第4節　生涯学習</v>
      </c>
      <c r="F42" s="138"/>
      <c r="G42" s="138"/>
      <c r="H42" s="138"/>
      <c r="I42" s="138"/>
      <c r="J42" s="138"/>
      <c r="K42" s="138"/>
      <c r="L42" s="138"/>
      <c r="M42" s="138"/>
      <c r="N42" s="139"/>
      <c r="AA42" s="8">
        <v>4</v>
      </c>
      <c r="AB42" s="8" t="s">
        <v>95</v>
      </c>
    </row>
    <row r="43" spans="1:35" ht="20.100000000000001" customHeight="1" x14ac:dyDescent="0.15">
      <c r="A43" s="103" t="s">
        <v>150</v>
      </c>
      <c r="B43" s="104"/>
      <c r="C43" s="104"/>
      <c r="D43" s="104"/>
      <c r="E43" s="138" t="str">
        <f>AB43</f>
        <v>施策１　生涯学習の推進</v>
      </c>
      <c r="F43" s="138"/>
      <c r="G43" s="138"/>
      <c r="H43" s="138"/>
      <c r="I43" s="138"/>
      <c r="J43" s="138"/>
      <c r="K43" s="138"/>
      <c r="L43" s="138"/>
      <c r="M43" s="138"/>
      <c r="N43" s="139"/>
      <c r="AA43" s="8">
        <v>1</v>
      </c>
      <c r="AB43" s="8" t="s">
        <v>96</v>
      </c>
    </row>
    <row r="44" spans="1:35" ht="20.100000000000001" customHeight="1" x14ac:dyDescent="0.15">
      <c r="A44" s="7272" t="s">
        <v>153</v>
      </c>
      <c r="B44" s="7273"/>
      <c r="C44" s="7273"/>
      <c r="D44" s="7273"/>
      <c r="E44" s="7274" t="s">
        <v>901</v>
      </c>
      <c r="F44" s="7275"/>
      <c r="G44" s="7275"/>
      <c r="H44" s="7275"/>
      <c r="I44" s="7275"/>
      <c r="J44" s="7275"/>
      <c r="K44" s="7275"/>
      <c r="L44" s="7275"/>
      <c r="M44" s="7275"/>
      <c r="N44" s="7276"/>
    </row>
    <row r="45" spans="1:35" ht="20.100000000000001" customHeight="1" x14ac:dyDescent="0.15">
      <c r="A45" s="7267" t="s">
        <v>154</v>
      </c>
      <c r="B45" s="7268"/>
      <c r="C45" s="7268"/>
      <c r="D45" s="7268"/>
      <c r="E45" s="7277" t="s">
        <v>874</v>
      </c>
      <c r="F45" s="7278"/>
      <c r="G45" s="7278"/>
      <c r="H45" s="7278"/>
      <c r="I45" s="7278"/>
      <c r="J45" s="7278"/>
      <c r="K45" s="7278"/>
      <c r="L45" s="7278"/>
      <c r="M45" s="7278"/>
      <c r="N45" s="7279"/>
    </row>
    <row r="46" spans="1:35" ht="20.100000000000001" customHeight="1" x14ac:dyDescent="0.15">
      <c r="A46" s="7261" t="s">
        <v>157</v>
      </c>
      <c r="B46" s="7262"/>
      <c r="C46" s="7262"/>
      <c r="D46" s="7263"/>
      <c r="E46" s="7264" t="s">
        <v>902</v>
      </c>
      <c r="F46" s="7265"/>
      <c r="G46" s="7265"/>
      <c r="H46" s="7265"/>
      <c r="I46" s="7265"/>
      <c r="J46" s="7265"/>
      <c r="K46" s="7265"/>
      <c r="L46" s="7265"/>
      <c r="M46" s="7265"/>
      <c r="N46" s="7266"/>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7267" t="s">
        <v>161</v>
      </c>
      <c r="B51" s="7268"/>
      <c r="C51" s="7268"/>
      <c r="D51" s="7268"/>
      <c r="E51" s="7269" t="str">
        <f>AA52 &amp; "市が直接実施  " &amp; AB52  &amp; "一部委託  "  &amp; AC52 &amp; "全部委託・指定管理  " &amp; AD52 &amp; "その他"</f>
        <v>■市が直接実施  □一部委託  □全部委託・指定管理  □その他</v>
      </c>
      <c r="F51" s="7270"/>
      <c r="G51" s="7270"/>
      <c r="H51" s="7270"/>
      <c r="I51" s="7270"/>
      <c r="J51" s="7270"/>
      <c r="K51" s="7270"/>
      <c r="L51" s="7270"/>
      <c r="M51" s="7270"/>
      <c r="N51" s="7271"/>
    </row>
    <row r="52" spans="1:40" ht="20.100000000000001" customHeight="1" x14ac:dyDescent="0.15">
      <c r="A52" s="7267" t="s">
        <v>162</v>
      </c>
      <c r="B52" s="7268"/>
      <c r="C52" s="7268"/>
      <c r="D52" s="7268"/>
      <c r="E52" s="7269" t="str">
        <f>AA53 &amp; "国・県の制度　 " &amp; AB53  &amp; "国・県の制度＋市独自の制度　 "  &amp; AC53  &amp; "市独自の制度"</f>
        <v>□国・県の制度　 □国・県の制度＋市独自の制度　 ■市独自の制度</v>
      </c>
      <c r="F52" s="7270"/>
      <c r="G52" s="7270"/>
      <c r="H52" s="7270"/>
      <c r="I52" s="7270"/>
      <c r="J52" s="7270"/>
      <c r="K52" s="7270"/>
      <c r="L52" s="7270"/>
      <c r="M52" s="7270"/>
      <c r="N52" s="7271"/>
      <c r="AA52" s="8" t="s">
        <v>191</v>
      </c>
      <c r="AB52" s="8" t="s">
        <v>192</v>
      </c>
      <c r="AC52" s="8" t="s">
        <v>192</v>
      </c>
      <c r="AD52" s="8" t="s">
        <v>192</v>
      </c>
    </row>
    <row r="53" spans="1:40" ht="20.100000000000001" customHeight="1" thickBot="1" x14ac:dyDescent="0.2">
      <c r="A53" s="7256" t="s">
        <v>163</v>
      </c>
      <c r="B53" s="7257"/>
      <c r="C53" s="7257"/>
      <c r="D53" s="7257"/>
      <c r="E53" s="7258" t="s">
        <v>883</v>
      </c>
      <c r="F53" s="7259"/>
      <c r="G53" s="7259"/>
      <c r="H53" s="7259"/>
      <c r="I53" s="7259"/>
      <c r="J53" s="7259"/>
      <c r="K53" s="7259"/>
      <c r="L53" s="7259"/>
      <c r="M53" s="7259"/>
      <c r="N53" s="7260"/>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505000</v>
      </c>
      <c r="F57" s="108"/>
      <c r="G57" s="108">
        <f>IFERROR(HLOOKUP($AF$38,$AA$56:$AI$57,2,FALSE)*1000,"")</f>
        <v>738000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465</v>
      </c>
      <c r="AE57" s="23">
        <v>505</v>
      </c>
      <c r="AF57" s="23">
        <v>738</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505000</v>
      </c>
      <c r="G58" s="15"/>
      <c r="H58" s="16">
        <f>IFERROR(G57-H59,"")</f>
        <v>738000</v>
      </c>
      <c r="I58" s="15"/>
      <c r="J58" s="16">
        <f>IFERROR(I57-J59,"")</f>
        <v>0</v>
      </c>
      <c r="K58" s="15"/>
      <c r="L58" s="16">
        <f>IFERROR(K57-L59,"")</f>
        <v>0</v>
      </c>
      <c r="M58" s="15"/>
      <c r="N58" s="17">
        <f>IFERROR(M57-N59,"")</f>
        <v>0</v>
      </c>
      <c r="AA58" s="23">
        <v>0</v>
      </c>
      <c r="AB58" s="23">
        <v>0</v>
      </c>
      <c r="AC58" s="23">
        <v>0</v>
      </c>
      <c r="AD58" s="23">
        <v>248645</v>
      </c>
      <c r="AE58" s="23">
        <v>449808</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449808</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55192</v>
      </c>
      <c r="F61" s="108"/>
      <c r="G61" s="108">
        <f>IFERROR(G57-G60,"")</f>
        <v>738000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0.89070891089108906</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903</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904</v>
      </c>
      <c r="C70" s="96"/>
      <c r="D70" s="26" t="s">
        <v>197</v>
      </c>
      <c r="E70" s="91">
        <f>IFERROR(HLOOKUP($AE$38,$AA$76:$AI$80,2,FALSE),"")</f>
        <v>10</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905</v>
      </c>
      <c r="C71" s="96"/>
      <c r="D71" s="26" t="s">
        <v>240</v>
      </c>
      <c r="E71" s="91">
        <f>IFERROR(HLOOKUP($AE$38,$AA$76:$AI$80,3,FALSE),"")</f>
        <v>295</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10</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295</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7243" t="s">
        <v>151</v>
      </c>
      <c r="B85" s="7244"/>
      <c r="C85" s="7244"/>
      <c r="D85" s="7244"/>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7243" t="s">
        <v>155</v>
      </c>
      <c r="B87" s="7244"/>
      <c r="C87" s="7244"/>
      <c r="D87" s="7244"/>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7254" t="s">
        <v>158</v>
      </c>
      <c r="B89" s="7255"/>
      <c r="C89" s="7255"/>
      <c r="D89" s="7255"/>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7243" t="s">
        <v>160</v>
      </c>
      <c r="B91" s="7244"/>
      <c r="C91" s="7244"/>
      <c r="D91" s="7245"/>
      <c r="E91" s="52" t="s">
        <v>906</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7243" t="s">
        <v>172</v>
      </c>
      <c r="B98" s="7244"/>
      <c r="C98" s="7244"/>
      <c r="D98" s="7245"/>
      <c r="E98" s="7249" t="s">
        <v>386</v>
      </c>
      <c r="F98" s="7250"/>
      <c r="G98" s="7251" t="s">
        <v>173</v>
      </c>
      <c r="H98" s="7252"/>
      <c r="I98" s="7252"/>
      <c r="J98" s="7252"/>
      <c r="K98" s="7252"/>
      <c r="L98" s="7252"/>
      <c r="M98" s="7252"/>
      <c r="N98" s="7253"/>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7243" t="s">
        <v>183</v>
      </c>
      <c r="B105" s="7244"/>
      <c r="C105" s="7244"/>
      <c r="D105" s="7245"/>
      <c r="E105" s="7246" t="s">
        <v>907</v>
      </c>
      <c r="F105" s="7247"/>
      <c r="G105" s="7247"/>
      <c r="H105" s="7247"/>
      <c r="I105" s="7247"/>
      <c r="J105" s="7247"/>
      <c r="K105" s="7247"/>
      <c r="L105" s="7247"/>
      <c r="M105" s="7247"/>
      <c r="N105" s="7248"/>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7254" t="s">
        <v>147</v>
      </c>
      <c r="Q4" s="7255"/>
      <c r="R4" s="7255"/>
      <c r="S4" s="7255"/>
      <c r="T4" s="197" t="str">
        <f>LEFT(E83,1)</f>
        <v>Ｂ</v>
      </c>
      <c r="U4" s="7380" t="s">
        <v>148</v>
      </c>
      <c r="V4" s="7380"/>
      <c r="W4" s="7380"/>
      <c r="X4" s="7381"/>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第4節　生涯学習</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生涯学習の推進</v>
      </c>
      <c r="F6" s="138"/>
      <c r="G6" s="138"/>
      <c r="H6" s="138"/>
      <c r="I6" s="138"/>
      <c r="J6" s="138"/>
      <c r="K6" s="138"/>
      <c r="L6" s="138"/>
      <c r="M6" s="138"/>
      <c r="N6" s="139"/>
      <c r="P6" s="7243" t="s">
        <v>151</v>
      </c>
      <c r="Q6" s="7244"/>
      <c r="R6" s="7244"/>
      <c r="S6" s="7244"/>
      <c r="T6" s="197" t="str">
        <f>LEFT(E85,1)</f>
        <v>Ｂ</v>
      </c>
      <c r="U6" s="7380" t="s">
        <v>152</v>
      </c>
      <c r="V6" s="7380"/>
      <c r="W6" s="7380"/>
      <c r="X6" s="7381"/>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7382" t="s">
        <v>153</v>
      </c>
      <c r="B7" s="7383"/>
      <c r="C7" s="7383"/>
      <c r="D7" s="7383"/>
      <c r="E7" s="7384" t="str">
        <f t="shared" si="0"/>
        <v>視聴覚ライブラリー運営</v>
      </c>
      <c r="F7" s="7385"/>
      <c r="G7" s="7385"/>
      <c r="H7" s="7385"/>
      <c r="I7" s="7385"/>
      <c r="J7" s="7385"/>
      <c r="K7" s="7385"/>
      <c r="L7" s="7385"/>
      <c r="M7" s="7385"/>
      <c r="N7" s="7386"/>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7357" t="s">
        <v>154</v>
      </c>
      <c r="B8" s="7358"/>
      <c r="C8" s="7358"/>
      <c r="D8" s="7358"/>
      <c r="E8" s="7367" t="str">
        <f t="shared" si="0"/>
        <v>中央図書館</v>
      </c>
      <c r="F8" s="7368"/>
      <c r="G8" s="7368"/>
      <c r="H8" s="7368"/>
      <c r="I8" s="7368"/>
      <c r="J8" s="7368"/>
      <c r="K8" s="7368"/>
      <c r="L8" s="7368"/>
      <c r="M8" s="7368"/>
      <c r="N8" s="7369"/>
      <c r="P8" s="7354" t="s">
        <v>155</v>
      </c>
      <c r="Q8" s="7355"/>
      <c r="R8" s="7355"/>
      <c r="S8" s="7355"/>
      <c r="T8" s="184" t="str">
        <f>LEFT(E87,1)</f>
        <v>Ａ</v>
      </c>
      <c r="U8" s="7370" t="s">
        <v>156</v>
      </c>
      <c r="V8" s="7370"/>
      <c r="W8" s="7370"/>
      <c r="X8" s="7371"/>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7372" t="s">
        <v>157</v>
      </c>
      <c r="B9" s="7373"/>
      <c r="C9" s="7373"/>
      <c r="D9" s="7374"/>
      <c r="E9" s="7375" t="str">
        <f t="shared" si="0"/>
        <v>視聴覚資料・機材を用いた学校教育や生涯学習活動を行う学校及び団体を援助するため、プロジェクター、スクリーン等の資料・機材の貸出しを行う。</v>
      </c>
      <c r="F9" s="7376"/>
      <c r="G9" s="7376"/>
      <c r="H9" s="7376"/>
      <c r="I9" s="7376"/>
      <c r="J9" s="7376"/>
      <c r="K9" s="7376"/>
      <c r="L9" s="7376"/>
      <c r="M9" s="7376"/>
      <c r="N9" s="7377"/>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7378" t="s">
        <v>158</v>
      </c>
      <c r="Q10" s="7379"/>
      <c r="R10" s="7379"/>
      <c r="S10" s="7379"/>
      <c r="T10" s="197" t="str">
        <f>LEFT(E89,1)</f>
        <v>Ａ</v>
      </c>
      <c r="U10" s="7370" t="s">
        <v>159</v>
      </c>
      <c r="V10" s="7370"/>
      <c r="W10" s="7370"/>
      <c r="X10" s="7371"/>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市民ニーズに応える機材を整備し、視聴覚機材を用いた生涯学習活動を促進した。</v>
      </c>
      <c r="U12" s="7352"/>
      <c r="V12" s="7352"/>
      <c r="W12" s="7352"/>
      <c r="X12" s="7353"/>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7357" t="s">
        <v>161</v>
      </c>
      <c r="B14" s="7358"/>
      <c r="C14" s="7358"/>
      <c r="D14" s="7358"/>
      <c r="E14" s="7359" t="str">
        <f>E51</f>
        <v>■市が直接実施  □一部委託  □全部委託・指定管理  □その他</v>
      </c>
      <c r="F14" s="7360"/>
      <c r="G14" s="7360"/>
      <c r="H14" s="7360"/>
      <c r="I14" s="7360"/>
      <c r="J14" s="7360"/>
      <c r="K14" s="7360"/>
      <c r="L14" s="7360"/>
      <c r="M14" s="7360"/>
      <c r="N14" s="7361"/>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7357" t="s">
        <v>162</v>
      </c>
      <c r="B15" s="7358"/>
      <c r="C15" s="7358"/>
      <c r="D15" s="7358"/>
      <c r="E15" s="7359" t="str">
        <f>E52</f>
        <v>□国・県の制度　 □国・県の制度＋市独自の制度　 ■市独自の制度</v>
      </c>
      <c r="F15" s="7360"/>
      <c r="G15" s="7360"/>
      <c r="H15" s="7360"/>
      <c r="I15" s="7360"/>
      <c r="J15" s="7360"/>
      <c r="K15" s="7360"/>
      <c r="L15" s="7360"/>
      <c r="M15" s="7360"/>
      <c r="N15" s="7361"/>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7362" t="s">
        <v>163</v>
      </c>
      <c r="B16" s="7363"/>
      <c r="C16" s="7363"/>
      <c r="D16" s="7363"/>
      <c r="E16" s="7364" t="str">
        <f>E53</f>
        <v>新座市立視聴覚ライブラリー条例</v>
      </c>
      <c r="F16" s="7365"/>
      <c r="G16" s="7365"/>
      <c r="H16" s="7365"/>
      <c r="I16" s="7365"/>
      <c r="J16" s="7365"/>
      <c r="K16" s="7365"/>
      <c r="L16" s="7365"/>
      <c r="M16" s="7365"/>
      <c r="N16" s="7366"/>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673000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673000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662044</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10956</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0.98372065378900442</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プロジェクター、スクリーン、ワイヤレスアンプ等の視聴覚機材の貸出を実施した。</v>
      </c>
      <c r="F26" s="105"/>
      <c r="G26" s="105"/>
      <c r="H26" s="105"/>
      <c r="I26" s="105"/>
      <c r="J26" s="105"/>
      <c r="K26" s="105"/>
      <c r="L26" s="105"/>
      <c r="M26" s="105"/>
      <c r="N26" s="106"/>
      <c r="O26" s="18"/>
      <c r="P26" s="7354" t="s">
        <v>183</v>
      </c>
      <c r="Q26" s="7355"/>
      <c r="R26" s="7355"/>
      <c r="S26" s="7356"/>
      <c r="T26" s="153" t="str">
        <f>E105</f>
        <v>学校教育及び市民の生涯学習活動を支援するため、視聴覚機材の整備に努める。</v>
      </c>
      <c r="U26" s="7352"/>
      <c r="V26" s="7352"/>
      <c r="W26" s="7352"/>
      <c r="X26" s="7353"/>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視聴覚機材貸出回数</v>
      </c>
      <c r="C33" s="96"/>
      <c r="D33" s="21" t="str">
        <f t="shared" ref="D33:E36" si="1">D70</f>
        <v>回</v>
      </c>
      <c r="E33" s="148">
        <f t="shared" si="1"/>
        <v>125</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第4節　生涯学習</v>
      </c>
      <c r="F42" s="138"/>
      <c r="G42" s="138"/>
      <c r="H42" s="138"/>
      <c r="I42" s="138"/>
      <c r="J42" s="138"/>
      <c r="K42" s="138"/>
      <c r="L42" s="138"/>
      <c r="M42" s="138"/>
      <c r="N42" s="139"/>
      <c r="AA42" s="8">
        <v>4</v>
      </c>
      <c r="AB42" s="8" t="s">
        <v>95</v>
      </c>
    </row>
    <row r="43" spans="1:35" ht="20.100000000000001" customHeight="1" x14ac:dyDescent="0.15">
      <c r="A43" s="103" t="s">
        <v>150</v>
      </c>
      <c r="B43" s="104"/>
      <c r="C43" s="104"/>
      <c r="D43" s="104"/>
      <c r="E43" s="138" t="str">
        <f>AB43</f>
        <v>施策１　生涯学習の推進</v>
      </c>
      <c r="F43" s="138"/>
      <c r="G43" s="138"/>
      <c r="H43" s="138"/>
      <c r="I43" s="138"/>
      <c r="J43" s="138"/>
      <c r="K43" s="138"/>
      <c r="L43" s="138"/>
      <c r="M43" s="138"/>
      <c r="N43" s="139"/>
      <c r="AA43" s="8">
        <v>1</v>
      </c>
      <c r="AB43" s="8" t="s">
        <v>96</v>
      </c>
    </row>
    <row r="44" spans="1:35" ht="20.100000000000001" customHeight="1" x14ac:dyDescent="0.15">
      <c r="A44" s="7344" t="s">
        <v>153</v>
      </c>
      <c r="B44" s="7345"/>
      <c r="C44" s="7345"/>
      <c r="D44" s="7345"/>
      <c r="E44" s="7346" t="s">
        <v>908</v>
      </c>
      <c r="F44" s="7347"/>
      <c r="G44" s="7347"/>
      <c r="H44" s="7347"/>
      <c r="I44" s="7347"/>
      <c r="J44" s="7347"/>
      <c r="K44" s="7347"/>
      <c r="L44" s="7347"/>
      <c r="M44" s="7347"/>
      <c r="N44" s="7348"/>
    </row>
    <row r="45" spans="1:35" ht="20.100000000000001" customHeight="1" x14ac:dyDescent="0.15">
      <c r="A45" s="7339" t="s">
        <v>154</v>
      </c>
      <c r="B45" s="7340"/>
      <c r="C45" s="7340"/>
      <c r="D45" s="7340"/>
      <c r="E45" s="7349" t="s">
        <v>874</v>
      </c>
      <c r="F45" s="7350"/>
      <c r="G45" s="7350"/>
      <c r="H45" s="7350"/>
      <c r="I45" s="7350"/>
      <c r="J45" s="7350"/>
      <c r="K45" s="7350"/>
      <c r="L45" s="7350"/>
      <c r="M45" s="7350"/>
      <c r="N45" s="7351"/>
    </row>
    <row r="46" spans="1:35" ht="20.100000000000001" customHeight="1" x14ac:dyDescent="0.15">
      <c r="A46" s="7333" t="s">
        <v>157</v>
      </c>
      <c r="B46" s="7334"/>
      <c r="C46" s="7334"/>
      <c r="D46" s="7335"/>
      <c r="E46" s="7336" t="s">
        <v>909</v>
      </c>
      <c r="F46" s="7337"/>
      <c r="G46" s="7337"/>
      <c r="H46" s="7337"/>
      <c r="I46" s="7337"/>
      <c r="J46" s="7337"/>
      <c r="K46" s="7337"/>
      <c r="L46" s="7337"/>
      <c r="M46" s="7337"/>
      <c r="N46" s="7338"/>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7339" t="s">
        <v>161</v>
      </c>
      <c r="B51" s="7340"/>
      <c r="C51" s="7340"/>
      <c r="D51" s="7340"/>
      <c r="E51" s="7341" t="str">
        <f>AA52 &amp; "市が直接実施  " &amp; AB52  &amp; "一部委託  "  &amp; AC52 &amp; "全部委託・指定管理  " &amp; AD52 &amp; "その他"</f>
        <v>■市が直接実施  □一部委託  □全部委託・指定管理  □その他</v>
      </c>
      <c r="F51" s="7342"/>
      <c r="G51" s="7342"/>
      <c r="H51" s="7342"/>
      <c r="I51" s="7342"/>
      <c r="J51" s="7342"/>
      <c r="K51" s="7342"/>
      <c r="L51" s="7342"/>
      <c r="M51" s="7342"/>
      <c r="N51" s="7343"/>
    </row>
    <row r="52" spans="1:40" ht="20.100000000000001" customHeight="1" x14ac:dyDescent="0.15">
      <c r="A52" s="7339" t="s">
        <v>162</v>
      </c>
      <c r="B52" s="7340"/>
      <c r="C52" s="7340"/>
      <c r="D52" s="7340"/>
      <c r="E52" s="7341" t="str">
        <f>AA53 &amp; "国・県の制度　 " &amp; AB53  &amp; "国・県の制度＋市独自の制度　 "  &amp; AC53  &amp; "市独自の制度"</f>
        <v>□国・県の制度　 □国・県の制度＋市独自の制度　 ■市独自の制度</v>
      </c>
      <c r="F52" s="7342"/>
      <c r="G52" s="7342"/>
      <c r="H52" s="7342"/>
      <c r="I52" s="7342"/>
      <c r="J52" s="7342"/>
      <c r="K52" s="7342"/>
      <c r="L52" s="7342"/>
      <c r="M52" s="7342"/>
      <c r="N52" s="7343"/>
      <c r="AA52" s="8" t="s">
        <v>191</v>
      </c>
      <c r="AB52" s="8" t="s">
        <v>192</v>
      </c>
      <c r="AC52" s="8" t="s">
        <v>192</v>
      </c>
      <c r="AD52" s="8" t="s">
        <v>192</v>
      </c>
    </row>
    <row r="53" spans="1:40" ht="20.100000000000001" customHeight="1" thickBot="1" x14ac:dyDescent="0.2">
      <c r="A53" s="7328" t="s">
        <v>163</v>
      </c>
      <c r="B53" s="7329"/>
      <c r="C53" s="7329"/>
      <c r="D53" s="7329"/>
      <c r="E53" s="7330" t="s">
        <v>910</v>
      </c>
      <c r="F53" s="7331"/>
      <c r="G53" s="7331"/>
      <c r="H53" s="7331"/>
      <c r="I53" s="7331"/>
      <c r="J53" s="7331"/>
      <c r="K53" s="7331"/>
      <c r="L53" s="7331"/>
      <c r="M53" s="7331"/>
      <c r="N53" s="7332"/>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673000</v>
      </c>
      <c r="F57" s="108"/>
      <c r="G57" s="108">
        <f>IFERROR(HLOOKUP($AF$38,$AA$56:$AI$57,2,FALSE)*1000,"")</f>
        <v>673000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709</v>
      </c>
      <c r="AE57" s="23">
        <v>673</v>
      </c>
      <c r="AF57" s="23">
        <v>673</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673000</v>
      </c>
      <c r="G58" s="15"/>
      <c r="H58" s="16">
        <f>IFERROR(G57-H59,"")</f>
        <v>673000</v>
      </c>
      <c r="I58" s="15"/>
      <c r="J58" s="16">
        <f>IFERROR(I57-J59,"")</f>
        <v>0</v>
      </c>
      <c r="K58" s="15"/>
      <c r="L58" s="16">
        <f>IFERROR(K57-L59,"")</f>
        <v>0</v>
      </c>
      <c r="M58" s="15"/>
      <c r="N58" s="17">
        <f>IFERROR(M57-N59,"")</f>
        <v>0</v>
      </c>
      <c r="AA58" s="23">
        <v>0</v>
      </c>
      <c r="AB58" s="23">
        <v>0</v>
      </c>
      <c r="AC58" s="23">
        <v>0</v>
      </c>
      <c r="AD58" s="23">
        <v>231396</v>
      </c>
      <c r="AE58" s="23">
        <v>662044</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662044</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10956</v>
      </c>
      <c r="F61" s="108"/>
      <c r="G61" s="108">
        <f>IFERROR(G57-G60,"")</f>
        <v>673000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0.98372065378900442</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911</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912</v>
      </c>
      <c r="C70" s="96"/>
      <c r="D70" s="26" t="s">
        <v>197</v>
      </c>
      <c r="E70" s="91">
        <f>IFERROR(HLOOKUP($AE$38,$AA$76:$AI$80,2,FALSE),"")</f>
        <v>125</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125</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7315" t="s">
        <v>151</v>
      </c>
      <c r="B85" s="7316"/>
      <c r="C85" s="7316"/>
      <c r="D85" s="7316"/>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7315" t="s">
        <v>155</v>
      </c>
      <c r="B87" s="7316"/>
      <c r="C87" s="7316"/>
      <c r="D87" s="7316"/>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7326" t="s">
        <v>158</v>
      </c>
      <c r="B89" s="7327"/>
      <c r="C89" s="7327"/>
      <c r="D89" s="7327"/>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7315" t="s">
        <v>160</v>
      </c>
      <c r="B91" s="7316"/>
      <c r="C91" s="7316"/>
      <c r="D91" s="7317"/>
      <c r="E91" s="52" t="s">
        <v>913</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7315" t="s">
        <v>172</v>
      </c>
      <c r="B98" s="7316"/>
      <c r="C98" s="7316"/>
      <c r="D98" s="7317"/>
      <c r="E98" s="7321" t="s">
        <v>206</v>
      </c>
      <c r="F98" s="7322"/>
      <c r="G98" s="7323" t="s">
        <v>173</v>
      </c>
      <c r="H98" s="7324"/>
      <c r="I98" s="7324"/>
      <c r="J98" s="7324"/>
      <c r="K98" s="7324"/>
      <c r="L98" s="7324"/>
      <c r="M98" s="7324"/>
      <c r="N98" s="7325"/>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7315" t="s">
        <v>183</v>
      </c>
      <c r="B105" s="7316"/>
      <c r="C105" s="7316"/>
      <c r="D105" s="7317"/>
      <c r="E105" s="7318" t="s">
        <v>914</v>
      </c>
      <c r="F105" s="7319"/>
      <c r="G105" s="7319"/>
      <c r="H105" s="7319"/>
      <c r="I105" s="7319"/>
      <c r="J105" s="7319"/>
      <c r="K105" s="7319"/>
      <c r="L105" s="7319"/>
      <c r="M105" s="7319"/>
      <c r="N105" s="7320"/>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4"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7326" t="s">
        <v>147</v>
      </c>
      <c r="Q4" s="7327"/>
      <c r="R4" s="7327"/>
      <c r="S4" s="7327"/>
      <c r="T4" s="197" t="str">
        <f>LEFT(E83,1)</f>
        <v>Ｂ</v>
      </c>
      <c r="U4" s="7452" t="s">
        <v>148</v>
      </c>
      <c r="V4" s="7452"/>
      <c r="W4" s="7452"/>
      <c r="X4" s="7453"/>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第4節　生涯学習</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生涯学習の推進</v>
      </c>
      <c r="F6" s="138"/>
      <c r="G6" s="138"/>
      <c r="H6" s="138"/>
      <c r="I6" s="138"/>
      <c r="J6" s="138"/>
      <c r="K6" s="138"/>
      <c r="L6" s="138"/>
      <c r="M6" s="138"/>
      <c r="N6" s="139"/>
      <c r="P6" s="7315" t="s">
        <v>151</v>
      </c>
      <c r="Q6" s="7316"/>
      <c r="R6" s="7316"/>
      <c r="S6" s="7316"/>
      <c r="T6" s="197" t="str">
        <f>LEFT(E85,1)</f>
        <v>Ｂ</v>
      </c>
      <c r="U6" s="7452" t="s">
        <v>152</v>
      </c>
      <c r="V6" s="7452"/>
      <c r="W6" s="7452"/>
      <c r="X6" s="7453"/>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7454" t="s">
        <v>153</v>
      </c>
      <c r="B7" s="7455"/>
      <c r="C7" s="7455"/>
      <c r="D7" s="7455"/>
      <c r="E7" s="7456" t="str">
        <f t="shared" si="0"/>
        <v>図書館施設整備</v>
      </c>
      <c r="F7" s="7457"/>
      <c r="G7" s="7457"/>
      <c r="H7" s="7457"/>
      <c r="I7" s="7457"/>
      <c r="J7" s="7457"/>
      <c r="K7" s="7457"/>
      <c r="L7" s="7457"/>
      <c r="M7" s="7457"/>
      <c r="N7" s="7458"/>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7429" t="s">
        <v>154</v>
      </c>
      <c r="B8" s="7430"/>
      <c r="C8" s="7430"/>
      <c r="D8" s="7430"/>
      <c r="E8" s="7439" t="str">
        <f t="shared" si="0"/>
        <v>中央図書館</v>
      </c>
      <c r="F8" s="7440"/>
      <c r="G8" s="7440"/>
      <c r="H8" s="7440"/>
      <c r="I8" s="7440"/>
      <c r="J8" s="7440"/>
      <c r="K8" s="7440"/>
      <c r="L8" s="7440"/>
      <c r="M8" s="7440"/>
      <c r="N8" s="7441"/>
      <c r="P8" s="7426" t="s">
        <v>155</v>
      </c>
      <c r="Q8" s="7427"/>
      <c r="R8" s="7427"/>
      <c r="S8" s="7427"/>
      <c r="T8" s="184" t="str">
        <f>LEFT(E87,1)</f>
        <v>Ａ</v>
      </c>
      <c r="U8" s="7442" t="s">
        <v>156</v>
      </c>
      <c r="V8" s="7442"/>
      <c r="W8" s="7442"/>
      <c r="X8" s="7443"/>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7444" t="s">
        <v>157</v>
      </c>
      <c r="B9" s="7445"/>
      <c r="C9" s="7445"/>
      <c r="D9" s="7446"/>
      <c r="E9" s="7447" t="str">
        <f t="shared" si="0"/>
        <v>中央図書館の利便性向上を図るため、公衆無線ＬＡＮを設置する。</v>
      </c>
      <c r="F9" s="7448"/>
      <c r="G9" s="7448"/>
      <c r="H9" s="7448"/>
      <c r="I9" s="7448"/>
      <c r="J9" s="7448"/>
      <c r="K9" s="7448"/>
      <c r="L9" s="7448"/>
      <c r="M9" s="7448"/>
      <c r="N9" s="7449"/>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7450" t="s">
        <v>158</v>
      </c>
      <c r="Q10" s="7451"/>
      <c r="R10" s="7451"/>
      <c r="S10" s="7451"/>
      <c r="T10" s="197" t="str">
        <f>LEFT(E89,1)</f>
        <v>Ａ</v>
      </c>
      <c r="U10" s="7442" t="s">
        <v>159</v>
      </c>
      <c r="V10" s="7442"/>
      <c r="W10" s="7442"/>
      <c r="X10" s="7443"/>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公衆無線ＬＡＮを設置することで、利用者の利便性の向上を図ることができた。</v>
      </c>
      <c r="U12" s="7424"/>
      <c r="V12" s="7424"/>
      <c r="W12" s="7424"/>
      <c r="X12" s="7425"/>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7429" t="s">
        <v>161</v>
      </c>
      <c r="B14" s="7430"/>
      <c r="C14" s="7430"/>
      <c r="D14" s="7430"/>
      <c r="E14" s="7431" t="str">
        <f>E51</f>
        <v>■市が直接実施  □一部委託  □全部委託・指定管理  □その他</v>
      </c>
      <c r="F14" s="7432"/>
      <c r="G14" s="7432"/>
      <c r="H14" s="7432"/>
      <c r="I14" s="7432"/>
      <c r="J14" s="7432"/>
      <c r="K14" s="7432"/>
      <c r="L14" s="7432"/>
      <c r="M14" s="7432"/>
      <c r="N14" s="7433"/>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7429" t="s">
        <v>162</v>
      </c>
      <c r="B15" s="7430"/>
      <c r="C15" s="7430"/>
      <c r="D15" s="7430"/>
      <c r="E15" s="7431" t="str">
        <f>E52</f>
        <v>□国・県の制度　 □国・県の制度＋市独自の制度　 ■市独自の制度</v>
      </c>
      <c r="F15" s="7432"/>
      <c r="G15" s="7432"/>
      <c r="H15" s="7432"/>
      <c r="I15" s="7432"/>
      <c r="J15" s="7432"/>
      <c r="K15" s="7432"/>
      <c r="L15" s="7432"/>
      <c r="M15" s="7432"/>
      <c r="N15" s="7433"/>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7434" t="s">
        <v>163</v>
      </c>
      <c r="B16" s="7435"/>
      <c r="C16" s="7435"/>
      <c r="D16" s="7435"/>
      <c r="E16" s="7436" t="str">
        <f>E53</f>
        <v>なし</v>
      </c>
      <c r="F16" s="7437"/>
      <c r="G16" s="7437"/>
      <c r="H16" s="7437"/>
      <c r="I16" s="7437"/>
      <c r="J16" s="7437"/>
      <c r="K16" s="7437"/>
      <c r="L16" s="7437"/>
      <c r="M16" s="7437"/>
      <c r="N16" s="7438"/>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Ⅵ</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339000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339000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332310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6690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0.98026548672566372</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情報化に対応するため、中央図書館に公衆無線ＬＡＮを設置した。</v>
      </c>
      <c r="F26" s="105"/>
      <c r="G26" s="105"/>
      <c r="H26" s="105"/>
      <c r="I26" s="105"/>
      <c r="J26" s="105"/>
      <c r="K26" s="105"/>
      <c r="L26" s="105"/>
      <c r="M26" s="105"/>
      <c r="N26" s="106"/>
      <c r="O26" s="18"/>
      <c r="P26" s="7426" t="s">
        <v>183</v>
      </c>
      <c r="Q26" s="7427"/>
      <c r="R26" s="7427"/>
      <c r="S26" s="7428"/>
      <c r="T26" s="153" t="str">
        <f>E105</f>
        <v>情報化に対応した環境を整備する。</v>
      </c>
      <c r="U26" s="7424"/>
      <c r="V26" s="7424"/>
      <c r="W26" s="7424"/>
      <c r="X26" s="7425"/>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設置工事費一式</v>
      </c>
      <c r="C33" s="96"/>
      <c r="D33" s="21" t="str">
        <f t="shared" ref="D33:E36" si="1">D70</f>
        <v>円</v>
      </c>
      <c r="E33" s="162">
        <f t="shared" si="1"/>
        <v>332310</v>
      </c>
      <c r="F33" s="162"/>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第4節　生涯学習</v>
      </c>
      <c r="F42" s="138"/>
      <c r="G42" s="138"/>
      <c r="H42" s="138"/>
      <c r="I42" s="138"/>
      <c r="J42" s="138"/>
      <c r="K42" s="138"/>
      <c r="L42" s="138"/>
      <c r="M42" s="138"/>
      <c r="N42" s="139"/>
      <c r="AA42" s="8">
        <v>4</v>
      </c>
      <c r="AB42" s="8" t="s">
        <v>95</v>
      </c>
    </row>
    <row r="43" spans="1:35" ht="20.100000000000001" customHeight="1" x14ac:dyDescent="0.15">
      <c r="A43" s="103" t="s">
        <v>150</v>
      </c>
      <c r="B43" s="104"/>
      <c r="C43" s="104"/>
      <c r="D43" s="104"/>
      <c r="E43" s="138" t="str">
        <f>AB43</f>
        <v>施策１　生涯学習の推進</v>
      </c>
      <c r="F43" s="138"/>
      <c r="G43" s="138"/>
      <c r="H43" s="138"/>
      <c r="I43" s="138"/>
      <c r="J43" s="138"/>
      <c r="K43" s="138"/>
      <c r="L43" s="138"/>
      <c r="M43" s="138"/>
      <c r="N43" s="139"/>
      <c r="AA43" s="8">
        <v>1</v>
      </c>
      <c r="AB43" s="8" t="s">
        <v>96</v>
      </c>
    </row>
    <row r="44" spans="1:35" ht="20.100000000000001" customHeight="1" x14ac:dyDescent="0.15">
      <c r="A44" s="7416" t="s">
        <v>153</v>
      </c>
      <c r="B44" s="7417"/>
      <c r="C44" s="7417"/>
      <c r="D44" s="7417"/>
      <c r="E44" s="7418" t="s">
        <v>915</v>
      </c>
      <c r="F44" s="7419"/>
      <c r="G44" s="7419"/>
      <c r="H44" s="7419"/>
      <c r="I44" s="7419"/>
      <c r="J44" s="7419"/>
      <c r="K44" s="7419"/>
      <c r="L44" s="7419"/>
      <c r="M44" s="7419"/>
      <c r="N44" s="7420"/>
    </row>
    <row r="45" spans="1:35" ht="20.100000000000001" customHeight="1" x14ac:dyDescent="0.15">
      <c r="A45" s="7411" t="s">
        <v>154</v>
      </c>
      <c r="B45" s="7412"/>
      <c r="C45" s="7412"/>
      <c r="D45" s="7412"/>
      <c r="E45" s="7421" t="s">
        <v>874</v>
      </c>
      <c r="F45" s="7422"/>
      <c r="G45" s="7422"/>
      <c r="H45" s="7422"/>
      <c r="I45" s="7422"/>
      <c r="J45" s="7422"/>
      <c r="K45" s="7422"/>
      <c r="L45" s="7422"/>
      <c r="M45" s="7422"/>
      <c r="N45" s="7423"/>
    </row>
    <row r="46" spans="1:35" ht="20.100000000000001" customHeight="1" x14ac:dyDescent="0.15">
      <c r="A46" s="7405" t="s">
        <v>157</v>
      </c>
      <c r="B46" s="7406"/>
      <c r="C46" s="7406"/>
      <c r="D46" s="7407"/>
      <c r="E46" s="7408" t="s">
        <v>916</v>
      </c>
      <c r="F46" s="7409"/>
      <c r="G46" s="7409"/>
      <c r="H46" s="7409"/>
      <c r="I46" s="7409"/>
      <c r="J46" s="7409"/>
      <c r="K46" s="7409"/>
      <c r="L46" s="7409"/>
      <c r="M46" s="7409"/>
      <c r="N46" s="7410"/>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7411" t="s">
        <v>161</v>
      </c>
      <c r="B51" s="7412"/>
      <c r="C51" s="7412"/>
      <c r="D51" s="7412"/>
      <c r="E51" s="7413" t="str">
        <f>AA52 &amp; "市が直接実施  " &amp; AB52  &amp; "一部委託  "  &amp; AC52 &amp; "全部委託・指定管理  " &amp; AD52 &amp; "その他"</f>
        <v>■市が直接実施  □一部委託  □全部委託・指定管理  □その他</v>
      </c>
      <c r="F51" s="7414"/>
      <c r="G51" s="7414"/>
      <c r="H51" s="7414"/>
      <c r="I51" s="7414"/>
      <c r="J51" s="7414"/>
      <c r="K51" s="7414"/>
      <c r="L51" s="7414"/>
      <c r="M51" s="7414"/>
      <c r="N51" s="7415"/>
    </row>
    <row r="52" spans="1:40" ht="20.100000000000001" customHeight="1" x14ac:dyDescent="0.15">
      <c r="A52" s="7411" t="s">
        <v>162</v>
      </c>
      <c r="B52" s="7412"/>
      <c r="C52" s="7412"/>
      <c r="D52" s="7412"/>
      <c r="E52" s="7413" t="str">
        <f>AA53 &amp; "国・県の制度　 " &amp; AB53  &amp; "国・県の制度＋市独自の制度　 "  &amp; AC53  &amp; "市独自の制度"</f>
        <v>□国・県の制度　 □国・県の制度＋市独自の制度　 ■市独自の制度</v>
      </c>
      <c r="F52" s="7414"/>
      <c r="G52" s="7414"/>
      <c r="H52" s="7414"/>
      <c r="I52" s="7414"/>
      <c r="J52" s="7414"/>
      <c r="K52" s="7414"/>
      <c r="L52" s="7414"/>
      <c r="M52" s="7414"/>
      <c r="N52" s="7415"/>
      <c r="AA52" s="8" t="s">
        <v>191</v>
      </c>
      <c r="AB52" s="8" t="s">
        <v>192</v>
      </c>
      <c r="AC52" s="8" t="s">
        <v>192</v>
      </c>
      <c r="AD52" s="8" t="s">
        <v>192</v>
      </c>
    </row>
    <row r="53" spans="1:40" ht="20.100000000000001" customHeight="1" thickBot="1" x14ac:dyDescent="0.2">
      <c r="A53" s="7400" t="s">
        <v>163</v>
      </c>
      <c r="B53" s="7401"/>
      <c r="C53" s="7401"/>
      <c r="D53" s="7401"/>
      <c r="E53" s="7402" t="s">
        <v>332</v>
      </c>
      <c r="F53" s="7403"/>
      <c r="G53" s="7403"/>
      <c r="H53" s="7403"/>
      <c r="I53" s="7403"/>
      <c r="J53" s="7403"/>
      <c r="K53" s="7403"/>
      <c r="L53" s="7403"/>
      <c r="M53" s="7403"/>
      <c r="N53" s="7404"/>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339000</v>
      </c>
      <c r="F57" s="108"/>
      <c r="G57" s="108">
        <f>IFERROR(HLOOKUP($AF$38,$AA$56:$AI$57,2,FALSE)*1000,"")</f>
        <v>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0</v>
      </c>
      <c r="AE57" s="23">
        <v>339</v>
      </c>
      <c r="AF57" s="23">
        <v>0</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339000</v>
      </c>
      <c r="G58" s="15"/>
      <c r="H58" s="16">
        <f>IFERROR(G57-H59,"")</f>
        <v>0</v>
      </c>
      <c r="I58" s="15"/>
      <c r="J58" s="16">
        <f>IFERROR(I57-J59,"")</f>
        <v>0</v>
      </c>
      <c r="K58" s="15"/>
      <c r="L58" s="16">
        <f>IFERROR(K57-L59,"")</f>
        <v>0</v>
      </c>
      <c r="M58" s="15"/>
      <c r="N58" s="17">
        <f>IFERROR(M57-N59,"")</f>
        <v>0</v>
      </c>
      <c r="AA58" s="23">
        <v>0</v>
      </c>
      <c r="AB58" s="23">
        <v>0</v>
      </c>
      <c r="AC58" s="23">
        <v>0</v>
      </c>
      <c r="AD58" s="23">
        <v>0</v>
      </c>
      <c r="AE58" s="23">
        <v>332310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332310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6690</v>
      </c>
      <c r="F61" s="108"/>
      <c r="G61" s="108">
        <f>IFERROR(G57-G60,"")</f>
        <v>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0.98026548672566372</v>
      </c>
      <c r="F62" s="110"/>
      <c r="G62" s="110" t="str">
        <f>IFERROR(G$60/G$57,"")</f>
        <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917</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918</v>
      </c>
      <c r="C70" s="96"/>
      <c r="D70" s="26" t="s">
        <v>249</v>
      </c>
      <c r="E70" s="91">
        <f>IFERROR(HLOOKUP($AE$38,$AA$76:$AI$80,2,FALSE),"")</f>
        <v>332310</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332310</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7387" t="s">
        <v>151</v>
      </c>
      <c r="B85" s="7388"/>
      <c r="C85" s="7388"/>
      <c r="D85" s="7388"/>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7387" t="s">
        <v>155</v>
      </c>
      <c r="B87" s="7388"/>
      <c r="C87" s="7388"/>
      <c r="D87" s="7388"/>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7398" t="s">
        <v>158</v>
      </c>
      <c r="B89" s="7399"/>
      <c r="C89" s="7399"/>
      <c r="D89" s="7399"/>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7387" t="s">
        <v>160</v>
      </c>
      <c r="B91" s="7388"/>
      <c r="C91" s="7388"/>
      <c r="D91" s="7389"/>
      <c r="E91" s="52" t="s">
        <v>919</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7387" t="s">
        <v>172</v>
      </c>
      <c r="B98" s="7388"/>
      <c r="C98" s="7388"/>
      <c r="D98" s="7389"/>
      <c r="E98" s="7393" t="s">
        <v>378</v>
      </c>
      <c r="F98" s="7394"/>
      <c r="G98" s="7395" t="s">
        <v>173</v>
      </c>
      <c r="H98" s="7396"/>
      <c r="I98" s="7396"/>
      <c r="J98" s="7396"/>
      <c r="K98" s="7396"/>
      <c r="L98" s="7396"/>
      <c r="M98" s="7396"/>
      <c r="N98" s="7397"/>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7387" t="s">
        <v>183</v>
      </c>
      <c r="B105" s="7388"/>
      <c r="C105" s="7388"/>
      <c r="D105" s="7389"/>
      <c r="E105" s="7390" t="s">
        <v>920</v>
      </c>
      <c r="F105" s="7391"/>
      <c r="G105" s="7391"/>
      <c r="H105" s="7391"/>
      <c r="I105" s="7391"/>
      <c r="J105" s="7391"/>
      <c r="K105" s="7391"/>
      <c r="L105" s="7391"/>
      <c r="M105" s="7391"/>
      <c r="N105" s="7392"/>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7398" t="s">
        <v>147</v>
      </c>
      <c r="Q4" s="7399"/>
      <c r="R4" s="7399"/>
      <c r="S4" s="7399"/>
      <c r="T4" s="197" t="str">
        <f>LEFT(E83,1)</f>
        <v>Ｂ</v>
      </c>
      <c r="U4" s="7524" t="s">
        <v>148</v>
      </c>
      <c r="V4" s="7524"/>
      <c r="W4" s="7524"/>
      <c r="X4" s="7525"/>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第5節　文化芸術</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施策２　文化財の保存・活用</v>
      </c>
      <c r="F6" s="138"/>
      <c r="G6" s="138"/>
      <c r="H6" s="138"/>
      <c r="I6" s="138"/>
      <c r="J6" s="138"/>
      <c r="K6" s="138"/>
      <c r="L6" s="138"/>
      <c r="M6" s="138"/>
      <c r="N6" s="139"/>
      <c r="P6" s="7387" t="s">
        <v>151</v>
      </c>
      <c r="Q6" s="7388"/>
      <c r="R6" s="7388"/>
      <c r="S6" s="7388"/>
      <c r="T6" s="197" t="str">
        <f>LEFT(E85,1)</f>
        <v>Ａ</v>
      </c>
      <c r="U6" s="7524" t="s">
        <v>152</v>
      </c>
      <c r="V6" s="7524"/>
      <c r="W6" s="7524"/>
      <c r="X6" s="7525"/>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7526" t="s">
        <v>153</v>
      </c>
      <c r="B7" s="7527"/>
      <c r="C7" s="7527"/>
      <c r="D7" s="7527"/>
      <c r="E7" s="7528" t="str">
        <f t="shared" si="0"/>
        <v>文化財保護審議委員会</v>
      </c>
      <c r="F7" s="7529"/>
      <c r="G7" s="7529"/>
      <c r="H7" s="7529"/>
      <c r="I7" s="7529"/>
      <c r="J7" s="7529"/>
      <c r="K7" s="7529"/>
      <c r="L7" s="7529"/>
      <c r="M7" s="7529"/>
      <c r="N7" s="7530"/>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7501" t="s">
        <v>154</v>
      </c>
      <c r="B8" s="7502"/>
      <c r="C8" s="7502"/>
      <c r="D8" s="7502"/>
      <c r="E8" s="7511" t="str">
        <f t="shared" si="0"/>
        <v>歴史民俗資料館</v>
      </c>
      <c r="F8" s="7512"/>
      <c r="G8" s="7512"/>
      <c r="H8" s="7512"/>
      <c r="I8" s="7512"/>
      <c r="J8" s="7512"/>
      <c r="K8" s="7512"/>
      <c r="L8" s="7512"/>
      <c r="M8" s="7512"/>
      <c r="N8" s="7513"/>
      <c r="P8" s="7498" t="s">
        <v>155</v>
      </c>
      <c r="Q8" s="7499"/>
      <c r="R8" s="7499"/>
      <c r="S8" s="7499"/>
      <c r="T8" s="184" t="str">
        <f>LEFT(E87,1)</f>
        <v>Ａ</v>
      </c>
      <c r="U8" s="7514" t="s">
        <v>156</v>
      </c>
      <c r="V8" s="7514"/>
      <c r="W8" s="7514"/>
      <c r="X8" s="7515"/>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7516" t="s">
        <v>157</v>
      </c>
      <c r="B9" s="7517"/>
      <c r="C9" s="7517"/>
      <c r="D9" s="7518"/>
      <c r="E9" s="7519" t="str">
        <f t="shared" si="0"/>
        <v>文化財保護法及び新座市文化財保護条例に基づき、文化財保護審議委員会を設置し、教育委員会の諮問に応じて各種文化財に関する事項を調査、審議する。</v>
      </c>
      <c r="F9" s="7520"/>
      <c r="G9" s="7520"/>
      <c r="H9" s="7520"/>
      <c r="I9" s="7520"/>
      <c r="J9" s="7520"/>
      <c r="K9" s="7520"/>
      <c r="L9" s="7520"/>
      <c r="M9" s="7520"/>
      <c r="N9" s="7521"/>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7522" t="s">
        <v>158</v>
      </c>
      <c r="Q10" s="7523"/>
      <c r="R10" s="7523"/>
      <c r="S10" s="7523"/>
      <c r="T10" s="197" t="str">
        <f>LEFT(E89,1)</f>
        <v>Ａ</v>
      </c>
      <c r="U10" s="7514" t="s">
        <v>159</v>
      </c>
      <c r="V10" s="7514"/>
      <c r="W10" s="7514"/>
      <c r="X10" s="7515"/>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年３回の会議の中で、文化財の新規指定に向け、市指定候補の文化財について意見交換等を行った。また、市内の既指定文化財の保存・活用や現状変更等許可申請について、専門家からの指導、助言を受けた。
指定文化財は指定日から長い時間が経過しているものも多く、時代や環境の変化に合わせた保存・活用を検討していく必要があることから、今後は会議において専門家の指導等が増えていくと予想される。</v>
      </c>
      <c r="U12" s="7496"/>
      <c r="V12" s="7496"/>
      <c r="W12" s="7496"/>
      <c r="X12" s="7497"/>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7501" t="s">
        <v>161</v>
      </c>
      <c r="B14" s="7502"/>
      <c r="C14" s="7502"/>
      <c r="D14" s="7502"/>
      <c r="E14" s="7503" t="str">
        <f>E51</f>
        <v>■市が直接実施  □一部委託  □全部委託・指定管理  □その他</v>
      </c>
      <c r="F14" s="7504"/>
      <c r="G14" s="7504"/>
      <c r="H14" s="7504"/>
      <c r="I14" s="7504"/>
      <c r="J14" s="7504"/>
      <c r="K14" s="7504"/>
      <c r="L14" s="7504"/>
      <c r="M14" s="7504"/>
      <c r="N14" s="7505"/>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7501" t="s">
        <v>162</v>
      </c>
      <c r="B15" s="7502"/>
      <c r="C15" s="7502"/>
      <c r="D15" s="7502"/>
      <c r="E15" s="7503" t="str">
        <f>E52</f>
        <v>■国・県の制度　 □国・県の制度＋市独自の制度　 □市独自の制度</v>
      </c>
      <c r="F15" s="7504"/>
      <c r="G15" s="7504"/>
      <c r="H15" s="7504"/>
      <c r="I15" s="7504"/>
      <c r="J15" s="7504"/>
      <c r="K15" s="7504"/>
      <c r="L15" s="7504"/>
      <c r="M15" s="7504"/>
      <c r="N15" s="7505"/>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7506" t="s">
        <v>163</v>
      </c>
      <c r="B16" s="7507"/>
      <c r="C16" s="7507"/>
      <c r="D16" s="7507"/>
      <c r="E16" s="7508" t="str">
        <f>E53</f>
        <v>地方教育行政の組織及び運営に関する法律</v>
      </c>
      <c r="F16" s="7509"/>
      <c r="G16" s="7509"/>
      <c r="H16" s="7509"/>
      <c r="I16" s="7509"/>
      <c r="J16" s="7509"/>
      <c r="K16" s="7509"/>
      <c r="L16" s="7509"/>
      <c r="M16" s="7509"/>
      <c r="N16" s="7510"/>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189000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189000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155500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33500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0.82275132275132279</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文化財保護法及び新座市文化財保護条例に基づき、文化財保護審議委員会を設置し、教育委員会の諮問に応じて各種文化財に関する事項を調査、審議した。</v>
      </c>
      <c r="F26" s="105"/>
      <c r="G26" s="105"/>
      <c r="H26" s="105"/>
      <c r="I26" s="105"/>
      <c r="J26" s="105"/>
      <c r="K26" s="105"/>
      <c r="L26" s="105"/>
      <c r="M26" s="105"/>
      <c r="N26" s="106"/>
      <c r="O26" s="18"/>
      <c r="P26" s="7498" t="s">
        <v>183</v>
      </c>
      <c r="Q26" s="7499"/>
      <c r="R26" s="7499"/>
      <c r="S26" s="7500"/>
      <c r="T26" s="153" t="str">
        <f>E105</f>
        <v>引き続き定期的に会議を開催し、市内の文化財保護、新たな文化財の市指定化に努める。</v>
      </c>
      <c r="U26" s="7496"/>
      <c r="V26" s="7496"/>
      <c r="W26" s="7496"/>
      <c r="X26" s="7497"/>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新座市文化財保護審議委員会開催回数</v>
      </c>
      <c r="C33" s="96"/>
      <c r="D33" s="21" t="str">
        <f t="shared" ref="D33:E36" si="1">D70</f>
        <v>回</v>
      </c>
      <c r="E33" s="148">
        <f t="shared" si="1"/>
        <v>3</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第5節　文化芸術</v>
      </c>
      <c r="F42" s="138"/>
      <c r="G42" s="138"/>
      <c r="H42" s="138"/>
      <c r="I42" s="138"/>
      <c r="J42" s="138"/>
      <c r="K42" s="138"/>
      <c r="L42" s="138"/>
      <c r="M42" s="138"/>
      <c r="N42" s="139"/>
      <c r="AA42" s="8">
        <v>5</v>
      </c>
      <c r="AB42" s="8" t="s">
        <v>121</v>
      </c>
    </row>
    <row r="43" spans="1:35" ht="20.100000000000001" customHeight="1" x14ac:dyDescent="0.15">
      <c r="A43" s="103" t="s">
        <v>150</v>
      </c>
      <c r="B43" s="104"/>
      <c r="C43" s="104"/>
      <c r="D43" s="104"/>
      <c r="E43" s="138" t="str">
        <f>AB43</f>
        <v>施策２　文化財の保存・活用</v>
      </c>
      <c r="F43" s="138"/>
      <c r="G43" s="138"/>
      <c r="H43" s="138"/>
      <c r="I43" s="138"/>
      <c r="J43" s="138"/>
      <c r="K43" s="138"/>
      <c r="L43" s="138"/>
      <c r="M43" s="138"/>
      <c r="N43" s="139"/>
      <c r="AA43" s="8">
        <v>2</v>
      </c>
      <c r="AB43" s="8" t="s">
        <v>122</v>
      </c>
    </row>
    <row r="44" spans="1:35" ht="20.100000000000001" customHeight="1" x14ac:dyDescent="0.15">
      <c r="A44" s="7488" t="s">
        <v>153</v>
      </c>
      <c r="B44" s="7489"/>
      <c r="C44" s="7489"/>
      <c r="D44" s="7489"/>
      <c r="E44" s="7490" t="s">
        <v>921</v>
      </c>
      <c r="F44" s="7491"/>
      <c r="G44" s="7491"/>
      <c r="H44" s="7491"/>
      <c r="I44" s="7491"/>
      <c r="J44" s="7491"/>
      <c r="K44" s="7491"/>
      <c r="L44" s="7491"/>
      <c r="M44" s="7491"/>
      <c r="N44" s="7492"/>
    </row>
    <row r="45" spans="1:35" ht="20.100000000000001" customHeight="1" x14ac:dyDescent="0.15">
      <c r="A45" s="7483" t="s">
        <v>154</v>
      </c>
      <c r="B45" s="7484"/>
      <c r="C45" s="7484"/>
      <c r="D45" s="7484"/>
      <c r="E45" s="7493" t="s">
        <v>922</v>
      </c>
      <c r="F45" s="7494"/>
      <c r="G45" s="7494"/>
      <c r="H45" s="7494"/>
      <c r="I45" s="7494"/>
      <c r="J45" s="7494"/>
      <c r="K45" s="7494"/>
      <c r="L45" s="7494"/>
      <c r="M45" s="7494"/>
      <c r="N45" s="7495"/>
    </row>
    <row r="46" spans="1:35" ht="20.100000000000001" customHeight="1" x14ac:dyDescent="0.15">
      <c r="A46" s="7477" t="s">
        <v>157</v>
      </c>
      <c r="B46" s="7478"/>
      <c r="C46" s="7478"/>
      <c r="D46" s="7479"/>
      <c r="E46" s="7480" t="s">
        <v>923</v>
      </c>
      <c r="F46" s="7481"/>
      <c r="G46" s="7481"/>
      <c r="H46" s="7481"/>
      <c r="I46" s="7481"/>
      <c r="J46" s="7481"/>
      <c r="K46" s="7481"/>
      <c r="L46" s="7481"/>
      <c r="M46" s="7481"/>
      <c r="N46" s="7482"/>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7483" t="s">
        <v>161</v>
      </c>
      <c r="B51" s="7484"/>
      <c r="C51" s="7484"/>
      <c r="D51" s="7484"/>
      <c r="E51" s="7485" t="str">
        <f>AA52 &amp; "市が直接実施  " &amp; AB52  &amp; "一部委託  "  &amp; AC52 &amp; "全部委託・指定管理  " &amp; AD52 &amp; "その他"</f>
        <v>■市が直接実施  □一部委託  □全部委託・指定管理  □その他</v>
      </c>
      <c r="F51" s="7486"/>
      <c r="G51" s="7486"/>
      <c r="H51" s="7486"/>
      <c r="I51" s="7486"/>
      <c r="J51" s="7486"/>
      <c r="K51" s="7486"/>
      <c r="L51" s="7486"/>
      <c r="M51" s="7486"/>
      <c r="N51" s="7487"/>
    </row>
    <row r="52" spans="1:40" ht="20.100000000000001" customHeight="1" x14ac:dyDescent="0.15">
      <c r="A52" s="7483" t="s">
        <v>162</v>
      </c>
      <c r="B52" s="7484"/>
      <c r="C52" s="7484"/>
      <c r="D52" s="7484"/>
      <c r="E52" s="7485" t="str">
        <f>AA53 &amp; "国・県の制度　 " &amp; AB53  &amp; "国・県の制度＋市独自の制度　 "  &amp; AC53  &amp; "市独自の制度"</f>
        <v>■国・県の制度　 □国・県の制度＋市独自の制度　 □市独自の制度</v>
      </c>
      <c r="F52" s="7486"/>
      <c r="G52" s="7486"/>
      <c r="H52" s="7486"/>
      <c r="I52" s="7486"/>
      <c r="J52" s="7486"/>
      <c r="K52" s="7486"/>
      <c r="L52" s="7486"/>
      <c r="M52" s="7486"/>
      <c r="N52" s="7487"/>
      <c r="AA52" s="8" t="s">
        <v>191</v>
      </c>
      <c r="AB52" s="8" t="s">
        <v>192</v>
      </c>
      <c r="AC52" s="8" t="s">
        <v>192</v>
      </c>
      <c r="AD52" s="8" t="s">
        <v>192</v>
      </c>
    </row>
    <row r="53" spans="1:40" ht="20.100000000000001" customHeight="1" thickBot="1" x14ac:dyDescent="0.2">
      <c r="A53" s="7472" t="s">
        <v>163</v>
      </c>
      <c r="B53" s="7473"/>
      <c r="C53" s="7473"/>
      <c r="D53" s="7473"/>
      <c r="E53" s="7474" t="s">
        <v>211</v>
      </c>
      <c r="F53" s="7475"/>
      <c r="G53" s="7475"/>
      <c r="H53" s="7475"/>
      <c r="I53" s="7475"/>
      <c r="J53" s="7475"/>
      <c r="K53" s="7475"/>
      <c r="L53" s="7475"/>
      <c r="M53" s="7475"/>
      <c r="N53" s="7476"/>
      <c r="AA53" s="8" t="s">
        <v>191</v>
      </c>
      <c r="AB53" s="8" t="s">
        <v>192</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189000</v>
      </c>
      <c r="F57" s="108"/>
      <c r="G57" s="108">
        <f>IFERROR(HLOOKUP($AF$38,$AA$56:$AI$57,2,FALSE)*1000,"")</f>
        <v>189000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189</v>
      </c>
      <c r="AE57" s="23">
        <v>189</v>
      </c>
      <c r="AF57" s="23">
        <v>189</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189000</v>
      </c>
      <c r="G58" s="15"/>
      <c r="H58" s="16">
        <f>IFERROR(G57-H59,"")</f>
        <v>189000</v>
      </c>
      <c r="I58" s="15"/>
      <c r="J58" s="16">
        <f>IFERROR(I57-J59,"")</f>
        <v>0</v>
      </c>
      <c r="K58" s="15"/>
      <c r="L58" s="16">
        <f>IFERROR(K57-L59,"")</f>
        <v>0</v>
      </c>
      <c r="M58" s="15"/>
      <c r="N58" s="17">
        <f>IFERROR(M57-N59,"")</f>
        <v>0</v>
      </c>
      <c r="AA58" s="23">
        <v>0</v>
      </c>
      <c r="AB58" s="23">
        <v>0</v>
      </c>
      <c r="AC58" s="23">
        <v>0</v>
      </c>
      <c r="AD58" s="23">
        <v>102000</v>
      </c>
      <c r="AE58" s="23">
        <v>155500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155500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33500</v>
      </c>
      <c r="F61" s="108"/>
      <c r="G61" s="108">
        <f>IFERROR(G57-G60,"")</f>
        <v>189000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0.82275132275132279</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924</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925</v>
      </c>
      <c r="C70" s="96"/>
      <c r="D70" s="26" t="s">
        <v>197</v>
      </c>
      <c r="E70" s="91">
        <f>IFERROR(HLOOKUP($AE$38,$AA$76:$AI$80,2,FALSE),"")</f>
        <v>3</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3</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7459" t="s">
        <v>151</v>
      </c>
      <c r="B85" s="7460"/>
      <c r="C85" s="7460"/>
      <c r="D85" s="7460"/>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7459" t="s">
        <v>155</v>
      </c>
      <c r="B87" s="7460"/>
      <c r="C87" s="7460"/>
      <c r="D87" s="7460"/>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7470" t="s">
        <v>158</v>
      </c>
      <c r="B89" s="7471"/>
      <c r="C89" s="7471"/>
      <c r="D89" s="7471"/>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7459" t="s">
        <v>160</v>
      </c>
      <c r="B91" s="7460"/>
      <c r="C91" s="7460"/>
      <c r="D91" s="7461"/>
      <c r="E91" s="52" t="s">
        <v>926</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7459" t="s">
        <v>172</v>
      </c>
      <c r="B98" s="7460"/>
      <c r="C98" s="7460"/>
      <c r="D98" s="7461"/>
      <c r="E98" s="7465" t="s">
        <v>206</v>
      </c>
      <c r="F98" s="7466"/>
      <c r="G98" s="7467" t="s">
        <v>173</v>
      </c>
      <c r="H98" s="7468"/>
      <c r="I98" s="7468"/>
      <c r="J98" s="7468"/>
      <c r="K98" s="7468"/>
      <c r="L98" s="7468"/>
      <c r="M98" s="7468"/>
      <c r="N98" s="7469"/>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7459" t="s">
        <v>183</v>
      </c>
      <c r="B105" s="7460"/>
      <c r="C105" s="7460"/>
      <c r="D105" s="7461"/>
      <c r="E105" s="7462" t="s">
        <v>927</v>
      </c>
      <c r="F105" s="7463"/>
      <c r="G105" s="7463"/>
      <c r="H105" s="7463"/>
      <c r="I105" s="7463"/>
      <c r="J105" s="7463"/>
      <c r="K105" s="7463"/>
      <c r="L105" s="7463"/>
      <c r="M105" s="7463"/>
      <c r="N105" s="7464"/>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7470" t="s">
        <v>147</v>
      </c>
      <c r="Q4" s="7471"/>
      <c r="R4" s="7471"/>
      <c r="S4" s="7471"/>
      <c r="T4" s="197" t="str">
        <f>LEFT(E83,1)</f>
        <v>Ａ</v>
      </c>
      <c r="U4" s="7596" t="s">
        <v>148</v>
      </c>
      <c r="V4" s="7596"/>
      <c r="W4" s="7596"/>
      <c r="X4" s="7597"/>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第5節　文化芸術</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施策２　文化財の保存・活用</v>
      </c>
      <c r="F6" s="138"/>
      <c r="G6" s="138"/>
      <c r="H6" s="138"/>
      <c r="I6" s="138"/>
      <c r="J6" s="138"/>
      <c r="K6" s="138"/>
      <c r="L6" s="138"/>
      <c r="M6" s="138"/>
      <c r="N6" s="139"/>
      <c r="P6" s="7459" t="s">
        <v>151</v>
      </c>
      <c r="Q6" s="7460"/>
      <c r="R6" s="7460"/>
      <c r="S6" s="7460"/>
      <c r="T6" s="197" t="str">
        <f>LEFT(E85,1)</f>
        <v>Ａ</v>
      </c>
      <c r="U6" s="7596" t="s">
        <v>152</v>
      </c>
      <c r="V6" s="7596"/>
      <c r="W6" s="7596"/>
      <c r="X6" s="7597"/>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7598" t="s">
        <v>153</v>
      </c>
      <c r="B7" s="7599"/>
      <c r="C7" s="7599"/>
      <c r="D7" s="7599"/>
      <c r="E7" s="7600" t="str">
        <f t="shared" si="0"/>
        <v>文化財調査</v>
      </c>
      <c r="F7" s="7601"/>
      <c r="G7" s="7601"/>
      <c r="H7" s="7601"/>
      <c r="I7" s="7601"/>
      <c r="J7" s="7601"/>
      <c r="K7" s="7601"/>
      <c r="L7" s="7601"/>
      <c r="M7" s="7601"/>
      <c r="N7" s="7602"/>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7573" t="s">
        <v>154</v>
      </c>
      <c r="B8" s="7574"/>
      <c r="C8" s="7574"/>
      <c r="D8" s="7574"/>
      <c r="E8" s="7583" t="str">
        <f t="shared" si="0"/>
        <v>歴史民俗資料館</v>
      </c>
      <c r="F8" s="7584"/>
      <c r="G8" s="7584"/>
      <c r="H8" s="7584"/>
      <c r="I8" s="7584"/>
      <c r="J8" s="7584"/>
      <c r="K8" s="7584"/>
      <c r="L8" s="7584"/>
      <c r="M8" s="7584"/>
      <c r="N8" s="7585"/>
      <c r="P8" s="7570" t="s">
        <v>155</v>
      </c>
      <c r="Q8" s="7571"/>
      <c r="R8" s="7571"/>
      <c r="S8" s="7571"/>
      <c r="T8" s="184" t="str">
        <f>LEFT(E87,1)</f>
        <v>Ａ</v>
      </c>
      <c r="U8" s="7586" t="s">
        <v>156</v>
      </c>
      <c r="V8" s="7586"/>
      <c r="W8" s="7586"/>
      <c r="X8" s="7587"/>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7588" t="s">
        <v>157</v>
      </c>
      <c r="B9" s="7589"/>
      <c r="C9" s="7589"/>
      <c r="D9" s="7590"/>
      <c r="E9" s="7591" t="str">
        <f t="shared" si="0"/>
        <v>各種文化財の基礎的な調査及び資料の整理並びに文化財の保護を図るため、発掘調査等を行う。</v>
      </c>
      <c r="F9" s="7592"/>
      <c r="G9" s="7592"/>
      <c r="H9" s="7592"/>
      <c r="I9" s="7592"/>
      <c r="J9" s="7592"/>
      <c r="K9" s="7592"/>
      <c r="L9" s="7592"/>
      <c r="M9" s="7592"/>
      <c r="N9" s="7593"/>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7594" t="s">
        <v>158</v>
      </c>
      <c r="Q10" s="7595"/>
      <c r="R10" s="7595"/>
      <c r="S10" s="7595"/>
      <c r="T10" s="197" t="str">
        <f>LEFT(E89,1)</f>
        <v>Ａ</v>
      </c>
      <c r="U10" s="7586" t="s">
        <v>159</v>
      </c>
      <c r="V10" s="7586"/>
      <c r="W10" s="7586"/>
      <c r="X10" s="7587"/>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市内遺跡確認調査の件数は、当初の想定よりも多いものであった。コロナ禍以降、開発行為等が復調しており、今後も調査件数は同程度かそれ以上で推移すると考えられる。
埋蔵文化財を保護するためには、まず確認調査が必要となるので、国庫・県費補助金を得ながら着実に実施していく必要がある。
大和田カミ遺跡については、第１３・１４・１５地点の遺物整理作業を進め、報告書刊行に向けて事業を推進した。</v>
      </c>
      <c r="U12" s="7568"/>
      <c r="V12" s="7568"/>
      <c r="W12" s="7568"/>
      <c r="X12" s="7569"/>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7573" t="s">
        <v>161</v>
      </c>
      <c r="B14" s="7574"/>
      <c r="C14" s="7574"/>
      <c r="D14" s="7574"/>
      <c r="E14" s="7575" t="str">
        <f>E51</f>
        <v>■市が直接実施  ■一部委託  □全部委託・指定管理  □その他</v>
      </c>
      <c r="F14" s="7576"/>
      <c r="G14" s="7576"/>
      <c r="H14" s="7576"/>
      <c r="I14" s="7576"/>
      <c r="J14" s="7576"/>
      <c r="K14" s="7576"/>
      <c r="L14" s="7576"/>
      <c r="M14" s="7576"/>
      <c r="N14" s="7577"/>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7573" t="s">
        <v>162</v>
      </c>
      <c r="B15" s="7574"/>
      <c r="C15" s="7574"/>
      <c r="D15" s="7574"/>
      <c r="E15" s="7575" t="str">
        <f>E52</f>
        <v>■国・県の制度　 □国・県の制度＋市独自の制度　 □市独自の制度</v>
      </c>
      <c r="F15" s="7576"/>
      <c r="G15" s="7576"/>
      <c r="H15" s="7576"/>
      <c r="I15" s="7576"/>
      <c r="J15" s="7576"/>
      <c r="K15" s="7576"/>
      <c r="L15" s="7576"/>
      <c r="M15" s="7576"/>
      <c r="N15" s="7577"/>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7578" t="s">
        <v>163</v>
      </c>
      <c r="B16" s="7579"/>
      <c r="C16" s="7579"/>
      <c r="D16" s="7579"/>
      <c r="E16" s="7580" t="str">
        <f>E53</f>
        <v>文化財保護法や新座市文化財保護条例などの法律・条例</v>
      </c>
      <c r="F16" s="7581"/>
      <c r="G16" s="7581"/>
      <c r="H16" s="7581"/>
      <c r="I16" s="7581"/>
      <c r="J16" s="7581"/>
      <c r="K16" s="7581"/>
      <c r="L16" s="7581"/>
      <c r="M16" s="7581"/>
      <c r="N16" s="7582"/>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45230000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43730000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1500000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44481341</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748659</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0.98344773380499673</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国庫・県費補助金を受けながら、市内遺跡確認調査を実施した。
大和田カミ遺跡等、過去に発掘調査を実施した遺跡の出土品等について、整理作業を進めた。</v>
      </c>
      <c r="F26" s="105"/>
      <c r="G26" s="105"/>
      <c r="H26" s="105"/>
      <c r="I26" s="105"/>
      <c r="J26" s="105"/>
      <c r="K26" s="105"/>
      <c r="L26" s="105"/>
      <c r="M26" s="105"/>
      <c r="N26" s="106"/>
      <c r="O26" s="18"/>
      <c r="P26" s="7570" t="s">
        <v>183</v>
      </c>
      <c r="Q26" s="7571"/>
      <c r="R26" s="7571"/>
      <c r="S26" s="7572"/>
      <c r="T26" s="153" t="str">
        <f>E105</f>
        <v>市内での開発行為等が多ければ、それに応じて確認調査の件数も増える。国庫・県費補助金の増額要望も検討しながら、事業を継続していく。
大和田カミ遺跡については、令和７年度に第１１～１５地点の報告書編集、令和８年度に同書印刷製本と大和田カミ遺跡群全体の総括報告書の編集、令和９年度に総括報告書の印刷製本をして、事業完了となる予定である。</v>
      </c>
      <c r="U26" s="7568"/>
      <c r="V26" s="7568"/>
      <c r="W26" s="7568"/>
      <c r="X26" s="7569"/>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確認調査</v>
      </c>
      <c r="C33" s="96"/>
      <c r="D33" s="21" t="str">
        <f t="shared" ref="D33:E36" si="1">D70</f>
        <v>件</v>
      </c>
      <c r="E33" s="148">
        <f t="shared" si="1"/>
        <v>21</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第5節　文化芸術</v>
      </c>
      <c r="F42" s="138"/>
      <c r="G42" s="138"/>
      <c r="H42" s="138"/>
      <c r="I42" s="138"/>
      <c r="J42" s="138"/>
      <c r="K42" s="138"/>
      <c r="L42" s="138"/>
      <c r="M42" s="138"/>
      <c r="N42" s="139"/>
      <c r="AA42" s="8">
        <v>5</v>
      </c>
      <c r="AB42" s="8" t="s">
        <v>121</v>
      </c>
    </row>
    <row r="43" spans="1:35" ht="20.100000000000001" customHeight="1" x14ac:dyDescent="0.15">
      <c r="A43" s="103" t="s">
        <v>150</v>
      </c>
      <c r="B43" s="104"/>
      <c r="C43" s="104"/>
      <c r="D43" s="104"/>
      <c r="E43" s="138" t="str">
        <f>AB43</f>
        <v>施策２　文化財の保存・活用</v>
      </c>
      <c r="F43" s="138"/>
      <c r="G43" s="138"/>
      <c r="H43" s="138"/>
      <c r="I43" s="138"/>
      <c r="J43" s="138"/>
      <c r="K43" s="138"/>
      <c r="L43" s="138"/>
      <c r="M43" s="138"/>
      <c r="N43" s="139"/>
      <c r="AA43" s="8">
        <v>2</v>
      </c>
      <c r="AB43" s="8" t="s">
        <v>122</v>
      </c>
    </row>
    <row r="44" spans="1:35" ht="20.100000000000001" customHeight="1" x14ac:dyDescent="0.15">
      <c r="A44" s="7560" t="s">
        <v>153</v>
      </c>
      <c r="B44" s="7561"/>
      <c r="C44" s="7561"/>
      <c r="D44" s="7561"/>
      <c r="E44" s="7562" t="s">
        <v>928</v>
      </c>
      <c r="F44" s="7563"/>
      <c r="G44" s="7563"/>
      <c r="H44" s="7563"/>
      <c r="I44" s="7563"/>
      <c r="J44" s="7563"/>
      <c r="K44" s="7563"/>
      <c r="L44" s="7563"/>
      <c r="M44" s="7563"/>
      <c r="N44" s="7564"/>
    </row>
    <row r="45" spans="1:35" ht="20.100000000000001" customHeight="1" x14ac:dyDescent="0.15">
      <c r="A45" s="7555" t="s">
        <v>154</v>
      </c>
      <c r="B45" s="7556"/>
      <c r="C45" s="7556"/>
      <c r="D45" s="7556"/>
      <c r="E45" s="7565" t="s">
        <v>922</v>
      </c>
      <c r="F45" s="7566"/>
      <c r="G45" s="7566"/>
      <c r="H45" s="7566"/>
      <c r="I45" s="7566"/>
      <c r="J45" s="7566"/>
      <c r="K45" s="7566"/>
      <c r="L45" s="7566"/>
      <c r="M45" s="7566"/>
      <c r="N45" s="7567"/>
    </row>
    <row r="46" spans="1:35" ht="20.100000000000001" customHeight="1" x14ac:dyDescent="0.15">
      <c r="A46" s="7549" t="s">
        <v>157</v>
      </c>
      <c r="B46" s="7550"/>
      <c r="C46" s="7550"/>
      <c r="D46" s="7551"/>
      <c r="E46" s="7552" t="s">
        <v>929</v>
      </c>
      <c r="F46" s="7553"/>
      <c r="G46" s="7553"/>
      <c r="H46" s="7553"/>
      <c r="I46" s="7553"/>
      <c r="J46" s="7553"/>
      <c r="K46" s="7553"/>
      <c r="L46" s="7553"/>
      <c r="M46" s="7553"/>
      <c r="N46" s="7554"/>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7555" t="s">
        <v>161</v>
      </c>
      <c r="B51" s="7556"/>
      <c r="C51" s="7556"/>
      <c r="D51" s="7556"/>
      <c r="E51" s="7557" t="str">
        <f>AA52 &amp; "市が直接実施  " &amp; AB52  &amp; "一部委託  "  &amp; AC52 &amp; "全部委託・指定管理  " &amp; AD52 &amp; "その他"</f>
        <v>■市が直接実施  ■一部委託  □全部委託・指定管理  □その他</v>
      </c>
      <c r="F51" s="7558"/>
      <c r="G51" s="7558"/>
      <c r="H51" s="7558"/>
      <c r="I51" s="7558"/>
      <c r="J51" s="7558"/>
      <c r="K51" s="7558"/>
      <c r="L51" s="7558"/>
      <c r="M51" s="7558"/>
      <c r="N51" s="7559"/>
    </row>
    <row r="52" spans="1:40" ht="20.100000000000001" customHeight="1" x14ac:dyDescent="0.15">
      <c r="A52" s="7555" t="s">
        <v>162</v>
      </c>
      <c r="B52" s="7556"/>
      <c r="C52" s="7556"/>
      <c r="D52" s="7556"/>
      <c r="E52" s="7557" t="str">
        <f>AA53 &amp; "国・県の制度　 " &amp; AB53  &amp; "国・県の制度＋市独自の制度　 "  &amp; AC53  &amp; "市独自の制度"</f>
        <v>■国・県の制度　 □国・県の制度＋市独自の制度　 □市独自の制度</v>
      </c>
      <c r="F52" s="7558"/>
      <c r="G52" s="7558"/>
      <c r="H52" s="7558"/>
      <c r="I52" s="7558"/>
      <c r="J52" s="7558"/>
      <c r="K52" s="7558"/>
      <c r="L52" s="7558"/>
      <c r="M52" s="7558"/>
      <c r="N52" s="7559"/>
      <c r="AA52" s="8" t="s">
        <v>191</v>
      </c>
      <c r="AB52" s="8" t="s">
        <v>191</v>
      </c>
      <c r="AC52" s="8" t="s">
        <v>192</v>
      </c>
      <c r="AD52" s="8" t="s">
        <v>192</v>
      </c>
    </row>
    <row r="53" spans="1:40" ht="20.100000000000001" customHeight="1" thickBot="1" x14ac:dyDescent="0.2">
      <c r="A53" s="7544" t="s">
        <v>163</v>
      </c>
      <c r="B53" s="7545"/>
      <c r="C53" s="7545"/>
      <c r="D53" s="7545"/>
      <c r="E53" s="7546" t="s">
        <v>930</v>
      </c>
      <c r="F53" s="7547"/>
      <c r="G53" s="7547"/>
      <c r="H53" s="7547"/>
      <c r="I53" s="7547"/>
      <c r="J53" s="7547"/>
      <c r="K53" s="7547"/>
      <c r="L53" s="7547"/>
      <c r="M53" s="7547"/>
      <c r="N53" s="7548"/>
      <c r="AA53" s="8" t="s">
        <v>191</v>
      </c>
      <c r="AB53" s="8" t="s">
        <v>192</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45230000</v>
      </c>
      <c r="F57" s="108"/>
      <c r="G57" s="108">
        <f>IFERROR(HLOOKUP($AF$38,$AA$56:$AI$57,2,FALSE)*1000,"")</f>
        <v>48971000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38580</v>
      </c>
      <c r="AE57" s="23">
        <v>45230</v>
      </c>
      <c r="AF57" s="23">
        <v>48971</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43730000</v>
      </c>
      <c r="G58" s="15"/>
      <c r="H58" s="16">
        <f>IFERROR(G57-H59,"")</f>
        <v>47471000</v>
      </c>
      <c r="I58" s="15"/>
      <c r="J58" s="16">
        <f>IFERROR(I57-J59,"")</f>
        <v>0</v>
      </c>
      <c r="K58" s="15"/>
      <c r="L58" s="16">
        <f>IFERROR(K57-L59,"")</f>
        <v>0</v>
      </c>
      <c r="M58" s="15"/>
      <c r="N58" s="17">
        <f>IFERROR(M57-N59,"")</f>
        <v>0</v>
      </c>
      <c r="AA58" s="23">
        <v>0</v>
      </c>
      <c r="AB58" s="23">
        <v>0</v>
      </c>
      <c r="AC58" s="23">
        <v>0</v>
      </c>
      <c r="AD58" s="23">
        <v>6279460</v>
      </c>
      <c r="AE58" s="23">
        <v>44481341</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1500000</v>
      </c>
      <c r="G59" s="15"/>
      <c r="H59" s="16">
        <f>IFERROR(HLOOKUP($AF$38,$AA$60:$AI$61,2,FALSE)*1000,"")</f>
        <v>1500000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44481341</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748659</v>
      </c>
      <c r="F61" s="108"/>
      <c r="G61" s="108">
        <f>IFERROR(G57-G60,"")</f>
        <v>48971000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1500</v>
      </c>
      <c r="AE61" s="24">
        <f t="shared" si="2"/>
        <v>1500</v>
      </c>
      <c r="AF61" s="24">
        <f t="shared" si="2"/>
        <v>1500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0.98344773380499673</v>
      </c>
      <c r="F62" s="110"/>
      <c r="G62" s="110">
        <f>IFERROR(G$60/G$57,"")</f>
        <v>0</v>
      </c>
      <c r="H62" s="110"/>
      <c r="I62" s="110" t="str">
        <f>IFERROR(I$60/I$57,"")</f>
        <v/>
      </c>
      <c r="J62" s="110"/>
      <c r="K62" s="110" t="str">
        <f>IFERROR(K$60/K$57,"")</f>
        <v/>
      </c>
      <c r="L62" s="110"/>
      <c r="M62" s="110" t="str">
        <f>IFERROR(M$60/M$57,"")</f>
        <v/>
      </c>
      <c r="N62" s="111"/>
      <c r="AA62" s="25">
        <v>0</v>
      </c>
      <c r="AB62" s="25">
        <v>0</v>
      </c>
      <c r="AC62" s="25">
        <v>0</v>
      </c>
      <c r="AD62" s="25">
        <v>1000</v>
      </c>
      <c r="AE62" s="25">
        <v>1000</v>
      </c>
      <c r="AF62" s="25">
        <v>1000</v>
      </c>
      <c r="AG62" s="25">
        <v>0</v>
      </c>
      <c r="AH62" s="25">
        <v>0</v>
      </c>
      <c r="AI62" s="25">
        <v>0</v>
      </c>
      <c r="AJ62" s="8" t="s">
        <v>194</v>
      </c>
      <c r="AL62" s="8" t="s">
        <v>194</v>
      </c>
      <c r="AN62" s="8" t="s">
        <v>194</v>
      </c>
    </row>
    <row r="63" spans="1:40" ht="20.100000000000001" customHeight="1" x14ac:dyDescent="0.15">
      <c r="A63" s="103" t="s">
        <v>182</v>
      </c>
      <c r="B63" s="104"/>
      <c r="C63" s="104"/>
      <c r="D63" s="104"/>
      <c r="E63" s="105" t="s">
        <v>931</v>
      </c>
      <c r="F63" s="105"/>
      <c r="G63" s="105"/>
      <c r="H63" s="105"/>
      <c r="I63" s="105"/>
      <c r="J63" s="105"/>
      <c r="K63" s="105"/>
      <c r="L63" s="105"/>
      <c r="M63" s="105"/>
      <c r="N63" s="106"/>
      <c r="AA63" s="25">
        <v>0</v>
      </c>
      <c r="AB63" s="25">
        <v>0</v>
      </c>
      <c r="AC63" s="25">
        <v>0</v>
      </c>
      <c r="AD63" s="25">
        <v>500</v>
      </c>
      <c r="AE63" s="25">
        <v>500</v>
      </c>
      <c r="AF63" s="25">
        <v>500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932</v>
      </c>
      <c r="C70" s="96"/>
      <c r="D70" s="26" t="s">
        <v>393</v>
      </c>
      <c r="E70" s="91">
        <f>IFERROR(HLOOKUP($AE$38,$AA$76:$AI$80,2,FALSE),"")</f>
        <v>21</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21</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201</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7531" t="s">
        <v>151</v>
      </c>
      <c r="B85" s="7532"/>
      <c r="C85" s="7532"/>
      <c r="D85" s="7532"/>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7531" t="s">
        <v>155</v>
      </c>
      <c r="B87" s="7532"/>
      <c r="C87" s="7532"/>
      <c r="D87" s="7532"/>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7542" t="s">
        <v>158</v>
      </c>
      <c r="B89" s="7543"/>
      <c r="C89" s="7543"/>
      <c r="D89" s="7543"/>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7531" t="s">
        <v>160</v>
      </c>
      <c r="B91" s="7532"/>
      <c r="C91" s="7532"/>
      <c r="D91" s="7533"/>
      <c r="E91" s="52" t="s">
        <v>933</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7531" t="s">
        <v>172</v>
      </c>
      <c r="B98" s="7532"/>
      <c r="C98" s="7532"/>
      <c r="D98" s="7533"/>
      <c r="E98" s="7537" t="s">
        <v>206</v>
      </c>
      <c r="F98" s="7538"/>
      <c r="G98" s="7539" t="s">
        <v>173</v>
      </c>
      <c r="H98" s="7540"/>
      <c r="I98" s="7540"/>
      <c r="J98" s="7540"/>
      <c r="K98" s="7540"/>
      <c r="L98" s="7540"/>
      <c r="M98" s="7540"/>
      <c r="N98" s="7541"/>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7531" t="s">
        <v>183</v>
      </c>
      <c r="B105" s="7532"/>
      <c r="C105" s="7532"/>
      <c r="D105" s="7533"/>
      <c r="E105" s="7534" t="s">
        <v>934</v>
      </c>
      <c r="F105" s="7535"/>
      <c r="G105" s="7535"/>
      <c r="H105" s="7535"/>
      <c r="I105" s="7535"/>
      <c r="J105" s="7535"/>
      <c r="K105" s="7535"/>
      <c r="L105" s="7535"/>
      <c r="M105" s="7535"/>
      <c r="N105" s="7536"/>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L1" zoomScale="120" zoomScaleNormal="90" zoomScaleSheetLayoutView="120" workbookViewId="0">
      <selection activeCell="Y1" sqref="Y1"/>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7542" t="s">
        <v>147</v>
      </c>
      <c r="Q4" s="7543"/>
      <c r="R4" s="7543"/>
      <c r="S4" s="7543"/>
      <c r="T4" s="197" t="str">
        <f>LEFT(E83,1)</f>
        <v>Ｂ</v>
      </c>
      <c r="U4" s="7668" t="s">
        <v>148</v>
      </c>
      <c r="V4" s="7668"/>
      <c r="W4" s="7668"/>
      <c r="X4" s="7669"/>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第5節　文化芸術</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施策２　文化財の保存・活用</v>
      </c>
      <c r="F6" s="138"/>
      <c r="G6" s="138"/>
      <c r="H6" s="138"/>
      <c r="I6" s="138"/>
      <c r="J6" s="138"/>
      <c r="K6" s="138"/>
      <c r="L6" s="138"/>
      <c r="M6" s="138"/>
      <c r="N6" s="139"/>
      <c r="P6" s="7531" t="s">
        <v>151</v>
      </c>
      <c r="Q6" s="7532"/>
      <c r="R6" s="7532"/>
      <c r="S6" s="7532"/>
      <c r="T6" s="197" t="str">
        <f>LEFT(E85,1)</f>
        <v>Ａ</v>
      </c>
      <c r="U6" s="7668" t="s">
        <v>152</v>
      </c>
      <c r="V6" s="7668"/>
      <c r="W6" s="7668"/>
      <c r="X6" s="7669"/>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7670" t="s">
        <v>153</v>
      </c>
      <c r="B7" s="7671"/>
      <c r="C7" s="7671"/>
      <c r="D7" s="7671"/>
      <c r="E7" s="7672" t="str">
        <f t="shared" si="0"/>
        <v>文化財補助</v>
      </c>
      <c r="F7" s="7673"/>
      <c r="G7" s="7673"/>
      <c r="H7" s="7673"/>
      <c r="I7" s="7673"/>
      <c r="J7" s="7673"/>
      <c r="K7" s="7673"/>
      <c r="L7" s="7673"/>
      <c r="M7" s="7673"/>
      <c r="N7" s="7674"/>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7645" t="s">
        <v>154</v>
      </c>
      <c r="B8" s="7646"/>
      <c r="C8" s="7646"/>
      <c r="D8" s="7646"/>
      <c r="E8" s="7655" t="str">
        <f t="shared" si="0"/>
        <v>歴史民俗資料館</v>
      </c>
      <c r="F8" s="7656"/>
      <c r="G8" s="7656"/>
      <c r="H8" s="7656"/>
      <c r="I8" s="7656"/>
      <c r="J8" s="7656"/>
      <c r="K8" s="7656"/>
      <c r="L8" s="7656"/>
      <c r="M8" s="7656"/>
      <c r="N8" s="7657"/>
      <c r="P8" s="7642" t="s">
        <v>155</v>
      </c>
      <c r="Q8" s="7643"/>
      <c r="R8" s="7643"/>
      <c r="S8" s="7643"/>
      <c r="T8" s="184" t="str">
        <f>LEFT(E87,1)</f>
        <v>Ｂ</v>
      </c>
      <c r="U8" s="7658" t="s">
        <v>156</v>
      </c>
      <c r="V8" s="7658"/>
      <c r="W8" s="7658"/>
      <c r="X8" s="76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7660" t="s">
        <v>157</v>
      </c>
      <c r="B9" s="7661"/>
      <c r="C9" s="7661"/>
      <c r="D9" s="7662"/>
      <c r="E9" s="7663" t="str">
        <f t="shared" si="0"/>
        <v>文化財所有団体の保護活動に対し、補助を行う。
１　市指定文化財：武州里神楽／大和田囃子／大和田氷川神社はだか神輿／中野の獅子舞
２　県指定文化財：平林寺建造物群（惣門・三門・仏殿・中門）防災設備保守点検
３　国指定文化財：平林寺境内林再生事業（令和６年度～）</v>
      </c>
      <c r="F9" s="7664"/>
      <c r="G9" s="7664"/>
      <c r="H9" s="7664"/>
      <c r="I9" s="7664"/>
      <c r="J9" s="7664"/>
      <c r="K9" s="7664"/>
      <c r="L9" s="7664"/>
      <c r="M9" s="7664"/>
      <c r="N9" s="7665"/>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7666" t="s">
        <v>158</v>
      </c>
      <c r="Q10" s="7667"/>
      <c r="R10" s="7667"/>
      <c r="S10" s="7667"/>
      <c r="T10" s="197" t="str">
        <f>LEFT(E89,1)</f>
        <v>Ａ</v>
      </c>
      <c r="U10" s="7658" t="s">
        <v>159</v>
      </c>
      <c r="V10" s="7658"/>
      <c r="W10" s="7658"/>
      <c r="X10" s="76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市指定無形文化財では、各団体に対し補助金を交付することで団体の活動に必要な道具の購入、修理等の事業を補助している。また、市補助金以外にも、伝統芸能サポートといった助成金事業や、記録動画作成事業といった情報を、積極的に団体に紹介している。
平林寺防災設備保守点検事業では、新座市文化財保存事業費補助金交付要綱に基づき、総事業費の1/4を市補助金で交付し、7月と12月に年2回の保守点検を実施している。
市指定無形文化財の披露の様子を撮影し、歴史民俗資料館で上映した。</v>
      </c>
      <c r="U12" s="7640"/>
      <c r="V12" s="7640"/>
      <c r="W12" s="7640"/>
      <c r="X12" s="764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7645" t="s">
        <v>161</v>
      </c>
      <c r="B14" s="7646"/>
      <c r="C14" s="7646"/>
      <c r="D14" s="7646"/>
      <c r="E14" s="7647" t="str">
        <f>E51</f>
        <v>■市が直接実施  □一部委託  □全部委託・指定管理  □その他</v>
      </c>
      <c r="F14" s="7648"/>
      <c r="G14" s="7648"/>
      <c r="H14" s="7648"/>
      <c r="I14" s="7648"/>
      <c r="J14" s="7648"/>
      <c r="K14" s="7648"/>
      <c r="L14" s="7648"/>
      <c r="M14" s="7648"/>
      <c r="N14" s="7649"/>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7645" t="s">
        <v>162</v>
      </c>
      <c r="B15" s="7646"/>
      <c r="C15" s="7646"/>
      <c r="D15" s="7646"/>
      <c r="E15" s="7647" t="str">
        <f>E52</f>
        <v>□国・県の制度　 ■国・県の制度＋市独自の制度　 □市独自の制度</v>
      </c>
      <c r="F15" s="7648"/>
      <c r="G15" s="7648"/>
      <c r="H15" s="7648"/>
      <c r="I15" s="7648"/>
      <c r="J15" s="7648"/>
      <c r="K15" s="7648"/>
      <c r="L15" s="7648"/>
      <c r="M15" s="7648"/>
      <c r="N15" s="7649"/>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7650" t="s">
        <v>163</v>
      </c>
      <c r="B16" s="7651"/>
      <c r="C16" s="7651"/>
      <c r="D16" s="7651"/>
      <c r="E16" s="7652" t="str">
        <f>E53</f>
        <v>新座市文化財保存事業費補助金交付要綱　等</v>
      </c>
      <c r="F16" s="7653"/>
      <c r="G16" s="7653"/>
      <c r="H16" s="7653"/>
      <c r="I16" s="7653"/>
      <c r="J16" s="7653"/>
      <c r="K16" s="7653"/>
      <c r="L16" s="7653"/>
      <c r="M16" s="7653"/>
      <c r="N16" s="7654"/>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294000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294000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244000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50000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0.82993197278911568</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市指定無形文化財では市指定の４団体中、交付申請のあった武州里神楽・大和田囃子・大和田はだか神輿の３団体に補助金を交付した。
平林寺の防災設備保守点検では、平成３・４年度に設置した防災設備及び自動火災報知の保守点検を実施し、総事業費の1/4を市補助金で交付した。
　・総事業費　296,670円　　　　1/4市補助金　74,000円</v>
      </c>
      <c r="F26" s="105"/>
      <c r="G26" s="105"/>
      <c r="H26" s="105"/>
      <c r="I26" s="105"/>
      <c r="J26" s="105"/>
      <c r="K26" s="105"/>
      <c r="L26" s="105"/>
      <c r="M26" s="105"/>
      <c r="N26" s="106"/>
      <c r="O26" s="18"/>
      <c r="P26" s="7642" t="s">
        <v>183</v>
      </c>
      <c r="Q26" s="7643"/>
      <c r="R26" s="7643"/>
      <c r="S26" s="7644"/>
      <c r="T26" s="153" t="str">
        <f>E105</f>
        <v>補助金交付に関する手続きを継続して行う。
県や様々な助成団体の情報について、積極的に情報提供を行い、各団体の活動支援を行っていく。
市指定無形文化財の記録撮影を継続し、様々な場面・媒体での公開・普及によって後継者育成の一助とする。</v>
      </c>
      <c r="U26" s="7640"/>
      <c r="V26" s="7640"/>
      <c r="W26" s="7640"/>
      <c r="X26" s="7641"/>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市指定無形文化財補助金交付団体</v>
      </c>
      <c r="C33" s="96"/>
      <c r="D33" s="21" t="str">
        <f t="shared" ref="D33:E36" si="1">D70</f>
        <v>団体</v>
      </c>
      <c r="E33" s="148">
        <f t="shared" si="1"/>
        <v>3</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第5節　文化芸術</v>
      </c>
      <c r="F42" s="138"/>
      <c r="G42" s="138"/>
      <c r="H42" s="138"/>
      <c r="I42" s="138"/>
      <c r="J42" s="138"/>
      <c r="K42" s="138"/>
      <c r="L42" s="138"/>
      <c r="M42" s="138"/>
      <c r="N42" s="139"/>
      <c r="AA42" s="8">
        <v>5</v>
      </c>
      <c r="AB42" s="8" t="s">
        <v>121</v>
      </c>
    </row>
    <row r="43" spans="1:35" ht="20.100000000000001" customHeight="1" x14ac:dyDescent="0.15">
      <c r="A43" s="103" t="s">
        <v>150</v>
      </c>
      <c r="B43" s="104"/>
      <c r="C43" s="104"/>
      <c r="D43" s="104"/>
      <c r="E43" s="138" t="str">
        <f>AB43</f>
        <v>施策２　文化財の保存・活用</v>
      </c>
      <c r="F43" s="138"/>
      <c r="G43" s="138"/>
      <c r="H43" s="138"/>
      <c r="I43" s="138"/>
      <c r="J43" s="138"/>
      <c r="K43" s="138"/>
      <c r="L43" s="138"/>
      <c r="M43" s="138"/>
      <c r="N43" s="139"/>
      <c r="AA43" s="8">
        <v>2</v>
      </c>
      <c r="AB43" s="8" t="s">
        <v>122</v>
      </c>
    </row>
    <row r="44" spans="1:35" ht="20.100000000000001" customHeight="1" x14ac:dyDescent="0.15">
      <c r="A44" s="7632" t="s">
        <v>153</v>
      </c>
      <c r="B44" s="7633"/>
      <c r="C44" s="7633"/>
      <c r="D44" s="7633"/>
      <c r="E44" s="7634" t="s">
        <v>935</v>
      </c>
      <c r="F44" s="7635"/>
      <c r="G44" s="7635"/>
      <c r="H44" s="7635"/>
      <c r="I44" s="7635"/>
      <c r="J44" s="7635"/>
      <c r="K44" s="7635"/>
      <c r="L44" s="7635"/>
      <c r="M44" s="7635"/>
      <c r="N44" s="7636"/>
    </row>
    <row r="45" spans="1:35" ht="20.100000000000001" customHeight="1" x14ac:dyDescent="0.15">
      <c r="A45" s="7627" t="s">
        <v>154</v>
      </c>
      <c r="B45" s="7628"/>
      <c r="C45" s="7628"/>
      <c r="D45" s="7628"/>
      <c r="E45" s="7637" t="s">
        <v>922</v>
      </c>
      <c r="F45" s="7638"/>
      <c r="G45" s="7638"/>
      <c r="H45" s="7638"/>
      <c r="I45" s="7638"/>
      <c r="J45" s="7638"/>
      <c r="K45" s="7638"/>
      <c r="L45" s="7638"/>
      <c r="M45" s="7638"/>
      <c r="N45" s="7639"/>
    </row>
    <row r="46" spans="1:35" ht="20.100000000000001" customHeight="1" x14ac:dyDescent="0.15">
      <c r="A46" s="7621" t="s">
        <v>157</v>
      </c>
      <c r="B46" s="7622"/>
      <c r="C46" s="7622"/>
      <c r="D46" s="7623"/>
      <c r="E46" s="7624" t="s">
        <v>936</v>
      </c>
      <c r="F46" s="7625"/>
      <c r="G46" s="7625"/>
      <c r="H46" s="7625"/>
      <c r="I46" s="7625"/>
      <c r="J46" s="7625"/>
      <c r="K46" s="7625"/>
      <c r="L46" s="7625"/>
      <c r="M46" s="7625"/>
      <c r="N46" s="7626"/>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7627" t="s">
        <v>161</v>
      </c>
      <c r="B51" s="7628"/>
      <c r="C51" s="7628"/>
      <c r="D51" s="7628"/>
      <c r="E51" s="7629" t="str">
        <f>AA52 &amp; "市が直接実施  " &amp; AB52  &amp; "一部委託  "  &amp; AC52 &amp; "全部委託・指定管理  " &amp; AD52 &amp; "その他"</f>
        <v>■市が直接実施  □一部委託  □全部委託・指定管理  □その他</v>
      </c>
      <c r="F51" s="7630"/>
      <c r="G51" s="7630"/>
      <c r="H51" s="7630"/>
      <c r="I51" s="7630"/>
      <c r="J51" s="7630"/>
      <c r="K51" s="7630"/>
      <c r="L51" s="7630"/>
      <c r="M51" s="7630"/>
      <c r="N51" s="7631"/>
    </row>
    <row r="52" spans="1:40" ht="20.100000000000001" customHeight="1" x14ac:dyDescent="0.15">
      <c r="A52" s="7627" t="s">
        <v>162</v>
      </c>
      <c r="B52" s="7628"/>
      <c r="C52" s="7628"/>
      <c r="D52" s="7628"/>
      <c r="E52" s="7629" t="str">
        <f>AA53 &amp; "国・県の制度　 " &amp; AB53  &amp; "国・県の制度＋市独自の制度　 "  &amp; AC53  &amp; "市独自の制度"</f>
        <v>□国・県の制度　 ■国・県の制度＋市独自の制度　 □市独自の制度</v>
      </c>
      <c r="F52" s="7630"/>
      <c r="G52" s="7630"/>
      <c r="H52" s="7630"/>
      <c r="I52" s="7630"/>
      <c r="J52" s="7630"/>
      <c r="K52" s="7630"/>
      <c r="L52" s="7630"/>
      <c r="M52" s="7630"/>
      <c r="N52" s="7631"/>
      <c r="AA52" s="8" t="s">
        <v>191</v>
      </c>
      <c r="AB52" s="8" t="s">
        <v>192</v>
      </c>
      <c r="AC52" s="8" t="s">
        <v>192</v>
      </c>
      <c r="AD52" s="8" t="s">
        <v>192</v>
      </c>
    </row>
    <row r="53" spans="1:40" ht="20.100000000000001" customHeight="1" thickBot="1" x14ac:dyDescent="0.2">
      <c r="A53" s="7616" t="s">
        <v>163</v>
      </c>
      <c r="B53" s="7617"/>
      <c r="C53" s="7617"/>
      <c r="D53" s="7617"/>
      <c r="E53" s="7618" t="s">
        <v>937</v>
      </c>
      <c r="F53" s="7619"/>
      <c r="G53" s="7619"/>
      <c r="H53" s="7619"/>
      <c r="I53" s="7619"/>
      <c r="J53" s="7619"/>
      <c r="K53" s="7619"/>
      <c r="L53" s="7619"/>
      <c r="M53" s="7619"/>
      <c r="N53" s="7620"/>
      <c r="AA53" s="8" t="s">
        <v>192</v>
      </c>
      <c r="AB53" s="8" t="s">
        <v>191</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294000</v>
      </c>
      <c r="F57" s="108"/>
      <c r="G57" s="108">
        <f>IFERROR(HLOOKUP($AF$38,$AA$56:$AI$57,2,FALSE)*1000,"")</f>
        <v>324000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294</v>
      </c>
      <c r="AE57" s="23">
        <v>294</v>
      </c>
      <c r="AF57" s="23">
        <v>324</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294000</v>
      </c>
      <c r="G58" s="15"/>
      <c r="H58" s="16">
        <f>IFERROR(G57-H59,"")</f>
        <v>324000</v>
      </c>
      <c r="I58" s="15"/>
      <c r="J58" s="16">
        <f>IFERROR(I57-J59,"")</f>
        <v>0</v>
      </c>
      <c r="K58" s="15"/>
      <c r="L58" s="16">
        <f>IFERROR(K57-L59,"")</f>
        <v>0</v>
      </c>
      <c r="M58" s="15"/>
      <c r="N58" s="17">
        <f>IFERROR(M57-N59,"")</f>
        <v>0</v>
      </c>
      <c r="AA58" s="23">
        <v>0</v>
      </c>
      <c r="AB58" s="23">
        <v>0</v>
      </c>
      <c r="AC58" s="23">
        <v>0</v>
      </c>
      <c r="AD58" s="23">
        <v>120000</v>
      </c>
      <c r="AE58" s="23">
        <v>244000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244000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50000</v>
      </c>
      <c r="F61" s="108"/>
      <c r="G61" s="108">
        <f>IFERROR(G57-G60,"")</f>
        <v>324000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0.82993197278911568</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938</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939</v>
      </c>
      <c r="C70" s="96"/>
      <c r="D70" s="26" t="s">
        <v>754</v>
      </c>
      <c r="E70" s="91">
        <f>IFERROR(HLOOKUP($AE$38,$AA$76:$AI$80,2,FALSE),"")</f>
        <v>3</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3</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7603" t="s">
        <v>151</v>
      </c>
      <c r="B85" s="7604"/>
      <c r="C85" s="7604"/>
      <c r="D85" s="7604"/>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7603" t="s">
        <v>155</v>
      </c>
      <c r="B87" s="7604"/>
      <c r="C87" s="7604"/>
      <c r="D87" s="7604"/>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7614" t="s">
        <v>158</v>
      </c>
      <c r="B89" s="7615"/>
      <c r="C89" s="7615"/>
      <c r="D89" s="7615"/>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7603" t="s">
        <v>160</v>
      </c>
      <c r="B91" s="7604"/>
      <c r="C91" s="7604"/>
      <c r="D91" s="7605"/>
      <c r="E91" s="52" t="s">
        <v>940</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7603" t="s">
        <v>172</v>
      </c>
      <c r="B98" s="7604"/>
      <c r="C98" s="7604"/>
      <c r="D98" s="7605"/>
      <c r="E98" s="7609" t="s">
        <v>216</v>
      </c>
      <c r="F98" s="7610"/>
      <c r="G98" s="7611" t="s">
        <v>173</v>
      </c>
      <c r="H98" s="7612"/>
      <c r="I98" s="7612"/>
      <c r="J98" s="7612"/>
      <c r="K98" s="7612"/>
      <c r="L98" s="7612"/>
      <c r="M98" s="7612"/>
      <c r="N98" s="7613"/>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7603" t="s">
        <v>183</v>
      </c>
      <c r="B105" s="7604"/>
      <c r="C105" s="7604"/>
      <c r="D105" s="7605"/>
      <c r="E105" s="7606" t="s">
        <v>941</v>
      </c>
      <c r="F105" s="7607"/>
      <c r="G105" s="7607"/>
      <c r="H105" s="7607"/>
      <c r="I105" s="7607"/>
      <c r="J105" s="7607"/>
      <c r="K105" s="7607"/>
      <c r="L105" s="7607"/>
      <c r="M105" s="7607"/>
      <c r="N105" s="7608"/>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2"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7614" t="s">
        <v>147</v>
      </c>
      <c r="Q4" s="7615"/>
      <c r="R4" s="7615"/>
      <c r="S4" s="7615"/>
      <c r="T4" s="197" t="str">
        <f>LEFT(E83,1)</f>
        <v>Ｂ</v>
      </c>
      <c r="U4" s="7740" t="s">
        <v>148</v>
      </c>
      <c r="V4" s="7740"/>
      <c r="W4" s="7740"/>
      <c r="X4" s="7741"/>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第5節　文化芸術</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施策２　文化財の保存・活用</v>
      </c>
      <c r="F6" s="138"/>
      <c r="G6" s="138"/>
      <c r="H6" s="138"/>
      <c r="I6" s="138"/>
      <c r="J6" s="138"/>
      <c r="K6" s="138"/>
      <c r="L6" s="138"/>
      <c r="M6" s="138"/>
      <c r="N6" s="139"/>
      <c r="P6" s="7603" t="s">
        <v>151</v>
      </c>
      <c r="Q6" s="7604"/>
      <c r="R6" s="7604"/>
      <c r="S6" s="7604"/>
      <c r="T6" s="197" t="str">
        <f>LEFT(E85,1)</f>
        <v>Ｂ</v>
      </c>
      <c r="U6" s="7740" t="s">
        <v>152</v>
      </c>
      <c r="V6" s="7740"/>
      <c r="W6" s="7740"/>
      <c r="X6" s="7741"/>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7742" t="s">
        <v>153</v>
      </c>
      <c r="B7" s="7743"/>
      <c r="C7" s="7743"/>
      <c r="D7" s="7743"/>
      <c r="E7" s="7744" t="str">
        <f t="shared" si="0"/>
        <v>文化財保存活用</v>
      </c>
      <c r="F7" s="7745"/>
      <c r="G7" s="7745"/>
      <c r="H7" s="7745"/>
      <c r="I7" s="7745"/>
      <c r="J7" s="7745"/>
      <c r="K7" s="7745"/>
      <c r="L7" s="7745"/>
      <c r="M7" s="7745"/>
      <c r="N7" s="7746"/>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7717" t="s">
        <v>154</v>
      </c>
      <c r="B8" s="7718"/>
      <c r="C8" s="7718"/>
      <c r="D8" s="7718"/>
      <c r="E8" s="7727" t="str">
        <f t="shared" si="0"/>
        <v>歴史民俗資料館</v>
      </c>
      <c r="F8" s="7728"/>
      <c r="G8" s="7728"/>
      <c r="H8" s="7728"/>
      <c r="I8" s="7728"/>
      <c r="J8" s="7728"/>
      <c r="K8" s="7728"/>
      <c r="L8" s="7728"/>
      <c r="M8" s="7728"/>
      <c r="N8" s="7729"/>
      <c r="P8" s="7714" t="s">
        <v>155</v>
      </c>
      <c r="Q8" s="7715"/>
      <c r="R8" s="7715"/>
      <c r="S8" s="7715"/>
      <c r="T8" s="184" t="str">
        <f>LEFT(E87,1)</f>
        <v>Ｂ</v>
      </c>
      <c r="U8" s="7730" t="s">
        <v>156</v>
      </c>
      <c r="V8" s="7730"/>
      <c r="W8" s="7730"/>
      <c r="X8" s="7731"/>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7732" t="s">
        <v>157</v>
      </c>
      <c r="B9" s="7733"/>
      <c r="C9" s="7733"/>
      <c r="D9" s="7734"/>
      <c r="E9" s="7735" t="str">
        <f t="shared" si="0"/>
        <v>各種文化財の保存及び活用を図るため、野火止用水平林寺堀の管理や文化財説明板の設置を行う。</v>
      </c>
      <c r="F9" s="7736"/>
      <c r="G9" s="7736"/>
      <c r="H9" s="7736"/>
      <c r="I9" s="7736"/>
      <c r="J9" s="7736"/>
      <c r="K9" s="7736"/>
      <c r="L9" s="7736"/>
      <c r="M9" s="7736"/>
      <c r="N9" s="7737"/>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7738" t="s">
        <v>158</v>
      </c>
      <c r="Q10" s="7739"/>
      <c r="R10" s="7739"/>
      <c r="S10" s="7739"/>
      <c r="T10" s="197" t="str">
        <f>LEFT(E89,1)</f>
        <v>Ａ</v>
      </c>
      <c r="U10" s="7730" t="s">
        <v>159</v>
      </c>
      <c r="V10" s="7730"/>
      <c r="W10" s="7730"/>
      <c r="X10" s="7731"/>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板面等の劣化が激しく、野火止用水を訪れる見学者に不便をきたしていた野火止公園内の説明板について、内容の見直しを図るとともに基礎部分からの交換を実施した。県指定史跡野火止用水の説明板であったため、事業費の1/2について県費補助金の交付を受けた。
武州里神楽の説明板について、板面が劣化していたため、内容を見直しつつ板面を交換した。
野火止用水平林寺堀について、溜池の清掃、浚渫を行い、維持管理を行った。</v>
      </c>
      <c r="U12" s="7712"/>
      <c r="V12" s="7712"/>
      <c r="W12" s="7712"/>
      <c r="X12" s="7713"/>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7717" t="s">
        <v>161</v>
      </c>
      <c r="B14" s="7718"/>
      <c r="C14" s="7718"/>
      <c r="D14" s="7718"/>
      <c r="E14" s="7719" t="str">
        <f>E51</f>
        <v>■市が直接実施  □一部委託  □全部委託・指定管理  □その他</v>
      </c>
      <c r="F14" s="7720"/>
      <c r="G14" s="7720"/>
      <c r="H14" s="7720"/>
      <c r="I14" s="7720"/>
      <c r="J14" s="7720"/>
      <c r="K14" s="7720"/>
      <c r="L14" s="7720"/>
      <c r="M14" s="7720"/>
      <c r="N14" s="7721"/>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7717" t="s">
        <v>162</v>
      </c>
      <c r="B15" s="7718"/>
      <c r="C15" s="7718"/>
      <c r="D15" s="7718"/>
      <c r="E15" s="7719" t="str">
        <f>E52</f>
        <v>■国・県の制度　 □国・県の制度＋市独自の制度　 □市独自の制度</v>
      </c>
      <c r="F15" s="7720"/>
      <c r="G15" s="7720"/>
      <c r="H15" s="7720"/>
      <c r="I15" s="7720"/>
      <c r="J15" s="7720"/>
      <c r="K15" s="7720"/>
      <c r="L15" s="7720"/>
      <c r="M15" s="7720"/>
      <c r="N15" s="7721"/>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7722" t="s">
        <v>163</v>
      </c>
      <c r="B16" s="7723"/>
      <c r="C16" s="7723"/>
      <c r="D16" s="7723"/>
      <c r="E16" s="7724" t="str">
        <f>E53</f>
        <v>文化財保護法</v>
      </c>
      <c r="F16" s="7725"/>
      <c r="G16" s="7725"/>
      <c r="H16" s="7725"/>
      <c r="I16" s="7725"/>
      <c r="J16" s="7725"/>
      <c r="K16" s="7725"/>
      <c r="L16" s="7725"/>
      <c r="M16" s="7725"/>
      <c r="N16" s="7726"/>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1925000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1538000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387000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1924450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550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0.99971428571428567</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既存の文化財説明板の撤去・設置（野火止公園内）と板面交換（武州里神楽）を実施した。
県指定史跡である野火止用水平林寺堀の清掃を実施した。</v>
      </c>
      <c r="F26" s="105"/>
      <c r="G26" s="105"/>
      <c r="H26" s="105"/>
      <c r="I26" s="105"/>
      <c r="J26" s="105"/>
      <c r="K26" s="105"/>
      <c r="L26" s="105"/>
      <c r="M26" s="105"/>
      <c r="N26" s="106"/>
      <c r="O26" s="18"/>
      <c r="P26" s="7714" t="s">
        <v>183</v>
      </c>
      <c r="Q26" s="7715"/>
      <c r="R26" s="7715"/>
      <c r="S26" s="7716"/>
      <c r="T26" s="153" t="str">
        <f>E105</f>
        <v>設置から長期間が経過した説明板が多いことから、老朽化等により交換を要する文化財説明板がまだ多く存在している。板面の内容や設置場所、インターネットとの連携等、総合的な検討を踏まえた上で、劣化の激しいものから優先的に交換を進めていく。
県指定史跡である野火止用水の保存・活用を継続していく。</v>
      </c>
      <c r="U26" s="7712"/>
      <c r="V26" s="7712"/>
      <c r="W26" s="7712"/>
      <c r="X26" s="7713"/>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文化財説明板の設置等</v>
      </c>
      <c r="C33" s="96"/>
      <c r="D33" s="21" t="str">
        <f t="shared" ref="D33:E36" si="1">D70</f>
        <v>件</v>
      </c>
      <c r="E33" s="148">
        <f t="shared" si="1"/>
        <v>2</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野火止用水平林寺堀の清掃等</v>
      </c>
      <c r="C34" s="96"/>
      <c r="D34" s="21" t="str">
        <f t="shared" si="1"/>
        <v>回</v>
      </c>
      <c r="E34" s="148">
        <f t="shared" si="1"/>
        <v>4</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第5節　文化芸術</v>
      </c>
      <c r="F42" s="138"/>
      <c r="G42" s="138"/>
      <c r="H42" s="138"/>
      <c r="I42" s="138"/>
      <c r="J42" s="138"/>
      <c r="K42" s="138"/>
      <c r="L42" s="138"/>
      <c r="M42" s="138"/>
      <c r="N42" s="139"/>
      <c r="AA42" s="8">
        <v>5</v>
      </c>
      <c r="AB42" s="8" t="s">
        <v>121</v>
      </c>
    </row>
    <row r="43" spans="1:35" ht="20.100000000000001" customHeight="1" x14ac:dyDescent="0.15">
      <c r="A43" s="103" t="s">
        <v>150</v>
      </c>
      <c r="B43" s="104"/>
      <c r="C43" s="104"/>
      <c r="D43" s="104"/>
      <c r="E43" s="138" t="str">
        <f>AB43</f>
        <v>施策２　文化財の保存・活用</v>
      </c>
      <c r="F43" s="138"/>
      <c r="G43" s="138"/>
      <c r="H43" s="138"/>
      <c r="I43" s="138"/>
      <c r="J43" s="138"/>
      <c r="K43" s="138"/>
      <c r="L43" s="138"/>
      <c r="M43" s="138"/>
      <c r="N43" s="139"/>
      <c r="AA43" s="8">
        <v>2</v>
      </c>
      <c r="AB43" s="8" t="s">
        <v>122</v>
      </c>
    </row>
    <row r="44" spans="1:35" ht="20.100000000000001" customHeight="1" x14ac:dyDescent="0.15">
      <c r="A44" s="7704" t="s">
        <v>153</v>
      </c>
      <c r="B44" s="7705"/>
      <c r="C44" s="7705"/>
      <c r="D44" s="7705"/>
      <c r="E44" s="7706" t="s">
        <v>942</v>
      </c>
      <c r="F44" s="7707"/>
      <c r="G44" s="7707"/>
      <c r="H44" s="7707"/>
      <c r="I44" s="7707"/>
      <c r="J44" s="7707"/>
      <c r="K44" s="7707"/>
      <c r="L44" s="7707"/>
      <c r="M44" s="7707"/>
      <c r="N44" s="7708"/>
    </row>
    <row r="45" spans="1:35" ht="20.100000000000001" customHeight="1" x14ac:dyDescent="0.15">
      <c r="A45" s="7699" t="s">
        <v>154</v>
      </c>
      <c r="B45" s="7700"/>
      <c r="C45" s="7700"/>
      <c r="D45" s="7700"/>
      <c r="E45" s="7709" t="s">
        <v>922</v>
      </c>
      <c r="F45" s="7710"/>
      <c r="G45" s="7710"/>
      <c r="H45" s="7710"/>
      <c r="I45" s="7710"/>
      <c r="J45" s="7710"/>
      <c r="K45" s="7710"/>
      <c r="L45" s="7710"/>
      <c r="M45" s="7710"/>
      <c r="N45" s="7711"/>
    </row>
    <row r="46" spans="1:35" ht="20.100000000000001" customHeight="1" x14ac:dyDescent="0.15">
      <c r="A46" s="7693" t="s">
        <v>157</v>
      </c>
      <c r="B46" s="7694"/>
      <c r="C46" s="7694"/>
      <c r="D46" s="7695"/>
      <c r="E46" s="7696" t="s">
        <v>943</v>
      </c>
      <c r="F46" s="7697"/>
      <c r="G46" s="7697"/>
      <c r="H46" s="7697"/>
      <c r="I46" s="7697"/>
      <c r="J46" s="7697"/>
      <c r="K46" s="7697"/>
      <c r="L46" s="7697"/>
      <c r="M46" s="7697"/>
      <c r="N46" s="7698"/>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7699" t="s">
        <v>161</v>
      </c>
      <c r="B51" s="7700"/>
      <c r="C51" s="7700"/>
      <c r="D51" s="7700"/>
      <c r="E51" s="7701" t="str">
        <f>AA52 &amp; "市が直接実施  " &amp; AB52  &amp; "一部委託  "  &amp; AC52 &amp; "全部委託・指定管理  " &amp; AD52 &amp; "その他"</f>
        <v>■市が直接実施  □一部委託  □全部委託・指定管理  □その他</v>
      </c>
      <c r="F51" s="7702"/>
      <c r="G51" s="7702"/>
      <c r="H51" s="7702"/>
      <c r="I51" s="7702"/>
      <c r="J51" s="7702"/>
      <c r="K51" s="7702"/>
      <c r="L51" s="7702"/>
      <c r="M51" s="7702"/>
      <c r="N51" s="7703"/>
    </row>
    <row r="52" spans="1:40" ht="20.100000000000001" customHeight="1" x14ac:dyDescent="0.15">
      <c r="A52" s="7699" t="s">
        <v>162</v>
      </c>
      <c r="B52" s="7700"/>
      <c r="C52" s="7700"/>
      <c r="D52" s="7700"/>
      <c r="E52" s="7701" t="str">
        <f>AA53 &amp; "国・県の制度　 " &amp; AB53  &amp; "国・県の制度＋市独自の制度　 "  &amp; AC53  &amp; "市独自の制度"</f>
        <v>■国・県の制度　 □国・県の制度＋市独自の制度　 □市独自の制度</v>
      </c>
      <c r="F52" s="7702"/>
      <c r="G52" s="7702"/>
      <c r="H52" s="7702"/>
      <c r="I52" s="7702"/>
      <c r="J52" s="7702"/>
      <c r="K52" s="7702"/>
      <c r="L52" s="7702"/>
      <c r="M52" s="7702"/>
      <c r="N52" s="7703"/>
      <c r="AA52" s="8" t="s">
        <v>191</v>
      </c>
      <c r="AB52" s="8" t="s">
        <v>192</v>
      </c>
      <c r="AC52" s="8" t="s">
        <v>192</v>
      </c>
      <c r="AD52" s="8" t="s">
        <v>192</v>
      </c>
    </row>
    <row r="53" spans="1:40" ht="20.100000000000001" customHeight="1" thickBot="1" x14ac:dyDescent="0.2">
      <c r="A53" s="7688" t="s">
        <v>163</v>
      </c>
      <c r="B53" s="7689"/>
      <c r="C53" s="7689"/>
      <c r="D53" s="7689"/>
      <c r="E53" s="7690" t="s">
        <v>944</v>
      </c>
      <c r="F53" s="7691"/>
      <c r="G53" s="7691"/>
      <c r="H53" s="7691"/>
      <c r="I53" s="7691"/>
      <c r="J53" s="7691"/>
      <c r="K53" s="7691"/>
      <c r="L53" s="7691"/>
      <c r="M53" s="7691"/>
      <c r="N53" s="7692"/>
      <c r="AA53" s="8" t="s">
        <v>191</v>
      </c>
      <c r="AB53" s="8" t="s">
        <v>192</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1925000</v>
      </c>
      <c r="F57" s="108"/>
      <c r="G57" s="108">
        <f>IFERROR(HLOOKUP($AF$38,$AA$56:$AI$57,2,FALSE)*1000,"")</f>
        <v>1636000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7706</v>
      </c>
      <c r="AE57" s="23">
        <v>1925</v>
      </c>
      <c r="AF57" s="23">
        <v>1636</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1538000</v>
      </c>
      <c r="G58" s="15"/>
      <c r="H58" s="16">
        <f>IFERROR(G57-H59,"")</f>
        <v>1636000</v>
      </c>
      <c r="I58" s="15"/>
      <c r="J58" s="16">
        <f>IFERROR(I57-J59,"")</f>
        <v>0</v>
      </c>
      <c r="K58" s="15"/>
      <c r="L58" s="16">
        <f>IFERROR(K57-L59,"")</f>
        <v>0</v>
      </c>
      <c r="M58" s="15"/>
      <c r="N58" s="17">
        <f>IFERROR(M57-N59,"")</f>
        <v>0</v>
      </c>
      <c r="AA58" s="23">
        <v>0</v>
      </c>
      <c r="AB58" s="23">
        <v>0</v>
      </c>
      <c r="AC58" s="23">
        <v>0</v>
      </c>
      <c r="AD58" s="23">
        <v>182000</v>
      </c>
      <c r="AE58" s="23">
        <v>1924450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387000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1924450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550</v>
      </c>
      <c r="F61" s="108"/>
      <c r="G61" s="108">
        <f>IFERROR(G57-G60,"")</f>
        <v>1636000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387</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0.99971428571428567</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945</v>
      </c>
      <c r="F63" s="105"/>
      <c r="G63" s="105"/>
      <c r="H63" s="105"/>
      <c r="I63" s="105"/>
      <c r="J63" s="105"/>
      <c r="K63" s="105"/>
      <c r="L63" s="105"/>
      <c r="M63" s="105"/>
      <c r="N63" s="106"/>
      <c r="AA63" s="25">
        <v>0</v>
      </c>
      <c r="AB63" s="25">
        <v>0</v>
      </c>
      <c r="AC63" s="25">
        <v>0</v>
      </c>
      <c r="AD63" s="25">
        <v>0</v>
      </c>
      <c r="AE63" s="25">
        <v>387</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946</v>
      </c>
      <c r="C70" s="96"/>
      <c r="D70" s="26" t="s">
        <v>393</v>
      </c>
      <c r="E70" s="91">
        <f>IFERROR(HLOOKUP($AE$38,$AA$76:$AI$80,2,FALSE),"")</f>
        <v>2</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947</v>
      </c>
      <c r="C71" s="96"/>
      <c r="D71" s="26" t="s">
        <v>197</v>
      </c>
      <c r="E71" s="91">
        <f>IFERROR(HLOOKUP($AE$38,$AA$76:$AI$80,3,FALSE),"")</f>
        <v>4</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2</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7675" t="s">
        <v>151</v>
      </c>
      <c r="B85" s="7676"/>
      <c r="C85" s="7676"/>
      <c r="D85" s="7676"/>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7675" t="s">
        <v>155</v>
      </c>
      <c r="B87" s="7676"/>
      <c r="C87" s="7676"/>
      <c r="D87" s="7676"/>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7686" t="s">
        <v>158</v>
      </c>
      <c r="B89" s="7687"/>
      <c r="C89" s="7687"/>
      <c r="D89" s="7687"/>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7675" t="s">
        <v>160</v>
      </c>
      <c r="B91" s="7676"/>
      <c r="C91" s="7676"/>
      <c r="D91" s="7677"/>
      <c r="E91" s="52" t="s">
        <v>948</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7675" t="s">
        <v>172</v>
      </c>
      <c r="B98" s="7676"/>
      <c r="C98" s="7676"/>
      <c r="D98" s="7677"/>
      <c r="E98" s="7681" t="s">
        <v>216</v>
      </c>
      <c r="F98" s="7682"/>
      <c r="G98" s="7683" t="s">
        <v>173</v>
      </c>
      <c r="H98" s="7684"/>
      <c r="I98" s="7684"/>
      <c r="J98" s="7684"/>
      <c r="K98" s="7684"/>
      <c r="L98" s="7684"/>
      <c r="M98" s="7684"/>
      <c r="N98" s="7685"/>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7675" t="s">
        <v>183</v>
      </c>
      <c r="B105" s="7676"/>
      <c r="C105" s="7676"/>
      <c r="D105" s="7677"/>
      <c r="E105" s="7678" t="s">
        <v>949</v>
      </c>
      <c r="F105" s="7679"/>
      <c r="G105" s="7679"/>
      <c r="H105" s="7679"/>
      <c r="I105" s="7679"/>
      <c r="J105" s="7679"/>
      <c r="K105" s="7679"/>
      <c r="L105" s="7679"/>
      <c r="M105" s="7679"/>
      <c r="N105" s="7680"/>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7686" t="s">
        <v>147</v>
      </c>
      <c r="Q4" s="7687"/>
      <c r="R4" s="7687"/>
      <c r="S4" s="7687"/>
      <c r="T4" s="197" t="str">
        <f>LEFT(E83,1)</f>
        <v>Ｂ</v>
      </c>
      <c r="U4" s="7812" t="s">
        <v>148</v>
      </c>
      <c r="V4" s="7812"/>
      <c r="W4" s="7812"/>
      <c r="X4" s="7813"/>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第5節　文化芸術</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施策２　文化財の保存・活用</v>
      </c>
      <c r="F6" s="138"/>
      <c r="G6" s="138"/>
      <c r="H6" s="138"/>
      <c r="I6" s="138"/>
      <c r="J6" s="138"/>
      <c r="K6" s="138"/>
      <c r="L6" s="138"/>
      <c r="M6" s="138"/>
      <c r="N6" s="139"/>
      <c r="P6" s="7675" t="s">
        <v>151</v>
      </c>
      <c r="Q6" s="7676"/>
      <c r="R6" s="7676"/>
      <c r="S6" s="7676"/>
      <c r="T6" s="197" t="str">
        <f>LEFT(E85,1)</f>
        <v>Ａ</v>
      </c>
      <c r="U6" s="7812" t="s">
        <v>152</v>
      </c>
      <c r="V6" s="7812"/>
      <c r="W6" s="7812"/>
      <c r="X6" s="7813"/>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7814" t="s">
        <v>153</v>
      </c>
      <c r="B7" s="7815"/>
      <c r="C7" s="7815"/>
      <c r="D7" s="7815"/>
      <c r="E7" s="7816" t="str">
        <f t="shared" si="0"/>
        <v>睡足軒の森運営管理</v>
      </c>
      <c r="F7" s="7817"/>
      <c r="G7" s="7817"/>
      <c r="H7" s="7817"/>
      <c r="I7" s="7817"/>
      <c r="J7" s="7817"/>
      <c r="K7" s="7817"/>
      <c r="L7" s="7817"/>
      <c r="M7" s="7817"/>
      <c r="N7" s="7818"/>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7789" t="s">
        <v>154</v>
      </c>
      <c r="B8" s="7790"/>
      <c r="C8" s="7790"/>
      <c r="D8" s="7790"/>
      <c r="E8" s="7799" t="str">
        <f t="shared" si="0"/>
        <v>歴史民俗資料館</v>
      </c>
      <c r="F8" s="7800"/>
      <c r="G8" s="7800"/>
      <c r="H8" s="7800"/>
      <c r="I8" s="7800"/>
      <c r="J8" s="7800"/>
      <c r="K8" s="7800"/>
      <c r="L8" s="7800"/>
      <c r="M8" s="7800"/>
      <c r="N8" s="7801"/>
      <c r="P8" s="7786" t="s">
        <v>155</v>
      </c>
      <c r="Q8" s="7787"/>
      <c r="R8" s="7787"/>
      <c r="S8" s="7787"/>
      <c r="T8" s="184" t="str">
        <f>LEFT(E87,1)</f>
        <v>Ｂ</v>
      </c>
      <c r="U8" s="7802" t="s">
        <v>156</v>
      </c>
      <c r="V8" s="7802"/>
      <c r="W8" s="7802"/>
      <c r="X8" s="7803"/>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7804" t="s">
        <v>157</v>
      </c>
      <c r="B9" s="7805"/>
      <c r="C9" s="7805"/>
      <c r="D9" s="7806"/>
      <c r="E9" s="7807" t="str">
        <f t="shared" si="0"/>
        <v>国指定天然記念物平林寺境内林の一部であり、平林寺から貸与された睡足軒の森を青少年の体験学習の場や市民等による文化的な活動場所として活用するための運営管理を行う。</v>
      </c>
      <c r="F9" s="7808"/>
      <c r="G9" s="7808"/>
      <c r="H9" s="7808"/>
      <c r="I9" s="7808"/>
      <c r="J9" s="7808"/>
      <c r="K9" s="7808"/>
      <c r="L9" s="7808"/>
      <c r="M9" s="7808"/>
      <c r="N9" s="7809"/>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7810" t="s">
        <v>158</v>
      </c>
      <c r="Q10" s="7811"/>
      <c r="R10" s="7811"/>
      <c r="S10" s="7811"/>
      <c r="T10" s="197" t="str">
        <f>LEFT(E89,1)</f>
        <v>Ａ</v>
      </c>
      <c r="U10" s="7802" t="s">
        <v>159</v>
      </c>
      <c r="V10" s="7802"/>
      <c r="W10" s="7802"/>
      <c r="X10" s="7803"/>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市民呈茶は年３回を予定していたが、令和５年度は２回の実施であった。
施設の貸出しは、コロナ禍で利用者数が少なくなっていたが、徐々に利用数が増加している。</v>
      </c>
      <c r="U12" s="7784"/>
      <c r="V12" s="7784"/>
      <c r="W12" s="7784"/>
      <c r="X12" s="7785"/>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7789" t="s">
        <v>161</v>
      </c>
      <c r="B14" s="7790"/>
      <c r="C14" s="7790"/>
      <c r="D14" s="7790"/>
      <c r="E14" s="7791" t="str">
        <f>E51</f>
        <v>■市が直接実施  ■一部委託  □全部委託・指定管理  □その他</v>
      </c>
      <c r="F14" s="7792"/>
      <c r="G14" s="7792"/>
      <c r="H14" s="7792"/>
      <c r="I14" s="7792"/>
      <c r="J14" s="7792"/>
      <c r="K14" s="7792"/>
      <c r="L14" s="7792"/>
      <c r="M14" s="7792"/>
      <c r="N14" s="7793"/>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7789" t="s">
        <v>162</v>
      </c>
      <c r="B15" s="7790"/>
      <c r="C15" s="7790"/>
      <c r="D15" s="7790"/>
      <c r="E15" s="7791" t="str">
        <f>E52</f>
        <v>□国・県の制度　 ■国・県の制度＋市独自の制度　 □市独自の制度</v>
      </c>
      <c r="F15" s="7792"/>
      <c r="G15" s="7792"/>
      <c r="H15" s="7792"/>
      <c r="I15" s="7792"/>
      <c r="J15" s="7792"/>
      <c r="K15" s="7792"/>
      <c r="L15" s="7792"/>
      <c r="M15" s="7792"/>
      <c r="N15" s="7793"/>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7794" t="s">
        <v>163</v>
      </c>
      <c r="B16" s="7795"/>
      <c r="C16" s="7795"/>
      <c r="D16" s="7795"/>
      <c r="E16" s="7796" t="str">
        <f>E53</f>
        <v>文化財保護法や新座市文化財保護条例などの法律・条例</v>
      </c>
      <c r="F16" s="7797"/>
      <c r="G16" s="7797"/>
      <c r="H16" s="7797"/>
      <c r="I16" s="7797"/>
      <c r="J16" s="7797"/>
      <c r="K16" s="7797"/>
      <c r="L16" s="7797"/>
      <c r="M16" s="7797"/>
      <c r="N16" s="7798"/>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4911000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4880000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31000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4015649</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895351</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0.81768458562410917</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市民団体・サークルの活動・コミュニケーションの場として、睡足軒・紅葉亭の施設の貸出しを行った。
コロナ禍以降休止していた市主催事業として「市民呈茶」を実施した。</v>
      </c>
      <c r="F26" s="105"/>
      <c r="G26" s="105"/>
      <c r="H26" s="105"/>
      <c r="I26" s="105"/>
      <c r="J26" s="105"/>
      <c r="K26" s="105"/>
      <c r="L26" s="105"/>
      <c r="M26" s="105"/>
      <c r="N26" s="106"/>
      <c r="O26" s="18"/>
      <c r="P26" s="7786" t="s">
        <v>183</v>
      </c>
      <c r="Q26" s="7787"/>
      <c r="R26" s="7787"/>
      <c r="S26" s="7788"/>
      <c r="T26" s="153" t="str">
        <f>E105</f>
        <v>今後も市民呈茶については協力者と調整をしながら、実施していく。
より多くの市民に睡足軒の森を利活用してもらうために、施設利用に関する周知を拡大し、市主催事業を行っていく。</v>
      </c>
      <c r="U26" s="7784"/>
      <c r="V26" s="7784"/>
      <c r="W26" s="7784"/>
      <c r="X26" s="7785"/>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市民呈茶</v>
      </c>
      <c r="C33" s="96"/>
      <c r="D33" s="21" t="str">
        <f t="shared" ref="D33:E36" si="1">D70</f>
        <v>回</v>
      </c>
      <c r="E33" s="148">
        <f t="shared" si="1"/>
        <v>2</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睡足軒・紅葉亭の施設利用</v>
      </c>
      <c r="C34" s="96"/>
      <c r="D34" s="21" t="str">
        <f t="shared" si="1"/>
        <v>回</v>
      </c>
      <c r="E34" s="148">
        <f t="shared" si="1"/>
        <v>37</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第5節　文化芸術</v>
      </c>
      <c r="F42" s="138"/>
      <c r="G42" s="138"/>
      <c r="H42" s="138"/>
      <c r="I42" s="138"/>
      <c r="J42" s="138"/>
      <c r="K42" s="138"/>
      <c r="L42" s="138"/>
      <c r="M42" s="138"/>
      <c r="N42" s="139"/>
      <c r="AA42" s="8">
        <v>5</v>
      </c>
      <c r="AB42" s="8" t="s">
        <v>121</v>
      </c>
    </row>
    <row r="43" spans="1:35" ht="20.100000000000001" customHeight="1" x14ac:dyDescent="0.15">
      <c r="A43" s="103" t="s">
        <v>150</v>
      </c>
      <c r="B43" s="104"/>
      <c r="C43" s="104"/>
      <c r="D43" s="104"/>
      <c r="E43" s="138" t="str">
        <f>AB43</f>
        <v>施策２　文化財の保存・活用</v>
      </c>
      <c r="F43" s="138"/>
      <c r="G43" s="138"/>
      <c r="H43" s="138"/>
      <c r="I43" s="138"/>
      <c r="J43" s="138"/>
      <c r="K43" s="138"/>
      <c r="L43" s="138"/>
      <c r="M43" s="138"/>
      <c r="N43" s="139"/>
      <c r="AA43" s="8">
        <v>2</v>
      </c>
      <c r="AB43" s="8" t="s">
        <v>122</v>
      </c>
    </row>
    <row r="44" spans="1:35" ht="20.100000000000001" customHeight="1" x14ac:dyDescent="0.15">
      <c r="A44" s="7776" t="s">
        <v>153</v>
      </c>
      <c r="B44" s="7777"/>
      <c r="C44" s="7777"/>
      <c r="D44" s="7777"/>
      <c r="E44" s="7778" t="s">
        <v>950</v>
      </c>
      <c r="F44" s="7779"/>
      <c r="G44" s="7779"/>
      <c r="H44" s="7779"/>
      <c r="I44" s="7779"/>
      <c r="J44" s="7779"/>
      <c r="K44" s="7779"/>
      <c r="L44" s="7779"/>
      <c r="M44" s="7779"/>
      <c r="N44" s="7780"/>
    </row>
    <row r="45" spans="1:35" ht="20.100000000000001" customHeight="1" x14ac:dyDescent="0.15">
      <c r="A45" s="7771" t="s">
        <v>154</v>
      </c>
      <c r="B45" s="7772"/>
      <c r="C45" s="7772"/>
      <c r="D45" s="7772"/>
      <c r="E45" s="7781" t="s">
        <v>922</v>
      </c>
      <c r="F45" s="7782"/>
      <c r="G45" s="7782"/>
      <c r="H45" s="7782"/>
      <c r="I45" s="7782"/>
      <c r="J45" s="7782"/>
      <c r="K45" s="7782"/>
      <c r="L45" s="7782"/>
      <c r="M45" s="7782"/>
      <c r="N45" s="7783"/>
    </row>
    <row r="46" spans="1:35" ht="20.100000000000001" customHeight="1" x14ac:dyDescent="0.15">
      <c r="A46" s="7765" t="s">
        <v>157</v>
      </c>
      <c r="B46" s="7766"/>
      <c r="C46" s="7766"/>
      <c r="D46" s="7767"/>
      <c r="E46" s="7768" t="s">
        <v>951</v>
      </c>
      <c r="F46" s="7769"/>
      <c r="G46" s="7769"/>
      <c r="H46" s="7769"/>
      <c r="I46" s="7769"/>
      <c r="J46" s="7769"/>
      <c r="K46" s="7769"/>
      <c r="L46" s="7769"/>
      <c r="M46" s="7769"/>
      <c r="N46" s="7770"/>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7771" t="s">
        <v>161</v>
      </c>
      <c r="B51" s="7772"/>
      <c r="C51" s="7772"/>
      <c r="D51" s="7772"/>
      <c r="E51" s="7773" t="str">
        <f>AA52 &amp; "市が直接実施  " &amp; AB52  &amp; "一部委託  "  &amp; AC52 &amp; "全部委託・指定管理  " &amp; AD52 &amp; "その他"</f>
        <v>■市が直接実施  ■一部委託  □全部委託・指定管理  □その他</v>
      </c>
      <c r="F51" s="7774"/>
      <c r="G51" s="7774"/>
      <c r="H51" s="7774"/>
      <c r="I51" s="7774"/>
      <c r="J51" s="7774"/>
      <c r="K51" s="7774"/>
      <c r="L51" s="7774"/>
      <c r="M51" s="7774"/>
      <c r="N51" s="7775"/>
    </row>
    <row r="52" spans="1:40" ht="20.100000000000001" customHeight="1" x14ac:dyDescent="0.15">
      <c r="A52" s="7771" t="s">
        <v>162</v>
      </c>
      <c r="B52" s="7772"/>
      <c r="C52" s="7772"/>
      <c r="D52" s="7772"/>
      <c r="E52" s="7773" t="str">
        <f>AA53 &amp; "国・県の制度　 " &amp; AB53  &amp; "国・県の制度＋市独自の制度　 "  &amp; AC53  &amp; "市独自の制度"</f>
        <v>□国・県の制度　 ■国・県の制度＋市独自の制度　 □市独自の制度</v>
      </c>
      <c r="F52" s="7774"/>
      <c r="G52" s="7774"/>
      <c r="H52" s="7774"/>
      <c r="I52" s="7774"/>
      <c r="J52" s="7774"/>
      <c r="K52" s="7774"/>
      <c r="L52" s="7774"/>
      <c r="M52" s="7774"/>
      <c r="N52" s="7775"/>
      <c r="AA52" s="8" t="s">
        <v>191</v>
      </c>
      <c r="AB52" s="8" t="s">
        <v>191</v>
      </c>
      <c r="AC52" s="8" t="s">
        <v>192</v>
      </c>
      <c r="AD52" s="8" t="s">
        <v>192</v>
      </c>
    </row>
    <row r="53" spans="1:40" ht="20.100000000000001" customHeight="1" thickBot="1" x14ac:dyDescent="0.2">
      <c r="A53" s="7760" t="s">
        <v>163</v>
      </c>
      <c r="B53" s="7761"/>
      <c r="C53" s="7761"/>
      <c r="D53" s="7761"/>
      <c r="E53" s="7762" t="s">
        <v>930</v>
      </c>
      <c r="F53" s="7763"/>
      <c r="G53" s="7763"/>
      <c r="H53" s="7763"/>
      <c r="I53" s="7763"/>
      <c r="J53" s="7763"/>
      <c r="K53" s="7763"/>
      <c r="L53" s="7763"/>
      <c r="M53" s="7763"/>
      <c r="N53" s="7764"/>
      <c r="AA53" s="8" t="s">
        <v>192</v>
      </c>
      <c r="AB53" s="8" t="s">
        <v>191</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4911000</v>
      </c>
      <c r="F57" s="108"/>
      <c r="G57" s="108">
        <f>IFERROR(HLOOKUP($AF$38,$AA$56:$AI$57,2,FALSE)*1000,"")</f>
        <v>5274000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3960</v>
      </c>
      <c r="AE57" s="23">
        <v>4911</v>
      </c>
      <c r="AF57" s="23">
        <v>5274</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4880000</v>
      </c>
      <c r="G58" s="15"/>
      <c r="H58" s="16">
        <f>IFERROR(G57-H59,"")</f>
        <v>5233000</v>
      </c>
      <c r="I58" s="15"/>
      <c r="J58" s="16">
        <f>IFERROR(I57-J59,"")</f>
        <v>0</v>
      </c>
      <c r="K58" s="15"/>
      <c r="L58" s="16">
        <f>IFERROR(K57-L59,"")</f>
        <v>0</v>
      </c>
      <c r="M58" s="15"/>
      <c r="N58" s="17">
        <f>IFERROR(M57-N59,"")</f>
        <v>0</v>
      </c>
      <c r="AA58" s="23">
        <v>0</v>
      </c>
      <c r="AB58" s="23">
        <v>0</v>
      </c>
      <c r="AC58" s="23">
        <v>0</v>
      </c>
      <c r="AD58" s="23">
        <v>1511580</v>
      </c>
      <c r="AE58" s="23">
        <v>4015649</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31000</v>
      </c>
      <c r="G59" s="15"/>
      <c r="H59" s="16">
        <f>IFERROR(HLOOKUP($AF$38,$AA$60:$AI$61,2,FALSE)*1000,"")</f>
        <v>41000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4015649</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895351</v>
      </c>
      <c r="F61" s="108"/>
      <c r="G61" s="108">
        <f>IFERROR(G57-G60,"")</f>
        <v>5274000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122</v>
      </c>
      <c r="AE61" s="24">
        <f t="shared" si="2"/>
        <v>31</v>
      </c>
      <c r="AF61" s="24">
        <f t="shared" si="2"/>
        <v>41</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0.81768458562410917</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952</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953</v>
      </c>
      <c r="C70" s="96"/>
      <c r="D70" s="26" t="s">
        <v>197</v>
      </c>
      <c r="E70" s="91">
        <f>IFERROR(HLOOKUP($AE$38,$AA$76:$AI$80,2,FALSE),"")</f>
        <v>2</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954</v>
      </c>
      <c r="C71" s="96"/>
      <c r="D71" s="26" t="s">
        <v>197</v>
      </c>
      <c r="E71" s="91">
        <f>IFERROR(HLOOKUP($AE$38,$AA$76:$AI$80,3,FALSE),"")</f>
        <v>37</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122</v>
      </c>
      <c r="AE71" s="25">
        <v>31</v>
      </c>
      <c r="AF71" s="25">
        <v>41</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2</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37</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7747" t="s">
        <v>151</v>
      </c>
      <c r="B85" s="7748"/>
      <c r="C85" s="7748"/>
      <c r="D85" s="7748"/>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7747" t="s">
        <v>155</v>
      </c>
      <c r="B87" s="7748"/>
      <c r="C87" s="7748"/>
      <c r="D87" s="7748"/>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7758" t="s">
        <v>158</v>
      </c>
      <c r="B89" s="7759"/>
      <c r="C89" s="7759"/>
      <c r="D89" s="7759"/>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7747" t="s">
        <v>160</v>
      </c>
      <c r="B91" s="7748"/>
      <c r="C91" s="7748"/>
      <c r="D91" s="7749"/>
      <c r="E91" s="52" t="s">
        <v>955</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7747" t="s">
        <v>172</v>
      </c>
      <c r="B98" s="7748"/>
      <c r="C98" s="7748"/>
      <c r="D98" s="7749"/>
      <c r="E98" s="7753" t="s">
        <v>216</v>
      </c>
      <c r="F98" s="7754"/>
      <c r="G98" s="7755" t="s">
        <v>173</v>
      </c>
      <c r="H98" s="7756"/>
      <c r="I98" s="7756"/>
      <c r="J98" s="7756"/>
      <c r="K98" s="7756"/>
      <c r="L98" s="7756"/>
      <c r="M98" s="7756"/>
      <c r="N98" s="7757"/>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7747" t="s">
        <v>183</v>
      </c>
      <c r="B105" s="7748"/>
      <c r="C105" s="7748"/>
      <c r="D105" s="7749"/>
      <c r="E105" s="7750" t="s">
        <v>956</v>
      </c>
      <c r="F105" s="7751"/>
      <c r="G105" s="7751"/>
      <c r="H105" s="7751"/>
      <c r="I105" s="7751"/>
      <c r="J105" s="7751"/>
      <c r="K105" s="7751"/>
      <c r="L105" s="7751"/>
      <c r="M105" s="7751"/>
      <c r="N105" s="7752"/>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629" t="s">
        <v>147</v>
      </c>
      <c r="Q4" s="630"/>
      <c r="R4" s="630"/>
      <c r="S4" s="630"/>
      <c r="T4" s="197" t="str">
        <f>LEFT(E83,1)</f>
        <v>Ｂ</v>
      </c>
      <c r="U4" s="755" t="s">
        <v>148</v>
      </c>
      <c r="V4" s="755"/>
      <c r="W4" s="755"/>
      <c r="X4" s="756"/>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教育内容の充実</v>
      </c>
      <c r="F6" s="138"/>
      <c r="G6" s="138"/>
      <c r="H6" s="138"/>
      <c r="I6" s="138"/>
      <c r="J6" s="138"/>
      <c r="K6" s="138"/>
      <c r="L6" s="138"/>
      <c r="M6" s="138"/>
      <c r="N6" s="139"/>
      <c r="P6" s="618" t="s">
        <v>151</v>
      </c>
      <c r="Q6" s="619"/>
      <c r="R6" s="619"/>
      <c r="S6" s="619"/>
      <c r="T6" s="197" t="str">
        <f>LEFT(E85,1)</f>
        <v>Ｂ</v>
      </c>
      <c r="U6" s="755" t="s">
        <v>152</v>
      </c>
      <c r="V6" s="755"/>
      <c r="W6" s="755"/>
      <c r="X6" s="756"/>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757" t="s">
        <v>153</v>
      </c>
      <c r="B7" s="758"/>
      <c r="C7" s="758"/>
      <c r="D7" s="758"/>
      <c r="E7" s="759" t="str">
        <f t="shared" si="0"/>
        <v>学校健康管理</v>
      </c>
      <c r="F7" s="760"/>
      <c r="G7" s="760"/>
      <c r="H7" s="760"/>
      <c r="I7" s="760"/>
      <c r="J7" s="760"/>
      <c r="K7" s="760"/>
      <c r="L7" s="760"/>
      <c r="M7" s="760"/>
      <c r="N7" s="761"/>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732" t="s">
        <v>154</v>
      </c>
      <c r="B8" s="733"/>
      <c r="C8" s="733"/>
      <c r="D8" s="733"/>
      <c r="E8" s="742" t="str">
        <f t="shared" si="0"/>
        <v>学務課</v>
      </c>
      <c r="F8" s="743"/>
      <c r="G8" s="743"/>
      <c r="H8" s="743"/>
      <c r="I8" s="743"/>
      <c r="J8" s="743"/>
      <c r="K8" s="743"/>
      <c r="L8" s="743"/>
      <c r="M8" s="743"/>
      <c r="N8" s="744"/>
      <c r="P8" s="729" t="s">
        <v>155</v>
      </c>
      <c r="Q8" s="730"/>
      <c r="R8" s="730"/>
      <c r="S8" s="730"/>
      <c r="T8" s="184" t="str">
        <f>LEFT(E87,1)</f>
        <v>Ａ</v>
      </c>
      <c r="U8" s="745" t="s">
        <v>156</v>
      </c>
      <c r="V8" s="745"/>
      <c r="W8" s="745"/>
      <c r="X8" s="746"/>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747" t="s">
        <v>157</v>
      </c>
      <c r="B9" s="748"/>
      <c r="C9" s="748"/>
      <c r="D9" s="749"/>
      <c r="E9" s="750" t="str">
        <f t="shared" si="0"/>
        <v>児童・生徒及び教職員の健康の保持増進を図るため、定期健康診断を行うとともに、翌年度の小学校入学予定者を対象に就学時健康診断を行う。
また、教職員のメンタルヘルス不調の未然防止を図るため、労働安全衛生法第６６条の１０の規定に基づき、教職員の心理的な負担の程度を把握するための検査（ストレスチェック）を実施する。</v>
      </c>
      <c r="F9" s="751"/>
      <c r="G9" s="751"/>
      <c r="H9" s="751"/>
      <c r="I9" s="751"/>
      <c r="J9" s="751"/>
      <c r="K9" s="751"/>
      <c r="L9" s="751"/>
      <c r="M9" s="751"/>
      <c r="N9" s="752"/>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753" t="s">
        <v>158</v>
      </c>
      <c r="Q10" s="754"/>
      <c r="R10" s="754"/>
      <c r="S10" s="754"/>
      <c r="T10" s="197" t="str">
        <f>LEFT(E89,1)</f>
        <v>Ａ</v>
      </c>
      <c r="U10" s="745" t="s">
        <v>159</v>
      </c>
      <c r="V10" s="745"/>
      <c r="W10" s="745"/>
      <c r="X10" s="746"/>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学校保健安全法に基づき、児童・生徒の健康の保持増進と、翌年度入学予定者の就学時健康診断を行うことにより、学校生活を充実させるとともに児童・生徒の健康上必要な勧告、助言を保護者に行うことにより児童・生徒の健康管理に努めた。
また、労働安全衛生法に基づき、教職員の健康増進と、心理的負担を把握するためのストレスチェックを実施し、メンタルヘルス不調を未然防止を図った。</v>
      </c>
      <c r="U12" s="727"/>
      <c r="V12" s="727"/>
      <c r="W12" s="727"/>
      <c r="X12" s="72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732" t="s">
        <v>161</v>
      </c>
      <c r="B14" s="733"/>
      <c r="C14" s="733"/>
      <c r="D14" s="733"/>
      <c r="E14" s="734" t="str">
        <f>E51</f>
        <v>■市が直接実施  ■一部委託  □全部委託・指定管理  □その他</v>
      </c>
      <c r="F14" s="735"/>
      <c r="G14" s="735"/>
      <c r="H14" s="735"/>
      <c r="I14" s="735"/>
      <c r="J14" s="735"/>
      <c r="K14" s="735"/>
      <c r="L14" s="735"/>
      <c r="M14" s="735"/>
      <c r="N14" s="736"/>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732" t="s">
        <v>162</v>
      </c>
      <c r="B15" s="733"/>
      <c r="C15" s="733"/>
      <c r="D15" s="733"/>
      <c r="E15" s="734" t="str">
        <f>E52</f>
        <v>■国・県の制度　 □国・県の制度＋市独自の制度　 □市独自の制度</v>
      </c>
      <c r="F15" s="735"/>
      <c r="G15" s="735"/>
      <c r="H15" s="735"/>
      <c r="I15" s="735"/>
      <c r="J15" s="735"/>
      <c r="K15" s="735"/>
      <c r="L15" s="735"/>
      <c r="M15" s="735"/>
      <c r="N15" s="736"/>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737" t="s">
        <v>163</v>
      </c>
      <c r="B16" s="738"/>
      <c r="C16" s="738"/>
      <c r="D16" s="738"/>
      <c r="E16" s="739" t="str">
        <f>E53</f>
        <v>学校保健安全法、労働安全衛生法</v>
      </c>
      <c r="F16" s="740"/>
      <c r="G16" s="740"/>
      <c r="H16" s="740"/>
      <c r="I16" s="740"/>
      <c r="J16" s="740"/>
      <c r="K16" s="740"/>
      <c r="L16" s="740"/>
      <c r="M16" s="740"/>
      <c r="N16" s="741"/>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63562000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63562000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61327417</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2234583</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0.96484404203769547</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学校保健安全法に基づき、児童・生徒の定期健康診断の実施および翌年度小学校入学予定者に対する就学時健康診断を行った。
また、労働安全衛生法に基づき、教職員を対象としたストレスチェックを行った。</v>
      </c>
      <c r="F26" s="105"/>
      <c r="G26" s="105"/>
      <c r="H26" s="105"/>
      <c r="I26" s="105"/>
      <c r="J26" s="105"/>
      <c r="K26" s="105"/>
      <c r="L26" s="105"/>
      <c r="M26" s="105"/>
      <c r="N26" s="106"/>
      <c r="O26" s="18"/>
      <c r="P26" s="729" t="s">
        <v>183</v>
      </c>
      <c r="Q26" s="730"/>
      <c r="R26" s="730"/>
      <c r="S26" s="731"/>
      <c r="T26" s="153" t="str">
        <f>E105</f>
        <v>児童・生徒および教職員の心身の健康保持増進と、心身の不調を未然に防止するために学校健康管理を毎年継続して実施していく。</v>
      </c>
      <c r="U26" s="727"/>
      <c r="V26" s="727"/>
      <c r="W26" s="727"/>
      <c r="X26" s="728"/>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実施者数</v>
      </c>
      <c r="C33" s="96"/>
      <c r="D33" s="21" t="str">
        <f t="shared" ref="D33:E36" si="1">D70</f>
        <v>％</v>
      </c>
      <c r="E33" s="148">
        <f t="shared" si="1"/>
        <v>100</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施策１　教育内容の充実</v>
      </c>
      <c r="F43" s="138"/>
      <c r="G43" s="138"/>
      <c r="H43" s="138"/>
      <c r="I43" s="138"/>
      <c r="J43" s="138"/>
      <c r="K43" s="138"/>
      <c r="L43" s="138"/>
      <c r="M43" s="138"/>
      <c r="N43" s="139"/>
      <c r="AA43" s="8">
        <v>1</v>
      </c>
      <c r="AB43" s="8" t="s">
        <v>10</v>
      </c>
    </row>
    <row r="44" spans="1:35" ht="20.100000000000001" customHeight="1" x14ac:dyDescent="0.15">
      <c r="A44" s="719" t="s">
        <v>153</v>
      </c>
      <c r="B44" s="720"/>
      <c r="C44" s="720"/>
      <c r="D44" s="720"/>
      <c r="E44" s="721" t="s">
        <v>266</v>
      </c>
      <c r="F44" s="722"/>
      <c r="G44" s="722"/>
      <c r="H44" s="722"/>
      <c r="I44" s="722"/>
      <c r="J44" s="722"/>
      <c r="K44" s="722"/>
      <c r="L44" s="722"/>
      <c r="M44" s="722"/>
      <c r="N44" s="723"/>
    </row>
    <row r="45" spans="1:35" ht="20.100000000000001" customHeight="1" x14ac:dyDescent="0.15">
      <c r="A45" s="714" t="s">
        <v>154</v>
      </c>
      <c r="B45" s="715"/>
      <c r="C45" s="715"/>
      <c r="D45" s="715"/>
      <c r="E45" s="724" t="s">
        <v>228</v>
      </c>
      <c r="F45" s="725"/>
      <c r="G45" s="725"/>
      <c r="H45" s="725"/>
      <c r="I45" s="725"/>
      <c r="J45" s="725"/>
      <c r="K45" s="725"/>
      <c r="L45" s="725"/>
      <c r="M45" s="725"/>
      <c r="N45" s="726"/>
    </row>
    <row r="46" spans="1:35" ht="20.100000000000001" customHeight="1" x14ac:dyDescent="0.15">
      <c r="A46" s="708" t="s">
        <v>157</v>
      </c>
      <c r="B46" s="709"/>
      <c r="C46" s="709"/>
      <c r="D46" s="710"/>
      <c r="E46" s="711" t="s">
        <v>267</v>
      </c>
      <c r="F46" s="712"/>
      <c r="G46" s="712"/>
      <c r="H46" s="712"/>
      <c r="I46" s="712"/>
      <c r="J46" s="712"/>
      <c r="K46" s="712"/>
      <c r="L46" s="712"/>
      <c r="M46" s="712"/>
      <c r="N46" s="713"/>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714" t="s">
        <v>161</v>
      </c>
      <c r="B51" s="715"/>
      <c r="C51" s="715"/>
      <c r="D51" s="715"/>
      <c r="E51" s="716" t="str">
        <f>AA52 &amp; "市が直接実施  " &amp; AB52  &amp; "一部委託  "  &amp; AC52 &amp; "全部委託・指定管理  " &amp; AD52 &amp; "その他"</f>
        <v>■市が直接実施  ■一部委託  □全部委託・指定管理  □その他</v>
      </c>
      <c r="F51" s="717"/>
      <c r="G51" s="717"/>
      <c r="H51" s="717"/>
      <c r="I51" s="717"/>
      <c r="J51" s="717"/>
      <c r="K51" s="717"/>
      <c r="L51" s="717"/>
      <c r="M51" s="717"/>
      <c r="N51" s="718"/>
    </row>
    <row r="52" spans="1:40" ht="20.100000000000001" customHeight="1" x14ac:dyDescent="0.15">
      <c r="A52" s="714" t="s">
        <v>162</v>
      </c>
      <c r="B52" s="715"/>
      <c r="C52" s="715"/>
      <c r="D52" s="715"/>
      <c r="E52" s="716" t="str">
        <f>AA53 &amp; "国・県の制度　 " &amp; AB53  &amp; "国・県の制度＋市独自の制度　 "  &amp; AC53  &amp; "市独自の制度"</f>
        <v>■国・県の制度　 □国・県の制度＋市独自の制度　 □市独自の制度</v>
      </c>
      <c r="F52" s="717"/>
      <c r="G52" s="717"/>
      <c r="H52" s="717"/>
      <c r="I52" s="717"/>
      <c r="J52" s="717"/>
      <c r="K52" s="717"/>
      <c r="L52" s="717"/>
      <c r="M52" s="717"/>
      <c r="N52" s="718"/>
      <c r="AA52" s="8" t="s">
        <v>191</v>
      </c>
      <c r="AB52" s="8" t="s">
        <v>191</v>
      </c>
      <c r="AC52" s="8" t="s">
        <v>192</v>
      </c>
      <c r="AD52" s="8" t="s">
        <v>192</v>
      </c>
    </row>
    <row r="53" spans="1:40" ht="20.100000000000001" customHeight="1" thickBot="1" x14ac:dyDescent="0.2">
      <c r="A53" s="703" t="s">
        <v>163</v>
      </c>
      <c r="B53" s="704"/>
      <c r="C53" s="704"/>
      <c r="D53" s="704"/>
      <c r="E53" s="705" t="s">
        <v>268</v>
      </c>
      <c r="F53" s="706"/>
      <c r="G53" s="706"/>
      <c r="H53" s="706"/>
      <c r="I53" s="706"/>
      <c r="J53" s="706"/>
      <c r="K53" s="706"/>
      <c r="L53" s="706"/>
      <c r="M53" s="706"/>
      <c r="N53" s="707"/>
      <c r="AA53" s="8" t="s">
        <v>191</v>
      </c>
      <c r="AB53" s="8" t="s">
        <v>192</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63562000</v>
      </c>
      <c r="F57" s="108"/>
      <c r="G57" s="108">
        <f>IFERROR(HLOOKUP($AF$38,$AA$56:$AI$57,2,FALSE)*1000,"")</f>
        <v>63977000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63815</v>
      </c>
      <c r="AE57" s="23">
        <v>63562</v>
      </c>
      <c r="AF57" s="23">
        <v>63977</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63562000</v>
      </c>
      <c r="G58" s="15"/>
      <c r="H58" s="16">
        <f>IFERROR(G57-H59,"")</f>
        <v>63977000</v>
      </c>
      <c r="I58" s="15"/>
      <c r="J58" s="16">
        <f>IFERROR(I57-J59,"")</f>
        <v>0</v>
      </c>
      <c r="K58" s="15"/>
      <c r="L58" s="16">
        <f>IFERROR(K57-L59,"")</f>
        <v>0</v>
      </c>
      <c r="M58" s="15"/>
      <c r="N58" s="17">
        <f>IFERROR(M57-N59,"")</f>
        <v>0</v>
      </c>
      <c r="AA58" s="23">
        <v>0</v>
      </c>
      <c r="AB58" s="23">
        <v>0</v>
      </c>
      <c r="AC58" s="23">
        <v>0</v>
      </c>
      <c r="AD58" s="23">
        <v>13908086</v>
      </c>
      <c r="AE58" s="23">
        <v>61327417</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61327417</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2234583</v>
      </c>
      <c r="F61" s="108"/>
      <c r="G61" s="108">
        <f>IFERROR(G57-G60,"")</f>
        <v>63977000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0.96484404203769547</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269</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270</v>
      </c>
      <c r="C70" s="96"/>
      <c r="D70" s="26" t="s">
        <v>271</v>
      </c>
      <c r="E70" s="91">
        <f>IFERROR(HLOOKUP($AE$38,$AA$76:$AI$80,2,FALSE),"")</f>
        <v>100</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100</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690" t="s">
        <v>151</v>
      </c>
      <c r="B85" s="691"/>
      <c r="C85" s="691"/>
      <c r="D85" s="691"/>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690" t="s">
        <v>155</v>
      </c>
      <c r="B87" s="691"/>
      <c r="C87" s="691"/>
      <c r="D87" s="691"/>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701" t="s">
        <v>158</v>
      </c>
      <c r="B89" s="702"/>
      <c r="C89" s="702"/>
      <c r="D89" s="702"/>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690" t="s">
        <v>160</v>
      </c>
      <c r="B91" s="691"/>
      <c r="C91" s="691"/>
      <c r="D91" s="692"/>
      <c r="E91" s="52" t="s">
        <v>272</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690" t="s">
        <v>172</v>
      </c>
      <c r="B98" s="691"/>
      <c r="C98" s="691"/>
      <c r="D98" s="692"/>
      <c r="E98" s="696" t="s">
        <v>206</v>
      </c>
      <c r="F98" s="697"/>
      <c r="G98" s="698" t="s">
        <v>173</v>
      </c>
      <c r="H98" s="699"/>
      <c r="I98" s="699"/>
      <c r="J98" s="699"/>
      <c r="K98" s="699"/>
      <c r="L98" s="699"/>
      <c r="M98" s="699"/>
      <c r="N98" s="700"/>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690" t="s">
        <v>183</v>
      </c>
      <c r="B105" s="691"/>
      <c r="C105" s="691"/>
      <c r="D105" s="692"/>
      <c r="E105" s="693" t="s">
        <v>273</v>
      </c>
      <c r="F105" s="694"/>
      <c r="G105" s="694"/>
      <c r="H105" s="694"/>
      <c r="I105" s="694"/>
      <c r="J105" s="694"/>
      <c r="K105" s="694"/>
      <c r="L105" s="694"/>
      <c r="M105" s="694"/>
      <c r="N105" s="695"/>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7758" t="s">
        <v>147</v>
      </c>
      <c r="Q4" s="7759"/>
      <c r="R4" s="7759"/>
      <c r="S4" s="7759"/>
      <c r="T4" s="197" t="str">
        <f>LEFT(E83,1)</f>
        <v>Ｂ</v>
      </c>
      <c r="U4" s="7884" t="s">
        <v>148</v>
      </c>
      <c r="V4" s="7884"/>
      <c r="W4" s="7884"/>
      <c r="X4" s="7885"/>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第5節　文化芸術</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施策２　文化財の保存・活用</v>
      </c>
      <c r="F6" s="138"/>
      <c r="G6" s="138"/>
      <c r="H6" s="138"/>
      <c r="I6" s="138"/>
      <c r="J6" s="138"/>
      <c r="K6" s="138"/>
      <c r="L6" s="138"/>
      <c r="M6" s="138"/>
      <c r="N6" s="139"/>
      <c r="P6" s="7747" t="s">
        <v>151</v>
      </c>
      <c r="Q6" s="7748"/>
      <c r="R6" s="7748"/>
      <c r="S6" s="7748"/>
      <c r="T6" s="197" t="str">
        <f>LEFT(E85,1)</f>
        <v>Ｂ</v>
      </c>
      <c r="U6" s="7884" t="s">
        <v>152</v>
      </c>
      <c r="V6" s="7884"/>
      <c r="W6" s="7884"/>
      <c r="X6" s="7885"/>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7886" t="s">
        <v>153</v>
      </c>
      <c r="B7" s="7887"/>
      <c r="C7" s="7887"/>
      <c r="D7" s="7887"/>
      <c r="E7" s="7888" t="str">
        <f t="shared" si="0"/>
        <v>歴史民俗資料館運営管理</v>
      </c>
      <c r="F7" s="7889"/>
      <c r="G7" s="7889"/>
      <c r="H7" s="7889"/>
      <c r="I7" s="7889"/>
      <c r="J7" s="7889"/>
      <c r="K7" s="7889"/>
      <c r="L7" s="7889"/>
      <c r="M7" s="7889"/>
      <c r="N7" s="7890"/>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7861" t="s">
        <v>154</v>
      </c>
      <c r="B8" s="7862"/>
      <c r="C8" s="7862"/>
      <c r="D8" s="7862"/>
      <c r="E8" s="7871" t="str">
        <f t="shared" si="0"/>
        <v>歴史民俗資料館</v>
      </c>
      <c r="F8" s="7872"/>
      <c r="G8" s="7872"/>
      <c r="H8" s="7872"/>
      <c r="I8" s="7872"/>
      <c r="J8" s="7872"/>
      <c r="K8" s="7872"/>
      <c r="L8" s="7872"/>
      <c r="M8" s="7872"/>
      <c r="N8" s="7873"/>
      <c r="P8" s="7858" t="s">
        <v>155</v>
      </c>
      <c r="Q8" s="7859"/>
      <c r="R8" s="7859"/>
      <c r="S8" s="7859"/>
      <c r="T8" s="184" t="str">
        <f>LEFT(E87,1)</f>
        <v>Ａ</v>
      </c>
      <c r="U8" s="7874" t="s">
        <v>156</v>
      </c>
      <c r="V8" s="7874"/>
      <c r="W8" s="7874"/>
      <c r="X8" s="7875"/>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7876" t="s">
        <v>157</v>
      </c>
      <c r="B9" s="7877"/>
      <c r="C9" s="7877"/>
      <c r="D9" s="7878"/>
      <c r="E9" s="7879" t="str">
        <f t="shared" si="0"/>
        <v>歴史民俗資料館複合施設に係る運営管理を行う。</v>
      </c>
      <c r="F9" s="7880"/>
      <c r="G9" s="7880"/>
      <c r="H9" s="7880"/>
      <c r="I9" s="7880"/>
      <c r="J9" s="7880"/>
      <c r="K9" s="7880"/>
      <c r="L9" s="7880"/>
      <c r="M9" s="7880"/>
      <c r="N9" s="7881"/>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7882" t="s">
        <v>158</v>
      </c>
      <c r="Q10" s="7883"/>
      <c r="R10" s="7883"/>
      <c r="S10" s="7883"/>
      <c r="T10" s="197" t="str">
        <f>LEFT(E89,1)</f>
        <v>Ａ</v>
      </c>
      <c r="U10" s="7874" t="s">
        <v>159</v>
      </c>
      <c r="V10" s="7874"/>
      <c r="W10" s="7874"/>
      <c r="X10" s="7875"/>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旧歴史民俗資料館の来館者数に比して、来館者数が大幅に上昇した。
移転開館に伴う施設の目新しさに加え、デジタルサイネージなどの新設備や定期的な展示替え、企画展示や特別展示、イベント等を実施したことが来館者数増に直結したと考えられる。
新施設での展示に供するため、市民から新たな寄贈・寄託資料の申込みが寄せられた。</v>
      </c>
      <c r="U12" s="7856"/>
      <c r="V12" s="7856"/>
      <c r="W12" s="7856"/>
      <c r="X12" s="7857"/>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7861" t="s">
        <v>161</v>
      </c>
      <c r="B14" s="7862"/>
      <c r="C14" s="7862"/>
      <c r="D14" s="7862"/>
      <c r="E14" s="7863" t="str">
        <f>E51</f>
        <v>■市が直接実施  ■一部委託  □全部委託・指定管理  □その他</v>
      </c>
      <c r="F14" s="7864"/>
      <c r="G14" s="7864"/>
      <c r="H14" s="7864"/>
      <c r="I14" s="7864"/>
      <c r="J14" s="7864"/>
      <c r="K14" s="7864"/>
      <c r="L14" s="7864"/>
      <c r="M14" s="7864"/>
      <c r="N14" s="7865"/>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7861" t="s">
        <v>162</v>
      </c>
      <c r="B15" s="7862"/>
      <c r="C15" s="7862"/>
      <c r="D15" s="7862"/>
      <c r="E15" s="7863" t="str">
        <f>E52</f>
        <v>□国・県の制度　 ■国・県の制度＋市独自の制度　 □市独自の制度</v>
      </c>
      <c r="F15" s="7864"/>
      <c r="G15" s="7864"/>
      <c r="H15" s="7864"/>
      <c r="I15" s="7864"/>
      <c r="J15" s="7864"/>
      <c r="K15" s="7864"/>
      <c r="L15" s="7864"/>
      <c r="M15" s="7864"/>
      <c r="N15" s="7865"/>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7866" t="s">
        <v>163</v>
      </c>
      <c r="B16" s="7867"/>
      <c r="C16" s="7867"/>
      <c r="D16" s="7867"/>
      <c r="E16" s="7868" t="str">
        <f>E53</f>
        <v>博物館法、新座市立歴史民俗資料館条例等</v>
      </c>
      <c r="F16" s="7869"/>
      <c r="G16" s="7869"/>
      <c r="H16" s="7869"/>
      <c r="I16" s="7869"/>
      <c r="J16" s="7869"/>
      <c r="K16" s="7869"/>
      <c r="L16" s="7869"/>
      <c r="M16" s="7869"/>
      <c r="N16" s="7870"/>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18681000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18681000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17880129</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800871</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0.95712911514372889</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保健センターとの複合施設として新たに開館し、平林寺等所蔵資料の特別展示及び全６回の企画展示、全８回の講演会・イベント等を実施した。
講演会・イベント等の参加者数は計１４５名であった。
また、市内小学校（６校５９７名）、市内外行政機関等（７団体１４１名）
からの依頼による館内見学案内を実施した。
収蔵品の整理、新規受入れについては、７件の寄贈申出があり、これを受領した。</v>
      </c>
      <c r="F26" s="105"/>
      <c r="G26" s="105"/>
      <c r="H26" s="105"/>
      <c r="I26" s="105"/>
      <c r="J26" s="105"/>
      <c r="K26" s="105"/>
      <c r="L26" s="105"/>
      <c r="M26" s="105"/>
      <c r="N26" s="106"/>
      <c r="O26" s="18"/>
      <c r="P26" s="7858" t="s">
        <v>183</v>
      </c>
      <c r="Q26" s="7859"/>
      <c r="R26" s="7859"/>
      <c r="S26" s="7860"/>
      <c r="T26" s="153" t="str">
        <f>E105</f>
        <v>旧歴史民俗資料館と異なり、保健センターとの複合施設であるための制約（全館燻蒸ができない、イベントや団体見学の日程調整・会場の確保の自由度が低い）はあるものの、メリットとして親子連れなどの新規の来館者が増加した。
今後、定期的な展示替えやデジタルサイネージのコンテンツ追加、イベント等を継続して実施し、リピーターのみならず新規来館者の確保に一層努めていく。また、メディアやＳＮＳ等を活用し、積極的に情報発信を行う。
収蔵庫については、開館時点ですでに飽和状態に近く、貴重な新資料の受入れが難しい状態が続いている。館外に新たな収蔵スペースの確保を検討する必要がある。</v>
      </c>
      <c r="U26" s="7856"/>
      <c r="V26" s="7856"/>
      <c r="W26" s="7856"/>
      <c r="X26" s="7857"/>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年間来館者数</v>
      </c>
      <c r="C33" s="96"/>
      <c r="D33" s="21" t="str">
        <f t="shared" ref="D33:E36" si="1">D70</f>
        <v>人</v>
      </c>
      <c r="E33" s="162">
        <f t="shared" si="1"/>
        <v>6468</v>
      </c>
      <c r="F33" s="162"/>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第5節　文化芸術</v>
      </c>
      <c r="F42" s="138"/>
      <c r="G42" s="138"/>
      <c r="H42" s="138"/>
      <c r="I42" s="138"/>
      <c r="J42" s="138"/>
      <c r="K42" s="138"/>
      <c r="L42" s="138"/>
      <c r="M42" s="138"/>
      <c r="N42" s="139"/>
      <c r="AA42" s="8">
        <v>5</v>
      </c>
      <c r="AB42" s="8" t="s">
        <v>121</v>
      </c>
    </row>
    <row r="43" spans="1:35" ht="20.100000000000001" customHeight="1" x14ac:dyDescent="0.15">
      <c r="A43" s="103" t="s">
        <v>150</v>
      </c>
      <c r="B43" s="104"/>
      <c r="C43" s="104"/>
      <c r="D43" s="104"/>
      <c r="E43" s="138" t="str">
        <f>AB43</f>
        <v>施策２　文化財の保存・活用</v>
      </c>
      <c r="F43" s="138"/>
      <c r="G43" s="138"/>
      <c r="H43" s="138"/>
      <c r="I43" s="138"/>
      <c r="J43" s="138"/>
      <c r="K43" s="138"/>
      <c r="L43" s="138"/>
      <c r="M43" s="138"/>
      <c r="N43" s="139"/>
      <c r="AA43" s="8">
        <v>2</v>
      </c>
      <c r="AB43" s="8" t="s">
        <v>122</v>
      </c>
    </row>
    <row r="44" spans="1:35" ht="20.100000000000001" customHeight="1" x14ac:dyDescent="0.15">
      <c r="A44" s="7848" t="s">
        <v>153</v>
      </c>
      <c r="B44" s="7849"/>
      <c r="C44" s="7849"/>
      <c r="D44" s="7849"/>
      <c r="E44" s="7850" t="s">
        <v>957</v>
      </c>
      <c r="F44" s="7851"/>
      <c r="G44" s="7851"/>
      <c r="H44" s="7851"/>
      <c r="I44" s="7851"/>
      <c r="J44" s="7851"/>
      <c r="K44" s="7851"/>
      <c r="L44" s="7851"/>
      <c r="M44" s="7851"/>
      <c r="N44" s="7852"/>
    </row>
    <row r="45" spans="1:35" ht="20.100000000000001" customHeight="1" x14ac:dyDescent="0.15">
      <c r="A45" s="7843" t="s">
        <v>154</v>
      </c>
      <c r="B45" s="7844"/>
      <c r="C45" s="7844"/>
      <c r="D45" s="7844"/>
      <c r="E45" s="7853" t="s">
        <v>922</v>
      </c>
      <c r="F45" s="7854"/>
      <c r="G45" s="7854"/>
      <c r="H45" s="7854"/>
      <c r="I45" s="7854"/>
      <c r="J45" s="7854"/>
      <c r="K45" s="7854"/>
      <c r="L45" s="7854"/>
      <c r="M45" s="7854"/>
      <c r="N45" s="7855"/>
    </row>
    <row r="46" spans="1:35" ht="20.100000000000001" customHeight="1" x14ac:dyDescent="0.15">
      <c r="A46" s="7837" t="s">
        <v>157</v>
      </c>
      <c r="B46" s="7838"/>
      <c r="C46" s="7838"/>
      <c r="D46" s="7839"/>
      <c r="E46" s="7840" t="s">
        <v>958</v>
      </c>
      <c r="F46" s="7841"/>
      <c r="G46" s="7841"/>
      <c r="H46" s="7841"/>
      <c r="I46" s="7841"/>
      <c r="J46" s="7841"/>
      <c r="K46" s="7841"/>
      <c r="L46" s="7841"/>
      <c r="M46" s="7841"/>
      <c r="N46" s="7842"/>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7843" t="s">
        <v>161</v>
      </c>
      <c r="B51" s="7844"/>
      <c r="C51" s="7844"/>
      <c r="D51" s="7844"/>
      <c r="E51" s="7845" t="str">
        <f>AA52 &amp; "市が直接実施  " &amp; AB52  &amp; "一部委託  "  &amp; AC52 &amp; "全部委託・指定管理  " &amp; AD52 &amp; "その他"</f>
        <v>■市が直接実施  ■一部委託  □全部委託・指定管理  □その他</v>
      </c>
      <c r="F51" s="7846"/>
      <c r="G51" s="7846"/>
      <c r="H51" s="7846"/>
      <c r="I51" s="7846"/>
      <c r="J51" s="7846"/>
      <c r="K51" s="7846"/>
      <c r="L51" s="7846"/>
      <c r="M51" s="7846"/>
      <c r="N51" s="7847"/>
    </row>
    <row r="52" spans="1:40" ht="20.100000000000001" customHeight="1" x14ac:dyDescent="0.15">
      <c r="A52" s="7843" t="s">
        <v>162</v>
      </c>
      <c r="B52" s="7844"/>
      <c r="C52" s="7844"/>
      <c r="D52" s="7844"/>
      <c r="E52" s="7845" t="str">
        <f>AA53 &amp; "国・県の制度　 " &amp; AB53  &amp; "国・県の制度＋市独自の制度　 "  &amp; AC53  &amp; "市独自の制度"</f>
        <v>□国・県の制度　 ■国・県の制度＋市独自の制度　 □市独自の制度</v>
      </c>
      <c r="F52" s="7846"/>
      <c r="G52" s="7846"/>
      <c r="H52" s="7846"/>
      <c r="I52" s="7846"/>
      <c r="J52" s="7846"/>
      <c r="K52" s="7846"/>
      <c r="L52" s="7846"/>
      <c r="M52" s="7846"/>
      <c r="N52" s="7847"/>
      <c r="AA52" s="8" t="s">
        <v>191</v>
      </c>
      <c r="AB52" s="8" t="s">
        <v>191</v>
      </c>
      <c r="AC52" s="8" t="s">
        <v>192</v>
      </c>
      <c r="AD52" s="8" t="s">
        <v>192</v>
      </c>
    </row>
    <row r="53" spans="1:40" ht="20.100000000000001" customHeight="1" thickBot="1" x14ac:dyDescent="0.2">
      <c r="A53" s="7832" t="s">
        <v>163</v>
      </c>
      <c r="B53" s="7833"/>
      <c r="C53" s="7833"/>
      <c r="D53" s="7833"/>
      <c r="E53" s="7834" t="s">
        <v>959</v>
      </c>
      <c r="F53" s="7835"/>
      <c r="G53" s="7835"/>
      <c r="H53" s="7835"/>
      <c r="I53" s="7835"/>
      <c r="J53" s="7835"/>
      <c r="K53" s="7835"/>
      <c r="L53" s="7835"/>
      <c r="M53" s="7835"/>
      <c r="N53" s="7836"/>
      <c r="AA53" s="8" t="s">
        <v>192</v>
      </c>
      <c r="AB53" s="8" t="s">
        <v>191</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18681000</v>
      </c>
      <c r="F57" s="108"/>
      <c r="G57" s="108">
        <f>IFERROR(HLOOKUP($AF$38,$AA$56:$AI$57,2,FALSE)*1000,"")</f>
        <v>16430000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5202</v>
      </c>
      <c r="AE57" s="23">
        <v>18681</v>
      </c>
      <c r="AF57" s="23">
        <v>16430</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18681000</v>
      </c>
      <c r="G58" s="15"/>
      <c r="H58" s="16">
        <f>IFERROR(G57-H59,"")</f>
        <v>16430000</v>
      </c>
      <c r="I58" s="15"/>
      <c r="J58" s="16">
        <f>IFERROR(I57-J59,"")</f>
        <v>0</v>
      </c>
      <c r="K58" s="15"/>
      <c r="L58" s="16">
        <f>IFERROR(K57-L59,"")</f>
        <v>0</v>
      </c>
      <c r="M58" s="15"/>
      <c r="N58" s="17">
        <f>IFERROR(M57-N59,"")</f>
        <v>0</v>
      </c>
      <c r="AA58" s="23">
        <v>0</v>
      </c>
      <c r="AB58" s="23">
        <v>0</v>
      </c>
      <c r="AC58" s="23">
        <v>0</v>
      </c>
      <c r="AD58" s="23">
        <v>779898</v>
      </c>
      <c r="AE58" s="23">
        <v>17880129</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17880129</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800871</v>
      </c>
      <c r="F61" s="108"/>
      <c r="G61" s="108">
        <f>IFERROR(G57-G60,"")</f>
        <v>16430000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0.95712911514372889</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960</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961</v>
      </c>
      <c r="C70" s="96"/>
      <c r="D70" s="26" t="s">
        <v>240</v>
      </c>
      <c r="E70" s="91">
        <f>IFERROR(HLOOKUP($AE$38,$AA$76:$AI$80,2,FALSE),"")</f>
        <v>6468</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6468</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7819" t="s">
        <v>151</v>
      </c>
      <c r="B85" s="7820"/>
      <c r="C85" s="7820"/>
      <c r="D85" s="7820"/>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7819" t="s">
        <v>155</v>
      </c>
      <c r="B87" s="7820"/>
      <c r="C87" s="7820"/>
      <c r="D87" s="7820"/>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7830" t="s">
        <v>158</v>
      </c>
      <c r="B89" s="7831"/>
      <c r="C89" s="7831"/>
      <c r="D89" s="7831"/>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7819" t="s">
        <v>160</v>
      </c>
      <c r="B91" s="7820"/>
      <c r="C91" s="7820"/>
      <c r="D91" s="7821"/>
      <c r="E91" s="52" t="s">
        <v>962</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7819" t="s">
        <v>172</v>
      </c>
      <c r="B98" s="7820"/>
      <c r="C98" s="7820"/>
      <c r="D98" s="7821"/>
      <c r="E98" s="7825" t="s">
        <v>216</v>
      </c>
      <c r="F98" s="7826"/>
      <c r="G98" s="7827" t="s">
        <v>173</v>
      </c>
      <c r="H98" s="7828"/>
      <c r="I98" s="7828"/>
      <c r="J98" s="7828"/>
      <c r="K98" s="7828"/>
      <c r="L98" s="7828"/>
      <c r="M98" s="7828"/>
      <c r="N98" s="7829"/>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7819" t="s">
        <v>183</v>
      </c>
      <c r="B105" s="7820"/>
      <c r="C105" s="7820"/>
      <c r="D105" s="7821"/>
      <c r="E105" s="7822" t="s">
        <v>963</v>
      </c>
      <c r="F105" s="7823"/>
      <c r="G105" s="7823"/>
      <c r="H105" s="7823"/>
      <c r="I105" s="7823"/>
      <c r="J105" s="7823"/>
      <c r="K105" s="7823"/>
      <c r="L105" s="7823"/>
      <c r="M105" s="7823"/>
      <c r="N105" s="7824"/>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1"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7830" t="s">
        <v>147</v>
      </c>
      <c r="Q4" s="7831"/>
      <c r="R4" s="7831"/>
      <c r="S4" s="7831"/>
      <c r="T4" s="197" t="str">
        <f>LEFT(E83,1)</f>
        <v>Ｂ</v>
      </c>
      <c r="U4" s="7956" t="s">
        <v>148</v>
      </c>
      <c r="V4" s="7956"/>
      <c r="W4" s="7956"/>
      <c r="X4" s="7957"/>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第6節　スポーツ・レクリエーション</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スポーツ・レクリエーションの振興</v>
      </c>
      <c r="F6" s="138"/>
      <c r="G6" s="138"/>
      <c r="H6" s="138"/>
      <c r="I6" s="138"/>
      <c r="J6" s="138"/>
      <c r="K6" s="138"/>
      <c r="L6" s="138"/>
      <c r="M6" s="138"/>
      <c r="N6" s="139"/>
      <c r="P6" s="7819" t="s">
        <v>151</v>
      </c>
      <c r="Q6" s="7820"/>
      <c r="R6" s="7820"/>
      <c r="S6" s="7820"/>
      <c r="T6" s="197" t="str">
        <f>LEFT(E85,1)</f>
        <v>Ｂ</v>
      </c>
      <c r="U6" s="7956" t="s">
        <v>152</v>
      </c>
      <c r="V6" s="7956"/>
      <c r="W6" s="7956"/>
      <c r="X6" s="7957"/>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7958" t="s">
        <v>153</v>
      </c>
      <c r="B7" s="7959"/>
      <c r="C7" s="7959"/>
      <c r="D7" s="7959"/>
      <c r="E7" s="7960" t="str">
        <f t="shared" si="0"/>
        <v>スポーツ推進</v>
      </c>
      <c r="F7" s="7961"/>
      <c r="G7" s="7961"/>
      <c r="H7" s="7961"/>
      <c r="I7" s="7961"/>
      <c r="J7" s="7961"/>
      <c r="K7" s="7961"/>
      <c r="L7" s="7961"/>
      <c r="M7" s="7961"/>
      <c r="N7" s="7962"/>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7933" t="s">
        <v>154</v>
      </c>
      <c r="B8" s="7934"/>
      <c r="C8" s="7934"/>
      <c r="D8" s="7934"/>
      <c r="E8" s="7943" t="str">
        <f t="shared" si="0"/>
        <v>生涯学習スポーツ課</v>
      </c>
      <c r="F8" s="7944"/>
      <c r="G8" s="7944"/>
      <c r="H8" s="7944"/>
      <c r="I8" s="7944"/>
      <c r="J8" s="7944"/>
      <c r="K8" s="7944"/>
      <c r="L8" s="7944"/>
      <c r="M8" s="7944"/>
      <c r="N8" s="7945"/>
      <c r="P8" s="7930" t="s">
        <v>155</v>
      </c>
      <c r="Q8" s="7931"/>
      <c r="R8" s="7931"/>
      <c r="S8" s="7931"/>
      <c r="T8" s="184" t="str">
        <f>LEFT(E87,1)</f>
        <v>Ａ</v>
      </c>
      <c r="U8" s="7946" t="s">
        <v>156</v>
      </c>
      <c r="V8" s="7946"/>
      <c r="W8" s="7946"/>
      <c r="X8" s="7947"/>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7948" t="s">
        <v>157</v>
      </c>
      <c r="B9" s="7949"/>
      <c r="C9" s="7949"/>
      <c r="D9" s="7950"/>
      <c r="E9" s="7951" t="str">
        <f t="shared" si="0"/>
        <v>スポーツ推進委員を委嘱し、市民のスポーツ・レクリエーションの普及を図るとともに、スポーツ分野での活躍者を市民に周知するなど、スポーツ推進を図る。</v>
      </c>
      <c r="F9" s="7952"/>
      <c r="G9" s="7952"/>
      <c r="H9" s="7952"/>
      <c r="I9" s="7952"/>
      <c r="J9" s="7952"/>
      <c r="K9" s="7952"/>
      <c r="L9" s="7952"/>
      <c r="M9" s="7952"/>
      <c r="N9" s="7953"/>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7954" t="s">
        <v>158</v>
      </c>
      <c r="Q10" s="7955"/>
      <c r="R10" s="7955"/>
      <c r="S10" s="7955"/>
      <c r="T10" s="197" t="str">
        <f>LEFT(E89,1)</f>
        <v>Ａ</v>
      </c>
      <c r="U10" s="7946" t="s">
        <v>159</v>
      </c>
      <c r="V10" s="7946"/>
      <c r="W10" s="7946"/>
      <c r="X10" s="7947"/>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・スポーツ推進委員定例会では、市の関連事業（夏期巡回ラジオ体操や市民体育祭）の概要について説明し、運営方法について多くの御意見をいただいた。
・埼玉県スポーツ推進委員連絡協議会が主催する研修会及び理事会にスポーツ推進委員が出席し、他市との意見交換及び情報共有を行った。
・南部支部南地区スポーツ推進委員交流会（例年はスポーツ推進委員講習会を実施）では、他市のスポーツ推進委員連絡協議会を招待し、ニュースポーツの普及及び他市との情報共有を行った。</v>
      </c>
      <c r="U12" s="7928"/>
      <c r="V12" s="7928"/>
      <c r="W12" s="7928"/>
      <c r="X12" s="7929"/>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7933" t="s">
        <v>161</v>
      </c>
      <c r="B14" s="7934"/>
      <c r="C14" s="7934"/>
      <c r="D14" s="7934"/>
      <c r="E14" s="7935" t="str">
        <f>E51</f>
        <v>■市が直接実施  □一部委託  □全部委託・指定管理  □その他</v>
      </c>
      <c r="F14" s="7936"/>
      <c r="G14" s="7936"/>
      <c r="H14" s="7936"/>
      <c r="I14" s="7936"/>
      <c r="J14" s="7936"/>
      <c r="K14" s="7936"/>
      <c r="L14" s="7936"/>
      <c r="M14" s="7936"/>
      <c r="N14" s="7937"/>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7933" t="s">
        <v>162</v>
      </c>
      <c r="B15" s="7934"/>
      <c r="C15" s="7934"/>
      <c r="D15" s="7934"/>
      <c r="E15" s="7935" t="str">
        <f>E52</f>
        <v>□国・県の制度　 ■国・県の制度＋市独自の制度　 □市独自の制度</v>
      </c>
      <c r="F15" s="7936"/>
      <c r="G15" s="7936"/>
      <c r="H15" s="7936"/>
      <c r="I15" s="7936"/>
      <c r="J15" s="7936"/>
      <c r="K15" s="7936"/>
      <c r="L15" s="7936"/>
      <c r="M15" s="7936"/>
      <c r="N15" s="7937"/>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7938" t="s">
        <v>163</v>
      </c>
      <c r="B16" s="7939"/>
      <c r="C16" s="7939"/>
      <c r="D16" s="7939"/>
      <c r="E16" s="7940" t="str">
        <f>E53</f>
        <v>スポーツ基本法、新座市スポーツ推進委員に関する規則</v>
      </c>
      <c r="F16" s="7941"/>
      <c r="G16" s="7941"/>
      <c r="H16" s="7941"/>
      <c r="I16" s="7941"/>
      <c r="J16" s="7941"/>
      <c r="K16" s="7941"/>
      <c r="L16" s="7941"/>
      <c r="M16" s="7941"/>
      <c r="N16" s="7942"/>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2019000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2019000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1699584</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319416</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0.84179494799405641</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市民のスポーツ・レクリエーションの普及を図るため、スポーツ推進委員交流会及び定例会を実施した（スポーツ推進委員２９名）。
・スポーツ推進委員定例会（内容：夏期巡回ラジオ体操、市民体育祭、南部支部南地区スポーツ推進委員交流会）
・埼玉県スポーツ推進委員理事会及び研修会
・スポーツ推進委員講習会
　※令和５年度については南部支部南地区スポーツ推進委員交流会を実施</v>
      </c>
      <c r="F26" s="105"/>
      <c r="G26" s="105"/>
      <c r="H26" s="105"/>
      <c r="I26" s="105"/>
      <c r="J26" s="105"/>
      <c r="K26" s="105"/>
      <c r="L26" s="105"/>
      <c r="M26" s="105"/>
      <c r="N26" s="106"/>
      <c r="O26" s="18"/>
      <c r="P26" s="7930" t="s">
        <v>183</v>
      </c>
      <c r="Q26" s="7931"/>
      <c r="R26" s="7931"/>
      <c r="S26" s="7932"/>
      <c r="T26" s="153" t="str">
        <f>E105</f>
        <v>今後も引き続きスポーツ推進委員定例会及び講習会を実施し、スポーツ・レクリエーション活動の普及に努めていく。
また、埼玉県スポーツ推進委員連絡協議会が主催する研修会及び理事会に出席し、他市との連携を強化していく。</v>
      </c>
      <c r="U26" s="7928"/>
      <c r="V26" s="7928"/>
      <c r="W26" s="7928"/>
      <c r="X26" s="7929"/>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スポーツ推進委員定例会</v>
      </c>
      <c r="C33" s="96"/>
      <c r="D33" s="21" t="str">
        <f t="shared" ref="D33:E36" si="1">D70</f>
        <v>回</v>
      </c>
      <c r="E33" s="148">
        <f t="shared" si="1"/>
        <v>4</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埼玉県スポーツ推進委員理事会及び研修会</v>
      </c>
      <c r="C34" s="96"/>
      <c r="D34" s="21" t="str">
        <f t="shared" si="1"/>
        <v>回</v>
      </c>
      <c r="E34" s="148">
        <f t="shared" si="1"/>
        <v>4</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スポーツ推進委員講習会</v>
      </c>
      <c r="C35" s="96"/>
      <c r="D35" s="21" t="str">
        <f t="shared" si="1"/>
        <v>回</v>
      </c>
      <c r="E35" s="148">
        <f t="shared" si="1"/>
        <v>1</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第6節　スポーツ・レクリエーション</v>
      </c>
      <c r="F42" s="138"/>
      <c r="G42" s="138"/>
      <c r="H42" s="138"/>
      <c r="I42" s="138"/>
      <c r="J42" s="138"/>
      <c r="K42" s="138"/>
      <c r="L42" s="138"/>
      <c r="M42" s="138"/>
      <c r="N42" s="139"/>
      <c r="AA42" s="8">
        <v>6</v>
      </c>
      <c r="AB42" s="8" t="s">
        <v>129</v>
      </c>
    </row>
    <row r="43" spans="1:35" ht="20.100000000000001" customHeight="1" x14ac:dyDescent="0.15">
      <c r="A43" s="103" t="s">
        <v>150</v>
      </c>
      <c r="B43" s="104"/>
      <c r="C43" s="104"/>
      <c r="D43" s="104"/>
      <c r="E43" s="138" t="str">
        <f>AB43</f>
        <v>施策１　スポーツ・レクリエーションの振興</v>
      </c>
      <c r="F43" s="138"/>
      <c r="G43" s="138"/>
      <c r="H43" s="138"/>
      <c r="I43" s="138"/>
      <c r="J43" s="138"/>
      <c r="K43" s="138"/>
      <c r="L43" s="138"/>
      <c r="M43" s="138"/>
      <c r="N43" s="139"/>
      <c r="AA43" s="8">
        <v>1</v>
      </c>
      <c r="AB43" s="8" t="s">
        <v>130</v>
      </c>
    </row>
    <row r="44" spans="1:35" ht="20.100000000000001" customHeight="1" x14ac:dyDescent="0.15">
      <c r="A44" s="7920" t="s">
        <v>153</v>
      </c>
      <c r="B44" s="7921"/>
      <c r="C44" s="7921"/>
      <c r="D44" s="7921"/>
      <c r="E44" s="7922" t="s">
        <v>964</v>
      </c>
      <c r="F44" s="7923"/>
      <c r="G44" s="7923"/>
      <c r="H44" s="7923"/>
      <c r="I44" s="7923"/>
      <c r="J44" s="7923"/>
      <c r="K44" s="7923"/>
      <c r="L44" s="7923"/>
      <c r="M44" s="7923"/>
      <c r="N44" s="7924"/>
    </row>
    <row r="45" spans="1:35" ht="20.100000000000001" customHeight="1" x14ac:dyDescent="0.15">
      <c r="A45" s="7915" t="s">
        <v>154</v>
      </c>
      <c r="B45" s="7916"/>
      <c r="C45" s="7916"/>
      <c r="D45" s="7916"/>
      <c r="E45" s="7925" t="s">
        <v>719</v>
      </c>
      <c r="F45" s="7926"/>
      <c r="G45" s="7926"/>
      <c r="H45" s="7926"/>
      <c r="I45" s="7926"/>
      <c r="J45" s="7926"/>
      <c r="K45" s="7926"/>
      <c r="L45" s="7926"/>
      <c r="M45" s="7926"/>
      <c r="N45" s="7927"/>
    </row>
    <row r="46" spans="1:35" ht="20.100000000000001" customHeight="1" x14ac:dyDescent="0.15">
      <c r="A46" s="7909" t="s">
        <v>157</v>
      </c>
      <c r="B46" s="7910"/>
      <c r="C46" s="7910"/>
      <c r="D46" s="7911"/>
      <c r="E46" s="7912" t="s">
        <v>965</v>
      </c>
      <c r="F46" s="7913"/>
      <c r="G46" s="7913"/>
      <c r="H46" s="7913"/>
      <c r="I46" s="7913"/>
      <c r="J46" s="7913"/>
      <c r="K46" s="7913"/>
      <c r="L46" s="7913"/>
      <c r="M46" s="7913"/>
      <c r="N46" s="7914"/>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7915" t="s">
        <v>161</v>
      </c>
      <c r="B51" s="7916"/>
      <c r="C51" s="7916"/>
      <c r="D51" s="7916"/>
      <c r="E51" s="7917" t="str">
        <f>AA52 &amp; "市が直接実施  " &amp; AB52  &amp; "一部委託  "  &amp; AC52 &amp; "全部委託・指定管理  " &amp; AD52 &amp; "その他"</f>
        <v>■市が直接実施  □一部委託  □全部委託・指定管理  □その他</v>
      </c>
      <c r="F51" s="7918"/>
      <c r="G51" s="7918"/>
      <c r="H51" s="7918"/>
      <c r="I51" s="7918"/>
      <c r="J51" s="7918"/>
      <c r="K51" s="7918"/>
      <c r="L51" s="7918"/>
      <c r="M51" s="7918"/>
      <c r="N51" s="7919"/>
    </row>
    <row r="52" spans="1:40" ht="20.100000000000001" customHeight="1" x14ac:dyDescent="0.15">
      <c r="A52" s="7915" t="s">
        <v>162</v>
      </c>
      <c r="B52" s="7916"/>
      <c r="C52" s="7916"/>
      <c r="D52" s="7916"/>
      <c r="E52" s="7917" t="str">
        <f>AA53 &amp; "国・県の制度　 " &amp; AB53  &amp; "国・県の制度＋市独自の制度　 "  &amp; AC53  &amp; "市独自の制度"</f>
        <v>□国・県の制度　 ■国・県の制度＋市独自の制度　 □市独自の制度</v>
      </c>
      <c r="F52" s="7918"/>
      <c r="G52" s="7918"/>
      <c r="H52" s="7918"/>
      <c r="I52" s="7918"/>
      <c r="J52" s="7918"/>
      <c r="K52" s="7918"/>
      <c r="L52" s="7918"/>
      <c r="M52" s="7918"/>
      <c r="N52" s="7919"/>
      <c r="AA52" s="8" t="s">
        <v>191</v>
      </c>
      <c r="AB52" s="8" t="s">
        <v>192</v>
      </c>
      <c r="AC52" s="8" t="s">
        <v>192</v>
      </c>
      <c r="AD52" s="8" t="s">
        <v>192</v>
      </c>
    </row>
    <row r="53" spans="1:40" ht="20.100000000000001" customHeight="1" thickBot="1" x14ac:dyDescent="0.2">
      <c r="A53" s="7904" t="s">
        <v>163</v>
      </c>
      <c r="B53" s="7905"/>
      <c r="C53" s="7905"/>
      <c r="D53" s="7905"/>
      <c r="E53" s="7906" t="s">
        <v>966</v>
      </c>
      <c r="F53" s="7907"/>
      <c r="G53" s="7907"/>
      <c r="H53" s="7907"/>
      <c r="I53" s="7907"/>
      <c r="J53" s="7907"/>
      <c r="K53" s="7907"/>
      <c r="L53" s="7907"/>
      <c r="M53" s="7907"/>
      <c r="N53" s="7908"/>
      <c r="AA53" s="8" t="s">
        <v>192</v>
      </c>
      <c r="AB53" s="8" t="s">
        <v>191</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2019000</v>
      </c>
      <c r="F57" s="108"/>
      <c r="G57" s="108">
        <f>IFERROR(HLOOKUP($AF$38,$AA$56:$AI$57,2,FALSE)*1000,"")</f>
        <v>1629000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1285</v>
      </c>
      <c r="AE57" s="23">
        <v>2019</v>
      </c>
      <c r="AF57" s="23">
        <v>1629</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2019000</v>
      </c>
      <c r="G58" s="15"/>
      <c r="H58" s="16">
        <f>IFERROR(G57-H59,"")</f>
        <v>1629000</v>
      </c>
      <c r="I58" s="15"/>
      <c r="J58" s="16">
        <f>IFERROR(I57-J59,"")</f>
        <v>0</v>
      </c>
      <c r="K58" s="15"/>
      <c r="L58" s="16">
        <f>IFERROR(K57-L59,"")</f>
        <v>0</v>
      </c>
      <c r="M58" s="15"/>
      <c r="N58" s="17">
        <f>IFERROR(M57-N59,"")</f>
        <v>0</v>
      </c>
      <c r="AA58" s="23">
        <v>0</v>
      </c>
      <c r="AB58" s="23">
        <v>0</v>
      </c>
      <c r="AC58" s="23">
        <v>0</v>
      </c>
      <c r="AD58" s="23">
        <v>776644</v>
      </c>
      <c r="AE58" s="23">
        <v>1699584</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1699584</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319416</v>
      </c>
      <c r="F61" s="108"/>
      <c r="G61" s="108">
        <f>IFERROR(G57-G60,"")</f>
        <v>1629000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0.84179494799405641</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967</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968</v>
      </c>
      <c r="C70" s="96"/>
      <c r="D70" s="26" t="s">
        <v>197</v>
      </c>
      <c r="E70" s="91">
        <f>IFERROR(HLOOKUP($AE$38,$AA$76:$AI$80,2,FALSE),"")</f>
        <v>4</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969</v>
      </c>
      <c r="C71" s="96"/>
      <c r="D71" s="26" t="s">
        <v>197</v>
      </c>
      <c r="E71" s="91">
        <f>IFERROR(HLOOKUP($AE$38,$AA$76:$AI$80,3,FALSE),"")</f>
        <v>4</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970</v>
      </c>
      <c r="C72" s="96"/>
      <c r="D72" s="26" t="s">
        <v>197</v>
      </c>
      <c r="E72" s="91">
        <f>IFERROR(HLOOKUP($AE$38,$AA$76:$AI$80,4,FALSE),"")</f>
        <v>1</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4</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v>1</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7891" t="s">
        <v>151</v>
      </c>
      <c r="B85" s="7892"/>
      <c r="C85" s="7892"/>
      <c r="D85" s="7892"/>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7891" t="s">
        <v>155</v>
      </c>
      <c r="B87" s="7892"/>
      <c r="C87" s="7892"/>
      <c r="D87" s="7892"/>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7902" t="s">
        <v>158</v>
      </c>
      <c r="B89" s="7903"/>
      <c r="C89" s="7903"/>
      <c r="D89" s="7903"/>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7891" t="s">
        <v>160</v>
      </c>
      <c r="B91" s="7892"/>
      <c r="C91" s="7892"/>
      <c r="D91" s="7893"/>
      <c r="E91" s="52" t="s">
        <v>971</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7891" t="s">
        <v>172</v>
      </c>
      <c r="B98" s="7892"/>
      <c r="C98" s="7892"/>
      <c r="D98" s="7893"/>
      <c r="E98" s="7897" t="s">
        <v>206</v>
      </c>
      <c r="F98" s="7898"/>
      <c r="G98" s="7899" t="s">
        <v>173</v>
      </c>
      <c r="H98" s="7900"/>
      <c r="I98" s="7900"/>
      <c r="J98" s="7900"/>
      <c r="K98" s="7900"/>
      <c r="L98" s="7900"/>
      <c r="M98" s="7900"/>
      <c r="N98" s="7901"/>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7891" t="s">
        <v>183</v>
      </c>
      <c r="B105" s="7892"/>
      <c r="C105" s="7892"/>
      <c r="D105" s="7893"/>
      <c r="E105" s="7894" t="s">
        <v>972</v>
      </c>
      <c r="F105" s="7895"/>
      <c r="G105" s="7895"/>
      <c r="H105" s="7895"/>
      <c r="I105" s="7895"/>
      <c r="J105" s="7895"/>
      <c r="K105" s="7895"/>
      <c r="L105" s="7895"/>
      <c r="M105" s="7895"/>
      <c r="N105" s="7896"/>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7902" t="s">
        <v>147</v>
      </c>
      <c r="Q4" s="7903"/>
      <c r="R4" s="7903"/>
      <c r="S4" s="7903"/>
      <c r="T4" s="197" t="str">
        <f>LEFT(E83,1)</f>
        <v>Ｂ</v>
      </c>
      <c r="U4" s="8028" t="s">
        <v>148</v>
      </c>
      <c r="V4" s="8028"/>
      <c r="W4" s="8028"/>
      <c r="X4" s="8029"/>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第6節　スポーツ・レクリエーション</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スポーツ・レクリエーションの振興</v>
      </c>
      <c r="F6" s="138"/>
      <c r="G6" s="138"/>
      <c r="H6" s="138"/>
      <c r="I6" s="138"/>
      <c r="J6" s="138"/>
      <c r="K6" s="138"/>
      <c r="L6" s="138"/>
      <c r="M6" s="138"/>
      <c r="N6" s="139"/>
      <c r="P6" s="7891" t="s">
        <v>151</v>
      </c>
      <c r="Q6" s="7892"/>
      <c r="R6" s="7892"/>
      <c r="S6" s="7892"/>
      <c r="T6" s="197" t="str">
        <f>LEFT(E85,1)</f>
        <v>Ｂ</v>
      </c>
      <c r="U6" s="8028" t="s">
        <v>152</v>
      </c>
      <c r="V6" s="8028"/>
      <c r="W6" s="8028"/>
      <c r="X6" s="8029"/>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8030" t="s">
        <v>153</v>
      </c>
      <c r="B7" s="8031"/>
      <c r="C7" s="8031"/>
      <c r="D7" s="8031"/>
      <c r="E7" s="8032" t="str">
        <f t="shared" si="0"/>
        <v>スポーツ教室</v>
      </c>
      <c r="F7" s="8033"/>
      <c r="G7" s="8033"/>
      <c r="H7" s="8033"/>
      <c r="I7" s="8033"/>
      <c r="J7" s="8033"/>
      <c r="K7" s="8033"/>
      <c r="L7" s="8033"/>
      <c r="M7" s="8033"/>
      <c r="N7" s="8034"/>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8005" t="s">
        <v>154</v>
      </c>
      <c r="B8" s="8006"/>
      <c r="C8" s="8006"/>
      <c r="D8" s="8006"/>
      <c r="E8" s="8015" t="str">
        <f t="shared" si="0"/>
        <v>生涯学習スポーツ課</v>
      </c>
      <c r="F8" s="8016"/>
      <c r="G8" s="8016"/>
      <c r="H8" s="8016"/>
      <c r="I8" s="8016"/>
      <c r="J8" s="8016"/>
      <c r="K8" s="8016"/>
      <c r="L8" s="8016"/>
      <c r="M8" s="8016"/>
      <c r="N8" s="8017"/>
      <c r="P8" s="8002" t="s">
        <v>155</v>
      </c>
      <c r="Q8" s="8003"/>
      <c r="R8" s="8003"/>
      <c r="S8" s="8003"/>
      <c r="T8" s="184" t="str">
        <f>LEFT(E87,1)</f>
        <v>Ｂ</v>
      </c>
      <c r="U8" s="8018" t="s">
        <v>156</v>
      </c>
      <c r="V8" s="8018"/>
      <c r="W8" s="8018"/>
      <c r="X8" s="80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8020" t="s">
        <v>157</v>
      </c>
      <c r="B9" s="8021"/>
      <c r="C9" s="8021"/>
      <c r="D9" s="8022"/>
      <c r="E9" s="8023" t="str">
        <f t="shared" si="0"/>
        <v>市内大学との連携によるスポーツ教室の開催により、市民の運動・スポーツの機会の創出及び健康維持・増進並びに市内スポーツの振興を図る。</v>
      </c>
      <c r="F9" s="8024"/>
      <c r="G9" s="8024"/>
      <c r="H9" s="8024"/>
      <c r="I9" s="8024"/>
      <c r="J9" s="8024"/>
      <c r="K9" s="8024"/>
      <c r="L9" s="8024"/>
      <c r="M9" s="8024"/>
      <c r="N9" s="8025"/>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8026" t="s">
        <v>158</v>
      </c>
      <c r="Q10" s="8027"/>
      <c r="R10" s="8027"/>
      <c r="S10" s="8027"/>
      <c r="T10" s="197" t="str">
        <f>LEFT(E89,1)</f>
        <v>Ａ</v>
      </c>
      <c r="U10" s="8018" t="s">
        <v>159</v>
      </c>
      <c r="V10" s="8018"/>
      <c r="W10" s="8018"/>
      <c r="X10" s="80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立教スポーツ教室の開催にあたり、立教大学担当者と密な連携を取りながら事業の準備及び運営を行うことができたが、事業の周知や選定の検討には課題が残った。</v>
      </c>
      <c r="U12" s="8000"/>
      <c r="V12" s="8000"/>
      <c r="W12" s="8000"/>
      <c r="X12" s="800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8005" t="s">
        <v>161</v>
      </c>
      <c r="B14" s="8006"/>
      <c r="C14" s="8006"/>
      <c r="D14" s="8006"/>
      <c r="E14" s="8007" t="str">
        <f>E51</f>
        <v>■市が直接実施  □一部委託  □全部委託・指定管理  □その他</v>
      </c>
      <c r="F14" s="8008"/>
      <c r="G14" s="8008"/>
      <c r="H14" s="8008"/>
      <c r="I14" s="8008"/>
      <c r="J14" s="8008"/>
      <c r="K14" s="8008"/>
      <c r="L14" s="8008"/>
      <c r="M14" s="8008"/>
      <c r="N14" s="8009"/>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8005" t="s">
        <v>162</v>
      </c>
      <c r="B15" s="8006"/>
      <c r="C15" s="8006"/>
      <c r="D15" s="8006"/>
      <c r="E15" s="8007" t="str">
        <f>E52</f>
        <v>□国・県の制度　 □国・県の制度＋市独自の制度　 ■市独自の制度</v>
      </c>
      <c r="F15" s="8008"/>
      <c r="G15" s="8008"/>
      <c r="H15" s="8008"/>
      <c r="I15" s="8008"/>
      <c r="J15" s="8008"/>
      <c r="K15" s="8008"/>
      <c r="L15" s="8008"/>
      <c r="M15" s="8008"/>
      <c r="N15" s="8009"/>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8010" t="s">
        <v>163</v>
      </c>
      <c r="B16" s="8011"/>
      <c r="C16" s="8011"/>
      <c r="D16" s="8011"/>
      <c r="E16" s="8012" t="str">
        <f>E53</f>
        <v>なし</v>
      </c>
      <c r="F16" s="8013"/>
      <c r="G16" s="8013"/>
      <c r="H16" s="8013"/>
      <c r="I16" s="8013"/>
      <c r="J16" s="8013"/>
      <c r="K16" s="8013"/>
      <c r="L16" s="8013"/>
      <c r="M16" s="8013"/>
      <c r="N16" s="8014"/>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204000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204000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202107</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1893</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0.99072058823529408</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市内大学と連携し、スポーツ教室を開催することにより、市民の運動・スポーツの機会の創出及び市内スポーツの振興を図った。また、スポーツ教室申込申請事務及び市HPでの周知を行った。
・立教スポーツ教室を実施（乗馬教室、野球、サッカー、テニス）</v>
      </c>
      <c r="F26" s="105"/>
      <c r="G26" s="105"/>
      <c r="H26" s="105"/>
      <c r="I26" s="105"/>
      <c r="J26" s="105"/>
      <c r="K26" s="105"/>
      <c r="L26" s="105"/>
      <c r="M26" s="105"/>
      <c r="N26" s="106"/>
      <c r="O26" s="18"/>
      <c r="P26" s="8002" t="s">
        <v>183</v>
      </c>
      <c r="Q26" s="8003"/>
      <c r="R26" s="8003"/>
      <c r="S26" s="8004"/>
      <c r="T26" s="153" t="str">
        <f>E105</f>
        <v>参加人数については、定員割れしている種目があるため事業周知を強化するとともにニーズのある種目選定を検討する。</v>
      </c>
      <c r="U26" s="8000"/>
      <c r="V26" s="8000"/>
      <c r="W26" s="8000"/>
      <c r="X26" s="8001"/>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立教スポーツ教室</v>
      </c>
      <c r="C33" s="96"/>
      <c r="D33" s="21" t="str">
        <f t="shared" ref="D33:E36" si="1">D70</f>
        <v>種目</v>
      </c>
      <c r="E33" s="148">
        <f t="shared" si="1"/>
        <v>4</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参加人数</v>
      </c>
      <c r="C34" s="96"/>
      <c r="D34" s="21" t="str">
        <f t="shared" si="1"/>
        <v>人</v>
      </c>
      <c r="E34" s="148">
        <f t="shared" si="1"/>
        <v>185</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第6節　スポーツ・レクリエーション</v>
      </c>
      <c r="F42" s="138"/>
      <c r="G42" s="138"/>
      <c r="H42" s="138"/>
      <c r="I42" s="138"/>
      <c r="J42" s="138"/>
      <c r="K42" s="138"/>
      <c r="L42" s="138"/>
      <c r="M42" s="138"/>
      <c r="N42" s="139"/>
      <c r="AA42" s="8">
        <v>6</v>
      </c>
      <c r="AB42" s="8" t="s">
        <v>129</v>
      </c>
    </row>
    <row r="43" spans="1:35" ht="20.100000000000001" customHeight="1" x14ac:dyDescent="0.15">
      <c r="A43" s="103" t="s">
        <v>150</v>
      </c>
      <c r="B43" s="104"/>
      <c r="C43" s="104"/>
      <c r="D43" s="104"/>
      <c r="E43" s="138" t="str">
        <f>AB43</f>
        <v>施策１　スポーツ・レクリエーションの振興</v>
      </c>
      <c r="F43" s="138"/>
      <c r="G43" s="138"/>
      <c r="H43" s="138"/>
      <c r="I43" s="138"/>
      <c r="J43" s="138"/>
      <c r="K43" s="138"/>
      <c r="L43" s="138"/>
      <c r="M43" s="138"/>
      <c r="N43" s="139"/>
      <c r="AA43" s="8">
        <v>1</v>
      </c>
      <c r="AB43" s="8" t="s">
        <v>130</v>
      </c>
    </row>
    <row r="44" spans="1:35" ht="20.100000000000001" customHeight="1" x14ac:dyDescent="0.15">
      <c r="A44" s="7992" t="s">
        <v>153</v>
      </c>
      <c r="B44" s="7993"/>
      <c r="C44" s="7993"/>
      <c r="D44" s="7993"/>
      <c r="E44" s="7994" t="s">
        <v>973</v>
      </c>
      <c r="F44" s="7995"/>
      <c r="G44" s="7995"/>
      <c r="H44" s="7995"/>
      <c r="I44" s="7995"/>
      <c r="J44" s="7995"/>
      <c r="K44" s="7995"/>
      <c r="L44" s="7995"/>
      <c r="M44" s="7995"/>
      <c r="N44" s="7996"/>
    </row>
    <row r="45" spans="1:35" ht="20.100000000000001" customHeight="1" x14ac:dyDescent="0.15">
      <c r="A45" s="7987" t="s">
        <v>154</v>
      </c>
      <c r="B45" s="7988"/>
      <c r="C45" s="7988"/>
      <c r="D45" s="7988"/>
      <c r="E45" s="7997" t="s">
        <v>719</v>
      </c>
      <c r="F45" s="7998"/>
      <c r="G45" s="7998"/>
      <c r="H45" s="7998"/>
      <c r="I45" s="7998"/>
      <c r="J45" s="7998"/>
      <c r="K45" s="7998"/>
      <c r="L45" s="7998"/>
      <c r="M45" s="7998"/>
      <c r="N45" s="7999"/>
    </row>
    <row r="46" spans="1:35" ht="20.100000000000001" customHeight="1" x14ac:dyDescent="0.15">
      <c r="A46" s="7981" t="s">
        <v>157</v>
      </c>
      <c r="B46" s="7982"/>
      <c r="C46" s="7982"/>
      <c r="D46" s="7983"/>
      <c r="E46" s="7984" t="s">
        <v>974</v>
      </c>
      <c r="F46" s="7985"/>
      <c r="G46" s="7985"/>
      <c r="H46" s="7985"/>
      <c r="I46" s="7985"/>
      <c r="J46" s="7985"/>
      <c r="K46" s="7985"/>
      <c r="L46" s="7985"/>
      <c r="M46" s="7985"/>
      <c r="N46" s="7986"/>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7987" t="s">
        <v>161</v>
      </c>
      <c r="B51" s="7988"/>
      <c r="C51" s="7988"/>
      <c r="D51" s="7988"/>
      <c r="E51" s="7989" t="str">
        <f>AA52 &amp; "市が直接実施  " &amp; AB52  &amp; "一部委託  "  &amp; AC52 &amp; "全部委託・指定管理  " &amp; AD52 &amp; "その他"</f>
        <v>■市が直接実施  □一部委託  □全部委託・指定管理  □その他</v>
      </c>
      <c r="F51" s="7990"/>
      <c r="G51" s="7990"/>
      <c r="H51" s="7990"/>
      <c r="I51" s="7990"/>
      <c r="J51" s="7990"/>
      <c r="K51" s="7990"/>
      <c r="L51" s="7990"/>
      <c r="M51" s="7990"/>
      <c r="N51" s="7991"/>
    </row>
    <row r="52" spans="1:40" ht="20.100000000000001" customHeight="1" x14ac:dyDescent="0.15">
      <c r="A52" s="7987" t="s">
        <v>162</v>
      </c>
      <c r="B52" s="7988"/>
      <c r="C52" s="7988"/>
      <c r="D52" s="7988"/>
      <c r="E52" s="7989" t="str">
        <f>AA53 &amp; "国・県の制度　 " &amp; AB53  &amp; "国・県の制度＋市独自の制度　 "  &amp; AC53  &amp; "市独自の制度"</f>
        <v>□国・県の制度　 □国・県の制度＋市独自の制度　 ■市独自の制度</v>
      </c>
      <c r="F52" s="7990"/>
      <c r="G52" s="7990"/>
      <c r="H52" s="7990"/>
      <c r="I52" s="7990"/>
      <c r="J52" s="7990"/>
      <c r="K52" s="7990"/>
      <c r="L52" s="7990"/>
      <c r="M52" s="7990"/>
      <c r="N52" s="7991"/>
      <c r="AA52" s="8" t="s">
        <v>191</v>
      </c>
      <c r="AB52" s="8" t="s">
        <v>192</v>
      </c>
      <c r="AC52" s="8" t="s">
        <v>192</v>
      </c>
      <c r="AD52" s="8" t="s">
        <v>192</v>
      </c>
    </row>
    <row r="53" spans="1:40" ht="20.100000000000001" customHeight="1" thickBot="1" x14ac:dyDescent="0.2">
      <c r="A53" s="7976" t="s">
        <v>163</v>
      </c>
      <c r="B53" s="7977"/>
      <c r="C53" s="7977"/>
      <c r="D53" s="7977"/>
      <c r="E53" s="7978" t="s">
        <v>332</v>
      </c>
      <c r="F53" s="7979"/>
      <c r="G53" s="7979"/>
      <c r="H53" s="7979"/>
      <c r="I53" s="7979"/>
      <c r="J53" s="7979"/>
      <c r="K53" s="7979"/>
      <c r="L53" s="7979"/>
      <c r="M53" s="7979"/>
      <c r="N53" s="7980"/>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204000</v>
      </c>
      <c r="F57" s="108"/>
      <c r="G57" s="108">
        <f>IFERROR(HLOOKUP($AF$38,$AA$56:$AI$57,2,FALSE)*1000,"")</f>
        <v>203000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200</v>
      </c>
      <c r="AE57" s="23">
        <v>204</v>
      </c>
      <c r="AF57" s="23">
        <v>203</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204000</v>
      </c>
      <c r="G58" s="15"/>
      <c r="H58" s="16">
        <f>IFERROR(G57-H59,"")</f>
        <v>203000</v>
      </c>
      <c r="I58" s="15"/>
      <c r="J58" s="16">
        <f>IFERROR(I57-J59,"")</f>
        <v>0</v>
      </c>
      <c r="K58" s="15"/>
      <c r="L58" s="16">
        <f>IFERROR(K57-L59,"")</f>
        <v>0</v>
      </c>
      <c r="M58" s="15"/>
      <c r="N58" s="17">
        <f>IFERROR(M57-N59,"")</f>
        <v>0</v>
      </c>
      <c r="AA58" s="23">
        <v>0</v>
      </c>
      <c r="AB58" s="23">
        <v>0</v>
      </c>
      <c r="AC58" s="23">
        <v>0</v>
      </c>
      <c r="AD58" s="23">
        <v>1100</v>
      </c>
      <c r="AE58" s="23">
        <v>202107</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202107</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1893</v>
      </c>
      <c r="F61" s="108"/>
      <c r="G61" s="108">
        <f>IFERROR(G57-G60,"")</f>
        <v>203000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0.99072058823529408</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975</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976</v>
      </c>
      <c r="C70" s="96"/>
      <c r="D70" s="26" t="s">
        <v>977</v>
      </c>
      <c r="E70" s="91">
        <f>IFERROR(HLOOKUP($AE$38,$AA$76:$AI$80,2,FALSE),"")</f>
        <v>4</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355</v>
      </c>
      <c r="C71" s="96"/>
      <c r="D71" s="26" t="s">
        <v>240</v>
      </c>
      <c r="E71" s="91">
        <f>IFERROR(HLOOKUP($AE$38,$AA$76:$AI$80,3,FALSE),"")</f>
        <v>185</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4</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185</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7963" t="s">
        <v>151</v>
      </c>
      <c r="B85" s="7964"/>
      <c r="C85" s="7964"/>
      <c r="D85" s="7964"/>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7963" t="s">
        <v>155</v>
      </c>
      <c r="B87" s="7964"/>
      <c r="C87" s="7964"/>
      <c r="D87" s="7964"/>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7974" t="s">
        <v>158</v>
      </c>
      <c r="B89" s="7975"/>
      <c r="C89" s="7975"/>
      <c r="D89" s="7975"/>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7963" t="s">
        <v>160</v>
      </c>
      <c r="B91" s="7964"/>
      <c r="C91" s="7964"/>
      <c r="D91" s="7965"/>
      <c r="E91" s="52" t="s">
        <v>978</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7963" t="s">
        <v>172</v>
      </c>
      <c r="B98" s="7964"/>
      <c r="C98" s="7964"/>
      <c r="D98" s="7965"/>
      <c r="E98" s="7969" t="s">
        <v>216</v>
      </c>
      <c r="F98" s="7970"/>
      <c r="G98" s="7971" t="s">
        <v>173</v>
      </c>
      <c r="H98" s="7972"/>
      <c r="I98" s="7972"/>
      <c r="J98" s="7972"/>
      <c r="K98" s="7972"/>
      <c r="L98" s="7972"/>
      <c r="M98" s="7972"/>
      <c r="N98" s="7973"/>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7963" t="s">
        <v>183</v>
      </c>
      <c r="B105" s="7964"/>
      <c r="C105" s="7964"/>
      <c r="D105" s="7965"/>
      <c r="E105" s="7966" t="s">
        <v>979</v>
      </c>
      <c r="F105" s="7967"/>
      <c r="G105" s="7967"/>
      <c r="H105" s="7967"/>
      <c r="I105" s="7967"/>
      <c r="J105" s="7967"/>
      <c r="K105" s="7967"/>
      <c r="L105" s="7967"/>
      <c r="M105" s="7967"/>
      <c r="N105" s="7968"/>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7974" t="s">
        <v>147</v>
      </c>
      <c r="Q4" s="7975"/>
      <c r="R4" s="7975"/>
      <c r="S4" s="7975"/>
      <c r="T4" s="197" t="str">
        <f>LEFT(E83,1)</f>
        <v>Ｂ</v>
      </c>
      <c r="U4" s="8100" t="s">
        <v>148</v>
      </c>
      <c r="V4" s="8100"/>
      <c r="W4" s="8100"/>
      <c r="X4" s="8101"/>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第6節　スポーツ・レクリエーション</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スポーツ・レクリエーションの振興</v>
      </c>
      <c r="F6" s="138"/>
      <c r="G6" s="138"/>
      <c r="H6" s="138"/>
      <c r="I6" s="138"/>
      <c r="J6" s="138"/>
      <c r="K6" s="138"/>
      <c r="L6" s="138"/>
      <c r="M6" s="138"/>
      <c r="N6" s="139"/>
      <c r="P6" s="7963" t="s">
        <v>151</v>
      </c>
      <c r="Q6" s="7964"/>
      <c r="R6" s="7964"/>
      <c r="S6" s="7964"/>
      <c r="T6" s="197" t="str">
        <f>LEFT(E85,1)</f>
        <v>Ｂ</v>
      </c>
      <c r="U6" s="8100" t="s">
        <v>152</v>
      </c>
      <c r="V6" s="8100"/>
      <c r="W6" s="8100"/>
      <c r="X6" s="8101"/>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8102" t="s">
        <v>153</v>
      </c>
      <c r="B7" s="8103"/>
      <c r="C7" s="8103"/>
      <c r="D7" s="8103"/>
      <c r="E7" s="8104" t="str">
        <f t="shared" si="0"/>
        <v>学校開放</v>
      </c>
      <c r="F7" s="8105"/>
      <c r="G7" s="8105"/>
      <c r="H7" s="8105"/>
      <c r="I7" s="8105"/>
      <c r="J7" s="8105"/>
      <c r="K7" s="8105"/>
      <c r="L7" s="8105"/>
      <c r="M7" s="8105"/>
      <c r="N7" s="8106"/>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8077" t="s">
        <v>154</v>
      </c>
      <c r="B8" s="8078"/>
      <c r="C8" s="8078"/>
      <c r="D8" s="8078"/>
      <c r="E8" s="8087" t="str">
        <f t="shared" si="0"/>
        <v>生涯学習スポーツ課</v>
      </c>
      <c r="F8" s="8088"/>
      <c r="G8" s="8088"/>
      <c r="H8" s="8088"/>
      <c r="I8" s="8088"/>
      <c r="J8" s="8088"/>
      <c r="K8" s="8088"/>
      <c r="L8" s="8088"/>
      <c r="M8" s="8088"/>
      <c r="N8" s="8089"/>
      <c r="P8" s="8074" t="s">
        <v>155</v>
      </c>
      <c r="Q8" s="8075"/>
      <c r="R8" s="8075"/>
      <c r="S8" s="8075"/>
      <c r="T8" s="184" t="str">
        <f>LEFT(E87,1)</f>
        <v>Ｂ</v>
      </c>
      <c r="U8" s="8090" t="s">
        <v>156</v>
      </c>
      <c r="V8" s="8090"/>
      <c r="W8" s="8090"/>
      <c r="X8" s="8091"/>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8092" t="s">
        <v>157</v>
      </c>
      <c r="B9" s="8093"/>
      <c r="C9" s="8093"/>
      <c r="D9" s="8094"/>
      <c r="E9" s="8095" t="str">
        <f t="shared" si="0"/>
        <v>市内小学校の校庭を開放し、市民の運動・スポーツの機会の創出及び健康維持・増進並びに市内スポーツの振興を図る。</v>
      </c>
      <c r="F9" s="8096"/>
      <c r="G9" s="8096"/>
      <c r="H9" s="8096"/>
      <c r="I9" s="8096"/>
      <c r="J9" s="8096"/>
      <c r="K9" s="8096"/>
      <c r="L9" s="8096"/>
      <c r="M9" s="8096"/>
      <c r="N9" s="8097"/>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8098" t="s">
        <v>158</v>
      </c>
      <c r="Q10" s="8099"/>
      <c r="R10" s="8099"/>
      <c r="S10" s="8099"/>
      <c r="T10" s="197" t="str">
        <f>LEFT(E89,1)</f>
        <v>Ａ</v>
      </c>
      <c r="U10" s="8090" t="s">
        <v>159</v>
      </c>
      <c r="V10" s="8090"/>
      <c r="W10" s="8090"/>
      <c r="X10" s="8091"/>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市内小学校校庭を開放し、子どもたちが屋外で自由に遊ぶことのできる場所を提供し、市民のニーズに対応した。
参加人数については向上の余地があるため、事業周知の強化を図る。</v>
      </c>
      <c r="U12" s="8072"/>
      <c r="V12" s="8072"/>
      <c r="W12" s="8072"/>
      <c r="X12" s="8073"/>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8077" t="s">
        <v>161</v>
      </c>
      <c r="B14" s="8078"/>
      <c r="C14" s="8078"/>
      <c r="D14" s="8078"/>
      <c r="E14" s="8079" t="str">
        <f>E51</f>
        <v>■市が直接実施  ■一部委託  □全部委託・指定管理  □その他</v>
      </c>
      <c r="F14" s="8080"/>
      <c r="G14" s="8080"/>
      <c r="H14" s="8080"/>
      <c r="I14" s="8080"/>
      <c r="J14" s="8080"/>
      <c r="K14" s="8080"/>
      <c r="L14" s="8080"/>
      <c r="M14" s="8080"/>
      <c r="N14" s="8081"/>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8077" t="s">
        <v>162</v>
      </c>
      <c r="B15" s="8078"/>
      <c r="C15" s="8078"/>
      <c r="D15" s="8078"/>
      <c r="E15" s="8079" t="str">
        <f>E52</f>
        <v>□国・県の制度　 □国・県の制度＋市独自の制度　 ■市独自の制度</v>
      </c>
      <c r="F15" s="8080"/>
      <c r="G15" s="8080"/>
      <c r="H15" s="8080"/>
      <c r="I15" s="8080"/>
      <c r="J15" s="8080"/>
      <c r="K15" s="8080"/>
      <c r="L15" s="8080"/>
      <c r="M15" s="8080"/>
      <c r="N15" s="8081"/>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8082" t="s">
        <v>163</v>
      </c>
      <c r="B16" s="8083"/>
      <c r="C16" s="8083"/>
      <c r="D16" s="8083"/>
      <c r="E16" s="8084" t="str">
        <f>E53</f>
        <v>新座市立学校施設の開放に関する規則</v>
      </c>
      <c r="F16" s="8085"/>
      <c r="G16" s="8085"/>
      <c r="H16" s="8085"/>
      <c r="I16" s="8085"/>
      <c r="J16" s="8085"/>
      <c r="K16" s="8085"/>
      <c r="L16" s="8085"/>
      <c r="M16" s="8085"/>
      <c r="N16" s="8086"/>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1939000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67000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1872000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1843336</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95664</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0.95066322846828266</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毎月第三土曜日の午前９時から正午までの時間帯において市内全小学校校庭を開放し、一般利用者の遊び場を提供した。
また、市HP及び広報を用いて事業の周知を行った。</v>
      </c>
      <c r="F26" s="105"/>
      <c r="G26" s="105"/>
      <c r="H26" s="105"/>
      <c r="I26" s="105"/>
      <c r="J26" s="105"/>
      <c r="K26" s="105"/>
      <c r="L26" s="105"/>
      <c r="M26" s="105"/>
      <c r="N26" s="106"/>
      <c r="O26" s="18"/>
      <c r="P26" s="8074" t="s">
        <v>183</v>
      </c>
      <c r="Q26" s="8075"/>
      <c r="R26" s="8075"/>
      <c r="S26" s="8076"/>
      <c r="T26" s="153" t="str">
        <f>E105</f>
        <v>本事業を市民に浸透させるため、引き続き事業を実施する。</v>
      </c>
      <c r="U26" s="8072"/>
      <c r="V26" s="8072"/>
      <c r="W26" s="8072"/>
      <c r="X26" s="8073"/>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実施場所</v>
      </c>
      <c r="C33" s="96"/>
      <c r="D33" s="21" t="str">
        <f t="shared" ref="D33:E36" si="1">D70</f>
        <v>校</v>
      </c>
      <c r="E33" s="148">
        <f t="shared" si="1"/>
        <v>17</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利用者数</v>
      </c>
      <c r="C34" s="96"/>
      <c r="D34" s="21" t="str">
        <f t="shared" si="1"/>
        <v>人</v>
      </c>
      <c r="E34" s="162">
        <f t="shared" si="1"/>
        <v>1167</v>
      </c>
      <c r="F34" s="162"/>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第6節　スポーツ・レクリエーション</v>
      </c>
      <c r="F42" s="138"/>
      <c r="G42" s="138"/>
      <c r="H42" s="138"/>
      <c r="I42" s="138"/>
      <c r="J42" s="138"/>
      <c r="K42" s="138"/>
      <c r="L42" s="138"/>
      <c r="M42" s="138"/>
      <c r="N42" s="139"/>
      <c r="AA42" s="8">
        <v>6</v>
      </c>
      <c r="AB42" s="8" t="s">
        <v>129</v>
      </c>
    </row>
    <row r="43" spans="1:35" ht="20.100000000000001" customHeight="1" x14ac:dyDescent="0.15">
      <c r="A43" s="103" t="s">
        <v>150</v>
      </c>
      <c r="B43" s="104"/>
      <c r="C43" s="104"/>
      <c r="D43" s="104"/>
      <c r="E43" s="138" t="str">
        <f>AB43</f>
        <v>施策１　スポーツ・レクリエーションの振興</v>
      </c>
      <c r="F43" s="138"/>
      <c r="G43" s="138"/>
      <c r="H43" s="138"/>
      <c r="I43" s="138"/>
      <c r="J43" s="138"/>
      <c r="K43" s="138"/>
      <c r="L43" s="138"/>
      <c r="M43" s="138"/>
      <c r="N43" s="139"/>
      <c r="AA43" s="8">
        <v>1</v>
      </c>
      <c r="AB43" s="8" t="s">
        <v>130</v>
      </c>
    </row>
    <row r="44" spans="1:35" ht="20.100000000000001" customHeight="1" x14ac:dyDescent="0.15">
      <c r="A44" s="8064" t="s">
        <v>153</v>
      </c>
      <c r="B44" s="8065"/>
      <c r="C44" s="8065"/>
      <c r="D44" s="8065"/>
      <c r="E44" s="8066" t="s">
        <v>980</v>
      </c>
      <c r="F44" s="8067"/>
      <c r="G44" s="8067"/>
      <c r="H44" s="8067"/>
      <c r="I44" s="8067"/>
      <c r="J44" s="8067"/>
      <c r="K44" s="8067"/>
      <c r="L44" s="8067"/>
      <c r="M44" s="8067"/>
      <c r="N44" s="8068"/>
    </row>
    <row r="45" spans="1:35" ht="20.100000000000001" customHeight="1" x14ac:dyDescent="0.15">
      <c r="A45" s="8059" t="s">
        <v>154</v>
      </c>
      <c r="B45" s="8060"/>
      <c r="C45" s="8060"/>
      <c r="D45" s="8060"/>
      <c r="E45" s="8069" t="s">
        <v>719</v>
      </c>
      <c r="F45" s="8070"/>
      <c r="G45" s="8070"/>
      <c r="H45" s="8070"/>
      <c r="I45" s="8070"/>
      <c r="J45" s="8070"/>
      <c r="K45" s="8070"/>
      <c r="L45" s="8070"/>
      <c r="M45" s="8070"/>
      <c r="N45" s="8071"/>
    </row>
    <row r="46" spans="1:35" ht="20.100000000000001" customHeight="1" x14ac:dyDescent="0.15">
      <c r="A46" s="8053" t="s">
        <v>157</v>
      </c>
      <c r="B46" s="8054"/>
      <c r="C46" s="8054"/>
      <c r="D46" s="8055"/>
      <c r="E46" s="8056" t="s">
        <v>981</v>
      </c>
      <c r="F46" s="8057"/>
      <c r="G46" s="8057"/>
      <c r="H46" s="8057"/>
      <c r="I46" s="8057"/>
      <c r="J46" s="8057"/>
      <c r="K46" s="8057"/>
      <c r="L46" s="8057"/>
      <c r="M46" s="8057"/>
      <c r="N46" s="8058"/>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8059" t="s">
        <v>161</v>
      </c>
      <c r="B51" s="8060"/>
      <c r="C51" s="8060"/>
      <c r="D51" s="8060"/>
      <c r="E51" s="8061" t="str">
        <f>AA52 &amp; "市が直接実施  " &amp; AB52  &amp; "一部委託  "  &amp; AC52 &amp; "全部委託・指定管理  " &amp; AD52 &amp; "その他"</f>
        <v>■市が直接実施  ■一部委託  □全部委託・指定管理  □その他</v>
      </c>
      <c r="F51" s="8062"/>
      <c r="G51" s="8062"/>
      <c r="H51" s="8062"/>
      <c r="I51" s="8062"/>
      <c r="J51" s="8062"/>
      <c r="K51" s="8062"/>
      <c r="L51" s="8062"/>
      <c r="M51" s="8062"/>
      <c r="N51" s="8063"/>
    </row>
    <row r="52" spans="1:40" ht="20.100000000000001" customHeight="1" x14ac:dyDescent="0.15">
      <c r="A52" s="8059" t="s">
        <v>162</v>
      </c>
      <c r="B52" s="8060"/>
      <c r="C52" s="8060"/>
      <c r="D52" s="8060"/>
      <c r="E52" s="8061" t="str">
        <f>AA53 &amp; "国・県の制度　 " &amp; AB53  &amp; "国・県の制度＋市独自の制度　 "  &amp; AC53  &amp; "市独自の制度"</f>
        <v>□国・県の制度　 □国・県の制度＋市独自の制度　 ■市独自の制度</v>
      </c>
      <c r="F52" s="8062"/>
      <c r="G52" s="8062"/>
      <c r="H52" s="8062"/>
      <c r="I52" s="8062"/>
      <c r="J52" s="8062"/>
      <c r="K52" s="8062"/>
      <c r="L52" s="8062"/>
      <c r="M52" s="8062"/>
      <c r="N52" s="8063"/>
      <c r="AA52" s="8" t="s">
        <v>191</v>
      </c>
      <c r="AB52" s="8" t="s">
        <v>191</v>
      </c>
      <c r="AC52" s="8" t="s">
        <v>192</v>
      </c>
      <c r="AD52" s="8" t="s">
        <v>192</v>
      </c>
    </row>
    <row r="53" spans="1:40" ht="20.100000000000001" customHeight="1" thickBot="1" x14ac:dyDescent="0.2">
      <c r="A53" s="8048" t="s">
        <v>163</v>
      </c>
      <c r="B53" s="8049"/>
      <c r="C53" s="8049"/>
      <c r="D53" s="8049"/>
      <c r="E53" s="8050" t="s">
        <v>982</v>
      </c>
      <c r="F53" s="8051"/>
      <c r="G53" s="8051"/>
      <c r="H53" s="8051"/>
      <c r="I53" s="8051"/>
      <c r="J53" s="8051"/>
      <c r="K53" s="8051"/>
      <c r="L53" s="8051"/>
      <c r="M53" s="8051"/>
      <c r="N53" s="8052"/>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1939000</v>
      </c>
      <c r="F57" s="108"/>
      <c r="G57" s="108">
        <f>IFERROR(HLOOKUP($AF$38,$AA$56:$AI$57,2,FALSE)*1000,"")</f>
        <v>1986000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1469</v>
      </c>
      <c r="AE57" s="23">
        <v>1939</v>
      </c>
      <c r="AF57" s="23">
        <v>1986</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67000</v>
      </c>
      <c r="G58" s="15"/>
      <c r="H58" s="16">
        <f>IFERROR(G57-H59,"")</f>
        <v>0</v>
      </c>
      <c r="I58" s="15"/>
      <c r="J58" s="16">
        <f>IFERROR(I57-J59,"")</f>
        <v>0</v>
      </c>
      <c r="K58" s="15"/>
      <c r="L58" s="16">
        <f>IFERROR(K57-L59,"")</f>
        <v>0</v>
      </c>
      <c r="M58" s="15"/>
      <c r="N58" s="17">
        <f>IFERROR(M57-N59,"")</f>
        <v>0</v>
      </c>
      <c r="AA58" s="23">
        <v>0</v>
      </c>
      <c r="AB58" s="23">
        <v>0</v>
      </c>
      <c r="AC58" s="23">
        <v>0</v>
      </c>
      <c r="AD58" s="23">
        <v>701948</v>
      </c>
      <c r="AE58" s="23">
        <v>1843336</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1872000</v>
      </c>
      <c r="G59" s="15"/>
      <c r="H59" s="16">
        <f>IFERROR(HLOOKUP($AF$38,$AA$60:$AI$61,2,FALSE)*1000,"")</f>
        <v>1986000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1843336</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95664</v>
      </c>
      <c r="F61" s="108"/>
      <c r="G61" s="108">
        <f>IFERROR(G57-G60,"")</f>
        <v>1986000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1468</v>
      </c>
      <c r="AE61" s="24">
        <f t="shared" si="2"/>
        <v>1872</v>
      </c>
      <c r="AF61" s="24">
        <f t="shared" si="2"/>
        <v>1986</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0.95066322846828266</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983</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984</v>
      </c>
      <c r="C70" s="96"/>
      <c r="D70" s="26" t="s">
        <v>426</v>
      </c>
      <c r="E70" s="91">
        <f>IFERROR(HLOOKUP($AE$38,$AA$76:$AI$80,2,FALSE),"")</f>
        <v>17</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1468</v>
      </c>
      <c r="AE70" s="25">
        <v>1872</v>
      </c>
      <c r="AF70" s="25">
        <v>1986</v>
      </c>
      <c r="AG70" s="25">
        <v>0</v>
      </c>
      <c r="AH70" s="25">
        <v>0</v>
      </c>
      <c r="AI70" s="25">
        <v>0</v>
      </c>
      <c r="AJ70" s="8" t="s">
        <v>194</v>
      </c>
      <c r="AL70" s="8" t="s">
        <v>194</v>
      </c>
      <c r="AN70" s="8" t="s">
        <v>194</v>
      </c>
    </row>
    <row r="71" spans="1:40" ht="20.100000000000001" customHeight="1" x14ac:dyDescent="0.15">
      <c r="A71" s="97"/>
      <c r="B71" s="96" t="s">
        <v>985</v>
      </c>
      <c r="C71" s="96"/>
      <c r="D71" s="26" t="s">
        <v>240</v>
      </c>
      <c r="E71" s="91">
        <f>IFERROR(HLOOKUP($AE$38,$AA$76:$AI$80,3,FALSE),"")</f>
        <v>1167</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17</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1167</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8035" t="s">
        <v>151</v>
      </c>
      <c r="B85" s="8036"/>
      <c r="C85" s="8036"/>
      <c r="D85" s="8036"/>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8035" t="s">
        <v>155</v>
      </c>
      <c r="B87" s="8036"/>
      <c r="C87" s="8036"/>
      <c r="D87" s="8036"/>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8046" t="s">
        <v>158</v>
      </c>
      <c r="B89" s="8047"/>
      <c r="C89" s="8047"/>
      <c r="D89" s="8047"/>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8035" t="s">
        <v>160</v>
      </c>
      <c r="B91" s="8036"/>
      <c r="C91" s="8036"/>
      <c r="D91" s="8037"/>
      <c r="E91" s="52" t="s">
        <v>986</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8035" t="s">
        <v>172</v>
      </c>
      <c r="B98" s="8036"/>
      <c r="C98" s="8036"/>
      <c r="D98" s="8037"/>
      <c r="E98" s="8041" t="s">
        <v>216</v>
      </c>
      <c r="F98" s="8042"/>
      <c r="G98" s="8043" t="s">
        <v>173</v>
      </c>
      <c r="H98" s="8044"/>
      <c r="I98" s="8044"/>
      <c r="J98" s="8044"/>
      <c r="K98" s="8044"/>
      <c r="L98" s="8044"/>
      <c r="M98" s="8044"/>
      <c r="N98" s="8045"/>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8035" t="s">
        <v>183</v>
      </c>
      <c r="B105" s="8036"/>
      <c r="C105" s="8036"/>
      <c r="D105" s="8037"/>
      <c r="E105" s="8038" t="s">
        <v>987</v>
      </c>
      <c r="F105" s="8039"/>
      <c r="G105" s="8039"/>
      <c r="H105" s="8039"/>
      <c r="I105" s="8039"/>
      <c r="J105" s="8039"/>
      <c r="K105" s="8039"/>
      <c r="L105" s="8039"/>
      <c r="M105" s="8039"/>
      <c r="N105" s="8040"/>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8046" t="s">
        <v>147</v>
      </c>
      <c r="Q4" s="8047"/>
      <c r="R4" s="8047"/>
      <c r="S4" s="8047"/>
      <c r="T4" s="197" t="str">
        <f>LEFT(E83,1)</f>
        <v>Ｂ</v>
      </c>
      <c r="U4" s="8172" t="s">
        <v>148</v>
      </c>
      <c r="V4" s="8172"/>
      <c r="W4" s="8172"/>
      <c r="X4" s="8173"/>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第6節　スポーツ・レクリエーション</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スポーツ・レクリエーションの振興</v>
      </c>
      <c r="F6" s="138"/>
      <c r="G6" s="138"/>
      <c r="H6" s="138"/>
      <c r="I6" s="138"/>
      <c r="J6" s="138"/>
      <c r="K6" s="138"/>
      <c r="L6" s="138"/>
      <c r="M6" s="138"/>
      <c r="N6" s="139"/>
      <c r="P6" s="8035" t="s">
        <v>151</v>
      </c>
      <c r="Q6" s="8036"/>
      <c r="R6" s="8036"/>
      <c r="S6" s="8036"/>
      <c r="T6" s="197" t="str">
        <f>LEFT(E85,1)</f>
        <v>Ｂ</v>
      </c>
      <c r="U6" s="8172" t="s">
        <v>152</v>
      </c>
      <c r="V6" s="8172"/>
      <c r="W6" s="8172"/>
      <c r="X6" s="8173"/>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8174" t="s">
        <v>153</v>
      </c>
      <c r="B7" s="8175"/>
      <c r="C7" s="8175"/>
      <c r="D7" s="8175"/>
      <c r="E7" s="8176" t="str">
        <f t="shared" si="0"/>
        <v>市民総合体育大会</v>
      </c>
      <c r="F7" s="8177"/>
      <c r="G7" s="8177"/>
      <c r="H7" s="8177"/>
      <c r="I7" s="8177"/>
      <c r="J7" s="8177"/>
      <c r="K7" s="8177"/>
      <c r="L7" s="8177"/>
      <c r="M7" s="8177"/>
      <c r="N7" s="8178"/>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8149" t="s">
        <v>154</v>
      </c>
      <c r="B8" s="8150"/>
      <c r="C8" s="8150"/>
      <c r="D8" s="8150"/>
      <c r="E8" s="8159" t="str">
        <f t="shared" si="0"/>
        <v>生涯学習スポーツ課</v>
      </c>
      <c r="F8" s="8160"/>
      <c r="G8" s="8160"/>
      <c r="H8" s="8160"/>
      <c r="I8" s="8160"/>
      <c r="J8" s="8160"/>
      <c r="K8" s="8160"/>
      <c r="L8" s="8160"/>
      <c r="M8" s="8160"/>
      <c r="N8" s="8161"/>
      <c r="P8" s="8146" t="s">
        <v>155</v>
      </c>
      <c r="Q8" s="8147"/>
      <c r="R8" s="8147"/>
      <c r="S8" s="8147"/>
      <c r="T8" s="184" t="str">
        <f>LEFT(E87,1)</f>
        <v>Ａ</v>
      </c>
      <c r="U8" s="8162" t="s">
        <v>156</v>
      </c>
      <c r="V8" s="8162"/>
      <c r="W8" s="8162"/>
      <c r="X8" s="8163"/>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8164" t="s">
        <v>157</v>
      </c>
      <c r="B9" s="8165"/>
      <c r="C9" s="8165"/>
      <c r="D9" s="8166"/>
      <c r="E9" s="8167" t="str">
        <f t="shared" si="0"/>
        <v>広く市民の間にスポーツを普及させるとともにスポーツ精神を高揚し、市民の健康増進を図るため、毎年、市内の各運動施設で市民総合体育大会を開催するもので、公益財団法人新座市スポーツ協会加盟団体により２１競技２２種目を実施する。</v>
      </c>
      <c r="F9" s="8168"/>
      <c r="G9" s="8168"/>
      <c r="H9" s="8168"/>
      <c r="I9" s="8168"/>
      <c r="J9" s="8168"/>
      <c r="K9" s="8168"/>
      <c r="L9" s="8168"/>
      <c r="M9" s="8168"/>
      <c r="N9" s="8169"/>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8170" t="s">
        <v>158</v>
      </c>
      <c r="Q10" s="8171"/>
      <c r="R10" s="8171"/>
      <c r="S10" s="8171"/>
      <c r="T10" s="197" t="str">
        <f>LEFT(E89,1)</f>
        <v>Ａ</v>
      </c>
      <c r="U10" s="8162" t="s">
        <v>159</v>
      </c>
      <c r="V10" s="8162"/>
      <c r="W10" s="8162"/>
      <c r="X10" s="8163"/>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受注者による適切な事業の運営・管理が行われた。</v>
      </c>
      <c r="U12" s="8144"/>
      <c r="V12" s="8144"/>
      <c r="W12" s="8144"/>
      <c r="X12" s="8145"/>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8149" t="s">
        <v>161</v>
      </c>
      <c r="B14" s="8150"/>
      <c r="C14" s="8150"/>
      <c r="D14" s="8150"/>
      <c r="E14" s="8151" t="str">
        <f>E51</f>
        <v>□市が直接実施  □一部委託  ■全部委託・指定管理  □その他</v>
      </c>
      <c r="F14" s="8152"/>
      <c r="G14" s="8152"/>
      <c r="H14" s="8152"/>
      <c r="I14" s="8152"/>
      <c r="J14" s="8152"/>
      <c r="K14" s="8152"/>
      <c r="L14" s="8152"/>
      <c r="M14" s="8152"/>
      <c r="N14" s="8153"/>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8149" t="s">
        <v>162</v>
      </c>
      <c r="B15" s="8150"/>
      <c r="C15" s="8150"/>
      <c r="D15" s="8150"/>
      <c r="E15" s="8151" t="str">
        <f>E52</f>
        <v>□国・県の制度　 □国・県の制度＋市独自の制度　 ■市独自の制度</v>
      </c>
      <c r="F15" s="8152"/>
      <c r="G15" s="8152"/>
      <c r="H15" s="8152"/>
      <c r="I15" s="8152"/>
      <c r="J15" s="8152"/>
      <c r="K15" s="8152"/>
      <c r="L15" s="8152"/>
      <c r="M15" s="8152"/>
      <c r="N15" s="8153"/>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8154" t="s">
        <v>163</v>
      </c>
      <c r="B16" s="8155"/>
      <c r="C16" s="8155"/>
      <c r="D16" s="8155"/>
      <c r="E16" s="8156" t="str">
        <f>E53</f>
        <v>なし</v>
      </c>
      <c r="F16" s="8157"/>
      <c r="G16" s="8157"/>
      <c r="H16" s="8157"/>
      <c r="I16" s="8157"/>
      <c r="J16" s="8157"/>
      <c r="K16" s="8157"/>
      <c r="L16" s="8157"/>
      <c r="M16" s="8157"/>
      <c r="N16" s="8158"/>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5235000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5235000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5043500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191500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0.96341929321872011</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受注者である（公財）新座市スポーツ協会が事業の運営・管理を行った。
２１競技２２種目の競技を実施した。</v>
      </c>
      <c r="F26" s="105"/>
      <c r="G26" s="105"/>
      <c r="H26" s="105"/>
      <c r="I26" s="105"/>
      <c r="J26" s="105"/>
      <c r="K26" s="105"/>
      <c r="L26" s="105"/>
      <c r="M26" s="105"/>
      <c r="N26" s="106"/>
      <c r="O26" s="18"/>
      <c r="P26" s="8146" t="s">
        <v>183</v>
      </c>
      <c r="Q26" s="8147"/>
      <c r="R26" s="8147"/>
      <c r="S26" s="8148"/>
      <c r="T26" s="153" t="str">
        <f>E105</f>
        <v>今後も引き続き、市民に対してスポーツを普及させるとともに健康増進を図るため、受注者と連携して事業の実施を行う。</v>
      </c>
      <c r="U26" s="8144"/>
      <c r="V26" s="8144"/>
      <c r="W26" s="8144"/>
      <c r="X26" s="8145"/>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参加団体</v>
      </c>
      <c r="C33" s="96"/>
      <c r="D33" s="21" t="str">
        <f t="shared" ref="D33:E36" si="1">D70</f>
        <v>団体</v>
      </c>
      <c r="E33" s="148">
        <f t="shared" si="1"/>
        <v>21</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参加人数</v>
      </c>
      <c r="C34" s="96"/>
      <c r="D34" s="21" t="str">
        <f t="shared" si="1"/>
        <v>人</v>
      </c>
      <c r="E34" s="162">
        <f t="shared" si="1"/>
        <v>5860</v>
      </c>
      <c r="F34" s="162"/>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第6節　スポーツ・レクリエーション</v>
      </c>
      <c r="F42" s="138"/>
      <c r="G42" s="138"/>
      <c r="H42" s="138"/>
      <c r="I42" s="138"/>
      <c r="J42" s="138"/>
      <c r="K42" s="138"/>
      <c r="L42" s="138"/>
      <c r="M42" s="138"/>
      <c r="N42" s="139"/>
      <c r="AA42" s="8">
        <v>6</v>
      </c>
      <c r="AB42" s="8" t="s">
        <v>129</v>
      </c>
    </row>
    <row r="43" spans="1:35" ht="20.100000000000001" customHeight="1" x14ac:dyDescent="0.15">
      <c r="A43" s="103" t="s">
        <v>150</v>
      </c>
      <c r="B43" s="104"/>
      <c r="C43" s="104"/>
      <c r="D43" s="104"/>
      <c r="E43" s="138" t="str">
        <f>AB43</f>
        <v>施策１　スポーツ・レクリエーションの振興</v>
      </c>
      <c r="F43" s="138"/>
      <c r="G43" s="138"/>
      <c r="H43" s="138"/>
      <c r="I43" s="138"/>
      <c r="J43" s="138"/>
      <c r="K43" s="138"/>
      <c r="L43" s="138"/>
      <c r="M43" s="138"/>
      <c r="N43" s="139"/>
      <c r="AA43" s="8">
        <v>1</v>
      </c>
      <c r="AB43" s="8" t="s">
        <v>130</v>
      </c>
    </row>
    <row r="44" spans="1:35" ht="20.100000000000001" customHeight="1" x14ac:dyDescent="0.15">
      <c r="A44" s="8136" t="s">
        <v>153</v>
      </c>
      <c r="B44" s="8137"/>
      <c r="C44" s="8137"/>
      <c r="D44" s="8137"/>
      <c r="E44" s="8138" t="s">
        <v>988</v>
      </c>
      <c r="F44" s="8139"/>
      <c r="G44" s="8139"/>
      <c r="H44" s="8139"/>
      <c r="I44" s="8139"/>
      <c r="J44" s="8139"/>
      <c r="K44" s="8139"/>
      <c r="L44" s="8139"/>
      <c r="M44" s="8139"/>
      <c r="N44" s="8140"/>
    </row>
    <row r="45" spans="1:35" ht="20.100000000000001" customHeight="1" x14ac:dyDescent="0.15">
      <c r="A45" s="8131" t="s">
        <v>154</v>
      </c>
      <c r="B45" s="8132"/>
      <c r="C45" s="8132"/>
      <c r="D45" s="8132"/>
      <c r="E45" s="8141" t="s">
        <v>719</v>
      </c>
      <c r="F45" s="8142"/>
      <c r="G45" s="8142"/>
      <c r="H45" s="8142"/>
      <c r="I45" s="8142"/>
      <c r="J45" s="8142"/>
      <c r="K45" s="8142"/>
      <c r="L45" s="8142"/>
      <c r="M45" s="8142"/>
      <c r="N45" s="8143"/>
    </row>
    <row r="46" spans="1:35" ht="20.100000000000001" customHeight="1" x14ac:dyDescent="0.15">
      <c r="A46" s="8125" t="s">
        <v>157</v>
      </c>
      <c r="B46" s="8126"/>
      <c r="C46" s="8126"/>
      <c r="D46" s="8127"/>
      <c r="E46" s="8128" t="s">
        <v>989</v>
      </c>
      <c r="F46" s="8129"/>
      <c r="G46" s="8129"/>
      <c r="H46" s="8129"/>
      <c r="I46" s="8129"/>
      <c r="J46" s="8129"/>
      <c r="K46" s="8129"/>
      <c r="L46" s="8129"/>
      <c r="M46" s="8129"/>
      <c r="N46" s="8130"/>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8131" t="s">
        <v>161</v>
      </c>
      <c r="B51" s="8132"/>
      <c r="C51" s="8132"/>
      <c r="D51" s="8132"/>
      <c r="E51" s="8133" t="str">
        <f>AA52 &amp; "市が直接実施  " &amp; AB52  &amp; "一部委託  "  &amp; AC52 &amp; "全部委託・指定管理  " &amp; AD52 &amp; "その他"</f>
        <v>□市が直接実施  □一部委託  ■全部委託・指定管理  □その他</v>
      </c>
      <c r="F51" s="8134"/>
      <c r="G51" s="8134"/>
      <c r="H51" s="8134"/>
      <c r="I51" s="8134"/>
      <c r="J51" s="8134"/>
      <c r="K51" s="8134"/>
      <c r="L51" s="8134"/>
      <c r="M51" s="8134"/>
      <c r="N51" s="8135"/>
    </row>
    <row r="52" spans="1:40" ht="20.100000000000001" customHeight="1" x14ac:dyDescent="0.15">
      <c r="A52" s="8131" t="s">
        <v>162</v>
      </c>
      <c r="B52" s="8132"/>
      <c r="C52" s="8132"/>
      <c r="D52" s="8132"/>
      <c r="E52" s="8133" t="str">
        <f>AA53 &amp; "国・県の制度　 " &amp; AB53  &amp; "国・県の制度＋市独自の制度　 "  &amp; AC53  &amp; "市独自の制度"</f>
        <v>□国・県の制度　 □国・県の制度＋市独自の制度　 ■市独自の制度</v>
      </c>
      <c r="F52" s="8134"/>
      <c r="G52" s="8134"/>
      <c r="H52" s="8134"/>
      <c r="I52" s="8134"/>
      <c r="J52" s="8134"/>
      <c r="K52" s="8134"/>
      <c r="L52" s="8134"/>
      <c r="M52" s="8134"/>
      <c r="N52" s="8135"/>
      <c r="AA52" s="8" t="s">
        <v>192</v>
      </c>
      <c r="AB52" s="8" t="s">
        <v>192</v>
      </c>
      <c r="AC52" s="8" t="s">
        <v>191</v>
      </c>
      <c r="AD52" s="8" t="s">
        <v>192</v>
      </c>
    </row>
    <row r="53" spans="1:40" ht="20.100000000000001" customHeight="1" thickBot="1" x14ac:dyDescent="0.2">
      <c r="A53" s="8120" t="s">
        <v>163</v>
      </c>
      <c r="B53" s="8121"/>
      <c r="C53" s="8121"/>
      <c r="D53" s="8121"/>
      <c r="E53" s="8122" t="s">
        <v>332</v>
      </c>
      <c r="F53" s="8123"/>
      <c r="G53" s="8123"/>
      <c r="H53" s="8123"/>
      <c r="I53" s="8123"/>
      <c r="J53" s="8123"/>
      <c r="K53" s="8123"/>
      <c r="L53" s="8123"/>
      <c r="M53" s="8123"/>
      <c r="N53" s="8124"/>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5235000</v>
      </c>
      <c r="F57" s="108"/>
      <c r="G57" s="108">
        <f>IFERROR(HLOOKUP($AF$38,$AA$56:$AI$57,2,FALSE)*1000,"")</f>
        <v>5235000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3648</v>
      </c>
      <c r="AE57" s="23">
        <v>5235</v>
      </c>
      <c r="AF57" s="23">
        <v>5235</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5235000</v>
      </c>
      <c r="G58" s="15"/>
      <c r="H58" s="16">
        <f>IFERROR(G57-H59,"")</f>
        <v>5235000</v>
      </c>
      <c r="I58" s="15"/>
      <c r="J58" s="16">
        <f>IFERROR(I57-J59,"")</f>
        <v>0</v>
      </c>
      <c r="K58" s="15"/>
      <c r="L58" s="16">
        <f>IFERROR(K57-L59,"")</f>
        <v>0</v>
      </c>
      <c r="M58" s="15"/>
      <c r="N58" s="17">
        <f>IFERROR(M57-N59,"")</f>
        <v>0</v>
      </c>
      <c r="AA58" s="23">
        <v>0</v>
      </c>
      <c r="AB58" s="23">
        <v>0</v>
      </c>
      <c r="AC58" s="23">
        <v>0</v>
      </c>
      <c r="AD58" s="23">
        <v>3647600</v>
      </c>
      <c r="AE58" s="23">
        <v>5043500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5043500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191500</v>
      </c>
      <c r="F61" s="108"/>
      <c r="G61" s="108">
        <f>IFERROR(G57-G60,"")</f>
        <v>5235000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0.96341929321872011</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990</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991</v>
      </c>
      <c r="C70" s="96"/>
      <c r="D70" s="26" t="s">
        <v>754</v>
      </c>
      <c r="E70" s="91">
        <f>IFERROR(HLOOKUP($AE$38,$AA$76:$AI$80,2,FALSE),"")</f>
        <v>21</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355</v>
      </c>
      <c r="C71" s="96"/>
      <c r="D71" s="26" t="s">
        <v>240</v>
      </c>
      <c r="E71" s="91">
        <f>IFERROR(HLOOKUP($AE$38,$AA$76:$AI$80,3,FALSE),"")</f>
        <v>5860</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21</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5860</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8107" t="s">
        <v>151</v>
      </c>
      <c r="B85" s="8108"/>
      <c r="C85" s="8108"/>
      <c r="D85" s="8108"/>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8107" t="s">
        <v>155</v>
      </c>
      <c r="B87" s="8108"/>
      <c r="C87" s="8108"/>
      <c r="D87" s="8108"/>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8118" t="s">
        <v>158</v>
      </c>
      <c r="B89" s="8119"/>
      <c r="C89" s="8119"/>
      <c r="D89" s="8119"/>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8107" t="s">
        <v>160</v>
      </c>
      <c r="B91" s="8108"/>
      <c r="C91" s="8108"/>
      <c r="D91" s="8109"/>
      <c r="E91" s="52" t="s">
        <v>992</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8107" t="s">
        <v>172</v>
      </c>
      <c r="B98" s="8108"/>
      <c r="C98" s="8108"/>
      <c r="D98" s="8109"/>
      <c r="E98" s="8113" t="s">
        <v>206</v>
      </c>
      <c r="F98" s="8114"/>
      <c r="G98" s="8115" t="s">
        <v>173</v>
      </c>
      <c r="H98" s="8116"/>
      <c r="I98" s="8116"/>
      <c r="J98" s="8116"/>
      <c r="K98" s="8116"/>
      <c r="L98" s="8116"/>
      <c r="M98" s="8116"/>
      <c r="N98" s="8117"/>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8107" t="s">
        <v>183</v>
      </c>
      <c r="B105" s="8108"/>
      <c r="C105" s="8108"/>
      <c r="D105" s="8109"/>
      <c r="E105" s="8110" t="s">
        <v>993</v>
      </c>
      <c r="F105" s="8111"/>
      <c r="G105" s="8111"/>
      <c r="H105" s="8111"/>
      <c r="I105" s="8111"/>
      <c r="J105" s="8111"/>
      <c r="K105" s="8111"/>
      <c r="L105" s="8111"/>
      <c r="M105" s="8111"/>
      <c r="N105" s="8112"/>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8118" t="s">
        <v>147</v>
      </c>
      <c r="Q4" s="8119"/>
      <c r="R4" s="8119"/>
      <c r="S4" s="8119"/>
      <c r="T4" s="197" t="str">
        <f>LEFT(E83,1)</f>
        <v>Ｂ</v>
      </c>
      <c r="U4" s="8244" t="s">
        <v>148</v>
      </c>
      <c r="V4" s="8244"/>
      <c r="W4" s="8244"/>
      <c r="X4" s="8245"/>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第6節　スポーツ・レクリエーション</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スポーツ・レクリエーションの振興</v>
      </c>
      <c r="F6" s="138"/>
      <c r="G6" s="138"/>
      <c r="H6" s="138"/>
      <c r="I6" s="138"/>
      <c r="J6" s="138"/>
      <c r="K6" s="138"/>
      <c r="L6" s="138"/>
      <c r="M6" s="138"/>
      <c r="N6" s="139"/>
      <c r="P6" s="8107" t="s">
        <v>151</v>
      </c>
      <c r="Q6" s="8108"/>
      <c r="R6" s="8108"/>
      <c r="S6" s="8108"/>
      <c r="T6" s="197" t="str">
        <f>LEFT(E85,1)</f>
        <v>Ａ</v>
      </c>
      <c r="U6" s="8244" t="s">
        <v>152</v>
      </c>
      <c r="V6" s="8244"/>
      <c r="W6" s="8244"/>
      <c r="X6" s="8245"/>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8246" t="s">
        <v>153</v>
      </c>
      <c r="B7" s="8247"/>
      <c r="C7" s="8247"/>
      <c r="D7" s="8247"/>
      <c r="E7" s="8248" t="str">
        <f t="shared" si="0"/>
        <v>スポーツ協会補助</v>
      </c>
      <c r="F7" s="8249"/>
      <c r="G7" s="8249"/>
      <c r="H7" s="8249"/>
      <c r="I7" s="8249"/>
      <c r="J7" s="8249"/>
      <c r="K7" s="8249"/>
      <c r="L7" s="8249"/>
      <c r="M7" s="8249"/>
      <c r="N7" s="8250"/>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8221" t="s">
        <v>154</v>
      </c>
      <c r="B8" s="8222"/>
      <c r="C8" s="8222"/>
      <c r="D8" s="8222"/>
      <c r="E8" s="8231" t="str">
        <f t="shared" si="0"/>
        <v>生涯学習スポーツ課</v>
      </c>
      <c r="F8" s="8232"/>
      <c r="G8" s="8232"/>
      <c r="H8" s="8232"/>
      <c r="I8" s="8232"/>
      <c r="J8" s="8232"/>
      <c r="K8" s="8232"/>
      <c r="L8" s="8232"/>
      <c r="M8" s="8232"/>
      <c r="N8" s="8233"/>
      <c r="P8" s="8218" t="s">
        <v>155</v>
      </c>
      <c r="Q8" s="8219"/>
      <c r="R8" s="8219"/>
      <c r="S8" s="8219"/>
      <c r="T8" s="184" t="str">
        <f>LEFT(E87,1)</f>
        <v>Ａ</v>
      </c>
      <c r="U8" s="8234" t="s">
        <v>156</v>
      </c>
      <c r="V8" s="8234"/>
      <c r="W8" s="8234"/>
      <c r="X8" s="8235"/>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8236" t="s">
        <v>157</v>
      </c>
      <c r="B9" s="8237"/>
      <c r="C9" s="8237"/>
      <c r="D9" s="8238"/>
      <c r="E9" s="8239" t="str">
        <f t="shared" si="0"/>
        <v>スポーツ・レクリエーション関係２４団体で構成される公益財団法人新座市スポーツ協会に対し、普及啓発に関する事業費及び人件費について補助を行う。</v>
      </c>
      <c r="F9" s="8240"/>
      <c r="G9" s="8240"/>
      <c r="H9" s="8240"/>
      <c r="I9" s="8240"/>
      <c r="J9" s="8240"/>
      <c r="K9" s="8240"/>
      <c r="L9" s="8240"/>
      <c r="M9" s="8240"/>
      <c r="N9" s="8241"/>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8242" t="s">
        <v>158</v>
      </c>
      <c r="Q10" s="8243"/>
      <c r="R10" s="8243"/>
      <c r="S10" s="8243"/>
      <c r="T10" s="197" t="str">
        <f>LEFT(E89,1)</f>
        <v>Ａ</v>
      </c>
      <c r="U10" s="8234" t="s">
        <v>159</v>
      </c>
      <c r="V10" s="8234"/>
      <c r="W10" s="8234"/>
      <c r="X10" s="8235"/>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市民のスポーツ・レクリエーション振興を目的とした公益財団法人新座市スポーツ協会に対して補助を行い、団体の活動費として活用していただくことができた。</v>
      </c>
      <c r="U12" s="8216"/>
      <c r="V12" s="8216"/>
      <c r="W12" s="8216"/>
      <c r="X12" s="8217"/>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8221" t="s">
        <v>161</v>
      </c>
      <c r="B14" s="8222"/>
      <c r="C14" s="8222"/>
      <c r="D14" s="8222"/>
      <c r="E14" s="8223" t="str">
        <f>E51</f>
        <v>■市が直接実施  □一部委託  □全部委託・指定管理  □その他</v>
      </c>
      <c r="F14" s="8224"/>
      <c r="G14" s="8224"/>
      <c r="H14" s="8224"/>
      <c r="I14" s="8224"/>
      <c r="J14" s="8224"/>
      <c r="K14" s="8224"/>
      <c r="L14" s="8224"/>
      <c r="M14" s="8224"/>
      <c r="N14" s="8225"/>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8221" t="s">
        <v>162</v>
      </c>
      <c r="B15" s="8222"/>
      <c r="C15" s="8222"/>
      <c r="D15" s="8222"/>
      <c r="E15" s="8223" t="str">
        <f>E52</f>
        <v>□国・県の制度　 □国・県の制度＋市独自の制度　 ■市独自の制度</v>
      </c>
      <c r="F15" s="8224"/>
      <c r="G15" s="8224"/>
      <c r="H15" s="8224"/>
      <c r="I15" s="8224"/>
      <c r="J15" s="8224"/>
      <c r="K15" s="8224"/>
      <c r="L15" s="8224"/>
      <c r="M15" s="8224"/>
      <c r="N15" s="8225"/>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8226" t="s">
        <v>163</v>
      </c>
      <c r="B16" s="8227"/>
      <c r="C16" s="8227"/>
      <c r="D16" s="8227"/>
      <c r="E16" s="8228" t="str">
        <f>E53</f>
        <v>団体等に交付する補助金等交付要綱、新座市補助金等の交付に関する規則</v>
      </c>
      <c r="F16" s="8229"/>
      <c r="G16" s="8229"/>
      <c r="H16" s="8229"/>
      <c r="I16" s="8229"/>
      <c r="J16" s="8229"/>
      <c r="K16" s="8229"/>
      <c r="L16" s="8229"/>
      <c r="M16" s="8229"/>
      <c r="N16" s="8230"/>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23111000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23111000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23111000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1</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スポーツ・レクリエーション関係２４団体で構成される公益財団法人スポーツ協会に対し、普及啓発に関する事業費及び人件費について補助を行った。
補助団体数：１団体
補助額：２３，１１１，０００円</v>
      </c>
      <c r="F26" s="105"/>
      <c r="G26" s="105"/>
      <c r="H26" s="105"/>
      <c r="I26" s="105"/>
      <c r="J26" s="105"/>
      <c r="K26" s="105"/>
      <c r="L26" s="105"/>
      <c r="M26" s="105"/>
      <c r="N26" s="106"/>
      <c r="O26" s="18"/>
      <c r="P26" s="8218" t="s">
        <v>183</v>
      </c>
      <c r="Q26" s="8219"/>
      <c r="R26" s="8219"/>
      <c r="S26" s="8220"/>
      <c r="T26" s="153" t="str">
        <f>E105</f>
        <v>時勢とともに地域のスポーツ活動は変化しており、部活動地域移行等の新たな課題も生じている。
公益法人である新座市スポーツ協会が本市のスポーツ・レクリエーション振興の核となり地域課題の解決に貢献できるよう支援していく。</v>
      </c>
      <c r="U26" s="8216"/>
      <c r="V26" s="8216"/>
      <c r="W26" s="8216"/>
      <c r="X26" s="8217"/>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補助団体数</v>
      </c>
      <c r="C33" s="96"/>
      <c r="D33" s="21" t="str">
        <f t="shared" ref="D33:E36" si="1">D70</f>
        <v>団体</v>
      </c>
      <c r="E33" s="148">
        <f t="shared" si="1"/>
        <v>1</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補助額</v>
      </c>
      <c r="C34" s="96"/>
      <c r="D34" s="21" t="str">
        <f t="shared" si="1"/>
        <v>円</v>
      </c>
      <c r="E34" s="162">
        <f t="shared" si="1"/>
        <v>23110000</v>
      </c>
      <c r="F34" s="162"/>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第6節　スポーツ・レクリエーション</v>
      </c>
      <c r="F42" s="138"/>
      <c r="G42" s="138"/>
      <c r="H42" s="138"/>
      <c r="I42" s="138"/>
      <c r="J42" s="138"/>
      <c r="K42" s="138"/>
      <c r="L42" s="138"/>
      <c r="M42" s="138"/>
      <c r="N42" s="139"/>
      <c r="AA42" s="8">
        <v>6</v>
      </c>
      <c r="AB42" s="8" t="s">
        <v>129</v>
      </c>
    </row>
    <row r="43" spans="1:35" ht="20.100000000000001" customHeight="1" x14ac:dyDescent="0.15">
      <c r="A43" s="103" t="s">
        <v>150</v>
      </c>
      <c r="B43" s="104"/>
      <c r="C43" s="104"/>
      <c r="D43" s="104"/>
      <c r="E43" s="138" t="str">
        <f>AB43</f>
        <v>施策１　スポーツ・レクリエーションの振興</v>
      </c>
      <c r="F43" s="138"/>
      <c r="G43" s="138"/>
      <c r="H43" s="138"/>
      <c r="I43" s="138"/>
      <c r="J43" s="138"/>
      <c r="K43" s="138"/>
      <c r="L43" s="138"/>
      <c r="M43" s="138"/>
      <c r="N43" s="139"/>
      <c r="AA43" s="8">
        <v>1</v>
      </c>
      <c r="AB43" s="8" t="s">
        <v>130</v>
      </c>
    </row>
    <row r="44" spans="1:35" ht="20.100000000000001" customHeight="1" x14ac:dyDescent="0.15">
      <c r="A44" s="8208" t="s">
        <v>153</v>
      </c>
      <c r="B44" s="8209"/>
      <c r="C44" s="8209"/>
      <c r="D44" s="8209"/>
      <c r="E44" s="8210" t="s">
        <v>994</v>
      </c>
      <c r="F44" s="8211"/>
      <c r="G44" s="8211"/>
      <c r="H44" s="8211"/>
      <c r="I44" s="8211"/>
      <c r="J44" s="8211"/>
      <c r="K44" s="8211"/>
      <c r="L44" s="8211"/>
      <c r="M44" s="8211"/>
      <c r="N44" s="8212"/>
    </row>
    <row r="45" spans="1:35" ht="20.100000000000001" customHeight="1" x14ac:dyDescent="0.15">
      <c r="A45" s="8203" t="s">
        <v>154</v>
      </c>
      <c r="B45" s="8204"/>
      <c r="C45" s="8204"/>
      <c r="D45" s="8204"/>
      <c r="E45" s="8213" t="s">
        <v>719</v>
      </c>
      <c r="F45" s="8214"/>
      <c r="G45" s="8214"/>
      <c r="H45" s="8214"/>
      <c r="I45" s="8214"/>
      <c r="J45" s="8214"/>
      <c r="K45" s="8214"/>
      <c r="L45" s="8214"/>
      <c r="M45" s="8214"/>
      <c r="N45" s="8215"/>
    </row>
    <row r="46" spans="1:35" ht="20.100000000000001" customHeight="1" x14ac:dyDescent="0.15">
      <c r="A46" s="8197" t="s">
        <v>157</v>
      </c>
      <c r="B46" s="8198"/>
      <c r="C46" s="8198"/>
      <c r="D46" s="8199"/>
      <c r="E46" s="8200" t="s">
        <v>995</v>
      </c>
      <c r="F46" s="8201"/>
      <c r="G46" s="8201"/>
      <c r="H46" s="8201"/>
      <c r="I46" s="8201"/>
      <c r="J46" s="8201"/>
      <c r="K46" s="8201"/>
      <c r="L46" s="8201"/>
      <c r="M46" s="8201"/>
      <c r="N46" s="8202"/>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8203" t="s">
        <v>161</v>
      </c>
      <c r="B51" s="8204"/>
      <c r="C51" s="8204"/>
      <c r="D51" s="8204"/>
      <c r="E51" s="8205" t="str">
        <f>AA52 &amp; "市が直接実施  " &amp; AB52  &amp; "一部委託  "  &amp; AC52 &amp; "全部委託・指定管理  " &amp; AD52 &amp; "その他"</f>
        <v>■市が直接実施  □一部委託  □全部委託・指定管理  □その他</v>
      </c>
      <c r="F51" s="8206"/>
      <c r="G51" s="8206"/>
      <c r="H51" s="8206"/>
      <c r="I51" s="8206"/>
      <c r="J51" s="8206"/>
      <c r="K51" s="8206"/>
      <c r="L51" s="8206"/>
      <c r="M51" s="8206"/>
      <c r="N51" s="8207"/>
    </row>
    <row r="52" spans="1:40" ht="20.100000000000001" customHeight="1" x14ac:dyDescent="0.15">
      <c r="A52" s="8203" t="s">
        <v>162</v>
      </c>
      <c r="B52" s="8204"/>
      <c r="C52" s="8204"/>
      <c r="D52" s="8204"/>
      <c r="E52" s="8205" t="str">
        <f>AA53 &amp; "国・県の制度　 " &amp; AB53  &amp; "国・県の制度＋市独自の制度　 "  &amp; AC53  &amp; "市独自の制度"</f>
        <v>□国・県の制度　 □国・県の制度＋市独自の制度　 ■市独自の制度</v>
      </c>
      <c r="F52" s="8206"/>
      <c r="G52" s="8206"/>
      <c r="H52" s="8206"/>
      <c r="I52" s="8206"/>
      <c r="J52" s="8206"/>
      <c r="K52" s="8206"/>
      <c r="L52" s="8206"/>
      <c r="M52" s="8206"/>
      <c r="N52" s="8207"/>
      <c r="AA52" s="8" t="s">
        <v>191</v>
      </c>
      <c r="AB52" s="8" t="s">
        <v>192</v>
      </c>
      <c r="AC52" s="8" t="s">
        <v>192</v>
      </c>
      <c r="AD52" s="8" t="s">
        <v>192</v>
      </c>
    </row>
    <row r="53" spans="1:40" ht="20.100000000000001" customHeight="1" thickBot="1" x14ac:dyDescent="0.2">
      <c r="A53" s="8192" t="s">
        <v>163</v>
      </c>
      <c r="B53" s="8193"/>
      <c r="C53" s="8193"/>
      <c r="D53" s="8193"/>
      <c r="E53" s="8194" t="s">
        <v>996</v>
      </c>
      <c r="F53" s="8195"/>
      <c r="G53" s="8195"/>
      <c r="H53" s="8195"/>
      <c r="I53" s="8195"/>
      <c r="J53" s="8195"/>
      <c r="K53" s="8195"/>
      <c r="L53" s="8195"/>
      <c r="M53" s="8195"/>
      <c r="N53" s="8196"/>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23111000</v>
      </c>
      <c r="F57" s="108"/>
      <c r="G57" s="108">
        <f>IFERROR(HLOOKUP($AF$38,$AA$56:$AI$57,2,FALSE)*1000,"")</f>
        <v>23491000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20529</v>
      </c>
      <c r="AE57" s="23">
        <v>23111</v>
      </c>
      <c r="AF57" s="23">
        <v>23491</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23111000</v>
      </c>
      <c r="G58" s="15"/>
      <c r="H58" s="16">
        <f>IFERROR(G57-H59,"")</f>
        <v>23491000</v>
      </c>
      <c r="I58" s="15"/>
      <c r="J58" s="16">
        <f>IFERROR(I57-J59,"")</f>
        <v>0</v>
      </c>
      <c r="K58" s="15"/>
      <c r="L58" s="16">
        <f>IFERROR(K57-L59,"")</f>
        <v>0</v>
      </c>
      <c r="M58" s="15"/>
      <c r="N58" s="17">
        <f>IFERROR(M57-N59,"")</f>
        <v>0</v>
      </c>
      <c r="AA58" s="23">
        <v>0</v>
      </c>
      <c r="AB58" s="23">
        <v>0</v>
      </c>
      <c r="AC58" s="23">
        <v>0</v>
      </c>
      <c r="AD58" s="23">
        <v>20529000</v>
      </c>
      <c r="AE58" s="23">
        <v>23111000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23111000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0</v>
      </c>
      <c r="F61" s="108"/>
      <c r="G61" s="108">
        <f>IFERROR(G57-G60,"")</f>
        <v>23491000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1</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997</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753</v>
      </c>
      <c r="C70" s="96"/>
      <c r="D70" s="26" t="s">
        <v>754</v>
      </c>
      <c r="E70" s="91">
        <f>IFERROR(HLOOKUP($AE$38,$AA$76:$AI$80,2,FALSE),"")</f>
        <v>1</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755</v>
      </c>
      <c r="C71" s="96"/>
      <c r="D71" s="26" t="s">
        <v>249</v>
      </c>
      <c r="E71" s="91">
        <f>IFERROR(HLOOKUP($AE$38,$AA$76:$AI$80,3,FALSE),"")</f>
        <v>23110000</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23110000</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8179" t="s">
        <v>151</v>
      </c>
      <c r="B85" s="8180"/>
      <c r="C85" s="8180"/>
      <c r="D85" s="8180"/>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8179" t="s">
        <v>155</v>
      </c>
      <c r="B87" s="8180"/>
      <c r="C87" s="8180"/>
      <c r="D87" s="8180"/>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8190" t="s">
        <v>158</v>
      </c>
      <c r="B89" s="8191"/>
      <c r="C89" s="8191"/>
      <c r="D89" s="8191"/>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8179" t="s">
        <v>160</v>
      </c>
      <c r="B91" s="8180"/>
      <c r="C91" s="8180"/>
      <c r="D91" s="8181"/>
      <c r="E91" s="52" t="s">
        <v>998</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8179" t="s">
        <v>172</v>
      </c>
      <c r="B98" s="8180"/>
      <c r="C98" s="8180"/>
      <c r="D98" s="8181"/>
      <c r="E98" s="8185" t="s">
        <v>206</v>
      </c>
      <c r="F98" s="8186"/>
      <c r="G98" s="8187" t="s">
        <v>173</v>
      </c>
      <c r="H98" s="8188"/>
      <c r="I98" s="8188"/>
      <c r="J98" s="8188"/>
      <c r="K98" s="8188"/>
      <c r="L98" s="8188"/>
      <c r="M98" s="8188"/>
      <c r="N98" s="8189"/>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8179" t="s">
        <v>183</v>
      </c>
      <c r="B105" s="8180"/>
      <c r="C105" s="8180"/>
      <c r="D105" s="8181"/>
      <c r="E105" s="8182" t="s">
        <v>999</v>
      </c>
      <c r="F105" s="8183"/>
      <c r="G105" s="8183"/>
      <c r="H105" s="8183"/>
      <c r="I105" s="8183"/>
      <c r="J105" s="8183"/>
      <c r="K105" s="8183"/>
      <c r="L105" s="8183"/>
      <c r="M105" s="8183"/>
      <c r="N105" s="8184"/>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8190" t="s">
        <v>147</v>
      </c>
      <c r="Q4" s="8191"/>
      <c r="R4" s="8191"/>
      <c r="S4" s="8191"/>
      <c r="T4" s="197" t="str">
        <f>LEFT(E83,1)</f>
        <v>Ｂ</v>
      </c>
      <c r="U4" s="8316" t="s">
        <v>148</v>
      </c>
      <c r="V4" s="8316"/>
      <c r="W4" s="8316"/>
      <c r="X4" s="8317"/>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第6節　スポーツ・レクリエーション</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スポーツ・レクリエーションの振興</v>
      </c>
      <c r="F6" s="138"/>
      <c r="G6" s="138"/>
      <c r="H6" s="138"/>
      <c r="I6" s="138"/>
      <c r="J6" s="138"/>
      <c r="K6" s="138"/>
      <c r="L6" s="138"/>
      <c r="M6" s="138"/>
      <c r="N6" s="139"/>
      <c r="P6" s="8179" t="s">
        <v>151</v>
      </c>
      <c r="Q6" s="8180"/>
      <c r="R6" s="8180"/>
      <c r="S6" s="8180"/>
      <c r="T6" s="197" t="str">
        <f>LEFT(E85,1)</f>
        <v>Ｂ</v>
      </c>
      <c r="U6" s="8316" t="s">
        <v>152</v>
      </c>
      <c r="V6" s="8316"/>
      <c r="W6" s="8316"/>
      <c r="X6" s="8317"/>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8318" t="s">
        <v>153</v>
      </c>
      <c r="B7" s="8319"/>
      <c r="C7" s="8319"/>
      <c r="D7" s="8319"/>
      <c r="E7" s="8320" t="str">
        <f t="shared" si="0"/>
        <v>新座快適みらい都市市民まつり</v>
      </c>
      <c r="F7" s="8321"/>
      <c r="G7" s="8321"/>
      <c r="H7" s="8321"/>
      <c r="I7" s="8321"/>
      <c r="J7" s="8321"/>
      <c r="K7" s="8321"/>
      <c r="L7" s="8321"/>
      <c r="M7" s="8321"/>
      <c r="N7" s="8322"/>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8293" t="s">
        <v>154</v>
      </c>
      <c r="B8" s="8294"/>
      <c r="C8" s="8294"/>
      <c r="D8" s="8294"/>
      <c r="E8" s="8303" t="str">
        <f t="shared" si="0"/>
        <v>生涯学習スポーツ課</v>
      </c>
      <c r="F8" s="8304"/>
      <c r="G8" s="8304"/>
      <c r="H8" s="8304"/>
      <c r="I8" s="8304"/>
      <c r="J8" s="8304"/>
      <c r="K8" s="8304"/>
      <c r="L8" s="8304"/>
      <c r="M8" s="8304"/>
      <c r="N8" s="8305"/>
      <c r="P8" s="8290" t="s">
        <v>155</v>
      </c>
      <c r="Q8" s="8291"/>
      <c r="R8" s="8291"/>
      <c r="S8" s="8291"/>
      <c r="T8" s="184" t="str">
        <f>LEFT(E87,1)</f>
        <v>Ｂ</v>
      </c>
      <c r="U8" s="8306" t="s">
        <v>156</v>
      </c>
      <c r="V8" s="8306"/>
      <c r="W8" s="8306"/>
      <c r="X8" s="8307"/>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8308" t="s">
        <v>157</v>
      </c>
      <c r="B9" s="8309"/>
      <c r="C9" s="8309"/>
      <c r="D9" s="8310"/>
      <c r="E9" s="8311" t="str">
        <f t="shared" si="0"/>
        <v>市民のふれあいの場とふるさとづくりを促進し、地域コミュニティとふるさと意識の高揚を図るため、市民参加によって開催される新座快適みらい都市市民まつり市民体育祭実行委員会に対し、事業費の補助を行う。
なお、令和６年度は実施会場の陸上競技場が改修工事のため中止予定としている。</v>
      </c>
      <c r="F9" s="8312"/>
      <c r="G9" s="8312"/>
      <c r="H9" s="8312"/>
      <c r="I9" s="8312"/>
      <c r="J9" s="8312"/>
      <c r="K9" s="8312"/>
      <c r="L9" s="8312"/>
      <c r="M9" s="8312"/>
      <c r="N9" s="8313"/>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8314" t="s">
        <v>158</v>
      </c>
      <c r="Q10" s="8315"/>
      <c r="R10" s="8315"/>
      <c r="S10" s="8315"/>
      <c r="T10" s="197" t="str">
        <f>LEFT(E89,1)</f>
        <v>Ａ</v>
      </c>
      <c r="U10" s="8306" t="s">
        <v>159</v>
      </c>
      <c r="V10" s="8306"/>
      <c r="W10" s="8306"/>
      <c r="X10" s="8307"/>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市民のふれあいの場とふるさとづくりを促進するとともに、町内会同士の情報共有や結びつきを深め、町内会活動の更なる活性化をすることができた。
参加町内会数についても昨年度と比較して増加している。</v>
      </c>
      <c r="U12" s="8288"/>
      <c r="V12" s="8288"/>
      <c r="W12" s="8288"/>
      <c r="X12" s="8289"/>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8293" t="s">
        <v>161</v>
      </c>
      <c r="B14" s="8294"/>
      <c r="C14" s="8294"/>
      <c r="D14" s="8294"/>
      <c r="E14" s="8295" t="str">
        <f>E51</f>
        <v>■市が直接実施  □一部委託  □全部委託・指定管理  □その他</v>
      </c>
      <c r="F14" s="8296"/>
      <c r="G14" s="8296"/>
      <c r="H14" s="8296"/>
      <c r="I14" s="8296"/>
      <c r="J14" s="8296"/>
      <c r="K14" s="8296"/>
      <c r="L14" s="8296"/>
      <c r="M14" s="8296"/>
      <c r="N14" s="8297"/>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8293" t="s">
        <v>162</v>
      </c>
      <c r="B15" s="8294"/>
      <c r="C15" s="8294"/>
      <c r="D15" s="8294"/>
      <c r="E15" s="8295" t="str">
        <f>E52</f>
        <v>□国・県の制度　 □国・県の制度＋市独自の制度　 ■市独自の制度</v>
      </c>
      <c r="F15" s="8296"/>
      <c r="G15" s="8296"/>
      <c r="H15" s="8296"/>
      <c r="I15" s="8296"/>
      <c r="J15" s="8296"/>
      <c r="K15" s="8296"/>
      <c r="L15" s="8296"/>
      <c r="M15" s="8296"/>
      <c r="N15" s="8297"/>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8298" t="s">
        <v>163</v>
      </c>
      <c r="B16" s="8299"/>
      <c r="C16" s="8299"/>
      <c r="D16" s="8299"/>
      <c r="E16" s="8300" t="str">
        <f>E53</f>
        <v>市民体育祭実行委員会要綱</v>
      </c>
      <c r="F16" s="8301"/>
      <c r="G16" s="8301"/>
      <c r="H16" s="8301"/>
      <c r="I16" s="8301"/>
      <c r="J16" s="8301"/>
      <c r="K16" s="8301"/>
      <c r="L16" s="8301"/>
      <c r="M16" s="8301"/>
      <c r="N16" s="8302"/>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3100000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3100000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2643224</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456776</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0.85265290322580645</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（公財）新座市スポーツ協会、町内会連合会、スポーツ推進委員及び教育委員会事務局の中から選出された委員で実行委員会を構成し、市民体育祭の企画・運営を行った。</v>
      </c>
      <c r="F26" s="105"/>
      <c r="G26" s="105"/>
      <c r="H26" s="105"/>
      <c r="I26" s="105"/>
      <c r="J26" s="105"/>
      <c r="K26" s="105"/>
      <c r="L26" s="105"/>
      <c r="M26" s="105"/>
      <c r="N26" s="106"/>
      <c r="O26" s="18"/>
      <c r="P26" s="8290" t="s">
        <v>183</v>
      </c>
      <c r="Q26" s="8291"/>
      <c r="R26" s="8291"/>
      <c r="S26" s="8292"/>
      <c r="T26" s="153" t="str">
        <f>E105</f>
        <v>現状では市民体育祭実行委員会の事務を生涯学習スポーツ課が担当しているが、実行委員会で中心的な役割を担う（公財）新座市スポーツ協会へ事務を移管することについて検討の余地がある。</v>
      </c>
      <c r="U26" s="8288"/>
      <c r="V26" s="8288"/>
      <c r="W26" s="8288"/>
      <c r="X26" s="8289"/>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参加町内会数</v>
      </c>
      <c r="C33" s="96"/>
      <c r="D33" s="21" t="str">
        <f t="shared" ref="D33:E36" si="1">D70</f>
        <v>町内会</v>
      </c>
      <c r="E33" s="148">
        <f t="shared" si="1"/>
        <v>23</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参加人数</v>
      </c>
      <c r="C34" s="96"/>
      <c r="D34" s="21" t="str">
        <f t="shared" si="1"/>
        <v>人</v>
      </c>
      <c r="E34" s="162">
        <f t="shared" si="1"/>
        <v>1600</v>
      </c>
      <c r="F34" s="162"/>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第6節　スポーツ・レクリエーション</v>
      </c>
      <c r="F42" s="138"/>
      <c r="G42" s="138"/>
      <c r="H42" s="138"/>
      <c r="I42" s="138"/>
      <c r="J42" s="138"/>
      <c r="K42" s="138"/>
      <c r="L42" s="138"/>
      <c r="M42" s="138"/>
      <c r="N42" s="139"/>
      <c r="AA42" s="8">
        <v>6</v>
      </c>
      <c r="AB42" s="8" t="s">
        <v>129</v>
      </c>
    </row>
    <row r="43" spans="1:35" ht="20.100000000000001" customHeight="1" x14ac:dyDescent="0.15">
      <c r="A43" s="103" t="s">
        <v>150</v>
      </c>
      <c r="B43" s="104"/>
      <c r="C43" s="104"/>
      <c r="D43" s="104"/>
      <c r="E43" s="138" t="str">
        <f>AB43</f>
        <v>施策１　スポーツ・レクリエーションの振興</v>
      </c>
      <c r="F43" s="138"/>
      <c r="G43" s="138"/>
      <c r="H43" s="138"/>
      <c r="I43" s="138"/>
      <c r="J43" s="138"/>
      <c r="K43" s="138"/>
      <c r="L43" s="138"/>
      <c r="M43" s="138"/>
      <c r="N43" s="139"/>
      <c r="AA43" s="8">
        <v>1</v>
      </c>
      <c r="AB43" s="8" t="s">
        <v>130</v>
      </c>
    </row>
    <row r="44" spans="1:35" ht="20.100000000000001" customHeight="1" x14ac:dyDescent="0.15">
      <c r="A44" s="8280" t="s">
        <v>153</v>
      </c>
      <c r="B44" s="8281"/>
      <c r="C44" s="8281"/>
      <c r="D44" s="8281"/>
      <c r="E44" s="8282" t="s">
        <v>794</v>
      </c>
      <c r="F44" s="8283"/>
      <c r="G44" s="8283"/>
      <c r="H44" s="8283"/>
      <c r="I44" s="8283"/>
      <c r="J44" s="8283"/>
      <c r="K44" s="8283"/>
      <c r="L44" s="8283"/>
      <c r="M44" s="8283"/>
      <c r="N44" s="8284"/>
    </row>
    <row r="45" spans="1:35" ht="20.100000000000001" customHeight="1" x14ac:dyDescent="0.15">
      <c r="A45" s="8275" t="s">
        <v>154</v>
      </c>
      <c r="B45" s="8276"/>
      <c r="C45" s="8276"/>
      <c r="D45" s="8276"/>
      <c r="E45" s="8285" t="s">
        <v>719</v>
      </c>
      <c r="F45" s="8286"/>
      <c r="G45" s="8286"/>
      <c r="H45" s="8286"/>
      <c r="I45" s="8286"/>
      <c r="J45" s="8286"/>
      <c r="K45" s="8286"/>
      <c r="L45" s="8286"/>
      <c r="M45" s="8286"/>
      <c r="N45" s="8287"/>
    </row>
    <row r="46" spans="1:35" ht="20.100000000000001" customHeight="1" x14ac:dyDescent="0.15">
      <c r="A46" s="8269" t="s">
        <v>157</v>
      </c>
      <c r="B46" s="8270"/>
      <c r="C46" s="8270"/>
      <c r="D46" s="8271"/>
      <c r="E46" s="8272" t="s">
        <v>1000</v>
      </c>
      <c r="F46" s="8273"/>
      <c r="G46" s="8273"/>
      <c r="H46" s="8273"/>
      <c r="I46" s="8273"/>
      <c r="J46" s="8273"/>
      <c r="K46" s="8273"/>
      <c r="L46" s="8273"/>
      <c r="M46" s="8273"/>
      <c r="N46" s="8274"/>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8275" t="s">
        <v>161</v>
      </c>
      <c r="B51" s="8276"/>
      <c r="C51" s="8276"/>
      <c r="D51" s="8276"/>
      <c r="E51" s="8277" t="str">
        <f>AA52 &amp; "市が直接実施  " &amp; AB52  &amp; "一部委託  "  &amp; AC52 &amp; "全部委託・指定管理  " &amp; AD52 &amp; "その他"</f>
        <v>■市が直接実施  □一部委託  □全部委託・指定管理  □その他</v>
      </c>
      <c r="F51" s="8278"/>
      <c r="G51" s="8278"/>
      <c r="H51" s="8278"/>
      <c r="I51" s="8278"/>
      <c r="J51" s="8278"/>
      <c r="K51" s="8278"/>
      <c r="L51" s="8278"/>
      <c r="M51" s="8278"/>
      <c r="N51" s="8279"/>
    </row>
    <row r="52" spans="1:40" ht="20.100000000000001" customHeight="1" x14ac:dyDescent="0.15">
      <c r="A52" s="8275" t="s">
        <v>162</v>
      </c>
      <c r="B52" s="8276"/>
      <c r="C52" s="8276"/>
      <c r="D52" s="8276"/>
      <c r="E52" s="8277" t="str">
        <f>AA53 &amp; "国・県の制度　 " &amp; AB53  &amp; "国・県の制度＋市独自の制度　 "  &amp; AC53  &amp; "市独自の制度"</f>
        <v>□国・県の制度　 □国・県の制度＋市独自の制度　 ■市独自の制度</v>
      </c>
      <c r="F52" s="8278"/>
      <c r="G52" s="8278"/>
      <c r="H52" s="8278"/>
      <c r="I52" s="8278"/>
      <c r="J52" s="8278"/>
      <c r="K52" s="8278"/>
      <c r="L52" s="8278"/>
      <c r="M52" s="8278"/>
      <c r="N52" s="8279"/>
      <c r="AA52" s="8" t="s">
        <v>191</v>
      </c>
      <c r="AB52" s="8" t="s">
        <v>192</v>
      </c>
      <c r="AC52" s="8" t="s">
        <v>192</v>
      </c>
      <c r="AD52" s="8" t="s">
        <v>192</v>
      </c>
    </row>
    <row r="53" spans="1:40" ht="20.100000000000001" customHeight="1" thickBot="1" x14ac:dyDescent="0.2">
      <c r="A53" s="8264" t="s">
        <v>163</v>
      </c>
      <c r="B53" s="8265"/>
      <c r="C53" s="8265"/>
      <c r="D53" s="8265"/>
      <c r="E53" s="8266" t="s">
        <v>1001</v>
      </c>
      <c r="F53" s="8267"/>
      <c r="G53" s="8267"/>
      <c r="H53" s="8267"/>
      <c r="I53" s="8267"/>
      <c r="J53" s="8267"/>
      <c r="K53" s="8267"/>
      <c r="L53" s="8267"/>
      <c r="M53" s="8267"/>
      <c r="N53" s="8268"/>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3100000</v>
      </c>
      <c r="F57" s="108"/>
      <c r="G57" s="108">
        <f>IFERROR(HLOOKUP($AF$38,$AA$56:$AI$57,2,FALSE)*1000,"")</f>
        <v>4242000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2502</v>
      </c>
      <c r="AE57" s="23">
        <v>3100</v>
      </c>
      <c r="AF57" s="23">
        <v>4242</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3100000</v>
      </c>
      <c r="G58" s="15"/>
      <c r="H58" s="16">
        <f>IFERROR(G57-H59,"")</f>
        <v>4242000</v>
      </c>
      <c r="I58" s="15"/>
      <c r="J58" s="16">
        <f>IFERROR(I57-J59,"")</f>
        <v>0</v>
      </c>
      <c r="K58" s="15"/>
      <c r="L58" s="16">
        <f>IFERROR(K57-L59,"")</f>
        <v>0</v>
      </c>
      <c r="M58" s="15"/>
      <c r="N58" s="17">
        <f>IFERROR(M57-N59,"")</f>
        <v>0</v>
      </c>
      <c r="AA58" s="23">
        <v>0</v>
      </c>
      <c r="AB58" s="23">
        <v>0</v>
      </c>
      <c r="AC58" s="23">
        <v>0</v>
      </c>
      <c r="AD58" s="23">
        <v>2288858</v>
      </c>
      <c r="AE58" s="23">
        <v>2643224</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2643224</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456776</v>
      </c>
      <c r="F61" s="108"/>
      <c r="G61" s="108">
        <f>IFERROR(G57-G60,"")</f>
        <v>4242000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0.85265290322580645</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1002</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1003</v>
      </c>
      <c r="C70" s="96"/>
      <c r="D70" s="26" t="s">
        <v>1004</v>
      </c>
      <c r="E70" s="91">
        <f>IFERROR(HLOOKUP($AE$38,$AA$76:$AI$80,2,FALSE),"")</f>
        <v>23</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355</v>
      </c>
      <c r="C71" s="96"/>
      <c r="D71" s="26" t="s">
        <v>240</v>
      </c>
      <c r="E71" s="91">
        <f>IFERROR(HLOOKUP($AE$38,$AA$76:$AI$80,3,FALSE),"")</f>
        <v>1600</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23</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1600</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8251" t="s">
        <v>151</v>
      </c>
      <c r="B85" s="8252"/>
      <c r="C85" s="8252"/>
      <c r="D85" s="8252"/>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8251" t="s">
        <v>155</v>
      </c>
      <c r="B87" s="8252"/>
      <c r="C87" s="8252"/>
      <c r="D87" s="8252"/>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8262" t="s">
        <v>158</v>
      </c>
      <c r="B89" s="8263"/>
      <c r="C89" s="8263"/>
      <c r="D89" s="8263"/>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8251" t="s">
        <v>160</v>
      </c>
      <c r="B91" s="8252"/>
      <c r="C91" s="8252"/>
      <c r="D91" s="8253"/>
      <c r="E91" s="52" t="s">
        <v>1005</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8251" t="s">
        <v>172</v>
      </c>
      <c r="B98" s="8252"/>
      <c r="C98" s="8252"/>
      <c r="D98" s="8253"/>
      <c r="E98" s="8257" t="s">
        <v>216</v>
      </c>
      <c r="F98" s="8258"/>
      <c r="G98" s="8259" t="s">
        <v>173</v>
      </c>
      <c r="H98" s="8260"/>
      <c r="I98" s="8260"/>
      <c r="J98" s="8260"/>
      <c r="K98" s="8260"/>
      <c r="L98" s="8260"/>
      <c r="M98" s="8260"/>
      <c r="N98" s="8261"/>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8251" t="s">
        <v>183</v>
      </c>
      <c r="B105" s="8252"/>
      <c r="C105" s="8252"/>
      <c r="D105" s="8253"/>
      <c r="E105" s="8254" t="s">
        <v>1006</v>
      </c>
      <c r="F105" s="8255"/>
      <c r="G105" s="8255"/>
      <c r="H105" s="8255"/>
      <c r="I105" s="8255"/>
      <c r="J105" s="8255"/>
      <c r="K105" s="8255"/>
      <c r="L105" s="8255"/>
      <c r="M105" s="8255"/>
      <c r="N105" s="8256"/>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8262" t="s">
        <v>147</v>
      </c>
      <c r="Q4" s="8263"/>
      <c r="R4" s="8263"/>
      <c r="S4" s="8263"/>
      <c r="T4" s="197" t="str">
        <f>LEFT(E83,1)</f>
        <v>Ｂ</v>
      </c>
      <c r="U4" s="8388" t="s">
        <v>148</v>
      </c>
      <c r="V4" s="8388"/>
      <c r="W4" s="8388"/>
      <c r="X4" s="8389"/>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第6節　スポーツ・レクリエーション</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スポーツ・レクリエーションの振興</v>
      </c>
      <c r="F6" s="138"/>
      <c r="G6" s="138"/>
      <c r="H6" s="138"/>
      <c r="I6" s="138"/>
      <c r="J6" s="138"/>
      <c r="K6" s="138"/>
      <c r="L6" s="138"/>
      <c r="M6" s="138"/>
      <c r="N6" s="139"/>
      <c r="P6" s="8251" t="s">
        <v>151</v>
      </c>
      <c r="Q6" s="8252"/>
      <c r="R6" s="8252"/>
      <c r="S6" s="8252"/>
      <c r="T6" s="197" t="str">
        <f>LEFT(E85,1)</f>
        <v>Ｂ</v>
      </c>
      <c r="U6" s="8388" t="s">
        <v>152</v>
      </c>
      <c r="V6" s="8388"/>
      <c r="W6" s="8388"/>
      <c r="X6" s="8389"/>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8390" t="s">
        <v>153</v>
      </c>
      <c r="B7" s="8391"/>
      <c r="C7" s="8391"/>
      <c r="D7" s="8391"/>
      <c r="E7" s="8392" t="str">
        <f t="shared" si="0"/>
        <v>市民総合体育館運営管理</v>
      </c>
      <c r="F7" s="8393"/>
      <c r="G7" s="8393"/>
      <c r="H7" s="8393"/>
      <c r="I7" s="8393"/>
      <c r="J7" s="8393"/>
      <c r="K7" s="8393"/>
      <c r="L7" s="8393"/>
      <c r="M7" s="8393"/>
      <c r="N7" s="8394"/>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8365" t="s">
        <v>154</v>
      </c>
      <c r="B8" s="8366"/>
      <c r="C8" s="8366"/>
      <c r="D8" s="8366"/>
      <c r="E8" s="8375" t="str">
        <f t="shared" si="0"/>
        <v>生涯学習スポーツ課</v>
      </c>
      <c r="F8" s="8376"/>
      <c r="G8" s="8376"/>
      <c r="H8" s="8376"/>
      <c r="I8" s="8376"/>
      <c r="J8" s="8376"/>
      <c r="K8" s="8376"/>
      <c r="L8" s="8376"/>
      <c r="M8" s="8376"/>
      <c r="N8" s="8377"/>
      <c r="P8" s="8362" t="s">
        <v>155</v>
      </c>
      <c r="Q8" s="8363"/>
      <c r="R8" s="8363"/>
      <c r="S8" s="8363"/>
      <c r="T8" s="184" t="str">
        <f>LEFT(E87,1)</f>
        <v>Ｂ</v>
      </c>
      <c r="U8" s="8378" t="s">
        <v>156</v>
      </c>
      <c r="V8" s="8378"/>
      <c r="W8" s="8378"/>
      <c r="X8" s="83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8380" t="s">
        <v>157</v>
      </c>
      <c r="B9" s="8381"/>
      <c r="C9" s="8381"/>
      <c r="D9" s="8382"/>
      <c r="E9" s="8383" t="str">
        <f t="shared" si="0"/>
        <v>市民総合体育館に係る運営管理を行う。
公益財団法人新座市スポーツ協会を指定管理者とする（令和４年度～令和６年度）。</v>
      </c>
      <c r="F9" s="8384"/>
      <c r="G9" s="8384"/>
      <c r="H9" s="8384"/>
      <c r="I9" s="8384"/>
      <c r="J9" s="8384"/>
      <c r="K9" s="8384"/>
      <c r="L9" s="8384"/>
      <c r="M9" s="8384"/>
      <c r="N9" s="8385"/>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8386" t="s">
        <v>158</v>
      </c>
      <c r="Q10" s="8387"/>
      <c r="R10" s="8387"/>
      <c r="S10" s="8387"/>
      <c r="T10" s="197" t="str">
        <f>LEFT(E89,1)</f>
        <v>Ａ</v>
      </c>
      <c r="U10" s="8378" t="s">
        <v>159</v>
      </c>
      <c r="V10" s="8378"/>
      <c r="W10" s="8378"/>
      <c r="X10" s="83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小規模な施設修繕や物品修繕の対応は、市が対応するよりも施設の維持管理を専門としている指定管理者が対応した方が、より迅速で効率的な対応が見込まれる。指定管理者で対応することについて、検討の余地がある。
また、運動施設使用料還付金事務についても、利用料金制の採用による指定管理者の事務とすることで、より効率的な対応が見込まれる。</v>
      </c>
      <c r="U12" s="8360"/>
      <c r="V12" s="8360"/>
      <c r="W12" s="8360"/>
      <c r="X12" s="836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8365" t="s">
        <v>161</v>
      </c>
      <c r="B14" s="8366"/>
      <c r="C14" s="8366"/>
      <c r="D14" s="8366"/>
      <c r="E14" s="8367" t="str">
        <f>E51</f>
        <v>■市が直接実施  ■一部委託  ■全部委託・指定管理  □その他</v>
      </c>
      <c r="F14" s="8368"/>
      <c r="G14" s="8368"/>
      <c r="H14" s="8368"/>
      <c r="I14" s="8368"/>
      <c r="J14" s="8368"/>
      <c r="K14" s="8368"/>
      <c r="L14" s="8368"/>
      <c r="M14" s="8368"/>
      <c r="N14" s="8369"/>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8365" t="s">
        <v>162</v>
      </c>
      <c r="B15" s="8366"/>
      <c r="C15" s="8366"/>
      <c r="D15" s="8366"/>
      <c r="E15" s="8367" t="str">
        <f>E52</f>
        <v>□国・県の制度　 □国・県の制度＋市独自の制度　 ■市独自の制度</v>
      </c>
      <c r="F15" s="8368"/>
      <c r="G15" s="8368"/>
      <c r="H15" s="8368"/>
      <c r="I15" s="8368"/>
      <c r="J15" s="8368"/>
      <c r="K15" s="8368"/>
      <c r="L15" s="8368"/>
      <c r="M15" s="8368"/>
      <c r="N15" s="8369"/>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8370" t="s">
        <v>163</v>
      </c>
      <c r="B16" s="8371"/>
      <c r="C16" s="8371"/>
      <c r="D16" s="8371"/>
      <c r="E16" s="8372" t="str">
        <f>E53</f>
        <v>新座市スポーツ施設条例、新座市スポーツ施設規則</v>
      </c>
      <c r="F16" s="8373"/>
      <c r="G16" s="8373"/>
      <c r="H16" s="8373"/>
      <c r="I16" s="8373"/>
      <c r="J16" s="8373"/>
      <c r="K16" s="8373"/>
      <c r="L16" s="8373"/>
      <c r="M16" s="8373"/>
      <c r="N16" s="8374"/>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126858000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114419000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12439000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117284538</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9573462</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0.92453403017547175</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指定管理者である公益財団法人新座市スポーツ協会が、スポーツ施設の運営、維持管理、主催事業の開催等を行った。
また、指定管理者による管理運営の他、軽微な修繕等について市が直接実施した。</v>
      </c>
      <c r="F26" s="105"/>
      <c r="G26" s="105"/>
      <c r="H26" s="105"/>
      <c r="I26" s="105"/>
      <c r="J26" s="105"/>
      <c r="K26" s="105"/>
      <c r="L26" s="105"/>
      <c r="M26" s="105"/>
      <c r="N26" s="106"/>
      <c r="O26" s="18"/>
      <c r="P26" s="8362" t="s">
        <v>183</v>
      </c>
      <c r="Q26" s="8363"/>
      <c r="R26" s="8363"/>
      <c r="S26" s="8364"/>
      <c r="T26" s="153" t="str">
        <f>E105</f>
        <v>指定管理者による対応が可能なものはできる限り指定管理者で対応できるよう、引き続き指定管理者と連携しながら、市民のスポーツ・レクリエーションの振興を図り、魅力ある施設の運営、適切な維持管理を行っていく。</v>
      </c>
      <c r="U26" s="8360"/>
      <c r="V26" s="8360"/>
      <c r="W26" s="8360"/>
      <c r="X26" s="8361"/>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利用件数（総合体育館全施設）</v>
      </c>
      <c r="C33" s="96"/>
      <c r="D33" s="21" t="str">
        <f t="shared" ref="D33:E36" si="1">D70</f>
        <v>件</v>
      </c>
      <c r="E33" s="162">
        <f t="shared" si="1"/>
        <v>29281</v>
      </c>
      <c r="F33" s="162"/>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指定管理料</v>
      </c>
      <c r="C34" s="96"/>
      <c r="D34" s="21" t="str">
        <f t="shared" si="1"/>
        <v>円</v>
      </c>
      <c r="E34" s="162">
        <f t="shared" si="1"/>
        <v>117712100</v>
      </c>
      <c r="F34" s="162"/>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第6節　スポーツ・レクリエーション</v>
      </c>
      <c r="F42" s="138"/>
      <c r="G42" s="138"/>
      <c r="H42" s="138"/>
      <c r="I42" s="138"/>
      <c r="J42" s="138"/>
      <c r="K42" s="138"/>
      <c r="L42" s="138"/>
      <c r="M42" s="138"/>
      <c r="N42" s="139"/>
      <c r="AA42" s="8">
        <v>6</v>
      </c>
      <c r="AB42" s="8" t="s">
        <v>129</v>
      </c>
    </row>
    <row r="43" spans="1:35" ht="20.100000000000001" customHeight="1" x14ac:dyDescent="0.15">
      <c r="A43" s="103" t="s">
        <v>150</v>
      </c>
      <c r="B43" s="104"/>
      <c r="C43" s="104"/>
      <c r="D43" s="104"/>
      <c r="E43" s="138" t="str">
        <f>AB43</f>
        <v>施策１　スポーツ・レクリエーションの振興</v>
      </c>
      <c r="F43" s="138"/>
      <c r="G43" s="138"/>
      <c r="H43" s="138"/>
      <c r="I43" s="138"/>
      <c r="J43" s="138"/>
      <c r="K43" s="138"/>
      <c r="L43" s="138"/>
      <c r="M43" s="138"/>
      <c r="N43" s="139"/>
      <c r="AA43" s="8">
        <v>1</v>
      </c>
      <c r="AB43" s="8" t="s">
        <v>130</v>
      </c>
    </row>
    <row r="44" spans="1:35" ht="20.100000000000001" customHeight="1" x14ac:dyDescent="0.15">
      <c r="A44" s="8352" t="s">
        <v>153</v>
      </c>
      <c r="B44" s="8353"/>
      <c r="C44" s="8353"/>
      <c r="D44" s="8353"/>
      <c r="E44" s="8354" t="s">
        <v>1007</v>
      </c>
      <c r="F44" s="8355"/>
      <c r="G44" s="8355"/>
      <c r="H44" s="8355"/>
      <c r="I44" s="8355"/>
      <c r="J44" s="8355"/>
      <c r="K44" s="8355"/>
      <c r="L44" s="8355"/>
      <c r="M44" s="8355"/>
      <c r="N44" s="8356"/>
    </row>
    <row r="45" spans="1:35" ht="20.100000000000001" customHeight="1" x14ac:dyDescent="0.15">
      <c r="A45" s="8347" t="s">
        <v>154</v>
      </c>
      <c r="B45" s="8348"/>
      <c r="C45" s="8348"/>
      <c r="D45" s="8348"/>
      <c r="E45" s="8357" t="s">
        <v>719</v>
      </c>
      <c r="F45" s="8358"/>
      <c r="G45" s="8358"/>
      <c r="H45" s="8358"/>
      <c r="I45" s="8358"/>
      <c r="J45" s="8358"/>
      <c r="K45" s="8358"/>
      <c r="L45" s="8358"/>
      <c r="M45" s="8358"/>
      <c r="N45" s="8359"/>
    </row>
    <row r="46" spans="1:35" ht="20.100000000000001" customHeight="1" x14ac:dyDescent="0.15">
      <c r="A46" s="8341" t="s">
        <v>157</v>
      </c>
      <c r="B46" s="8342"/>
      <c r="C46" s="8342"/>
      <c r="D46" s="8343"/>
      <c r="E46" s="8344" t="s">
        <v>1008</v>
      </c>
      <c r="F46" s="8345"/>
      <c r="G46" s="8345"/>
      <c r="H46" s="8345"/>
      <c r="I46" s="8345"/>
      <c r="J46" s="8345"/>
      <c r="K46" s="8345"/>
      <c r="L46" s="8345"/>
      <c r="M46" s="8345"/>
      <c r="N46" s="8346"/>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8347" t="s">
        <v>161</v>
      </c>
      <c r="B51" s="8348"/>
      <c r="C51" s="8348"/>
      <c r="D51" s="8348"/>
      <c r="E51" s="8349" t="str">
        <f>AA52 &amp; "市が直接実施  " &amp; AB52  &amp; "一部委託  "  &amp; AC52 &amp; "全部委託・指定管理  " &amp; AD52 &amp; "その他"</f>
        <v>■市が直接実施  ■一部委託  ■全部委託・指定管理  □その他</v>
      </c>
      <c r="F51" s="8350"/>
      <c r="G51" s="8350"/>
      <c r="H51" s="8350"/>
      <c r="I51" s="8350"/>
      <c r="J51" s="8350"/>
      <c r="K51" s="8350"/>
      <c r="L51" s="8350"/>
      <c r="M51" s="8350"/>
      <c r="N51" s="8351"/>
    </row>
    <row r="52" spans="1:40" ht="20.100000000000001" customHeight="1" x14ac:dyDescent="0.15">
      <c r="A52" s="8347" t="s">
        <v>162</v>
      </c>
      <c r="B52" s="8348"/>
      <c r="C52" s="8348"/>
      <c r="D52" s="8348"/>
      <c r="E52" s="8349" t="str">
        <f>AA53 &amp; "国・県の制度　 " &amp; AB53  &amp; "国・県の制度＋市独自の制度　 "  &amp; AC53  &amp; "市独自の制度"</f>
        <v>□国・県の制度　 □国・県の制度＋市独自の制度　 ■市独自の制度</v>
      </c>
      <c r="F52" s="8350"/>
      <c r="G52" s="8350"/>
      <c r="H52" s="8350"/>
      <c r="I52" s="8350"/>
      <c r="J52" s="8350"/>
      <c r="K52" s="8350"/>
      <c r="L52" s="8350"/>
      <c r="M52" s="8350"/>
      <c r="N52" s="8351"/>
      <c r="AA52" s="8" t="s">
        <v>191</v>
      </c>
      <c r="AB52" s="8" t="s">
        <v>191</v>
      </c>
      <c r="AC52" s="8" t="s">
        <v>191</v>
      </c>
      <c r="AD52" s="8" t="s">
        <v>192</v>
      </c>
    </row>
    <row r="53" spans="1:40" ht="20.100000000000001" customHeight="1" thickBot="1" x14ac:dyDescent="0.2">
      <c r="A53" s="8336" t="s">
        <v>163</v>
      </c>
      <c r="B53" s="8337"/>
      <c r="C53" s="8337"/>
      <c r="D53" s="8337"/>
      <c r="E53" s="8338" t="s">
        <v>1009</v>
      </c>
      <c r="F53" s="8339"/>
      <c r="G53" s="8339"/>
      <c r="H53" s="8339"/>
      <c r="I53" s="8339"/>
      <c r="J53" s="8339"/>
      <c r="K53" s="8339"/>
      <c r="L53" s="8339"/>
      <c r="M53" s="8339"/>
      <c r="N53" s="8340"/>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126858000</v>
      </c>
      <c r="F57" s="108"/>
      <c r="G57" s="108">
        <f>IFERROR(HLOOKUP($AF$38,$AA$56:$AI$57,2,FALSE)*1000,"")</f>
        <v>123300000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109116</v>
      </c>
      <c r="AE57" s="23">
        <v>126858</v>
      </c>
      <c r="AF57" s="23">
        <v>123300</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114419000</v>
      </c>
      <c r="G58" s="15"/>
      <c r="H58" s="16">
        <f>IFERROR(G57-H59,"")</f>
        <v>113554000</v>
      </c>
      <c r="I58" s="15"/>
      <c r="J58" s="16">
        <f>IFERROR(I57-J59,"")</f>
        <v>0</v>
      </c>
      <c r="K58" s="15"/>
      <c r="L58" s="16">
        <f>IFERROR(K57-L59,"")</f>
        <v>0</v>
      </c>
      <c r="M58" s="15"/>
      <c r="N58" s="17">
        <f>IFERROR(M57-N59,"")</f>
        <v>0</v>
      </c>
      <c r="AA58" s="23">
        <v>0</v>
      </c>
      <c r="AB58" s="23">
        <v>0</v>
      </c>
      <c r="AC58" s="23">
        <v>0</v>
      </c>
      <c r="AD58" s="23">
        <v>84107408</v>
      </c>
      <c r="AE58" s="23">
        <v>117284538</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12439000</v>
      </c>
      <c r="G59" s="15"/>
      <c r="H59" s="16">
        <f>IFERROR(HLOOKUP($AF$38,$AA$60:$AI$61,2,FALSE)*1000,"")</f>
        <v>9746000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117284538</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9573462</v>
      </c>
      <c r="F61" s="108"/>
      <c r="G61" s="108">
        <f>IFERROR(G57-G60,"")</f>
        <v>123300000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17329</v>
      </c>
      <c r="AE61" s="24">
        <f t="shared" si="2"/>
        <v>12439</v>
      </c>
      <c r="AF61" s="24">
        <f t="shared" si="2"/>
        <v>9746</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0.92453403017547175</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1010</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17329</v>
      </c>
      <c r="AE64" s="25">
        <v>12439</v>
      </c>
      <c r="AF64" s="25">
        <v>9746</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1011</v>
      </c>
      <c r="C70" s="96"/>
      <c r="D70" s="26" t="s">
        <v>393</v>
      </c>
      <c r="E70" s="91">
        <f>IFERROR(HLOOKUP($AE$38,$AA$76:$AI$80,2,FALSE),"")</f>
        <v>29281</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1012</v>
      </c>
      <c r="C71" s="96"/>
      <c r="D71" s="26" t="s">
        <v>249</v>
      </c>
      <c r="E71" s="91">
        <f>IFERROR(HLOOKUP($AE$38,$AA$76:$AI$80,3,FALSE),"")</f>
        <v>117712100</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29281</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117712100</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8323" t="s">
        <v>151</v>
      </c>
      <c r="B85" s="8324"/>
      <c r="C85" s="8324"/>
      <c r="D85" s="8324"/>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8323" t="s">
        <v>155</v>
      </c>
      <c r="B87" s="8324"/>
      <c r="C87" s="8324"/>
      <c r="D87" s="8324"/>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8334" t="s">
        <v>158</v>
      </c>
      <c r="B89" s="8335"/>
      <c r="C89" s="8335"/>
      <c r="D89" s="8335"/>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8323" t="s">
        <v>160</v>
      </c>
      <c r="B91" s="8324"/>
      <c r="C91" s="8324"/>
      <c r="D91" s="8325"/>
      <c r="E91" s="52" t="s">
        <v>1013</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8323" t="s">
        <v>172</v>
      </c>
      <c r="B98" s="8324"/>
      <c r="C98" s="8324"/>
      <c r="D98" s="8325"/>
      <c r="E98" s="8329" t="s">
        <v>216</v>
      </c>
      <c r="F98" s="8330"/>
      <c r="G98" s="8331" t="s">
        <v>173</v>
      </c>
      <c r="H98" s="8332"/>
      <c r="I98" s="8332"/>
      <c r="J98" s="8332"/>
      <c r="K98" s="8332"/>
      <c r="L98" s="8332"/>
      <c r="M98" s="8332"/>
      <c r="N98" s="8333"/>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8323" t="s">
        <v>183</v>
      </c>
      <c r="B105" s="8324"/>
      <c r="C105" s="8324"/>
      <c r="D105" s="8325"/>
      <c r="E105" s="8326" t="s">
        <v>1014</v>
      </c>
      <c r="F105" s="8327"/>
      <c r="G105" s="8327"/>
      <c r="H105" s="8327"/>
      <c r="I105" s="8327"/>
      <c r="J105" s="8327"/>
      <c r="K105" s="8327"/>
      <c r="L105" s="8327"/>
      <c r="M105" s="8327"/>
      <c r="N105" s="8328"/>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8334" t="s">
        <v>147</v>
      </c>
      <c r="Q4" s="8335"/>
      <c r="R4" s="8335"/>
      <c r="S4" s="8335"/>
      <c r="T4" s="197" t="str">
        <f>LEFT(E83,1)</f>
        <v>Ｂ</v>
      </c>
      <c r="U4" s="8460" t="s">
        <v>148</v>
      </c>
      <c r="V4" s="8460"/>
      <c r="W4" s="8460"/>
      <c r="X4" s="8461"/>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第6節　スポーツ・レクリエーション</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スポーツ・レクリエーションの振興</v>
      </c>
      <c r="F6" s="138"/>
      <c r="G6" s="138"/>
      <c r="H6" s="138"/>
      <c r="I6" s="138"/>
      <c r="J6" s="138"/>
      <c r="K6" s="138"/>
      <c r="L6" s="138"/>
      <c r="M6" s="138"/>
      <c r="N6" s="139"/>
      <c r="P6" s="8323" t="s">
        <v>151</v>
      </c>
      <c r="Q6" s="8324"/>
      <c r="R6" s="8324"/>
      <c r="S6" s="8324"/>
      <c r="T6" s="197" t="str">
        <f>LEFT(E85,1)</f>
        <v>Ｂ</v>
      </c>
      <c r="U6" s="8460" t="s">
        <v>152</v>
      </c>
      <c r="V6" s="8460"/>
      <c r="W6" s="8460"/>
      <c r="X6" s="8461"/>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8462" t="s">
        <v>153</v>
      </c>
      <c r="B7" s="8463"/>
      <c r="C7" s="8463"/>
      <c r="D7" s="8463"/>
      <c r="E7" s="8464" t="str">
        <f t="shared" si="0"/>
        <v>福祉の里体育館運営管理</v>
      </c>
      <c r="F7" s="8465"/>
      <c r="G7" s="8465"/>
      <c r="H7" s="8465"/>
      <c r="I7" s="8465"/>
      <c r="J7" s="8465"/>
      <c r="K7" s="8465"/>
      <c r="L7" s="8465"/>
      <c r="M7" s="8465"/>
      <c r="N7" s="8466"/>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8437" t="s">
        <v>154</v>
      </c>
      <c r="B8" s="8438"/>
      <c r="C8" s="8438"/>
      <c r="D8" s="8438"/>
      <c r="E8" s="8447" t="str">
        <f t="shared" si="0"/>
        <v>生涯学習スポーツ課</v>
      </c>
      <c r="F8" s="8448"/>
      <c r="G8" s="8448"/>
      <c r="H8" s="8448"/>
      <c r="I8" s="8448"/>
      <c r="J8" s="8448"/>
      <c r="K8" s="8448"/>
      <c r="L8" s="8448"/>
      <c r="M8" s="8448"/>
      <c r="N8" s="8449"/>
      <c r="P8" s="8434" t="s">
        <v>155</v>
      </c>
      <c r="Q8" s="8435"/>
      <c r="R8" s="8435"/>
      <c r="S8" s="8435"/>
      <c r="T8" s="184" t="str">
        <f>LEFT(E87,1)</f>
        <v>Ａ</v>
      </c>
      <c r="U8" s="8450" t="s">
        <v>156</v>
      </c>
      <c r="V8" s="8450"/>
      <c r="W8" s="8450"/>
      <c r="X8" s="8451"/>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8452" t="s">
        <v>157</v>
      </c>
      <c r="B9" s="8453"/>
      <c r="C9" s="8453"/>
      <c r="D9" s="8454"/>
      <c r="E9" s="8455" t="str">
        <f t="shared" si="0"/>
        <v>福祉の里体育館に係る運営管理を行う。</v>
      </c>
      <c r="F9" s="8456"/>
      <c r="G9" s="8456"/>
      <c r="H9" s="8456"/>
      <c r="I9" s="8456"/>
      <c r="J9" s="8456"/>
      <c r="K9" s="8456"/>
      <c r="L9" s="8456"/>
      <c r="M9" s="8456"/>
      <c r="N9" s="8457"/>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8458" t="s">
        <v>158</v>
      </c>
      <c r="Q10" s="8459"/>
      <c r="R10" s="8459"/>
      <c r="S10" s="8459"/>
      <c r="T10" s="197" t="str">
        <f>LEFT(E89,1)</f>
        <v>Ａ</v>
      </c>
      <c r="U10" s="8450" t="s">
        <v>159</v>
      </c>
      <c r="V10" s="8450"/>
      <c r="W10" s="8450"/>
      <c r="X10" s="8451"/>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委託業者により、適切に業務が行われ、市民のスポーツ・レクリエーション振興が図られた。</v>
      </c>
      <c r="U12" s="8432"/>
      <c r="V12" s="8432"/>
      <c r="W12" s="8432"/>
      <c r="X12" s="8433"/>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8437" t="s">
        <v>161</v>
      </c>
      <c r="B14" s="8438"/>
      <c r="C14" s="8438"/>
      <c r="D14" s="8438"/>
      <c r="E14" s="8439" t="str">
        <f>E51</f>
        <v>□市が直接実施  □一部委託  ■全部委託・指定管理  □その他</v>
      </c>
      <c r="F14" s="8440"/>
      <c r="G14" s="8440"/>
      <c r="H14" s="8440"/>
      <c r="I14" s="8440"/>
      <c r="J14" s="8440"/>
      <c r="K14" s="8440"/>
      <c r="L14" s="8440"/>
      <c r="M14" s="8440"/>
      <c r="N14" s="8441"/>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8437" t="s">
        <v>162</v>
      </c>
      <c r="B15" s="8438"/>
      <c r="C15" s="8438"/>
      <c r="D15" s="8438"/>
      <c r="E15" s="8439" t="str">
        <f>E52</f>
        <v>□国・県の制度　 □国・県の制度＋市独自の制度　 ■市独自の制度</v>
      </c>
      <c r="F15" s="8440"/>
      <c r="G15" s="8440"/>
      <c r="H15" s="8440"/>
      <c r="I15" s="8440"/>
      <c r="J15" s="8440"/>
      <c r="K15" s="8440"/>
      <c r="L15" s="8440"/>
      <c r="M15" s="8440"/>
      <c r="N15" s="8441"/>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8442" t="s">
        <v>163</v>
      </c>
      <c r="B16" s="8443"/>
      <c r="C16" s="8443"/>
      <c r="D16" s="8443"/>
      <c r="E16" s="8444" t="str">
        <f>E53</f>
        <v>新座市スポーツ施設条例、新座市福祉の里体育館規則</v>
      </c>
      <c r="F16" s="8445"/>
      <c r="G16" s="8445"/>
      <c r="H16" s="8445"/>
      <c r="I16" s="8445"/>
      <c r="J16" s="8445"/>
      <c r="K16" s="8445"/>
      <c r="L16" s="8445"/>
      <c r="M16" s="8445"/>
      <c r="N16" s="8446"/>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970000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13000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957000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967381</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2619</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0.99729999999999996</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福祉の里体育館の案内受付、使用料徴収、施設維持管理業務等は公益財団法人新座市シルバー人材センターに委託した。</v>
      </c>
      <c r="F26" s="105"/>
      <c r="G26" s="105"/>
      <c r="H26" s="105"/>
      <c r="I26" s="105"/>
      <c r="J26" s="105"/>
      <c r="K26" s="105"/>
      <c r="L26" s="105"/>
      <c r="M26" s="105"/>
      <c r="N26" s="106"/>
      <c r="O26" s="18"/>
      <c r="P26" s="8434" t="s">
        <v>183</v>
      </c>
      <c r="Q26" s="8435"/>
      <c r="R26" s="8435"/>
      <c r="S26" s="8436"/>
      <c r="T26" s="153" t="str">
        <f>E105</f>
        <v>今後も市民のスポーツ・レクリエーション振興のため、委託業者と連携して施設運営を行う。</v>
      </c>
      <c r="U26" s="8432"/>
      <c r="V26" s="8432"/>
      <c r="W26" s="8432"/>
      <c r="X26" s="8433"/>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利用件数</v>
      </c>
      <c r="C33" s="96"/>
      <c r="D33" s="21" t="str">
        <f t="shared" ref="D33:E36" si="1">D70</f>
        <v>件</v>
      </c>
      <c r="E33" s="162">
        <f t="shared" si="1"/>
        <v>1064</v>
      </c>
      <c r="F33" s="162"/>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第6節　スポーツ・レクリエーション</v>
      </c>
      <c r="F42" s="138"/>
      <c r="G42" s="138"/>
      <c r="H42" s="138"/>
      <c r="I42" s="138"/>
      <c r="J42" s="138"/>
      <c r="K42" s="138"/>
      <c r="L42" s="138"/>
      <c r="M42" s="138"/>
      <c r="N42" s="139"/>
      <c r="AA42" s="8">
        <v>6</v>
      </c>
      <c r="AB42" s="8" t="s">
        <v>129</v>
      </c>
    </row>
    <row r="43" spans="1:35" ht="20.100000000000001" customHeight="1" x14ac:dyDescent="0.15">
      <c r="A43" s="103" t="s">
        <v>150</v>
      </c>
      <c r="B43" s="104"/>
      <c r="C43" s="104"/>
      <c r="D43" s="104"/>
      <c r="E43" s="138" t="str">
        <f>AB43</f>
        <v>施策１　スポーツ・レクリエーションの振興</v>
      </c>
      <c r="F43" s="138"/>
      <c r="G43" s="138"/>
      <c r="H43" s="138"/>
      <c r="I43" s="138"/>
      <c r="J43" s="138"/>
      <c r="K43" s="138"/>
      <c r="L43" s="138"/>
      <c r="M43" s="138"/>
      <c r="N43" s="139"/>
      <c r="AA43" s="8">
        <v>1</v>
      </c>
      <c r="AB43" s="8" t="s">
        <v>130</v>
      </c>
    </row>
    <row r="44" spans="1:35" ht="20.100000000000001" customHeight="1" x14ac:dyDescent="0.15">
      <c r="A44" s="8424" t="s">
        <v>153</v>
      </c>
      <c r="B44" s="8425"/>
      <c r="C44" s="8425"/>
      <c r="D44" s="8425"/>
      <c r="E44" s="8426" t="s">
        <v>1015</v>
      </c>
      <c r="F44" s="8427"/>
      <c r="G44" s="8427"/>
      <c r="H44" s="8427"/>
      <c r="I44" s="8427"/>
      <c r="J44" s="8427"/>
      <c r="K44" s="8427"/>
      <c r="L44" s="8427"/>
      <c r="M44" s="8427"/>
      <c r="N44" s="8428"/>
    </row>
    <row r="45" spans="1:35" ht="20.100000000000001" customHeight="1" x14ac:dyDescent="0.15">
      <c r="A45" s="8419" t="s">
        <v>154</v>
      </c>
      <c r="B45" s="8420"/>
      <c r="C45" s="8420"/>
      <c r="D45" s="8420"/>
      <c r="E45" s="8429" t="s">
        <v>719</v>
      </c>
      <c r="F45" s="8430"/>
      <c r="G45" s="8430"/>
      <c r="H45" s="8430"/>
      <c r="I45" s="8430"/>
      <c r="J45" s="8430"/>
      <c r="K45" s="8430"/>
      <c r="L45" s="8430"/>
      <c r="M45" s="8430"/>
      <c r="N45" s="8431"/>
    </row>
    <row r="46" spans="1:35" ht="20.100000000000001" customHeight="1" x14ac:dyDescent="0.15">
      <c r="A46" s="8413" t="s">
        <v>157</v>
      </c>
      <c r="B46" s="8414"/>
      <c r="C46" s="8414"/>
      <c r="D46" s="8415"/>
      <c r="E46" s="8416" t="s">
        <v>1016</v>
      </c>
      <c r="F46" s="8417"/>
      <c r="G46" s="8417"/>
      <c r="H46" s="8417"/>
      <c r="I46" s="8417"/>
      <c r="J46" s="8417"/>
      <c r="K46" s="8417"/>
      <c r="L46" s="8417"/>
      <c r="M46" s="8417"/>
      <c r="N46" s="8418"/>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8419" t="s">
        <v>161</v>
      </c>
      <c r="B51" s="8420"/>
      <c r="C51" s="8420"/>
      <c r="D51" s="8420"/>
      <c r="E51" s="8421" t="str">
        <f>AA52 &amp; "市が直接実施  " &amp; AB52  &amp; "一部委託  "  &amp; AC52 &amp; "全部委託・指定管理  " &amp; AD52 &amp; "その他"</f>
        <v>□市が直接実施  □一部委託  ■全部委託・指定管理  □その他</v>
      </c>
      <c r="F51" s="8422"/>
      <c r="G51" s="8422"/>
      <c r="H51" s="8422"/>
      <c r="I51" s="8422"/>
      <c r="J51" s="8422"/>
      <c r="K51" s="8422"/>
      <c r="L51" s="8422"/>
      <c r="M51" s="8422"/>
      <c r="N51" s="8423"/>
    </row>
    <row r="52" spans="1:40" ht="20.100000000000001" customHeight="1" x14ac:dyDescent="0.15">
      <c r="A52" s="8419" t="s">
        <v>162</v>
      </c>
      <c r="B52" s="8420"/>
      <c r="C52" s="8420"/>
      <c r="D52" s="8420"/>
      <c r="E52" s="8421" t="str">
        <f>AA53 &amp; "国・県の制度　 " &amp; AB53  &amp; "国・県の制度＋市独自の制度　 "  &amp; AC53  &amp; "市独自の制度"</f>
        <v>□国・県の制度　 □国・県の制度＋市独自の制度　 ■市独自の制度</v>
      </c>
      <c r="F52" s="8422"/>
      <c r="G52" s="8422"/>
      <c r="H52" s="8422"/>
      <c r="I52" s="8422"/>
      <c r="J52" s="8422"/>
      <c r="K52" s="8422"/>
      <c r="L52" s="8422"/>
      <c r="M52" s="8422"/>
      <c r="N52" s="8423"/>
      <c r="AA52" s="8" t="s">
        <v>192</v>
      </c>
      <c r="AB52" s="8" t="s">
        <v>192</v>
      </c>
      <c r="AC52" s="8" t="s">
        <v>191</v>
      </c>
      <c r="AD52" s="8" t="s">
        <v>192</v>
      </c>
    </row>
    <row r="53" spans="1:40" ht="20.100000000000001" customHeight="1" thickBot="1" x14ac:dyDescent="0.2">
      <c r="A53" s="8408" t="s">
        <v>163</v>
      </c>
      <c r="B53" s="8409"/>
      <c r="C53" s="8409"/>
      <c r="D53" s="8409"/>
      <c r="E53" s="8410" t="s">
        <v>1017</v>
      </c>
      <c r="F53" s="8411"/>
      <c r="G53" s="8411"/>
      <c r="H53" s="8411"/>
      <c r="I53" s="8411"/>
      <c r="J53" s="8411"/>
      <c r="K53" s="8411"/>
      <c r="L53" s="8411"/>
      <c r="M53" s="8411"/>
      <c r="N53" s="8412"/>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970000</v>
      </c>
      <c r="F57" s="108"/>
      <c r="G57" s="108">
        <f>IFERROR(HLOOKUP($AF$38,$AA$56:$AI$57,2,FALSE)*1000,"")</f>
        <v>996000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903</v>
      </c>
      <c r="AE57" s="23">
        <v>970</v>
      </c>
      <c r="AF57" s="23">
        <v>996</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13000</v>
      </c>
      <c r="G58" s="15"/>
      <c r="H58" s="16">
        <f>IFERROR(G57-H59,"")</f>
        <v>127000</v>
      </c>
      <c r="I58" s="15"/>
      <c r="J58" s="16">
        <f>IFERROR(I57-J59,"")</f>
        <v>0</v>
      </c>
      <c r="K58" s="15"/>
      <c r="L58" s="16">
        <f>IFERROR(K57-L59,"")</f>
        <v>0</v>
      </c>
      <c r="M58" s="15"/>
      <c r="N58" s="17">
        <f>IFERROR(M57-N59,"")</f>
        <v>0</v>
      </c>
      <c r="AA58" s="23">
        <v>0</v>
      </c>
      <c r="AB58" s="23">
        <v>0</v>
      </c>
      <c r="AC58" s="23">
        <v>0</v>
      </c>
      <c r="AD58" s="23">
        <v>546455</v>
      </c>
      <c r="AE58" s="23">
        <v>967381</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957000</v>
      </c>
      <c r="G59" s="15"/>
      <c r="H59" s="16">
        <f>IFERROR(HLOOKUP($AF$38,$AA$60:$AI$61,2,FALSE)*1000,"")</f>
        <v>869000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967381</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2619</v>
      </c>
      <c r="F61" s="108"/>
      <c r="G61" s="108">
        <f>IFERROR(G57-G60,"")</f>
        <v>996000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896</v>
      </c>
      <c r="AE61" s="24">
        <f t="shared" si="2"/>
        <v>957</v>
      </c>
      <c r="AF61" s="24">
        <f t="shared" si="2"/>
        <v>869</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0.99729999999999996</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1018</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896</v>
      </c>
      <c r="AE64" s="25">
        <v>957</v>
      </c>
      <c r="AF64" s="25">
        <v>869</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1019</v>
      </c>
      <c r="C70" s="96"/>
      <c r="D70" s="26" t="s">
        <v>393</v>
      </c>
      <c r="E70" s="91">
        <f>IFERROR(HLOOKUP($AE$38,$AA$76:$AI$80,2,FALSE),"")</f>
        <v>1064</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1064</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8395" t="s">
        <v>151</v>
      </c>
      <c r="B85" s="8396"/>
      <c r="C85" s="8396"/>
      <c r="D85" s="8396"/>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8395" t="s">
        <v>155</v>
      </c>
      <c r="B87" s="8396"/>
      <c r="C87" s="8396"/>
      <c r="D87" s="8396"/>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8406" t="s">
        <v>158</v>
      </c>
      <c r="B89" s="8407"/>
      <c r="C89" s="8407"/>
      <c r="D89" s="8407"/>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8395" t="s">
        <v>160</v>
      </c>
      <c r="B91" s="8396"/>
      <c r="C91" s="8396"/>
      <c r="D91" s="8397"/>
      <c r="E91" s="52" t="s">
        <v>1020</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8395" t="s">
        <v>172</v>
      </c>
      <c r="B98" s="8396"/>
      <c r="C98" s="8396"/>
      <c r="D98" s="8397"/>
      <c r="E98" s="8401" t="s">
        <v>206</v>
      </c>
      <c r="F98" s="8402"/>
      <c r="G98" s="8403" t="s">
        <v>173</v>
      </c>
      <c r="H98" s="8404"/>
      <c r="I98" s="8404"/>
      <c r="J98" s="8404"/>
      <c r="K98" s="8404"/>
      <c r="L98" s="8404"/>
      <c r="M98" s="8404"/>
      <c r="N98" s="8405"/>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8395" t="s">
        <v>183</v>
      </c>
      <c r="B105" s="8396"/>
      <c r="C105" s="8396"/>
      <c r="D105" s="8397"/>
      <c r="E105" s="8398" t="s">
        <v>1021</v>
      </c>
      <c r="F105" s="8399"/>
      <c r="G105" s="8399"/>
      <c r="H105" s="8399"/>
      <c r="I105" s="8399"/>
      <c r="J105" s="8399"/>
      <c r="K105" s="8399"/>
      <c r="L105" s="8399"/>
      <c r="M105" s="8399"/>
      <c r="N105" s="8400"/>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8406" t="s">
        <v>147</v>
      </c>
      <c r="Q4" s="8407"/>
      <c r="R4" s="8407"/>
      <c r="S4" s="8407"/>
      <c r="T4" s="197" t="str">
        <f>LEFT(E83,1)</f>
        <v>Ｂ</v>
      </c>
      <c r="U4" s="8532" t="s">
        <v>148</v>
      </c>
      <c r="V4" s="8532"/>
      <c r="W4" s="8532"/>
      <c r="X4" s="8533"/>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第6節　スポーツ・レクリエーション</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スポーツ・レクリエーションの振興</v>
      </c>
      <c r="F6" s="138"/>
      <c r="G6" s="138"/>
      <c r="H6" s="138"/>
      <c r="I6" s="138"/>
      <c r="J6" s="138"/>
      <c r="K6" s="138"/>
      <c r="L6" s="138"/>
      <c r="M6" s="138"/>
      <c r="N6" s="139"/>
      <c r="P6" s="8395" t="s">
        <v>151</v>
      </c>
      <c r="Q6" s="8396"/>
      <c r="R6" s="8396"/>
      <c r="S6" s="8396"/>
      <c r="T6" s="197" t="str">
        <f>LEFT(E85,1)</f>
        <v>Ａ</v>
      </c>
      <c r="U6" s="8532" t="s">
        <v>152</v>
      </c>
      <c r="V6" s="8532"/>
      <c r="W6" s="8532"/>
      <c r="X6" s="8533"/>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8534" t="s">
        <v>153</v>
      </c>
      <c r="B7" s="8535"/>
      <c r="C7" s="8535"/>
      <c r="D7" s="8535"/>
      <c r="E7" s="8536" t="str">
        <f t="shared" si="0"/>
        <v>体育館施設整備</v>
      </c>
      <c r="F7" s="8537"/>
      <c r="G7" s="8537"/>
      <c r="H7" s="8537"/>
      <c r="I7" s="8537"/>
      <c r="J7" s="8537"/>
      <c r="K7" s="8537"/>
      <c r="L7" s="8537"/>
      <c r="M7" s="8537"/>
      <c r="N7" s="8538"/>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8509" t="s">
        <v>154</v>
      </c>
      <c r="B8" s="8510"/>
      <c r="C8" s="8510"/>
      <c r="D8" s="8510"/>
      <c r="E8" s="8519" t="str">
        <f t="shared" si="0"/>
        <v>生涯学習スポーツ課</v>
      </c>
      <c r="F8" s="8520"/>
      <c r="G8" s="8520"/>
      <c r="H8" s="8520"/>
      <c r="I8" s="8520"/>
      <c r="J8" s="8520"/>
      <c r="K8" s="8520"/>
      <c r="L8" s="8520"/>
      <c r="M8" s="8520"/>
      <c r="N8" s="8521"/>
      <c r="P8" s="8506" t="s">
        <v>155</v>
      </c>
      <c r="Q8" s="8507"/>
      <c r="R8" s="8507"/>
      <c r="S8" s="8507"/>
      <c r="T8" s="184" t="str">
        <f>LEFT(E87,1)</f>
        <v>Ａ</v>
      </c>
      <c r="U8" s="8522" t="s">
        <v>156</v>
      </c>
      <c r="V8" s="8522"/>
      <c r="W8" s="8522"/>
      <c r="X8" s="8523"/>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8524" t="s">
        <v>157</v>
      </c>
      <c r="B9" s="8525"/>
      <c r="C9" s="8525"/>
      <c r="D9" s="8526"/>
      <c r="E9" s="8527" t="str">
        <f t="shared" si="0"/>
        <v>体育館利用者及び入場者の安全管理や利用促進を図るため、施設の改修工事等を行う。</v>
      </c>
      <c r="F9" s="8528"/>
      <c r="G9" s="8528"/>
      <c r="H9" s="8528"/>
      <c r="I9" s="8528"/>
      <c r="J9" s="8528"/>
      <c r="K9" s="8528"/>
      <c r="L9" s="8528"/>
      <c r="M9" s="8528"/>
      <c r="N9" s="8529"/>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8530" t="s">
        <v>158</v>
      </c>
      <c r="Q10" s="8531"/>
      <c r="R10" s="8531"/>
      <c r="S10" s="8531"/>
      <c r="T10" s="197" t="str">
        <f>LEFT(E89,1)</f>
        <v>Ａ</v>
      </c>
      <c r="U10" s="8522" t="s">
        <v>159</v>
      </c>
      <c r="V10" s="8522"/>
      <c r="W10" s="8522"/>
      <c r="X10" s="8523"/>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市内スポーツ施設は老朽化が進行しており、施設利用者の安全性や利便性の向上等を考慮すると改修工事や備品の更新などの対応が必要な施設及び設備が複数あるため、事業の必要性は高まっている。</v>
      </c>
      <c r="U12" s="8504"/>
      <c r="V12" s="8504"/>
      <c r="W12" s="8504"/>
      <c r="X12" s="8505"/>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8509" t="s">
        <v>161</v>
      </c>
      <c r="B14" s="8510"/>
      <c r="C14" s="8510"/>
      <c r="D14" s="8510"/>
      <c r="E14" s="8511" t="str">
        <f>E51</f>
        <v>■市が直接実施  ■一部委託  □全部委託・指定管理  □その他</v>
      </c>
      <c r="F14" s="8512"/>
      <c r="G14" s="8512"/>
      <c r="H14" s="8512"/>
      <c r="I14" s="8512"/>
      <c r="J14" s="8512"/>
      <c r="K14" s="8512"/>
      <c r="L14" s="8512"/>
      <c r="M14" s="8512"/>
      <c r="N14" s="8513"/>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8509" t="s">
        <v>162</v>
      </c>
      <c r="B15" s="8510"/>
      <c r="C15" s="8510"/>
      <c r="D15" s="8510"/>
      <c r="E15" s="8511" t="str">
        <f>E52</f>
        <v>□国・県の制度　 □国・県の制度＋市独自の制度　 ■市独自の制度</v>
      </c>
      <c r="F15" s="8512"/>
      <c r="G15" s="8512"/>
      <c r="H15" s="8512"/>
      <c r="I15" s="8512"/>
      <c r="J15" s="8512"/>
      <c r="K15" s="8512"/>
      <c r="L15" s="8512"/>
      <c r="M15" s="8512"/>
      <c r="N15" s="8513"/>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8514" t="s">
        <v>163</v>
      </c>
      <c r="B16" s="8515"/>
      <c r="C16" s="8515"/>
      <c r="D16" s="8515"/>
      <c r="E16" s="8516" t="str">
        <f>E53</f>
        <v>新座市スポーツ施設条例、新座市スポーツ施設規則</v>
      </c>
      <c r="F16" s="8517"/>
      <c r="G16" s="8517"/>
      <c r="H16" s="8517"/>
      <c r="I16" s="8517"/>
      <c r="J16" s="8517"/>
      <c r="K16" s="8517"/>
      <c r="L16" s="8517"/>
      <c r="M16" s="8517"/>
      <c r="N16" s="8518"/>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100052000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12590000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87462000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49747780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50304220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0.49721924599208411</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体育館利用者の安全管理や利用促進を図るため、施設の改修工事及び設備備品の購入等を行った。
主な実施事業
・市民総合体育館空調設備設置工事及び非構造部材耐震化工事
・市民総合体育館浄化槽補修工事
・市民総合体育館コインロッカー購入</v>
      </c>
      <c r="F26" s="105"/>
      <c r="G26" s="105"/>
      <c r="H26" s="105"/>
      <c r="I26" s="105"/>
      <c r="J26" s="105"/>
      <c r="K26" s="105"/>
      <c r="L26" s="105"/>
      <c r="M26" s="105"/>
      <c r="N26" s="106"/>
      <c r="O26" s="18"/>
      <c r="P26" s="8506" t="s">
        <v>183</v>
      </c>
      <c r="Q26" s="8507"/>
      <c r="R26" s="8507"/>
      <c r="S26" s="8508"/>
      <c r="T26" s="153" t="str">
        <f>E105</f>
        <v>指定管理者と連携しながら、対応すべき施設や設備の優先順位を検討し、引き続き施設の改修や備品の更新を進めていく。</v>
      </c>
      <c r="U26" s="8504"/>
      <c r="V26" s="8504"/>
      <c r="W26" s="8504"/>
      <c r="X26" s="8505"/>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工事件数</v>
      </c>
      <c r="C33" s="96"/>
      <c r="D33" s="21" t="str">
        <f t="shared" ref="D33:E36" si="1">D70</f>
        <v>件</v>
      </c>
      <c r="E33" s="148">
        <f t="shared" si="1"/>
        <v>4</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工事金額</v>
      </c>
      <c r="C34" s="96"/>
      <c r="D34" s="21" t="str">
        <f t="shared" si="1"/>
        <v>円</v>
      </c>
      <c r="E34" s="162">
        <f t="shared" si="1"/>
        <v>44080470</v>
      </c>
      <c r="F34" s="162"/>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第6節　スポーツ・レクリエーション</v>
      </c>
      <c r="F42" s="138"/>
      <c r="G42" s="138"/>
      <c r="H42" s="138"/>
      <c r="I42" s="138"/>
      <c r="J42" s="138"/>
      <c r="K42" s="138"/>
      <c r="L42" s="138"/>
      <c r="M42" s="138"/>
      <c r="N42" s="139"/>
      <c r="AA42" s="8">
        <v>6</v>
      </c>
      <c r="AB42" s="8" t="s">
        <v>129</v>
      </c>
    </row>
    <row r="43" spans="1:35" ht="20.100000000000001" customHeight="1" x14ac:dyDescent="0.15">
      <c r="A43" s="103" t="s">
        <v>150</v>
      </c>
      <c r="B43" s="104"/>
      <c r="C43" s="104"/>
      <c r="D43" s="104"/>
      <c r="E43" s="138" t="str">
        <f>AB43</f>
        <v>施策１　スポーツ・レクリエーションの振興</v>
      </c>
      <c r="F43" s="138"/>
      <c r="G43" s="138"/>
      <c r="H43" s="138"/>
      <c r="I43" s="138"/>
      <c r="J43" s="138"/>
      <c r="K43" s="138"/>
      <c r="L43" s="138"/>
      <c r="M43" s="138"/>
      <c r="N43" s="139"/>
      <c r="AA43" s="8">
        <v>1</v>
      </c>
      <c r="AB43" s="8" t="s">
        <v>130</v>
      </c>
    </row>
    <row r="44" spans="1:35" ht="20.100000000000001" customHeight="1" x14ac:dyDescent="0.15">
      <c r="A44" s="8496" t="s">
        <v>153</v>
      </c>
      <c r="B44" s="8497"/>
      <c r="C44" s="8497"/>
      <c r="D44" s="8497"/>
      <c r="E44" s="8498" t="s">
        <v>1022</v>
      </c>
      <c r="F44" s="8499"/>
      <c r="G44" s="8499"/>
      <c r="H44" s="8499"/>
      <c r="I44" s="8499"/>
      <c r="J44" s="8499"/>
      <c r="K44" s="8499"/>
      <c r="L44" s="8499"/>
      <c r="M44" s="8499"/>
      <c r="N44" s="8500"/>
    </row>
    <row r="45" spans="1:35" ht="20.100000000000001" customHeight="1" x14ac:dyDescent="0.15">
      <c r="A45" s="8491" t="s">
        <v>154</v>
      </c>
      <c r="B45" s="8492"/>
      <c r="C45" s="8492"/>
      <c r="D45" s="8492"/>
      <c r="E45" s="8501" t="s">
        <v>719</v>
      </c>
      <c r="F45" s="8502"/>
      <c r="G45" s="8502"/>
      <c r="H45" s="8502"/>
      <c r="I45" s="8502"/>
      <c r="J45" s="8502"/>
      <c r="K45" s="8502"/>
      <c r="L45" s="8502"/>
      <c r="M45" s="8502"/>
      <c r="N45" s="8503"/>
    </row>
    <row r="46" spans="1:35" ht="20.100000000000001" customHeight="1" x14ac:dyDescent="0.15">
      <c r="A46" s="8485" t="s">
        <v>157</v>
      </c>
      <c r="B46" s="8486"/>
      <c r="C46" s="8486"/>
      <c r="D46" s="8487"/>
      <c r="E46" s="8488" t="s">
        <v>1023</v>
      </c>
      <c r="F46" s="8489"/>
      <c r="G46" s="8489"/>
      <c r="H46" s="8489"/>
      <c r="I46" s="8489"/>
      <c r="J46" s="8489"/>
      <c r="K46" s="8489"/>
      <c r="L46" s="8489"/>
      <c r="M46" s="8489"/>
      <c r="N46" s="8490"/>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8491" t="s">
        <v>161</v>
      </c>
      <c r="B51" s="8492"/>
      <c r="C51" s="8492"/>
      <c r="D51" s="8492"/>
      <c r="E51" s="8493" t="str">
        <f>AA52 &amp; "市が直接実施  " &amp; AB52  &amp; "一部委託  "  &amp; AC52 &amp; "全部委託・指定管理  " &amp; AD52 &amp; "その他"</f>
        <v>■市が直接実施  ■一部委託  □全部委託・指定管理  □その他</v>
      </c>
      <c r="F51" s="8494"/>
      <c r="G51" s="8494"/>
      <c r="H51" s="8494"/>
      <c r="I51" s="8494"/>
      <c r="J51" s="8494"/>
      <c r="K51" s="8494"/>
      <c r="L51" s="8494"/>
      <c r="M51" s="8494"/>
      <c r="N51" s="8495"/>
    </row>
    <row r="52" spans="1:40" ht="20.100000000000001" customHeight="1" x14ac:dyDescent="0.15">
      <c r="A52" s="8491" t="s">
        <v>162</v>
      </c>
      <c r="B52" s="8492"/>
      <c r="C52" s="8492"/>
      <c r="D52" s="8492"/>
      <c r="E52" s="8493" t="str">
        <f>AA53 &amp; "国・県の制度　 " &amp; AB53  &amp; "国・県の制度＋市独自の制度　 "  &amp; AC53  &amp; "市独自の制度"</f>
        <v>□国・県の制度　 □国・県の制度＋市独自の制度　 ■市独自の制度</v>
      </c>
      <c r="F52" s="8494"/>
      <c r="G52" s="8494"/>
      <c r="H52" s="8494"/>
      <c r="I52" s="8494"/>
      <c r="J52" s="8494"/>
      <c r="K52" s="8494"/>
      <c r="L52" s="8494"/>
      <c r="M52" s="8494"/>
      <c r="N52" s="8495"/>
      <c r="AA52" s="8" t="s">
        <v>191</v>
      </c>
      <c r="AB52" s="8" t="s">
        <v>191</v>
      </c>
      <c r="AC52" s="8" t="s">
        <v>192</v>
      </c>
      <c r="AD52" s="8" t="s">
        <v>192</v>
      </c>
    </row>
    <row r="53" spans="1:40" ht="20.100000000000001" customHeight="1" thickBot="1" x14ac:dyDescent="0.2">
      <c r="A53" s="8480" t="s">
        <v>163</v>
      </c>
      <c r="B53" s="8481"/>
      <c r="C53" s="8481"/>
      <c r="D53" s="8481"/>
      <c r="E53" s="8482" t="s">
        <v>1009</v>
      </c>
      <c r="F53" s="8483"/>
      <c r="G53" s="8483"/>
      <c r="H53" s="8483"/>
      <c r="I53" s="8483"/>
      <c r="J53" s="8483"/>
      <c r="K53" s="8483"/>
      <c r="L53" s="8483"/>
      <c r="M53" s="8483"/>
      <c r="N53" s="8484"/>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100052000</v>
      </c>
      <c r="F57" s="108"/>
      <c r="G57" s="108">
        <f>IFERROR(HLOOKUP($AF$38,$AA$56:$AI$57,2,FALSE)*1000,"")</f>
        <v>595263000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29138</v>
      </c>
      <c r="AE57" s="23">
        <v>100052</v>
      </c>
      <c r="AF57" s="23">
        <v>595263</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12590000</v>
      </c>
      <c r="G58" s="15"/>
      <c r="H58" s="16">
        <f>IFERROR(G57-H59,"")</f>
        <v>20497000</v>
      </c>
      <c r="I58" s="15"/>
      <c r="J58" s="16">
        <f>IFERROR(I57-J59,"")</f>
        <v>0</v>
      </c>
      <c r="K58" s="15"/>
      <c r="L58" s="16">
        <f>IFERROR(K57-L59,"")</f>
        <v>0</v>
      </c>
      <c r="M58" s="15"/>
      <c r="N58" s="17">
        <f>IFERROR(M57-N59,"")</f>
        <v>0</v>
      </c>
      <c r="AA58" s="23">
        <v>0</v>
      </c>
      <c r="AB58" s="23">
        <v>0</v>
      </c>
      <c r="AC58" s="23">
        <v>0</v>
      </c>
      <c r="AD58" s="23">
        <v>7790000</v>
      </c>
      <c r="AE58" s="23">
        <v>49747780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87462000</v>
      </c>
      <c r="G59" s="15"/>
      <c r="H59" s="16">
        <f>IFERROR(HLOOKUP($AF$38,$AA$60:$AI$61,2,FALSE)*1000,"")</f>
        <v>574766000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49747780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50304220</v>
      </c>
      <c r="F61" s="108"/>
      <c r="G61" s="108">
        <f>IFERROR(G57-G60,"")</f>
        <v>595263000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2900</v>
      </c>
      <c r="AE61" s="24">
        <f t="shared" si="2"/>
        <v>87462</v>
      </c>
      <c r="AF61" s="24">
        <f t="shared" si="2"/>
        <v>574766</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0.49721924599208411</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4762</v>
      </c>
      <c r="AF62" s="25">
        <v>33666</v>
      </c>
      <c r="AG62" s="25">
        <v>0</v>
      </c>
      <c r="AH62" s="25">
        <v>0</v>
      </c>
      <c r="AI62" s="25">
        <v>0</v>
      </c>
      <c r="AJ62" s="8" t="s">
        <v>194</v>
      </c>
      <c r="AL62" s="8" t="s">
        <v>194</v>
      </c>
      <c r="AN62" s="8" t="s">
        <v>194</v>
      </c>
    </row>
    <row r="63" spans="1:40" ht="20.100000000000001" customHeight="1" x14ac:dyDescent="0.15">
      <c r="A63" s="103" t="s">
        <v>182</v>
      </c>
      <c r="B63" s="104"/>
      <c r="C63" s="104"/>
      <c r="D63" s="104"/>
      <c r="E63" s="105" t="s">
        <v>1024</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869</v>
      </c>
      <c r="C70" s="96"/>
      <c r="D70" s="26" t="s">
        <v>393</v>
      </c>
      <c r="E70" s="91">
        <f>IFERROR(HLOOKUP($AE$38,$AA$76:$AI$80,2,FALSE),"")</f>
        <v>4</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1025</v>
      </c>
      <c r="C71" s="96"/>
      <c r="D71" s="26" t="s">
        <v>249</v>
      </c>
      <c r="E71" s="91">
        <f>IFERROR(HLOOKUP($AE$38,$AA$76:$AI$80,3,FALSE),"")</f>
        <v>44080470</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2900</v>
      </c>
      <c r="AE73" s="25">
        <v>82700</v>
      </c>
      <c r="AF73" s="25">
        <v>541100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4</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44080470</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8467" t="s">
        <v>151</v>
      </c>
      <c r="B85" s="8468"/>
      <c r="C85" s="8468"/>
      <c r="D85" s="8468"/>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8467" t="s">
        <v>155</v>
      </c>
      <c r="B87" s="8468"/>
      <c r="C87" s="8468"/>
      <c r="D87" s="8468"/>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8478" t="s">
        <v>158</v>
      </c>
      <c r="B89" s="8479"/>
      <c r="C89" s="8479"/>
      <c r="D89" s="8479"/>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8467" t="s">
        <v>160</v>
      </c>
      <c r="B91" s="8468"/>
      <c r="C91" s="8468"/>
      <c r="D91" s="8469"/>
      <c r="E91" s="52" t="s">
        <v>1026</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8467" t="s">
        <v>172</v>
      </c>
      <c r="B98" s="8468"/>
      <c r="C98" s="8468"/>
      <c r="D98" s="8469"/>
      <c r="E98" s="8473" t="s">
        <v>206</v>
      </c>
      <c r="F98" s="8474"/>
      <c r="G98" s="8475" t="s">
        <v>173</v>
      </c>
      <c r="H98" s="8476"/>
      <c r="I98" s="8476"/>
      <c r="J98" s="8476"/>
      <c r="K98" s="8476"/>
      <c r="L98" s="8476"/>
      <c r="M98" s="8476"/>
      <c r="N98" s="8477"/>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8467" t="s">
        <v>183</v>
      </c>
      <c r="B105" s="8468"/>
      <c r="C105" s="8468"/>
      <c r="D105" s="8469"/>
      <c r="E105" s="8470" t="s">
        <v>1027</v>
      </c>
      <c r="F105" s="8471"/>
      <c r="G105" s="8471"/>
      <c r="H105" s="8471"/>
      <c r="I105" s="8471"/>
      <c r="J105" s="8471"/>
      <c r="K105" s="8471"/>
      <c r="L105" s="8471"/>
      <c r="M105" s="8471"/>
      <c r="N105" s="8472"/>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2"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701" t="s">
        <v>147</v>
      </c>
      <c r="Q4" s="702"/>
      <c r="R4" s="702"/>
      <c r="S4" s="702"/>
      <c r="T4" s="197" t="str">
        <f>LEFT(E83,1)</f>
        <v>Ｂ</v>
      </c>
      <c r="U4" s="827" t="s">
        <v>148</v>
      </c>
      <c r="V4" s="827"/>
      <c r="W4" s="827"/>
      <c r="X4" s="828"/>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教育内容の充実</v>
      </c>
      <c r="F6" s="138"/>
      <c r="G6" s="138"/>
      <c r="H6" s="138"/>
      <c r="I6" s="138"/>
      <c r="J6" s="138"/>
      <c r="K6" s="138"/>
      <c r="L6" s="138"/>
      <c r="M6" s="138"/>
      <c r="N6" s="139"/>
      <c r="P6" s="690" t="s">
        <v>151</v>
      </c>
      <c r="Q6" s="691"/>
      <c r="R6" s="691"/>
      <c r="S6" s="691"/>
      <c r="T6" s="197" t="str">
        <f>LEFT(E85,1)</f>
        <v>Ｂ</v>
      </c>
      <c r="U6" s="827" t="s">
        <v>152</v>
      </c>
      <c r="V6" s="827"/>
      <c r="W6" s="827"/>
      <c r="X6" s="828"/>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829" t="s">
        <v>153</v>
      </c>
      <c r="B7" s="830"/>
      <c r="C7" s="830"/>
      <c r="D7" s="830"/>
      <c r="E7" s="831" t="str">
        <f t="shared" si="0"/>
        <v>学校環境衛生検査</v>
      </c>
      <c r="F7" s="832"/>
      <c r="G7" s="832"/>
      <c r="H7" s="832"/>
      <c r="I7" s="832"/>
      <c r="J7" s="832"/>
      <c r="K7" s="832"/>
      <c r="L7" s="832"/>
      <c r="M7" s="832"/>
      <c r="N7" s="833"/>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804" t="s">
        <v>154</v>
      </c>
      <c r="B8" s="805"/>
      <c r="C8" s="805"/>
      <c r="D8" s="805"/>
      <c r="E8" s="814" t="str">
        <f t="shared" si="0"/>
        <v>学務課</v>
      </c>
      <c r="F8" s="815"/>
      <c r="G8" s="815"/>
      <c r="H8" s="815"/>
      <c r="I8" s="815"/>
      <c r="J8" s="815"/>
      <c r="K8" s="815"/>
      <c r="L8" s="815"/>
      <c r="M8" s="815"/>
      <c r="N8" s="816"/>
      <c r="P8" s="801" t="s">
        <v>155</v>
      </c>
      <c r="Q8" s="802"/>
      <c r="R8" s="802"/>
      <c r="S8" s="802"/>
      <c r="T8" s="184" t="str">
        <f>LEFT(E87,1)</f>
        <v>Ａ</v>
      </c>
      <c r="U8" s="817" t="s">
        <v>156</v>
      </c>
      <c r="V8" s="817"/>
      <c r="W8" s="817"/>
      <c r="X8" s="818"/>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819" t="s">
        <v>157</v>
      </c>
      <c r="B9" s="820"/>
      <c r="C9" s="820"/>
      <c r="D9" s="821"/>
      <c r="E9" s="822" t="str">
        <f t="shared" si="0"/>
        <v>学校保健安全法第６条に基づき、学校環境衛生の維持・管理を図るため、室内空気、飲料水及びプール水の衛生検査を行う。</v>
      </c>
      <c r="F9" s="823"/>
      <c r="G9" s="823"/>
      <c r="H9" s="823"/>
      <c r="I9" s="823"/>
      <c r="J9" s="823"/>
      <c r="K9" s="823"/>
      <c r="L9" s="823"/>
      <c r="M9" s="823"/>
      <c r="N9" s="824"/>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825" t="s">
        <v>158</v>
      </c>
      <c r="Q10" s="826"/>
      <c r="R10" s="826"/>
      <c r="S10" s="826"/>
      <c r="T10" s="197" t="str">
        <f>LEFT(E89,1)</f>
        <v>Ａ</v>
      </c>
      <c r="U10" s="817" t="s">
        <v>159</v>
      </c>
      <c r="V10" s="817"/>
      <c r="W10" s="817"/>
      <c r="X10" s="81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学校環境衛生の維持・管理を図った。
栗原小学校（音楽室）の室内空気検査は、次年度検査免除基準を下回った。
毎年、学校環境衛生の維持・管理のため検査を実施していく必要がある。</v>
      </c>
      <c r="U12" s="799"/>
      <c r="V12" s="799"/>
      <c r="W12" s="799"/>
      <c r="X12" s="800"/>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804" t="s">
        <v>161</v>
      </c>
      <c r="B14" s="805"/>
      <c r="C14" s="805"/>
      <c r="D14" s="805"/>
      <c r="E14" s="806" t="str">
        <f>E51</f>
        <v>■市が直接実施  ■一部委託  □全部委託・指定管理  □その他</v>
      </c>
      <c r="F14" s="807"/>
      <c r="G14" s="807"/>
      <c r="H14" s="807"/>
      <c r="I14" s="807"/>
      <c r="J14" s="807"/>
      <c r="K14" s="807"/>
      <c r="L14" s="807"/>
      <c r="M14" s="807"/>
      <c r="N14" s="808"/>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804" t="s">
        <v>162</v>
      </c>
      <c r="B15" s="805"/>
      <c r="C15" s="805"/>
      <c r="D15" s="805"/>
      <c r="E15" s="806" t="str">
        <f>E52</f>
        <v>■国・県の制度　 □国・県の制度＋市独自の制度　 □市独自の制度</v>
      </c>
      <c r="F15" s="807"/>
      <c r="G15" s="807"/>
      <c r="H15" s="807"/>
      <c r="I15" s="807"/>
      <c r="J15" s="807"/>
      <c r="K15" s="807"/>
      <c r="L15" s="807"/>
      <c r="M15" s="807"/>
      <c r="N15" s="808"/>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809" t="s">
        <v>163</v>
      </c>
      <c r="B16" s="810"/>
      <c r="C16" s="810"/>
      <c r="D16" s="810"/>
      <c r="E16" s="811" t="str">
        <f>E53</f>
        <v>学校保健安全法</v>
      </c>
      <c r="F16" s="812"/>
      <c r="G16" s="812"/>
      <c r="H16" s="812"/>
      <c r="I16" s="812"/>
      <c r="J16" s="812"/>
      <c r="K16" s="812"/>
      <c r="L16" s="812"/>
      <c r="M16" s="812"/>
      <c r="N16" s="813"/>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2782000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2782000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2731839</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50161</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0.98196944644140904</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学校保健安全法第６条に基づき、室内空気、飲料水及びプール水の衛生検査を行った。
　室内空気検査　１校（栗原小学校）
　飲料水水質検査　２３校（全小・中学校）
　プール水水質検査　２０校（大和田小、西堀小、片山小、第四小、東北小、野寺小、池　　　　　　　　　　　　　　田小、新堀小、東野小、石神小、新開小、栗原小、陣屋小　　　　　　　　　　　　　　、新座小、新座中、第二中、第三中、第四中、第五中、第　　　　　　　　　　　　　　六中）</v>
      </c>
      <c r="F26" s="105"/>
      <c r="G26" s="105"/>
      <c r="H26" s="105"/>
      <c r="I26" s="105"/>
      <c r="J26" s="105"/>
      <c r="K26" s="105"/>
      <c r="L26" s="105"/>
      <c r="M26" s="105"/>
      <c r="N26" s="106"/>
      <c r="O26" s="18"/>
      <c r="P26" s="801" t="s">
        <v>183</v>
      </c>
      <c r="Q26" s="802"/>
      <c r="R26" s="802"/>
      <c r="S26" s="803"/>
      <c r="T26" s="153" t="str">
        <f>E105</f>
        <v>検査の実施を継続し、学校環境衛生の維持・管理を図っていく。
プール水水質検査については、水泳授業を民間委託する学校が増えていることから委託校の減少により検査委託料の減額が予想される。</v>
      </c>
      <c r="U26" s="799"/>
      <c r="V26" s="799"/>
      <c r="W26" s="799"/>
      <c r="X26" s="800"/>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検査回数</v>
      </c>
      <c r="C33" s="96"/>
      <c r="D33" s="21" t="str">
        <f t="shared" ref="D33:E36" si="1">D70</f>
        <v>回</v>
      </c>
      <c r="E33" s="148">
        <f t="shared" si="1"/>
        <v>1</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施策１　教育内容の充実</v>
      </c>
      <c r="F43" s="138"/>
      <c r="G43" s="138"/>
      <c r="H43" s="138"/>
      <c r="I43" s="138"/>
      <c r="J43" s="138"/>
      <c r="K43" s="138"/>
      <c r="L43" s="138"/>
      <c r="M43" s="138"/>
      <c r="N43" s="139"/>
      <c r="AA43" s="8">
        <v>1</v>
      </c>
      <c r="AB43" s="8" t="s">
        <v>10</v>
      </c>
    </row>
    <row r="44" spans="1:35" ht="20.100000000000001" customHeight="1" x14ac:dyDescent="0.15">
      <c r="A44" s="791" t="s">
        <v>153</v>
      </c>
      <c r="B44" s="792"/>
      <c r="C44" s="792"/>
      <c r="D44" s="792"/>
      <c r="E44" s="793" t="s">
        <v>274</v>
      </c>
      <c r="F44" s="794"/>
      <c r="G44" s="794"/>
      <c r="H44" s="794"/>
      <c r="I44" s="794"/>
      <c r="J44" s="794"/>
      <c r="K44" s="794"/>
      <c r="L44" s="794"/>
      <c r="M44" s="794"/>
      <c r="N44" s="795"/>
    </row>
    <row r="45" spans="1:35" ht="20.100000000000001" customHeight="1" x14ac:dyDescent="0.15">
      <c r="A45" s="786" t="s">
        <v>154</v>
      </c>
      <c r="B45" s="787"/>
      <c r="C45" s="787"/>
      <c r="D45" s="787"/>
      <c r="E45" s="796" t="s">
        <v>228</v>
      </c>
      <c r="F45" s="797"/>
      <c r="G45" s="797"/>
      <c r="H45" s="797"/>
      <c r="I45" s="797"/>
      <c r="J45" s="797"/>
      <c r="K45" s="797"/>
      <c r="L45" s="797"/>
      <c r="M45" s="797"/>
      <c r="N45" s="798"/>
    </row>
    <row r="46" spans="1:35" ht="20.100000000000001" customHeight="1" x14ac:dyDescent="0.15">
      <c r="A46" s="780" t="s">
        <v>157</v>
      </c>
      <c r="B46" s="781"/>
      <c r="C46" s="781"/>
      <c r="D46" s="782"/>
      <c r="E46" s="783" t="s">
        <v>275</v>
      </c>
      <c r="F46" s="784"/>
      <c r="G46" s="784"/>
      <c r="H46" s="784"/>
      <c r="I46" s="784"/>
      <c r="J46" s="784"/>
      <c r="K46" s="784"/>
      <c r="L46" s="784"/>
      <c r="M46" s="784"/>
      <c r="N46" s="785"/>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786" t="s">
        <v>161</v>
      </c>
      <c r="B51" s="787"/>
      <c r="C51" s="787"/>
      <c r="D51" s="787"/>
      <c r="E51" s="788" t="str">
        <f>AA52 &amp; "市が直接実施  " &amp; AB52  &amp; "一部委託  "  &amp; AC52 &amp; "全部委託・指定管理  " &amp; AD52 &amp; "その他"</f>
        <v>■市が直接実施  ■一部委託  □全部委託・指定管理  □その他</v>
      </c>
      <c r="F51" s="789"/>
      <c r="G51" s="789"/>
      <c r="H51" s="789"/>
      <c r="I51" s="789"/>
      <c r="J51" s="789"/>
      <c r="K51" s="789"/>
      <c r="L51" s="789"/>
      <c r="M51" s="789"/>
      <c r="N51" s="790"/>
    </row>
    <row r="52" spans="1:40" ht="20.100000000000001" customHeight="1" x14ac:dyDescent="0.15">
      <c r="A52" s="786" t="s">
        <v>162</v>
      </c>
      <c r="B52" s="787"/>
      <c r="C52" s="787"/>
      <c r="D52" s="787"/>
      <c r="E52" s="788" t="str">
        <f>AA53 &amp; "国・県の制度　 " &amp; AB53  &amp; "国・県の制度＋市独自の制度　 "  &amp; AC53  &amp; "市独自の制度"</f>
        <v>■国・県の制度　 □国・県の制度＋市独自の制度　 □市独自の制度</v>
      </c>
      <c r="F52" s="789"/>
      <c r="G52" s="789"/>
      <c r="H52" s="789"/>
      <c r="I52" s="789"/>
      <c r="J52" s="789"/>
      <c r="K52" s="789"/>
      <c r="L52" s="789"/>
      <c r="M52" s="789"/>
      <c r="N52" s="790"/>
      <c r="AA52" s="8" t="s">
        <v>191</v>
      </c>
      <c r="AB52" s="8" t="s">
        <v>191</v>
      </c>
      <c r="AC52" s="8" t="s">
        <v>192</v>
      </c>
      <c r="AD52" s="8" t="s">
        <v>192</v>
      </c>
    </row>
    <row r="53" spans="1:40" ht="20.100000000000001" customHeight="1" thickBot="1" x14ac:dyDescent="0.2">
      <c r="A53" s="775" t="s">
        <v>163</v>
      </c>
      <c r="B53" s="776"/>
      <c r="C53" s="776"/>
      <c r="D53" s="776"/>
      <c r="E53" s="777" t="s">
        <v>276</v>
      </c>
      <c r="F53" s="778"/>
      <c r="G53" s="778"/>
      <c r="H53" s="778"/>
      <c r="I53" s="778"/>
      <c r="J53" s="778"/>
      <c r="K53" s="778"/>
      <c r="L53" s="778"/>
      <c r="M53" s="778"/>
      <c r="N53" s="779"/>
      <c r="AA53" s="8" t="s">
        <v>191</v>
      </c>
      <c r="AB53" s="8" t="s">
        <v>192</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2782000</v>
      </c>
      <c r="F57" s="108"/>
      <c r="G57" s="108">
        <f>IFERROR(HLOOKUP($AF$38,$AA$56:$AI$57,2,FALSE)*1000,"")</f>
        <v>2554000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2637</v>
      </c>
      <c r="AE57" s="23">
        <v>2782</v>
      </c>
      <c r="AF57" s="23">
        <v>2554</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2782000</v>
      </c>
      <c r="G58" s="15"/>
      <c r="H58" s="16">
        <f>IFERROR(G57-H59,"")</f>
        <v>2554000</v>
      </c>
      <c r="I58" s="15"/>
      <c r="J58" s="16">
        <f>IFERROR(I57-J59,"")</f>
        <v>0</v>
      </c>
      <c r="K58" s="15"/>
      <c r="L58" s="16">
        <f>IFERROR(K57-L59,"")</f>
        <v>0</v>
      </c>
      <c r="M58" s="15"/>
      <c r="N58" s="17">
        <f>IFERROR(M57-N59,"")</f>
        <v>0</v>
      </c>
      <c r="AA58" s="23">
        <v>0</v>
      </c>
      <c r="AB58" s="23">
        <v>0</v>
      </c>
      <c r="AC58" s="23">
        <v>0</v>
      </c>
      <c r="AD58" s="23">
        <v>2548598</v>
      </c>
      <c r="AE58" s="23">
        <v>2731839</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2731839</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50161</v>
      </c>
      <c r="F61" s="108"/>
      <c r="G61" s="108">
        <f>IFERROR(G57-G60,"")</f>
        <v>2554000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0.98196944644140904</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277</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278</v>
      </c>
      <c r="C70" s="96"/>
      <c r="D70" s="26" t="s">
        <v>197</v>
      </c>
      <c r="E70" s="91">
        <f>IFERROR(HLOOKUP($AE$38,$AA$76:$AI$80,2,FALSE),"")</f>
        <v>1</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762" t="s">
        <v>151</v>
      </c>
      <c r="B85" s="763"/>
      <c r="C85" s="763"/>
      <c r="D85" s="763"/>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762" t="s">
        <v>155</v>
      </c>
      <c r="B87" s="763"/>
      <c r="C87" s="763"/>
      <c r="D87" s="763"/>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773" t="s">
        <v>158</v>
      </c>
      <c r="B89" s="774"/>
      <c r="C89" s="774"/>
      <c r="D89" s="774"/>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762" t="s">
        <v>160</v>
      </c>
      <c r="B91" s="763"/>
      <c r="C91" s="763"/>
      <c r="D91" s="764"/>
      <c r="E91" s="52" t="s">
        <v>279</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762" t="s">
        <v>172</v>
      </c>
      <c r="B98" s="763"/>
      <c r="C98" s="763"/>
      <c r="D98" s="764"/>
      <c r="E98" s="768" t="s">
        <v>206</v>
      </c>
      <c r="F98" s="769"/>
      <c r="G98" s="770" t="s">
        <v>173</v>
      </c>
      <c r="H98" s="771"/>
      <c r="I98" s="771"/>
      <c r="J98" s="771"/>
      <c r="K98" s="771"/>
      <c r="L98" s="771"/>
      <c r="M98" s="771"/>
      <c r="N98" s="772"/>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762" t="s">
        <v>183</v>
      </c>
      <c r="B105" s="763"/>
      <c r="C105" s="763"/>
      <c r="D105" s="764"/>
      <c r="E105" s="765" t="s">
        <v>280</v>
      </c>
      <c r="F105" s="766"/>
      <c r="G105" s="766"/>
      <c r="H105" s="766"/>
      <c r="I105" s="766"/>
      <c r="J105" s="766"/>
      <c r="K105" s="766"/>
      <c r="L105" s="766"/>
      <c r="M105" s="766"/>
      <c r="N105" s="767"/>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8478" t="s">
        <v>147</v>
      </c>
      <c r="Q4" s="8479"/>
      <c r="R4" s="8479"/>
      <c r="S4" s="8479"/>
      <c r="T4" s="197" t="str">
        <f>LEFT(E83,1)</f>
        <v>Ｂ</v>
      </c>
      <c r="U4" s="8604" t="s">
        <v>148</v>
      </c>
      <c r="V4" s="8604"/>
      <c r="W4" s="8604"/>
      <c r="X4" s="8605"/>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第6節　スポーツ・レクリエーション</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スポーツ・レクリエーションの振興</v>
      </c>
      <c r="F6" s="138"/>
      <c r="G6" s="138"/>
      <c r="H6" s="138"/>
      <c r="I6" s="138"/>
      <c r="J6" s="138"/>
      <c r="K6" s="138"/>
      <c r="L6" s="138"/>
      <c r="M6" s="138"/>
      <c r="N6" s="139"/>
      <c r="P6" s="8467" t="s">
        <v>151</v>
      </c>
      <c r="Q6" s="8468"/>
      <c r="R6" s="8468"/>
      <c r="S6" s="8468"/>
      <c r="T6" s="197" t="str">
        <f>LEFT(E85,1)</f>
        <v>Ｂ</v>
      </c>
      <c r="U6" s="8604" t="s">
        <v>152</v>
      </c>
      <c r="V6" s="8604"/>
      <c r="W6" s="8604"/>
      <c r="X6" s="8605"/>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8606" t="s">
        <v>153</v>
      </c>
      <c r="B7" s="8607"/>
      <c r="C7" s="8607"/>
      <c r="D7" s="8607"/>
      <c r="E7" s="8608" t="str">
        <f t="shared" si="0"/>
        <v>体育施設運営管理</v>
      </c>
      <c r="F7" s="8609"/>
      <c r="G7" s="8609"/>
      <c r="H7" s="8609"/>
      <c r="I7" s="8609"/>
      <c r="J7" s="8609"/>
      <c r="K7" s="8609"/>
      <c r="L7" s="8609"/>
      <c r="M7" s="8609"/>
      <c r="N7" s="8610"/>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8581" t="s">
        <v>154</v>
      </c>
      <c r="B8" s="8582"/>
      <c r="C8" s="8582"/>
      <c r="D8" s="8582"/>
      <c r="E8" s="8591" t="str">
        <f t="shared" si="0"/>
        <v>生涯学習スポーツ課</v>
      </c>
      <c r="F8" s="8592"/>
      <c r="G8" s="8592"/>
      <c r="H8" s="8592"/>
      <c r="I8" s="8592"/>
      <c r="J8" s="8592"/>
      <c r="K8" s="8592"/>
      <c r="L8" s="8592"/>
      <c r="M8" s="8592"/>
      <c r="N8" s="8593"/>
      <c r="P8" s="8578" t="s">
        <v>155</v>
      </c>
      <c r="Q8" s="8579"/>
      <c r="R8" s="8579"/>
      <c r="S8" s="8579"/>
      <c r="T8" s="184" t="str">
        <f>LEFT(E87,1)</f>
        <v>Ｂ</v>
      </c>
      <c r="U8" s="8594" t="s">
        <v>156</v>
      </c>
      <c r="V8" s="8594"/>
      <c r="W8" s="8594"/>
      <c r="X8" s="8595"/>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8596" t="s">
        <v>157</v>
      </c>
      <c r="B9" s="8597"/>
      <c r="C9" s="8597"/>
      <c r="D9" s="8598"/>
      <c r="E9" s="8599" t="str">
        <f t="shared" si="0"/>
        <v>体育施設に係る運営管理を行う。
公益財団法人新座市スポーツ協会を指定管理者とする（令和４年度～令和６年度）。</v>
      </c>
      <c r="F9" s="8600"/>
      <c r="G9" s="8600"/>
      <c r="H9" s="8600"/>
      <c r="I9" s="8600"/>
      <c r="J9" s="8600"/>
      <c r="K9" s="8600"/>
      <c r="L9" s="8600"/>
      <c r="M9" s="8600"/>
      <c r="N9" s="8601"/>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8602" t="s">
        <v>158</v>
      </c>
      <c r="Q10" s="8603"/>
      <c r="R10" s="8603"/>
      <c r="S10" s="8603"/>
      <c r="T10" s="197" t="str">
        <f>LEFT(E89,1)</f>
        <v>Ａ</v>
      </c>
      <c r="U10" s="8594" t="s">
        <v>159</v>
      </c>
      <c r="V10" s="8594"/>
      <c r="W10" s="8594"/>
      <c r="X10" s="8595"/>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小規模な施設修繕や物品修繕の対応は、市が対応するよりも施設の維持管理を専門としている指定管理者が対応した方が、より迅速で効率的な対応が見込まれる。指定管理者で対応することについて、検討の余地がある。
また、運動施設使用料還付金事務についても、利用料金制の採用による指定管理者の事務とすることで、より効率的な対応が見込まれる。</v>
      </c>
      <c r="U12" s="8576"/>
      <c r="V12" s="8576"/>
      <c r="W12" s="8576"/>
      <c r="X12" s="8577"/>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8581" t="s">
        <v>161</v>
      </c>
      <c r="B14" s="8582"/>
      <c r="C14" s="8582"/>
      <c r="D14" s="8582"/>
      <c r="E14" s="8583" t="str">
        <f>E51</f>
        <v>■市が直接実施  ■一部委託  ■全部委託・指定管理  □その他</v>
      </c>
      <c r="F14" s="8584"/>
      <c r="G14" s="8584"/>
      <c r="H14" s="8584"/>
      <c r="I14" s="8584"/>
      <c r="J14" s="8584"/>
      <c r="K14" s="8584"/>
      <c r="L14" s="8584"/>
      <c r="M14" s="8584"/>
      <c r="N14" s="8585"/>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8581" t="s">
        <v>162</v>
      </c>
      <c r="B15" s="8582"/>
      <c r="C15" s="8582"/>
      <c r="D15" s="8582"/>
      <c r="E15" s="8583" t="str">
        <f>E52</f>
        <v>□国・県の制度　 □国・県の制度＋市独自の制度　 ■市独自の制度</v>
      </c>
      <c r="F15" s="8584"/>
      <c r="G15" s="8584"/>
      <c r="H15" s="8584"/>
      <c r="I15" s="8584"/>
      <c r="J15" s="8584"/>
      <c r="K15" s="8584"/>
      <c r="L15" s="8584"/>
      <c r="M15" s="8584"/>
      <c r="N15" s="8585"/>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8586" t="s">
        <v>163</v>
      </c>
      <c r="B16" s="8587"/>
      <c r="C16" s="8587"/>
      <c r="D16" s="8587"/>
      <c r="E16" s="8588" t="str">
        <f>E53</f>
        <v>新座市スポーツ施設条例、新座市スポーツ施設規則</v>
      </c>
      <c r="F16" s="8589"/>
      <c r="G16" s="8589"/>
      <c r="H16" s="8589"/>
      <c r="I16" s="8589"/>
      <c r="J16" s="8589"/>
      <c r="K16" s="8589"/>
      <c r="L16" s="8589"/>
      <c r="M16" s="8589"/>
      <c r="N16" s="8590"/>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98537000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80769000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17768000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96811506</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1725494</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0.98248887220029024</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公益財団法人新座市スポーツ協会を指定管理者として、屋外スポーツ施設の管理運営を行った。
なお、スポーツ施設の土地賃貸借業務や学校施設夜間照明の電気料支払事務等は市が直接実施した。</v>
      </c>
      <c r="F26" s="105"/>
      <c r="G26" s="105"/>
      <c r="H26" s="105"/>
      <c r="I26" s="105"/>
      <c r="J26" s="105"/>
      <c r="K26" s="105"/>
      <c r="L26" s="105"/>
      <c r="M26" s="105"/>
      <c r="N26" s="106"/>
      <c r="O26" s="18"/>
      <c r="P26" s="8578" t="s">
        <v>183</v>
      </c>
      <c r="Q26" s="8579"/>
      <c r="R26" s="8579"/>
      <c r="S26" s="8580"/>
      <c r="T26" s="153" t="str">
        <f>E105</f>
        <v>指定管理者による対応が可能なものはできる限り指定管理者で対応できるよう、引き続き指定管理者と連携しながら、市民のスポーツ・レクリエーションの振興を図り、魅力ある施設の運営、適切な維持管理を行っていく。</v>
      </c>
      <c r="U26" s="8576"/>
      <c r="V26" s="8576"/>
      <c r="W26" s="8576"/>
      <c r="X26" s="8577"/>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体育施設等指定管理料</v>
      </c>
      <c r="C33" s="96"/>
      <c r="D33" s="21" t="str">
        <f t="shared" ref="D33:E36" si="1">D70</f>
        <v>円</v>
      </c>
      <c r="E33" s="162">
        <f t="shared" si="1"/>
        <v>47435647</v>
      </c>
      <c r="F33" s="162"/>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第6節　スポーツ・レクリエーション</v>
      </c>
      <c r="F42" s="138"/>
      <c r="G42" s="138"/>
      <c r="H42" s="138"/>
      <c r="I42" s="138"/>
      <c r="J42" s="138"/>
      <c r="K42" s="138"/>
      <c r="L42" s="138"/>
      <c r="M42" s="138"/>
      <c r="N42" s="139"/>
      <c r="AA42" s="8">
        <v>6</v>
      </c>
      <c r="AB42" s="8" t="s">
        <v>129</v>
      </c>
    </row>
    <row r="43" spans="1:35" ht="20.100000000000001" customHeight="1" x14ac:dyDescent="0.15">
      <c r="A43" s="103" t="s">
        <v>150</v>
      </c>
      <c r="B43" s="104"/>
      <c r="C43" s="104"/>
      <c r="D43" s="104"/>
      <c r="E43" s="138" t="str">
        <f>AB43</f>
        <v>施策１　スポーツ・レクリエーションの振興</v>
      </c>
      <c r="F43" s="138"/>
      <c r="G43" s="138"/>
      <c r="H43" s="138"/>
      <c r="I43" s="138"/>
      <c r="J43" s="138"/>
      <c r="K43" s="138"/>
      <c r="L43" s="138"/>
      <c r="M43" s="138"/>
      <c r="N43" s="139"/>
      <c r="AA43" s="8">
        <v>1</v>
      </c>
      <c r="AB43" s="8" t="s">
        <v>130</v>
      </c>
    </row>
    <row r="44" spans="1:35" ht="20.100000000000001" customHeight="1" x14ac:dyDescent="0.15">
      <c r="A44" s="8568" t="s">
        <v>153</v>
      </c>
      <c r="B44" s="8569"/>
      <c r="C44" s="8569"/>
      <c r="D44" s="8569"/>
      <c r="E44" s="8570" t="s">
        <v>1028</v>
      </c>
      <c r="F44" s="8571"/>
      <c r="G44" s="8571"/>
      <c r="H44" s="8571"/>
      <c r="I44" s="8571"/>
      <c r="J44" s="8571"/>
      <c r="K44" s="8571"/>
      <c r="L44" s="8571"/>
      <c r="M44" s="8571"/>
      <c r="N44" s="8572"/>
    </row>
    <row r="45" spans="1:35" ht="20.100000000000001" customHeight="1" x14ac:dyDescent="0.15">
      <c r="A45" s="8563" t="s">
        <v>154</v>
      </c>
      <c r="B45" s="8564"/>
      <c r="C45" s="8564"/>
      <c r="D45" s="8564"/>
      <c r="E45" s="8573" t="s">
        <v>719</v>
      </c>
      <c r="F45" s="8574"/>
      <c r="G45" s="8574"/>
      <c r="H45" s="8574"/>
      <c r="I45" s="8574"/>
      <c r="J45" s="8574"/>
      <c r="K45" s="8574"/>
      <c r="L45" s="8574"/>
      <c r="M45" s="8574"/>
      <c r="N45" s="8575"/>
    </row>
    <row r="46" spans="1:35" ht="20.100000000000001" customHeight="1" x14ac:dyDescent="0.15">
      <c r="A46" s="8557" t="s">
        <v>157</v>
      </c>
      <c r="B46" s="8558"/>
      <c r="C46" s="8558"/>
      <c r="D46" s="8559"/>
      <c r="E46" s="8560" t="s">
        <v>1029</v>
      </c>
      <c r="F46" s="8561"/>
      <c r="G46" s="8561"/>
      <c r="H46" s="8561"/>
      <c r="I46" s="8561"/>
      <c r="J46" s="8561"/>
      <c r="K46" s="8561"/>
      <c r="L46" s="8561"/>
      <c r="M46" s="8561"/>
      <c r="N46" s="8562"/>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8563" t="s">
        <v>161</v>
      </c>
      <c r="B51" s="8564"/>
      <c r="C51" s="8564"/>
      <c r="D51" s="8564"/>
      <c r="E51" s="8565" t="str">
        <f>AA52 &amp; "市が直接実施  " &amp; AB52  &amp; "一部委託  "  &amp; AC52 &amp; "全部委託・指定管理  " &amp; AD52 &amp; "その他"</f>
        <v>■市が直接実施  ■一部委託  ■全部委託・指定管理  □その他</v>
      </c>
      <c r="F51" s="8566"/>
      <c r="G51" s="8566"/>
      <c r="H51" s="8566"/>
      <c r="I51" s="8566"/>
      <c r="J51" s="8566"/>
      <c r="K51" s="8566"/>
      <c r="L51" s="8566"/>
      <c r="M51" s="8566"/>
      <c r="N51" s="8567"/>
    </row>
    <row r="52" spans="1:40" ht="20.100000000000001" customHeight="1" x14ac:dyDescent="0.15">
      <c r="A52" s="8563" t="s">
        <v>162</v>
      </c>
      <c r="B52" s="8564"/>
      <c r="C52" s="8564"/>
      <c r="D52" s="8564"/>
      <c r="E52" s="8565" t="str">
        <f>AA53 &amp; "国・県の制度　 " &amp; AB53  &amp; "国・県の制度＋市独自の制度　 "  &amp; AC53  &amp; "市独自の制度"</f>
        <v>□国・県の制度　 □国・県の制度＋市独自の制度　 ■市独自の制度</v>
      </c>
      <c r="F52" s="8566"/>
      <c r="G52" s="8566"/>
      <c r="H52" s="8566"/>
      <c r="I52" s="8566"/>
      <c r="J52" s="8566"/>
      <c r="K52" s="8566"/>
      <c r="L52" s="8566"/>
      <c r="M52" s="8566"/>
      <c r="N52" s="8567"/>
      <c r="AA52" s="8" t="s">
        <v>191</v>
      </c>
      <c r="AB52" s="8" t="s">
        <v>191</v>
      </c>
      <c r="AC52" s="8" t="s">
        <v>191</v>
      </c>
      <c r="AD52" s="8" t="s">
        <v>192</v>
      </c>
    </row>
    <row r="53" spans="1:40" ht="20.100000000000001" customHeight="1" thickBot="1" x14ac:dyDescent="0.2">
      <c r="A53" s="8552" t="s">
        <v>163</v>
      </c>
      <c r="B53" s="8553"/>
      <c r="C53" s="8553"/>
      <c r="D53" s="8553"/>
      <c r="E53" s="8554" t="s">
        <v>1009</v>
      </c>
      <c r="F53" s="8555"/>
      <c r="G53" s="8555"/>
      <c r="H53" s="8555"/>
      <c r="I53" s="8555"/>
      <c r="J53" s="8555"/>
      <c r="K53" s="8555"/>
      <c r="L53" s="8555"/>
      <c r="M53" s="8555"/>
      <c r="N53" s="8556"/>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98537000</v>
      </c>
      <c r="F57" s="108"/>
      <c r="G57" s="108">
        <f>IFERROR(HLOOKUP($AF$38,$AA$56:$AI$57,2,FALSE)*1000,"")</f>
        <v>107535000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99724</v>
      </c>
      <c r="AE57" s="23">
        <v>98537</v>
      </c>
      <c r="AF57" s="23">
        <v>107535</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80769000</v>
      </c>
      <c r="G58" s="15"/>
      <c r="H58" s="16">
        <f>IFERROR(G57-H59,"")</f>
        <v>89509000</v>
      </c>
      <c r="I58" s="15"/>
      <c r="J58" s="16">
        <f>IFERROR(I57-J59,"")</f>
        <v>0</v>
      </c>
      <c r="K58" s="15"/>
      <c r="L58" s="16">
        <f>IFERROR(K57-L59,"")</f>
        <v>0</v>
      </c>
      <c r="M58" s="15"/>
      <c r="N58" s="17">
        <f>IFERROR(M57-N59,"")</f>
        <v>0</v>
      </c>
      <c r="AA58" s="23">
        <v>0</v>
      </c>
      <c r="AB58" s="23">
        <v>0</v>
      </c>
      <c r="AC58" s="23">
        <v>0</v>
      </c>
      <c r="AD58" s="23">
        <v>71520600</v>
      </c>
      <c r="AE58" s="23">
        <v>96811506</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17768000</v>
      </c>
      <c r="G59" s="15"/>
      <c r="H59" s="16">
        <f>IFERROR(HLOOKUP($AF$38,$AA$60:$AI$61,2,FALSE)*1000,"")</f>
        <v>18026000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96811506</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1725494</v>
      </c>
      <c r="F61" s="108"/>
      <c r="G61" s="108">
        <f>IFERROR(G57-G60,"")</f>
        <v>107535000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18768</v>
      </c>
      <c r="AE61" s="24">
        <f t="shared" si="2"/>
        <v>17768</v>
      </c>
      <c r="AF61" s="24">
        <f t="shared" si="2"/>
        <v>18026</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0.98248887220029024</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1030</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18768</v>
      </c>
      <c r="AE64" s="25">
        <v>17768</v>
      </c>
      <c r="AF64" s="25">
        <v>17726</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1031</v>
      </c>
      <c r="C70" s="96"/>
      <c r="D70" s="26" t="s">
        <v>249</v>
      </c>
      <c r="E70" s="91">
        <f>IFERROR(HLOOKUP($AE$38,$AA$76:$AI$80,2,FALSE),"")</f>
        <v>47435647</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300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47435647</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8539" t="s">
        <v>151</v>
      </c>
      <c r="B85" s="8540"/>
      <c r="C85" s="8540"/>
      <c r="D85" s="8540"/>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8539" t="s">
        <v>155</v>
      </c>
      <c r="B87" s="8540"/>
      <c r="C87" s="8540"/>
      <c r="D87" s="8540"/>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8550" t="s">
        <v>158</v>
      </c>
      <c r="B89" s="8551"/>
      <c r="C89" s="8551"/>
      <c r="D89" s="8551"/>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8539" t="s">
        <v>160</v>
      </c>
      <c r="B91" s="8540"/>
      <c r="C91" s="8540"/>
      <c r="D91" s="8541"/>
      <c r="E91" s="52" t="s">
        <v>1013</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8539" t="s">
        <v>172</v>
      </c>
      <c r="B98" s="8540"/>
      <c r="C98" s="8540"/>
      <c r="D98" s="8541"/>
      <c r="E98" s="8545" t="s">
        <v>216</v>
      </c>
      <c r="F98" s="8546"/>
      <c r="G98" s="8547" t="s">
        <v>173</v>
      </c>
      <c r="H98" s="8548"/>
      <c r="I98" s="8548"/>
      <c r="J98" s="8548"/>
      <c r="K98" s="8548"/>
      <c r="L98" s="8548"/>
      <c r="M98" s="8548"/>
      <c r="N98" s="8549"/>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8539" t="s">
        <v>183</v>
      </c>
      <c r="B105" s="8540"/>
      <c r="C105" s="8540"/>
      <c r="D105" s="8541"/>
      <c r="E105" s="8542" t="s">
        <v>1014</v>
      </c>
      <c r="F105" s="8543"/>
      <c r="G105" s="8543"/>
      <c r="H105" s="8543"/>
      <c r="I105" s="8543"/>
      <c r="J105" s="8543"/>
      <c r="K105" s="8543"/>
      <c r="L105" s="8543"/>
      <c r="M105" s="8543"/>
      <c r="N105" s="8544"/>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8550" t="s">
        <v>147</v>
      </c>
      <c r="Q4" s="8551"/>
      <c r="R4" s="8551"/>
      <c r="S4" s="8551"/>
      <c r="T4" s="197" t="str">
        <f>LEFT(E83,1)</f>
        <v>Ｂ</v>
      </c>
      <c r="U4" s="8676" t="s">
        <v>148</v>
      </c>
      <c r="V4" s="8676"/>
      <c r="W4" s="8676"/>
      <c r="X4" s="8677"/>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第6節　スポーツ・レクリエーション</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スポーツ・レクリエーションの振興</v>
      </c>
      <c r="F6" s="138"/>
      <c r="G6" s="138"/>
      <c r="H6" s="138"/>
      <c r="I6" s="138"/>
      <c r="J6" s="138"/>
      <c r="K6" s="138"/>
      <c r="L6" s="138"/>
      <c r="M6" s="138"/>
      <c r="N6" s="139"/>
      <c r="P6" s="8539" t="s">
        <v>151</v>
      </c>
      <c r="Q6" s="8540"/>
      <c r="R6" s="8540"/>
      <c r="S6" s="8540"/>
      <c r="T6" s="197" t="str">
        <f>LEFT(E85,1)</f>
        <v>Ａ</v>
      </c>
      <c r="U6" s="8676" t="s">
        <v>152</v>
      </c>
      <c r="V6" s="8676"/>
      <c r="W6" s="8676"/>
      <c r="X6" s="8677"/>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8678" t="s">
        <v>153</v>
      </c>
      <c r="B7" s="8679"/>
      <c r="C7" s="8679"/>
      <c r="D7" s="8679"/>
      <c r="E7" s="8680" t="str">
        <f t="shared" si="0"/>
        <v>体育施設整備</v>
      </c>
      <c r="F7" s="8681"/>
      <c r="G7" s="8681"/>
      <c r="H7" s="8681"/>
      <c r="I7" s="8681"/>
      <c r="J7" s="8681"/>
      <c r="K7" s="8681"/>
      <c r="L7" s="8681"/>
      <c r="M7" s="8681"/>
      <c r="N7" s="8682"/>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8653" t="s">
        <v>154</v>
      </c>
      <c r="B8" s="8654"/>
      <c r="C8" s="8654"/>
      <c r="D8" s="8654"/>
      <c r="E8" s="8663" t="str">
        <f t="shared" si="0"/>
        <v>生涯学習スポーツ課</v>
      </c>
      <c r="F8" s="8664"/>
      <c r="G8" s="8664"/>
      <c r="H8" s="8664"/>
      <c r="I8" s="8664"/>
      <c r="J8" s="8664"/>
      <c r="K8" s="8664"/>
      <c r="L8" s="8664"/>
      <c r="M8" s="8664"/>
      <c r="N8" s="8665"/>
      <c r="P8" s="8650" t="s">
        <v>155</v>
      </c>
      <c r="Q8" s="8651"/>
      <c r="R8" s="8651"/>
      <c r="S8" s="8651"/>
      <c r="T8" s="184" t="str">
        <f>LEFT(E87,1)</f>
        <v>Ａ</v>
      </c>
      <c r="U8" s="8666" t="s">
        <v>156</v>
      </c>
      <c r="V8" s="8666"/>
      <c r="W8" s="8666"/>
      <c r="X8" s="8667"/>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8668" t="s">
        <v>157</v>
      </c>
      <c r="B9" s="8669"/>
      <c r="C9" s="8669"/>
      <c r="D9" s="8670"/>
      <c r="E9" s="8671" t="str">
        <f t="shared" si="0"/>
        <v>体育施設利用者及び入場者の安全管理や利用促進を図るため、施設の改良改修工事等を行う。</v>
      </c>
      <c r="F9" s="8672"/>
      <c r="G9" s="8672"/>
      <c r="H9" s="8672"/>
      <c r="I9" s="8672"/>
      <c r="J9" s="8672"/>
      <c r="K9" s="8672"/>
      <c r="L9" s="8672"/>
      <c r="M9" s="8672"/>
      <c r="N9" s="8673"/>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8674" t="s">
        <v>158</v>
      </c>
      <c r="Q10" s="8675"/>
      <c r="R10" s="8675"/>
      <c r="S10" s="8675"/>
      <c r="T10" s="197" t="str">
        <f>LEFT(E89,1)</f>
        <v>Ａ</v>
      </c>
      <c r="U10" s="8666" t="s">
        <v>159</v>
      </c>
      <c r="V10" s="8666"/>
      <c r="W10" s="8666"/>
      <c r="X10" s="8667"/>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市内スポーツ施設は老朽化が進行しており、施設利用者の安全性や利便性の向上等を考慮すると改修工事や備品の更新などの対応が必要な施設及び設備が複数あるため、事業の必要性は高まっている。</v>
      </c>
      <c r="U12" s="8648"/>
      <c r="V12" s="8648"/>
      <c r="W12" s="8648"/>
      <c r="X12" s="8649"/>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8653" t="s">
        <v>161</v>
      </c>
      <c r="B14" s="8654"/>
      <c r="C14" s="8654"/>
      <c r="D14" s="8654"/>
      <c r="E14" s="8655" t="str">
        <f>E51</f>
        <v>■市が直接実施  □一部委託  □全部委託・指定管理  □その他</v>
      </c>
      <c r="F14" s="8656"/>
      <c r="G14" s="8656"/>
      <c r="H14" s="8656"/>
      <c r="I14" s="8656"/>
      <c r="J14" s="8656"/>
      <c r="K14" s="8656"/>
      <c r="L14" s="8656"/>
      <c r="M14" s="8656"/>
      <c r="N14" s="8657"/>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8653" t="s">
        <v>162</v>
      </c>
      <c r="B15" s="8654"/>
      <c r="C15" s="8654"/>
      <c r="D15" s="8654"/>
      <c r="E15" s="8655" t="str">
        <f>E52</f>
        <v>□国・県の制度　 □国・県の制度＋市独自の制度　 ■市独自の制度</v>
      </c>
      <c r="F15" s="8656"/>
      <c r="G15" s="8656"/>
      <c r="H15" s="8656"/>
      <c r="I15" s="8656"/>
      <c r="J15" s="8656"/>
      <c r="K15" s="8656"/>
      <c r="L15" s="8656"/>
      <c r="M15" s="8656"/>
      <c r="N15" s="8657"/>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8658" t="s">
        <v>163</v>
      </c>
      <c r="B16" s="8659"/>
      <c r="C16" s="8659"/>
      <c r="D16" s="8659"/>
      <c r="E16" s="8660" t="str">
        <f>E53</f>
        <v>新座市スポーツ施設条例、新座市スポーツ施設規則</v>
      </c>
      <c r="F16" s="8661"/>
      <c r="G16" s="8661"/>
      <c r="H16" s="8661"/>
      <c r="I16" s="8661"/>
      <c r="J16" s="8661"/>
      <c r="K16" s="8661"/>
      <c r="L16" s="8661"/>
      <c r="M16" s="8661"/>
      <c r="N16" s="8662"/>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99217000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29797000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69420000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72979091</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26237909</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0.73555026860316275</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体育施設利用者の安全管理や利用促進を図るため、施設の改良改修工事及び設備備品の購入等を行った。
主な実施事業
・総合運動公園陸上競技場改修工事
・総合運動公園野球場ＢＳＯ表示器改修工事
・総合運動公園陸上競技場ハードル等購入</v>
      </c>
      <c r="F26" s="105"/>
      <c r="G26" s="105"/>
      <c r="H26" s="105"/>
      <c r="I26" s="105"/>
      <c r="J26" s="105"/>
      <c r="K26" s="105"/>
      <c r="L26" s="105"/>
      <c r="M26" s="105"/>
      <c r="N26" s="106"/>
      <c r="O26" s="18"/>
      <c r="P26" s="8650" t="s">
        <v>183</v>
      </c>
      <c r="Q26" s="8651"/>
      <c r="R26" s="8651"/>
      <c r="S26" s="8652"/>
      <c r="T26" s="153" t="str">
        <f>E105</f>
        <v>指定管理者と連携しながら、対応すべき施設や設備の優先順位を検討し、引き続き施設の改修や備品の更新を進めていく。</v>
      </c>
      <c r="U26" s="8648"/>
      <c r="V26" s="8648"/>
      <c r="W26" s="8648"/>
      <c r="X26" s="8649"/>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工事件数</v>
      </c>
      <c r="C33" s="96"/>
      <c r="D33" s="21" t="str">
        <f t="shared" ref="D33:E36" si="1">D70</f>
        <v>件</v>
      </c>
      <c r="E33" s="148">
        <f t="shared" si="1"/>
        <v>5</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工事金額</v>
      </c>
      <c r="C34" s="96"/>
      <c r="D34" s="21" t="str">
        <f t="shared" si="1"/>
        <v>円</v>
      </c>
      <c r="E34" s="162">
        <f t="shared" si="1"/>
        <v>60829791</v>
      </c>
      <c r="F34" s="162"/>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第6節　スポーツ・レクリエーション</v>
      </c>
      <c r="F42" s="138"/>
      <c r="G42" s="138"/>
      <c r="H42" s="138"/>
      <c r="I42" s="138"/>
      <c r="J42" s="138"/>
      <c r="K42" s="138"/>
      <c r="L42" s="138"/>
      <c r="M42" s="138"/>
      <c r="N42" s="139"/>
      <c r="AA42" s="8">
        <v>6</v>
      </c>
      <c r="AB42" s="8" t="s">
        <v>129</v>
      </c>
    </row>
    <row r="43" spans="1:35" ht="20.100000000000001" customHeight="1" x14ac:dyDescent="0.15">
      <c r="A43" s="103" t="s">
        <v>150</v>
      </c>
      <c r="B43" s="104"/>
      <c r="C43" s="104"/>
      <c r="D43" s="104"/>
      <c r="E43" s="138" t="str">
        <f>AB43</f>
        <v>施策１　スポーツ・レクリエーションの振興</v>
      </c>
      <c r="F43" s="138"/>
      <c r="G43" s="138"/>
      <c r="H43" s="138"/>
      <c r="I43" s="138"/>
      <c r="J43" s="138"/>
      <c r="K43" s="138"/>
      <c r="L43" s="138"/>
      <c r="M43" s="138"/>
      <c r="N43" s="139"/>
      <c r="AA43" s="8">
        <v>1</v>
      </c>
      <c r="AB43" s="8" t="s">
        <v>130</v>
      </c>
    </row>
    <row r="44" spans="1:35" ht="20.100000000000001" customHeight="1" x14ac:dyDescent="0.15">
      <c r="A44" s="8640" t="s">
        <v>153</v>
      </c>
      <c r="B44" s="8641"/>
      <c r="C44" s="8641"/>
      <c r="D44" s="8641"/>
      <c r="E44" s="8642" t="s">
        <v>1032</v>
      </c>
      <c r="F44" s="8643"/>
      <c r="G44" s="8643"/>
      <c r="H44" s="8643"/>
      <c r="I44" s="8643"/>
      <c r="J44" s="8643"/>
      <c r="K44" s="8643"/>
      <c r="L44" s="8643"/>
      <c r="M44" s="8643"/>
      <c r="N44" s="8644"/>
    </row>
    <row r="45" spans="1:35" ht="20.100000000000001" customHeight="1" x14ac:dyDescent="0.15">
      <c r="A45" s="8635" t="s">
        <v>154</v>
      </c>
      <c r="B45" s="8636"/>
      <c r="C45" s="8636"/>
      <c r="D45" s="8636"/>
      <c r="E45" s="8645" t="s">
        <v>719</v>
      </c>
      <c r="F45" s="8646"/>
      <c r="G45" s="8646"/>
      <c r="H45" s="8646"/>
      <c r="I45" s="8646"/>
      <c r="J45" s="8646"/>
      <c r="K45" s="8646"/>
      <c r="L45" s="8646"/>
      <c r="M45" s="8646"/>
      <c r="N45" s="8647"/>
    </row>
    <row r="46" spans="1:35" ht="20.100000000000001" customHeight="1" x14ac:dyDescent="0.15">
      <c r="A46" s="8629" t="s">
        <v>157</v>
      </c>
      <c r="B46" s="8630"/>
      <c r="C46" s="8630"/>
      <c r="D46" s="8631"/>
      <c r="E46" s="8632" t="s">
        <v>1033</v>
      </c>
      <c r="F46" s="8633"/>
      <c r="G46" s="8633"/>
      <c r="H46" s="8633"/>
      <c r="I46" s="8633"/>
      <c r="J46" s="8633"/>
      <c r="K46" s="8633"/>
      <c r="L46" s="8633"/>
      <c r="M46" s="8633"/>
      <c r="N46" s="8634"/>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8635" t="s">
        <v>161</v>
      </c>
      <c r="B51" s="8636"/>
      <c r="C51" s="8636"/>
      <c r="D51" s="8636"/>
      <c r="E51" s="8637" t="str">
        <f>AA52 &amp; "市が直接実施  " &amp; AB52  &amp; "一部委託  "  &amp; AC52 &amp; "全部委託・指定管理  " &amp; AD52 &amp; "その他"</f>
        <v>■市が直接実施  □一部委託  □全部委託・指定管理  □その他</v>
      </c>
      <c r="F51" s="8638"/>
      <c r="G51" s="8638"/>
      <c r="H51" s="8638"/>
      <c r="I51" s="8638"/>
      <c r="J51" s="8638"/>
      <c r="K51" s="8638"/>
      <c r="L51" s="8638"/>
      <c r="M51" s="8638"/>
      <c r="N51" s="8639"/>
    </row>
    <row r="52" spans="1:40" ht="20.100000000000001" customHeight="1" x14ac:dyDescent="0.15">
      <c r="A52" s="8635" t="s">
        <v>162</v>
      </c>
      <c r="B52" s="8636"/>
      <c r="C52" s="8636"/>
      <c r="D52" s="8636"/>
      <c r="E52" s="8637" t="str">
        <f>AA53 &amp; "国・県の制度　 " &amp; AB53  &amp; "国・県の制度＋市独自の制度　 "  &amp; AC53  &amp; "市独自の制度"</f>
        <v>□国・県の制度　 □国・県の制度＋市独自の制度　 ■市独自の制度</v>
      </c>
      <c r="F52" s="8638"/>
      <c r="G52" s="8638"/>
      <c r="H52" s="8638"/>
      <c r="I52" s="8638"/>
      <c r="J52" s="8638"/>
      <c r="K52" s="8638"/>
      <c r="L52" s="8638"/>
      <c r="M52" s="8638"/>
      <c r="N52" s="8639"/>
      <c r="AA52" s="8" t="s">
        <v>191</v>
      </c>
      <c r="AB52" s="8" t="s">
        <v>192</v>
      </c>
      <c r="AC52" s="8" t="s">
        <v>192</v>
      </c>
      <c r="AD52" s="8" t="s">
        <v>192</v>
      </c>
    </row>
    <row r="53" spans="1:40" ht="20.100000000000001" customHeight="1" thickBot="1" x14ac:dyDescent="0.2">
      <c r="A53" s="8624" t="s">
        <v>163</v>
      </c>
      <c r="B53" s="8625"/>
      <c r="C53" s="8625"/>
      <c r="D53" s="8625"/>
      <c r="E53" s="8626" t="s">
        <v>1009</v>
      </c>
      <c r="F53" s="8627"/>
      <c r="G53" s="8627"/>
      <c r="H53" s="8627"/>
      <c r="I53" s="8627"/>
      <c r="J53" s="8627"/>
      <c r="K53" s="8627"/>
      <c r="L53" s="8627"/>
      <c r="M53" s="8627"/>
      <c r="N53" s="8628"/>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99217000</v>
      </c>
      <c r="F57" s="108"/>
      <c r="G57" s="108">
        <f>IFERROR(HLOOKUP($AF$38,$AA$56:$AI$57,2,FALSE)*1000,"")</f>
        <v>268423000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224728</v>
      </c>
      <c r="AE57" s="23">
        <v>99217</v>
      </c>
      <c r="AF57" s="23">
        <v>268423</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29797000</v>
      </c>
      <c r="G58" s="15"/>
      <c r="H58" s="16">
        <f>IFERROR(G57-H59,"")</f>
        <v>90123000</v>
      </c>
      <c r="I58" s="15"/>
      <c r="J58" s="16">
        <f>IFERROR(I57-J59,"")</f>
        <v>0</v>
      </c>
      <c r="K58" s="15"/>
      <c r="L58" s="16">
        <f>IFERROR(K57-L59,"")</f>
        <v>0</v>
      </c>
      <c r="M58" s="15"/>
      <c r="N58" s="17">
        <f>IFERROR(M57-N59,"")</f>
        <v>0</v>
      </c>
      <c r="AA58" s="23">
        <v>0</v>
      </c>
      <c r="AB58" s="23">
        <v>0</v>
      </c>
      <c r="AC58" s="23">
        <v>0</v>
      </c>
      <c r="AD58" s="23">
        <v>30054820</v>
      </c>
      <c r="AE58" s="23">
        <v>72979091</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69420000</v>
      </c>
      <c r="G59" s="15"/>
      <c r="H59" s="16">
        <f>IFERROR(HLOOKUP($AF$38,$AA$60:$AI$61,2,FALSE)*1000,"")</f>
        <v>178300000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72979091</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26237909</v>
      </c>
      <c r="F61" s="108"/>
      <c r="G61" s="108">
        <f>IFERROR(G57-G60,"")</f>
        <v>268423000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152200</v>
      </c>
      <c r="AE61" s="24">
        <f t="shared" si="2"/>
        <v>69420</v>
      </c>
      <c r="AF61" s="24">
        <f t="shared" si="2"/>
        <v>178300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0.73555026860316275</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1034</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869</v>
      </c>
      <c r="C70" s="96"/>
      <c r="D70" s="26" t="s">
        <v>393</v>
      </c>
      <c r="E70" s="91">
        <f>IFERROR(HLOOKUP($AE$38,$AA$76:$AI$80,2,FALSE),"")</f>
        <v>5</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1025</v>
      </c>
      <c r="C71" s="96"/>
      <c r="D71" s="26" t="s">
        <v>249</v>
      </c>
      <c r="E71" s="91">
        <f>IFERROR(HLOOKUP($AE$38,$AA$76:$AI$80,3,FALSE),"")</f>
        <v>60829791</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27920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152200</v>
      </c>
      <c r="AE73" s="25">
        <v>41500</v>
      </c>
      <c r="AF73" s="25">
        <v>178300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5</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60829791</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8611" t="s">
        <v>151</v>
      </c>
      <c r="B85" s="8612"/>
      <c r="C85" s="8612"/>
      <c r="D85" s="8612"/>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8611" t="s">
        <v>155</v>
      </c>
      <c r="B87" s="8612"/>
      <c r="C87" s="8612"/>
      <c r="D87" s="8612"/>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8622" t="s">
        <v>158</v>
      </c>
      <c r="B89" s="8623"/>
      <c r="C89" s="8623"/>
      <c r="D89" s="8623"/>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8611" t="s">
        <v>160</v>
      </c>
      <c r="B91" s="8612"/>
      <c r="C91" s="8612"/>
      <c r="D91" s="8613"/>
      <c r="E91" s="52" t="s">
        <v>1026</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8611" t="s">
        <v>172</v>
      </c>
      <c r="B98" s="8612"/>
      <c r="C98" s="8612"/>
      <c r="D98" s="8613"/>
      <c r="E98" s="8617" t="s">
        <v>206</v>
      </c>
      <c r="F98" s="8618"/>
      <c r="G98" s="8619" t="s">
        <v>173</v>
      </c>
      <c r="H98" s="8620"/>
      <c r="I98" s="8620"/>
      <c r="J98" s="8620"/>
      <c r="K98" s="8620"/>
      <c r="L98" s="8620"/>
      <c r="M98" s="8620"/>
      <c r="N98" s="8621"/>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8611" t="s">
        <v>183</v>
      </c>
      <c r="B105" s="8612"/>
      <c r="C105" s="8612"/>
      <c r="D105" s="8613"/>
      <c r="E105" s="8614" t="s">
        <v>1027</v>
      </c>
      <c r="F105" s="8615"/>
      <c r="G105" s="8615"/>
      <c r="H105" s="8615"/>
      <c r="I105" s="8615"/>
      <c r="J105" s="8615"/>
      <c r="K105" s="8615"/>
      <c r="L105" s="8615"/>
      <c r="M105" s="8615"/>
      <c r="N105" s="8616"/>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1"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8622" t="s">
        <v>147</v>
      </c>
      <c r="Q4" s="8623"/>
      <c r="R4" s="8623"/>
      <c r="S4" s="8623"/>
      <c r="T4" s="197" t="str">
        <f>LEFT(E83,1)</f>
        <v>Ｂ</v>
      </c>
      <c r="U4" s="8748" t="s">
        <v>148</v>
      </c>
      <c r="V4" s="8748"/>
      <c r="W4" s="8748"/>
      <c r="X4" s="8749"/>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第6節　スポーツ・レクリエーション</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スポーツ・レクリエーションの振興</v>
      </c>
      <c r="F6" s="138"/>
      <c r="G6" s="138"/>
      <c r="H6" s="138"/>
      <c r="I6" s="138"/>
      <c r="J6" s="138"/>
      <c r="K6" s="138"/>
      <c r="L6" s="138"/>
      <c r="M6" s="138"/>
      <c r="N6" s="139"/>
      <c r="P6" s="8611" t="s">
        <v>151</v>
      </c>
      <c r="Q6" s="8612"/>
      <c r="R6" s="8612"/>
      <c r="S6" s="8612"/>
      <c r="T6" s="197" t="str">
        <f>LEFT(E85,1)</f>
        <v>Ａ</v>
      </c>
      <c r="U6" s="8748" t="s">
        <v>152</v>
      </c>
      <c r="V6" s="8748"/>
      <c r="W6" s="8748"/>
      <c r="X6" s="8749"/>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8750" t="s">
        <v>153</v>
      </c>
      <c r="B7" s="8751"/>
      <c r="C7" s="8751"/>
      <c r="D7" s="8751"/>
      <c r="E7" s="8752" t="str">
        <f t="shared" si="0"/>
        <v>体育施設用地取得</v>
      </c>
      <c r="F7" s="8753"/>
      <c r="G7" s="8753"/>
      <c r="H7" s="8753"/>
      <c r="I7" s="8753"/>
      <c r="J7" s="8753"/>
      <c r="K7" s="8753"/>
      <c r="L7" s="8753"/>
      <c r="M7" s="8753"/>
      <c r="N7" s="8754"/>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8725" t="s">
        <v>154</v>
      </c>
      <c r="B8" s="8726"/>
      <c r="C8" s="8726"/>
      <c r="D8" s="8726"/>
      <c r="E8" s="8735" t="str">
        <f t="shared" si="0"/>
        <v>生涯学習スポーツ課</v>
      </c>
      <c r="F8" s="8736"/>
      <c r="G8" s="8736"/>
      <c r="H8" s="8736"/>
      <c r="I8" s="8736"/>
      <c r="J8" s="8736"/>
      <c r="K8" s="8736"/>
      <c r="L8" s="8736"/>
      <c r="M8" s="8736"/>
      <c r="N8" s="8737"/>
      <c r="P8" s="8722" t="s">
        <v>155</v>
      </c>
      <c r="Q8" s="8723"/>
      <c r="R8" s="8723"/>
      <c r="S8" s="8723"/>
      <c r="T8" s="184" t="str">
        <f>LEFT(E87,1)</f>
        <v>Ａ</v>
      </c>
      <c r="U8" s="8738" t="s">
        <v>156</v>
      </c>
      <c r="V8" s="8738"/>
      <c r="W8" s="8738"/>
      <c r="X8" s="87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8740" t="s">
        <v>157</v>
      </c>
      <c r="B9" s="8741"/>
      <c r="C9" s="8741"/>
      <c r="D9" s="8742"/>
      <c r="E9" s="8743" t="str">
        <f t="shared" si="0"/>
        <v>馬場運動場用地の地権者が逝去され、相続人から用地売却の意向があったことを受け、当該用地を購入する。</v>
      </c>
      <c r="F9" s="8744"/>
      <c r="G9" s="8744"/>
      <c r="H9" s="8744"/>
      <c r="I9" s="8744"/>
      <c r="J9" s="8744"/>
      <c r="K9" s="8744"/>
      <c r="L9" s="8744"/>
      <c r="M9" s="8744"/>
      <c r="N9" s="8745"/>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8746" t="s">
        <v>158</v>
      </c>
      <c r="Q10" s="8747"/>
      <c r="R10" s="8747"/>
      <c r="S10" s="8747"/>
      <c r="T10" s="197" t="str">
        <f>LEFT(E89,1)</f>
        <v>Ａ</v>
      </c>
      <c r="U10" s="8738" t="s">
        <v>159</v>
      </c>
      <c r="V10" s="8738"/>
      <c r="W10" s="8738"/>
      <c r="X10" s="87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市内のスポーツ施設の多くが借地であり、地権者の高齢化による相続対策が課題となっている。
相続により借地の買取要望は今後も高まっていくと思われる。</v>
      </c>
      <c r="U12" s="8720"/>
      <c r="V12" s="8720"/>
      <c r="W12" s="8720"/>
      <c r="X12" s="872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8725" t="s">
        <v>161</v>
      </c>
      <c r="B14" s="8726"/>
      <c r="C14" s="8726"/>
      <c r="D14" s="8726"/>
      <c r="E14" s="8727" t="str">
        <f>E51</f>
        <v>■市が直接実施  □一部委託  □全部委託・指定管理  □その他</v>
      </c>
      <c r="F14" s="8728"/>
      <c r="G14" s="8728"/>
      <c r="H14" s="8728"/>
      <c r="I14" s="8728"/>
      <c r="J14" s="8728"/>
      <c r="K14" s="8728"/>
      <c r="L14" s="8728"/>
      <c r="M14" s="8728"/>
      <c r="N14" s="8729"/>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8725" t="s">
        <v>162</v>
      </c>
      <c r="B15" s="8726"/>
      <c r="C15" s="8726"/>
      <c r="D15" s="8726"/>
      <c r="E15" s="8727" t="str">
        <f>E52</f>
        <v>□国・県の制度　 □国・県の制度＋市独自の制度　 ■市独自の制度</v>
      </c>
      <c r="F15" s="8728"/>
      <c r="G15" s="8728"/>
      <c r="H15" s="8728"/>
      <c r="I15" s="8728"/>
      <c r="J15" s="8728"/>
      <c r="K15" s="8728"/>
      <c r="L15" s="8728"/>
      <c r="M15" s="8728"/>
      <c r="N15" s="8729"/>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8730" t="s">
        <v>163</v>
      </c>
      <c r="B16" s="8731"/>
      <c r="C16" s="8731"/>
      <c r="D16" s="8731"/>
      <c r="E16" s="8732" t="str">
        <f>E53</f>
        <v>なし</v>
      </c>
      <c r="F16" s="8733"/>
      <c r="G16" s="8733"/>
      <c r="H16" s="8733"/>
      <c r="I16" s="8733"/>
      <c r="J16" s="8733"/>
      <c r="K16" s="8733"/>
      <c r="L16" s="8733"/>
      <c r="M16" s="8733"/>
      <c r="N16" s="8734"/>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180953000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45253000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135700000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180952292</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708</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0.99999608738180634</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馬場運動場用地地権者の相続発生に伴い、当該地権者の申出により、賃貸借契約を締結していた馬場運動場用地の買取を実施した。
金額：１８０，９５２，２９２円</v>
      </c>
      <c r="F26" s="105"/>
      <c r="G26" s="105"/>
      <c r="H26" s="105"/>
      <c r="I26" s="105"/>
      <c r="J26" s="105"/>
      <c r="K26" s="105"/>
      <c r="L26" s="105"/>
      <c r="M26" s="105"/>
      <c r="N26" s="106"/>
      <c r="O26" s="18"/>
      <c r="P26" s="8722" t="s">
        <v>183</v>
      </c>
      <c r="Q26" s="8723"/>
      <c r="R26" s="8723"/>
      <c r="S26" s="8724"/>
      <c r="T26" s="153" t="str">
        <f>E105</f>
        <v>地権者の相続に伴う借地の買取要望は今後も発生する可能性が十分あるため、引き続き、対応が必要となった際には財政部と調整しながら予算の確保及び事務の執行を進めていく。</v>
      </c>
      <c r="U26" s="8720"/>
      <c r="V26" s="8720"/>
      <c r="W26" s="8720"/>
      <c r="X26" s="8721"/>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買取金額</v>
      </c>
      <c r="C33" s="96"/>
      <c r="D33" s="21" t="str">
        <f t="shared" ref="D33:E36" si="1">D70</f>
        <v>円</v>
      </c>
      <c r="E33" s="162">
        <f t="shared" si="1"/>
        <v>180952292</v>
      </c>
      <c r="F33" s="162"/>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買取面積</v>
      </c>
      <c r="C34" s="96"/>
      <c r="D34" s="21" t="str">
        <f t="shared" si="1"/>
        <v>㎡</v>
      </c>
      <c r="E34" s="148">
        <f>E71</f>
        <v>4546.54</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第6節　スポーツ・レクリエーション</v>
      </c>
      <c r="F42" s="138"/>
      <c r="G42" s="138"/>
      <c r="H42" s="138"/>
      <c r="I42" s="138"/>
      <c r="J42" s="138"/>
      <c r="K42" s="138"/>
      <c r="L42" s="138"/>
      <c r="M42" s="138"/>
      <c r="N42" s="139"/>
      <c r="AA42" s="8">
        <v>6</v>
      </c>
      <c r="AB42" s="8" t="s">
        <v>129</v>
      </c>
    </row>
    <row r="43" spans="1:35" ht="20.100000000000001" customHeight="1" x14ac:dyDescent="0.15">
      <c r="A43" s="103" t="s">
        <v>150</v>
      </c>
      <c r="B43" s="104"/>
      <c r="C43" s="104"/>
      <c r="D43" s="104"/>
      <c r="E43" s="138" t="str">
        <f>AB43</f>
        <v>施策１　スポーツ・レクリエーションの振興</v>
      </c>
      <c r="F43" s="138"/>
      <c r="G43" s="138"/>
      <c r="H43" s="138"/>
      <c r="I43" s="138"/>
      <c r="J43" s="138"/>
      <c r="K43" s="138"/>
      <c r="L43" s="138"/>
      <c r="M43" s="138"/>
      <c r="N43" s="139"/>
      <c r="AA43" s="8">
        <v>1</v>
      </c>
      <c r="AB43" s="8" t="s">
        <v>130</v>
      </c>
    </row>
    <row r="44" spans="1:35" ht="20.100000000000001" customHeight="1" x14ac:dyDescent="0.15">
      <c r="A44" s="8712" t="s">
        <v>153</v>
      </c>
      <c r="B44" s="8713"/>
      <c r="C44" s="8713"/>
      <c r="D44" s="8713"/>
      <c r="E44" s="8714" t="s">
        <v>1035</v>
      </c>
      <c r="F44" s="8715"/>
      <c r="G44" s="8715"/>
      <c r="H44" s="8715"/>
      <c r="I44" s="8715"/>
      <c r="J44" s="8715"/>
      <c r="K44" s="8715"/>
      <c r="L44" s="8715"/>
      <c r="M44" s="8715"/>
      <c r="N44" s="8716"/>
    </row>
    <row r="45" spans="1:35" ht="20.100000000000001" customHeight="1" x14ac:dyDescent="0.15">
      <c r="A45" s="8707" t="s">
        <v>154</v>
      </c>
      <c r="B45" s="8708"/>
      <c r="C45" s="8708"/>
      <c r="D45" s="8708"/>
      <c r="E45" s="8717" t="s">
        <v>719</v>
      </c>
      <c r="F45" s="8718"/>
      <c r="G45" s="8718"/>
      <c r="H45" s="8718"/>
      <c r="I45" s="8718"/>
      <c r="J45" s="8718"/>
      <c r="K45" s="8718"/>
      <c r="L45" s="8718"/>
      <c r="M45" s="8718"/>
      <c r="N45" s="8719"/>
    </row>
    <row r="46" spans="1:35" ht="20.100000000000001" customHeight="1" x14ac:dyDescent="0.15">
      <c r="A46" s="8701" t="s">
        <v>157</v>
      </c>
      <c r="B46" s="8702"/>
      <c r="C46" s="8702"/>
      <c r="D46" s="8703"/>
      <c r="E46" s="8704" t="s">
        <v>1036</v>
      </c>
      <c r="F46" s="8705"/>
      <c r="G46" s="8705"/>
      <c r="H46" s="8705"/>
      <c r="I46" s="8705"/>
      <c r="J46" s="8705"/>
      <c r="K46" s="8705"/>
      <c r="L46" s="8705"/>
      <c r="M46" s="8705"/>
      <c r="N46" s="8706"/>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8707" t="s">
        <v>161</v>
      </c>
      <c r="B51" s="8708"/>
      <c r="C51" s="8708"/>
      <c r="D51" s="8708"/>
      <c r="E51" s="8709" t="str">
        <f>AA52 &amp; "市が直接実施  " &amp; AB52  &amp; "一部委託  "  &amp; AC52 &amp; "全部委託・指定管理  " &amp; AD52 &amp; "その他"</f>
        <v>■市が直接実施  □一部委託  □全部委託・指定管理  □その他</v>
      </c>
      <c r="F51" s="8710"/>
      <c r="G51" s="8710"/>
      <c r="H51" s="8710"/>
      <c r="I51" s="8710"/>
      <c r="J51" s="8710"/>
      <c r="K51" s="8710"/>
      <c r="L51" s="8710"/>
      <c r="M51" s="8710"/>
      <c r="N51" s="8711"/>
    </row>
    <row r="52" spans="1:40" ht="20.100000000000001" customHeight="1" x14ac:dyDescent="0.15">
      <c r="A52" s="8707" t="s">
        <v>162</v>
      </c>
      <c r="B52" s="8708"/>
      <c r="C52" s="8708"/>
      <c r="D52" s="8708"/>
      <c r="E52" s="8709" t="str">
        <f>AA53 &amp; "国・県の制度　 " &amp; AB53  &amp; "国・県の制度＋市独自の制度　 "  &amp; AC53  &amp; "市独自の制度"</f>
        <v>□国・県の制度　 □国・県の制度＋市独自の制度　 ■市独自の制度</v>
      </c>
      <c r="F52" s="8710"/>
      <c r="G52" s="8710"/>
      <c r="H52" s="8710"/>
      <c r="I52" s="8710"/>
      <c r="J52" s="8710"/>
      <c r="K52" s="8710"/>
      <c r="L52" s="8710"/>
      <c r="M52" s="8710"/>
      <c r="N52" s="8711"/>
      <c r="AA52" s="8" t="s">
        <v>191</v>
      </c>
      <c r="AB52" s="8" t="s">
        <v>192</v>
      </c>
      <c r="AC52" s="8" t="s">
        <v>192</v>
      </c>
      <c r="AD52" s="8" t="s">
        <v>192</v>
      </c>
    </row>
    <row r="53" spans="1:40" ht="20.100000000000001" customHeight="1" thickBot="1" x14ac:dyDescent="0.2">
      <c r="A53" s="8696" t="s">
        <v>163</v>
      </c>
      <c r="B53" s="8697"/>
      <c r="C53" s="8697"/>
      <c r="D53" s="8697"/>
      <c r="E53" s="8698" t="s">
        <v>332</v>
      </c>
      <c r="F53" s="8699"/>
      <c r="G53" s="8699"/>
      <c r="H53" s="8699"/>
      <c r="I53" s="8699"/>
      <c r="J53" s="8699"/>
      <c r="K53" s="8699"/>
      <c r="L53" s="8699"/>
      <c r="M53" s="8699"/>
      <c r="N53" s="8700"/>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180953000</v>
      </c>
      <c r="F57" s="108"/>
      <c r="G57" s="108">
        <f>IFERROR(HLOOKUP($AF$38,$AA$56:$AI$57,2,FALSE)*1000,"")</f>
        <v>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1909</v>
      </c>
      <c r="AE57" s="23">
        <v>180953</v>
      </c>
      <c r="AF57" s="23">
        <v>0</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45253000</v>
      </c>
      <c r="G58" s="15"/>
      <c r="H58" s="16">
        <f>IFERROR(G57-H59,"")</f>
        <v>0</v>
      </c>
      <c r="I58" s="15"/>
      <c r="J58" s="16">
        <f>IFERROR(I57-J59,"")</f>
        <v>0</v>
      </c>
      <c r="K58" s="15"/>
      <c r="L58" s="16">
        <f>IFERROR(K57-L59,"")</f>
        <v>0</v>
      </c>
      <c r="M58" s="15"/>
      <c r="N58" s="17">
        <f>IFERROR(M57-N59,"")</f>
        <v>0</v>
      </c>
      <c r="AA58" s="23">
        <v>0</v>
      </c>
      <c r="AB58" s="23">
        <v>0</v>
      </c>
      <c r="AC58" s="23">
        <v>0</v>
      </c>
      <c r="AD58" s="23">
        <v>0</v>
      </c>
      <c r="AE58" s="23">
        <v>180952292</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135700000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180952292</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708</v>
      </c>
      <c r="F61" s="108"/>
      <c r="G61" s="108">
        <f>IFERROR(G57-G60,"")</f>
        <v>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135700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0.99999608738180634</v>
      </c>
      <c r="F62" s="110"/>
      <c r="G62" s="110" t="str">
        <f>IFERROR(G$60/G$57,"")</f>
        <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1037</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1038</v>
      </c>
      <c r="C70" s="96"/>
      <c r="D70" s="26" t="s">
        <v>249</v>
      </c>
      <c r="E70" s="91">
        <f>IFERROR(HLOOKUP($AE$38,$AA$76:$AI$80,2,FALSE),"")</f>
        <v>180952292</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1039</v>
      </c>
      <c r="C71" s="96"/>
      <c r="D71" s="26" t="s">
        <v>1040</v>
      </c>
      <c r="E71" s="91">
        <f>IFERROR(HLOOKUP($AE$38,$AA$76:$AI$80,3,FALSE),"")</f>
        <v>4546.54</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135700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180952292</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4546.54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8683" t="s">
        <v>151</v>
      </c>
      <c r="B85" s="8684"/>
      <c r="C85" s="8684"/>
      <c r="D85" s="8684"/>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8683" t="s">
        <v>155</v>
      </c>
      <c r="B87" s="8684"/>
      <c r="C87" s="8684"/>
      <c r="D87" s="8684"/>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8694" t="s">
        <v>158</v>
      </c>
      <c r="B89" s="8695"/>
      <c r="C89" s="8695"/>
      <c r="D89" s="8695"/>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8683" t="s">
        <v>160</v>
      </c>
      <c r="B91" s="8684"/>
      <c r="C91" s="8684"/>
      <c r="D91" s="8685"/>
      <c r="E91" s="52" t="s">
        <v>1041</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8683" t="s">
        <v>172</v>
      </c>
      <c r="B98" s="8684"/>
      <c r="C98" s="8684"/>
      <c r="D98" s="8685"/>
      <c r="E98" s="8689" t="s">
        <v>206</v>
      </c>
      <c r="F98" s="8690"/>
      <c r="G98" s="8691" t="s">
        <v>173</v>
      </c>
      <c r="H98" s="8692"/>
      <c r="I98" s="8692"/>
      <c r="J98" s="8692"/>
      <c r="K98" s="8692"/>
      <c r="L98" s="8692"/>
      <c r="M98" s="8692"/>
      <c r="N98" s="8693"/>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8683" t="s">
        <v>183</v>
      </c>
      <c r="B105" s="8684"/>
      <c r="C105" s="8684"/>
      <c r="D105" s="8685"/>
      <c r="E105" s="8686" t="s">
        <v>1042</v>
      </c>
      <c r="F105" s="8687"/>
      <c r="G105" s="8687"/>
      <c r="H105" s="8687"/>
      <c r="I105" s="8687"/>
      <c r="J105" s="8687"/>
      <c r="K105" s="8687"/>
      <c r="L105" s="8687"/>
      <c r="M105" s="8687"/>
      <c r="N105" s="8688"/>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1"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773" t="s">
        <v>147</v>
      </c>
      <c r="Q4" s="774"/>
      <c r="R4" s="774"/>
      <c r="S4" s="774"/>
      <c r="T4" s="197" t="str">
        <f>LEFT(E83,1)</f>
        <v>Ｂ</v>
      </c>
      <c r="U4" s="899" t="s">
        <v>148</v>
      </c>
      <c r="V4" s="899"/>
      <c r="W4" s="899"/>
      <c r="X4" s="900"/>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教育内容の充実</v>
      </c>
      <c r="F6" s="138"/>
      <c r="G6" s="138"/>
      <c r="H6" s="138"/>
      <c r="I6" s="138"/>
      <c r="J6" s="138"/>
      <c r="K6" s="138"/>
      <c r="L6" s="138"/>
      <c r="M6" s="138"/>
      <c r="N6" s="139"/>
      <c r="P6" s="762" t="s">
        <v>151</v>
      </c>
      <c r="Q6" s="763"/>
      <c r="R6" s="763"/>
      <c r="S6" s="763"/>
      <c r="T6" s="197" t="str">
        <f>LEFT(E85,1)</f>
        <v>Ａ</v>
      </c>
      <c r="U6" s="899" t="s">
        <v>152</v>
      </c>
      <c r="V6" s="899"/>
      <c r="W6" s="899"/>
      <c r="X6" s="900"/>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901" t="s">
        <v>153</v>
      </c>
      <c r="B7" s="902"/>
      <c r="C7" s="902"/>
      <c r="D7" s="902"/>
      <c r="E7" s="903" t="str">
        <f t="shared" si="0"/>
        <v>国際理解教育推進</v>
      </c>
      <c r="F7" s="904"/>
      <c r="G7" s="904"/>
      <c r="H7" s="904"/>
      <c r="I7" s="904"/>
      <c r="J7" s="904"/>
      <c r="K7" s="904"/>
      <c r="L7" s="904"/>
      <c r="M7" s="904"/>
      <c r="N7" s="905"/>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876" t="s">
        <v>154</v>
      </c>
      <c r="B8" s="877"/>
      <c r="C8" s="877"/>
      <c r="D8" s="877"/>
      <c r="E8" s="886" t="str">
        <f t="shared" si="0"/>
        <v>教育支援課</v>
      </c>
      <c r="F8" s="887"/>
      <c r="G8" s="887"/>
      <c r="H8" s="887"/>
      <c r="I8" s="887"/>
      <c r="J8" s="887"/>
      <c r="K8" s="887"/>
      <c r="L8" s="887"/>
      <c r="M8" s="887"/>
      <c r="N8" s="888"/>
      <c r="P8" s="873" t="s">
        <v>155</v>
      </c>
      <c r="Q8" s="874"/>
      <c r="R8" s="874"/>
      <c r="S8" s="874"/>
      <c r="T8" s="184" t="str">
        <f>LEFT(E87,1)</f>
        <v>Ｂ</v>
      </c>
      <c r="U8" s="889" t="s">
        <v>156</v>
      </c>
      <c r="V8" s="889"/>
      <c r="W8" s="889"/>
      <c r="X8" s="890"/>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891" t="s">
        <v>157</v>
      </c>
      <c r="B9" s="892"/>
      <c r="C9" s="892"/>
      <c r="D9" s="893"/>
      <c r="E9" s="894" t="str">
        <f t="shared" si="0"/>
        <v>英語のネイティブスピーカー（母語としている人又はそれと同等の英語を話す人）を中学校に派遣することにより、生徒に直接生きた英語や異文化に触れさせ、体験を通して英語教育及び国際理解教育を推進する。
１　英語指導助手　６人
２　英語指導講師　１人（第二中学校　週２日配置）</v>
      </c>
      <c r="F9" s="895"/>
      <c r="G9" s="895"/>
      <c r="H9" s="895"/>
      <c r="I9" s="895"/>
      <c r="J9" s="895"/>
      <c r="K9" s="895"/>
      <c r="L9" s="895"/>
      <c r="M9" s="895"/>
      <c r="N9" s="896"/>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897" t="s">
        <v>158</v>
      </c>
      <c r="Q10" s="898"/>
      <c r="R10" s="898"/>
      <c r="S10" s="898"/>
      <c r="T10" s="197" t="str">
        <f>LEFT(E89,1)</f>
        <v>Ａ</v>
      </c>
      <c r="U10" s="889" t="s">
        <v>159</v>
      </c>
      <c r="V10" s="889"/>
      <c r="W10" s="889"/>
      <c r="X10" s="890"/>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グローバル化に対応する児童の育成には、外国語活動をとおして国際理解や国際的感覚を養うことは必須であり、成果としては、
①ネイティブの発音や表現を学ぶ機会提供。②国際理解教育の推進と国際理解教育への貢献。③コミュニケーション能力の向上。④思考力・判断力・表現力の育成。
英語指導講師や英語指導助手を通して、様々な国の習慣や文化を学ぶことは、グローバルな社会に生きる人材の育成として必要不可欠である。しかし、児童生徒にコミュニケーション能力や、国際感覚をより一層養うのためには、授業改善や外国語指導助手との連携、活用方法の工夫が必要であり検討が必要。</v>
      </c>
      <c r="U12" s="871"/>
      <c r="V12" s="871"/>
      <c r="W12" s="871"/>
      <c r="X12" s="872"/>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876" t="s">
        <v>161</v>
      </c>
      <c r="B14" s="877"/>
      <c r="C14" s="877"/>
      <c r="D14" s="877"/>
      <c r="E14" s="878" t="str">
        <f>E51</f>
        <v>■市が直接実施  □一部委託  □全部委託・指定管理  □その他</v>
      </c>
      <c r="F14" s="879"/>
      <c r="G14" s="879"/>
      <c r="H14" s="879"/>
      <c r="I14" s="879"/>
      <c r="J14" s="879"/>
      <c r="K14" s="879"/>
      <c r="L14" s="879"/>
      <c r="M14" s="879"/>
      <c r="N14" s="880"/>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876" t="s">
        <v>162</v>
      </c>
      <c r="B15" s="877"/>
      <c r="C15" s="877"/>
      <c r="D15" s="877"/>
      <c r="E15" s="878" t="str">
        <f>E52</f>
        <v>■国・県の制度　 □国・県の制度＋市独自の制度　 □市独自の制度</v>
      </c>
      <c r="F15" s="879"/>
      <c r="G15" s="879"/>
      <c r="H15" s="879"/>
      <c r="I15" s="879"/>
      <c r="J15" s="879"/>
      <c r="K15" s="879"/>
      <c r="L15" s="879"/>
      <c r="M15" s="879"/>
      <c r="N15" s="880"/>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881" t="s">
        <v>163</v>
      </c>
      <c r="B16" s="882"/>
      <c r="C16" s="882"/>
      <c r="D16" s="882"/>
      <c r="E16" s="883" t="str">
        <f>E53</f>
        <v>教育基本法、学校教育法、外国語指導助手制度(JET）</v>
      </c>
      <c r="F16" s="884"/>
      <c r="G16" s="884"/>
      <c r="H16" s="884"/>
      <c r="I16" s="884"/>
      <c r="J16" s="884"/>
      <c r="K16" s="884"/>
      <c r="L16" s="884"/>
      <c r="M16" s="884"/>
      <c r="N16" s="885"/>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27548000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27548000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26942108</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605892</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0.97800595324524464</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埼玉県では、「語学指導等におけるネイティブスピーカー活用事業」に係る外国語指導助手を派遣することとしている。実施内容は
（1） 業務就業先の担当教員の指導のもと、ティーム・ティーチングの実施
（2）業務就業先における外国語教材の作成、提供
（3）英語スピーチコンテスト、ディベート大会等に係る指導・審査
（4）業務就業先における外国語教育に関する教員研修に係る業務
（5）本県教育委員会が実施する外国語教育に関する研修や会議に係る業務　等</v>
      </c>
      <c r="F26" s="105"/>
      <c r="G26" s="105"/>
      <c r="H26" s="105"/>
      <c r="I26" s="105"/>
      <c r="J26" s="105"/>
      <c r="K26" s="105"/>
      <c r="L26" s="105"/>
      <c r="M26" s="105"/>
      <c r="N26" s="106"/>
      <c r="O26" s="18"/>
      <c r="P26" s="873" t="s">
        <v>183</v>
      </c>
      <c r="Q26" s="874"/>
      <c r="R26" s="874"/>
      <c r="S26" s="875"/>
      <c r="T26" s="153" t="str">
        <f>E105</f>
        <v>〇非常に効果の高い事業である。
・今後は、ICTを活用してよりグローバルな授業展開も考えていく。
・外国語指導助手は、海外の方がほとんどであるため、様々な考え方、言葉の問題による　授業内容の計画、相談、打合せが困難な場合もある。各学校の担任と充実した打ち合わ　せが行われ、授業内容の改善につながるようにする。
教育支援課が情報の取りまとめや、提案、研修会の実施等をして事業を継続していく。</v>
      </c>
      <c r="U26" s="871"/>
      <c r="V26" s="871"/>
      <c r="W26" s="871"/>
      <c r="X26" s="872"/>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低学年・特支EET指導時数(1クラス毎）</v>
      </c>
      <c r="C33" s="96"/>
      <c r="D33" s="21" t="str">
        <f t="shared" ref="D33:E36" si="1">D70</f>
        <v>時間／年</v>
      </c>
      <c r="E33" s="148">
        <f t="shared" si="1"/>
        <v>10</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中学年・高学年EET指導時数(1クラス毎）</v>
      </c>
      <c r="C34" s="96"/>
      <c r="D34" s="21" t="str">
        <f t="shared" si="1"/>
        <v>回／週</v>
      </c>
      <c r="E34" s="148">
        <f t="shared" si="1"/>
        <v>1</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英語専科指導時間数</v>
      </c>
      <c r="C35" s="96"/>
      <c r="D35" s="21" t="str">
        <f t="shared" si="1"/>
        <v>時間／週</v>
      </c>
      <c r="E35" s="148">
        <f t="shared" si="1"/>
        <v>24</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英語スピーチコンテスト、ディベート大会</v>
      </c>
      <c r="C36" s="93"/>
      <c r="D36" s="22" t="str">
        <f t="shared" si="1"/>
        <v>回</v>
      </c>
      <c r="E36" s="150">
        <f t="shared" si="1"/>
        <v>2</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施策１　教育内容の充実</v>
      </c>
      <c r="F43" s="138"/>
      <c r="G43" s="138"/>
      <c r="H43" s="138"/>
      <c r="I43" s="138"/>
      <c r="J43" s="138"/>
      <c r="K43" s="138"/>
      <c r="L43" s="138"/>
      <c r="M43" s="138"/>
      <c r="N43" s="139"/>
      <c r="AA43" s="8">
        <v>1</v>
      </c>
      <c r="AB43" s="8" t="s">
        <v>10</v>
      </c>
    </row>
    <row r="44" spans="1:35" ht="20.100000000000001" customHeight="1" x14ac:dyDescent="0.15">
      <c r="A44" s="863" t="s">
        <v>153</v>
      </c>
      <c r="B44" s="864"/>
      <c r="C44" s="864"/>
      <c r="D44" s="864"/>
      <c r="E44" s="865" t="s">
        <v>281</v>
      </c>
      <c r="F44" s="866"/>
      <c r="G44" s="866"/>
      <c r="H44" s="866"/>
      <c r="I44" s="866"/>
      <c r="J44" s="866"/>
      <c r="K44" s="866"/>
      <c r="L44" s="866"/>
      <c r="M44" s="866"/>
      <c r="N44" s="867"/>
    </row>
    <row r="45" spans="1:35" ht="20.100000000000001" customHeight="1" x14ac:dyDescent="0.15">
      <c r="A45" s="858" t="s">
        <v>154</v>
      </c>
      <c r="B45" s="859"/>
      <c r="C45" s="859"/>
      <c r="D45" s="859"/>
      <c r="E45" s="868" t="s">
        <v>189</v>
      </c>
      <c r="F45" s="869"/>
      <c r="G45" s="869"/>
      <c r="H45" s="869"/>
      <c r="I45" s="869"/>
      <c r="J45" s="869"/>
      <c r="K45" s="869"/>
      <c r="L45" s="869"/>
      <c r="M45" s="869"/>
      <c r="N45" s="870"/>
    </row>
    <row r="46" spans="1:35" ht="20.100000000000001" customHeight="1" x14ac:dyDescent="0.15">
      <c r="A46" s="852" t="s">
        <v>157</v>
      </c>
      <c r="B46" s="853"/>
      <c r="C46" s="853"/>
      <c r="D46" s="854"/>
      <c r="E46" s="855" t="s">
        <v>282</v>
      </c>
      <c r="F46" s="856"/>
      <c r="G46" s="856"/>
      <c r="H46" s="856"/>
      <c r="I46" s="856"/>
      <c r="J46" s="856"/>
      <c r="K46" s="856"/>
      <c r="L46" s="856"/>
      <c r="M46" s="856"/>
      <c r="N46" s="857"/>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858" t="s">
        <v>161</v>
      </c>
      <c r="B51" s="859"/>
      <c r="C51" s="859"/>
      <c r="D51" s="859"/>
      <c r="E51" s="860" t="str">
        <f>AA52 &amp; "市が直接実施  " &amp; AB52  &amp; "一部委託  "  &amp; AC52 &amp; "全部委託・指定管理  " &amp; AD52 &amp; "その他"</f>
        <v>■市が直接実施  □一部委託  □全部委託・指定管理  □その他</v>
      </c>
      <c r="F51" s="861"/>
      <c r="G51" s="861"/>
      <c r="H51" s="861"/>
      <c r="I51" s="861"/>
      <c r="J51" s="861"/>
      <c r="K51" s="861"/>
      <c r="L51" s="861"/>
      <c r="M51" s="861"/>
      <c r="N51" s="862"/>
    </row>
    <row r="52" spans="1:40" ht="20.100000000000001" customHeight="1" x14ac:dyDescent="0.15">
      <c r="A52" s="858" t="s">
        <v>162</v>
      </c>
      <c r="B52" s="859"/>
      <c r="C52" s="859"/>
      <c r="D52" s="859"/>
      <c r="E52" s="860" t="str">
        <f>AA53 &amp; "国・県の制度　 " &amp; AB53  &amp; "国・県の制度＋市独自の制度　 "  &amp; AC53  &amp; "市独自の制度"</f>
        <v>■国・県の制度　 □国・県の制度＋市独自の制度　 □市独自の制度</v>
      </c>
      <c r="F52" s="861"/>
      <c r="G52" s="861"/>
      <c r="H52" s="861"/>
      <c r="I52" s="861"/>
      <c r="J52" s="861"/>
      <c r="K52" s="861"/>
      <c r="L52" s="861"/>
      <c r="M52" s="861"/>
      <c r="N52" s="862"/>
      <c r="AA52" s="8" t="s">
        <v>191</v>
      </c>
      <c r="AB52" s="8" t="s">
        <v>192</v>
      </c>
      <c r="AC52" s="8" t="s">
        <v>192</v>
      </c>
      <c r="AD52" s="8" t="s">
        <v>192</v>
      </c>
    </row>
    <row r="53" spans="1:40" ht="20.100000000000001" customHeight="1" thickBot="1" x14ac:dyDescent="0.2">
      <c r="A53" s="847" t="s">
        <v>163</v>
      </c>
      <c r="B53" s="848"/>
      <c r="C53" s="848"/>
      <c r="D53" s="848"/>
      <c r="E53" s="849" t="s">
        <v>283</v>
      </c>
      <c r="F53" s="850"/>
      <c r="G53" s="850"/>
      <c r="H53" s="850"/>
      <c r="I53" s="850"/>
      <c r="J53" s="850"/>
      <c r="K53" s="850"/>
      <c r="L53" s="850"/>
      <c r="M53" s="850"/>
      <c r="N53" s="851"/>
      <c r="AA53" s="8" t="s">
        <v>191</v>
      </c>
      <c r="AB53" s="8" t="s">
        <v>192</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27548000</v>
      </c>
      <c r="F57" s="108"/>
      <c r="G57" s="108">
        <f>IFERROR(HLOOKUP($AF$38,$AA$56:$AI$57,2,FALSE)*1000,"")</f>
        <v>28529000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27534</v>
      </c>
      <c r="AE57" s="23">
        <v>27548</v>
      </c>
      <c r="AF57" s="23">
        <v>28529</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27548000</v>
      </c>
      <c r="G58" s="15"/>
      <c r="H58" s="16">
        <f>IFERROR(G57-H59,"")</f>
        <v>28529000</v>
      </c>
      <c r="I58" s="15"/>
      <c r="J58" s="16">
        <f>IFERROR(I57-J59,"")</f>
        <v>0</v>
      </c>
      <c r="K58" s="15"/>
      <c r="L58" s="16">
        <f>IFERROR(K57-L59,"")</f>
        <v>0</v>
      </c>
      <c r="M58" s="15"/>
      <c r="N58" s="17">
        <f>IFERROR(M57-N59,"")</f>
        <v>0</v>
      </c>
      <c r="AA58" s="23">
        <v>0</v>
      </c>
      <c r="AB58" s="23">
        <v>0</v>
      </c>
      <c r="AC58" s="23">
        <v>0</v>
      </c>
      <c r="AD58" s="23">
        <v>16063941</v>
      </c>
      <c r="AE58" s="23">
        <v>26942108</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26942108</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605892</v>
      </c>
      <c r="F61" s="108"/>
      <c r="G61" s="108">
        <f>IFERROR(G57-G60,"")</f>
        <v>28529000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0.97800595324524464</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284</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285</v>
      </c>
      <c r="C70" s="96"/>
      <c r="D70" s="26" t="s">
        <v>286</v>
      </c>
      <c r="E70" s="91">
        <f>IFERROR(HLOOKUP($AE$38,$AA$76:$AI$80,2,FALSE),"")</f>
        <v>10</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287</v>
      </c>
      <c r="C71" s="96"/>
      <c r="D71" s="26" t="s">
        <v>288</v>
      </c>
      <c r="E71" s="91">
        <f>IFERROR(HLOOKUP($AE$38,$AA$76:$AI$80,3,FALSE),"")</f>
        <v>1</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289</v>
      </c>
      <c r="C72" s="96"/>
      <c r="D72" s="26" t="s">
        <v>290</v>
      </c>
      <c r="E72" s="91">
        <f>IFERROR(HLOOKUP($AE$38,$AA$76:$AI$80,4,FALSE),"")</f>
        <v>24</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291</v>
      </c>
      <c r="C73" s="93"/>
      <c r="D73" s="27" t="s">
        <v>197</v>
      </c>
      <c r="E73" s="94">
        <f>IFERROR(HLOOKUP($AE$38,$AA$76:$AI$80,5,FALSE),"")</f>
        <v>2</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10</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1</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v>24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v>2</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834" t="s">
        <v>151</v>
      </c>
      <c r="B85" s="835"/>
      <c r="C85" s="835"/>
      <c r="D85" s="835"/>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834" t="s">
        <v>155</v>
      </c>
      <c r="B87" s="835"/>
      <c r="C87" s="835"/>
      <c r="D87" s="835"/>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845" t="s">
        <v>158</v>
      </c>
      <c r="B89" s="846"/>
      <c r="C89" s="846"/>
      <c r="D89" s="846"/>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834" t="s">
        <v>160</v>
      </c>
      <c r="B91" s="835"/>
      <c r="C91" s="835"/>
      <c r="D91" s="836"/>
      <c r="E91" s="52" t="s">
        <v>292</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834" t="s">
        <v>172</v>
      </c>
      <c r="B98" s="835"/>
      <c r="C98" s="835"/>
      <c r="D98" s="836"/>
      <c r="E98" s="840" t="s">
        <v>216</v>
      </c>
      <c r="F98" s="841"/>
      <c r="G98" s="842" t="s">
        <v>173</v>
      </c>
      <c r="H98" s="843"/>
      <c r="I98" s="843"/>
      <c r="J98" s="843"/>
      <c r="K98" s="843"/>
      <c r="L98" s="843"/>
      <c r="M98" s="843"/>
      <c r="N98" s="844"/>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834" t="s">
        <v>183</v>
      </c>
      <c r="B105" s="835"/>
      <c r="C105" s="835"/>
      <c r="D105" s="836"/>
      <c r="E105" s="837" t="s">
        <v>293</v>
      </c>
      <c r="F105" s="838"/>
      <c r="G105" s="838"/>
      <c r="H105" s="838"/>
      <c r="I105" s="838"/>
      <c r="J105" s="838"/>
      <c r="K105" s="838"/>
      <c r="L105" s="838"/>
      <c r="M105" s="838"/>
      <c r="N105" s="839"/>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845" t="s">
        <v>147</v>
      </c>
      <c r="Q4" s="846"/>
      <c r="R4" s="846"/>
      <c r="S4" s="846"/>
      <c r="T4" s="197" t="str">
        <f>LEFT(E83,1)</f>
        <v>Ｂ</v>
      </c>
      <c r="U4" s="971" t="s">
        <v>148</v>
      </c>
      <c r="V4" s="971"/>
      <c r="W4" s="971"/>
      <c r="X4" s="972"/>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教育内容の充実</v>
      </c>
      <c r="F6" s="138"/>
      <c r="G6" s="138"/>
      <c r="H6" s="138"/>
      <c r="I6" s="138"/>
      <c r="J6" s="138"/>
      <c r="K6" s="138"/>
      <c r="L6" s="138"/>
      <c r="M6" s="138"/>
      <c r="N6" s="139"/>
      <c r="P6" s="834" t="s">
        <v>151</v>
      </c>
      <c r="Q6" s="835"/>
      <c r="R6" s="835"/>
      <c r="S6" s="835"/>
      <c r="T6" s="197" t="str">
        <f>LEFT(E85,1)</f>
        <v>Ａ</v>
      </c>
      <c r="U6" s="971" t="s">
        <v>152</v>
      </c>
      <c r="V6" s="971"/>
      <c r="W6" s="971"/>
      <c r="X6" s="972"/>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973" t="s">
        <v>153</v>
      </c>
      <c r="B7" s="974"/>
      <c r="C7" s="974"/>
      <c r="D7" s="974"/>
      <c r="E7" s="975" t="str">
        <f t="shared" si="0"/>
        <v>小学校英語教育推進</v>
      </c>
      <c r="F7" s="976"/>
      <c r="G7" s="976"/>
      <c r="H7" s="976"/>
      <c r="I7" s="976"/>
      <c r="J7" s="976"/>
      <c r="K7" s="976"/>
      <c r="L7" s="976"/>
      <c r="M7" s="976"/>
      <c r="N7" s="977"/>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948" t="s">
        <v>154</v>
      </c>
      <c r="B8" s="949"/>
      <c r="C8" s="949"/>
      <c r="D8" s="949"/>
      <c r="E8" s="958" t="str">
        <f t="shared" si="0"/>
        <v>教育支援課</v>
      </c>
      <c r="F8" s="959"/>
      <c r="G8" s="959"/>
      <c r="H8" s="959"/>
      <c r="I8" s="959"/>
      <c r="J8" s="959"/>
      <c r="K8" s="959"/>
      <c r="L8" s="959"/>
      <c r="M8" s="959"/>
      <c r="N8" s="960"/>
      <c r="P8" s="945" t="s">
        <v>155</v>
      </c>
      <c r="Q8" s="946"/>
      <c r="R8" s="946"/>
      <c r="S8" s="946"/>
      <c r="T8" s="184" t="str">
        <f>LEFT(E87,1)</f>
        <v>Ｂ</v>
      </c>
      <c r="U8" s="961" t="s">
        <v>156</v>
      </c>
      <c r="V8" s="961"/>
      <c r="W8" s="961"/>
      <c r="X8" s="962"/>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963" t="s">
        <v>157</v>
      </c>
      <c r="B9" s="964"/>
      <c r="C9" s="964"/>
      <c r="D9" s="965"/>
      <c r="E9" s="966" t="str">
        <f t="shared" si="0"/>
        <v>児童の英語による実践的なコミュニケーション能力育成を目的として、小学校で英語学習を行う。
小学校英語講師　１３人（令和４年度１１人）</v>
      </c>
      <c r="F9" s="967"/>
      <c r="G9" s="967"/>
      <c r="H9" s="967"/>
      <c r="I9" s="967"/>
      <c r="J9" s="967"/>
      <c r="K9" s="967"/>
      <c r="L9" s="967"/>
      <c r="M9" s="967"/>
      <c r="N9" s="968"/>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969" t="s">
        <v>158</v>
      </c>
      <c r="Q10" s="970"/>
      <c r="R10" s="970"/>
      <c r="S10" s="970"/>
      <c r="T10" s="197" t="str">
        <f>LEFT(E89,1)</f>
        <v>Ｂ</v>
      </c>
      <c r="U10" s="961" t="s">
        <v>159</v>
      </c>
      <c r="V10" s="961"/>
      <c r="W10" s="961"/>
      <c r="X10" s="962"/>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グローバル化に対応する児童の育成には、外国語活動をとおして国際理解や国際的感覚を養うことは必須である。外国語を学ぶことで、日本語との違いや良さに気付く。言語理解につながる。
①ネイティブの発音や表現を学ぶ機会提供。②国際理解教育の推進と国際理解教育への貢献。③コミュニケーション能力の向上。④思考力・判断力・表現力の育成。
英語指導講師や英語指導助手を通して、様々な国の習慣や文化を低学年から学ぶことは、グローバルな社会に生きる人材の育成として必要不可欠である。しかし、児童生徒にコミュニケーション能力や、国際感覚をより一層養うのためには、授業改善や外国語指導助手との連携、活用方法の工夫が必要であり検討が必要。</v>
      </c>
      <c r="U12" s="943"/>
      <c r="V12" s="943"/>
      <c r="W12" s="943"/>
      <c r="X12" s="944"/>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948" t="s">
        <v>161</v>
      </c>
      <c r="B14" s="949"/>
      <c r="C14" s="949"/>
      <c r="D14" s="949"/>
      <c r="E14" s="950" t="str">
        <f>E51</f>
        <v>■市が直接実施  □一部委託  □全部委託・指定管理  □その他</v>
      </c>
      <c r="F14" s="951"/>
      <c r="G14" s="951"/>
      <c r="H14" s="951"/>
      <c r="I14" s="951"/>
      <c r="J14" s="951"/>
      <c r="K14" s="951"/>
      <c r="L14" s="951"/>
      <c r="M14" s="951"/>
      <c r="N14" s="952"/>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948" t="s">
        <v>162</v>
      </c>
      <c r="B15" s="949"/>
      <c r="C15" s="949"/>
      <c r="D15" s="949"/>
      <c r="E15" s="950" t="str">
        <f>E52</f>
        <v>■国・県の制度　 □国・県の制度＋市独自の制度　 □市独自の制度</v>
      </c>
      <c r="F15" s="951"/>
      <c r="G15" s="951"/>
      <c r="H15" s="951"/>
      <c r="I15" s="951"/>
      <c r="J15" s="951"/>
      <c r="K15" s="951"/>
      <c r="L15" s="951"/>
      <c r="M15" s="951"/>
      <c r="N15" s="952"/>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953" t="s">
        <v>163</v>
      </c>
      <c r="B16" s="954"/>
      <c r="C16" s="954"/>
      <c r="D16" s="954"/>
      <c r="E16" s="955" t="str">
        <f>E53</f>
        <v>教育基本法　学校教育法</v>
      </c>
      <c r="F16" s="956"/>
      <c r="G16" s="956"/>
      <c r="H16" s="956"/>
      <c r="I16" s="956"/>
      <c r="J16" s="956"/>
      <c r="K16" s="956"/>
      <c r="L16" s="956"/>
      <c r="M16" s="956"/>
      <c r="N16" s="957"/>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28798000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28798000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28266730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531270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0.98155184387804706</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①基本的な英語の音声、語彙、文法等の習得。実際の会話を通じて英語力を育てる。
②授業改善。ゲームや歌、ロールプレイなどを取り入れ、楽しみながら英語を学ぶ環境づくり。
③外国語演劇やスピーチコンテスト等、外国語活動の充実。
④コミュニケーション能力の育成、多文化理解。グローバルな人材育成。多様性の理解。
⑤担任外国語の授業をサポート。</v>
      </c>
      <c r="F26" s="105"/>
      <c r="G26" s="105"/>
      <c r="H26" s="105"/>
      <c r="I26" s="105"/>
      <c r="J26" s="105"/>
      <c r="K26" s="105"/>
      <c r="L26" s="105"/>
      <c r="M26" s="105"/>
      <c r="N26" s="106"/>
      <c r="O26" s="18"/>
      <c r="P26" s="945" t="s">
        <v>183</v>
      </c>
      <c r="Q26" s="946"/>
      <c r="R26" s="946"/>
      <c r="S26" s="947"/>
      <c r="T26" s="153" t="str">
        <f>E105</f>
        <v>〇非常に効果の高い事業である。
・今後は、ICTを活用してよりグローバルな授業展開も考えていく。
・EETと担任が明確な目標をもち、育成したい児童の姿を実現するために、充実した打ち合わせが行われ、授業内容の改善につながるようにする。
そのために、教育支援課が情報の取りまとめや、提案、研修会の実施等をして事業を継続していく。</v>
      </c>
      <c r="U26" s="943"/>
      <c r="V26" s="943"/>
      <c r="W26" s="943"/>
      <c r="X26" s="944"/>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EET授業時数（１クラスごと）</v>
      </c>
      <c r="C33" s="96"/>
      <c r="D33" s="21" t="str">
        <f t="shared" ref="D33:E36" si="1">D70</f>
        <v>時間／週</v>
      </c>
      <c r="E33" s="148">
        <f t="shared" si="1"/>
        <v>1</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EET配置（学校ごと）</v>
      </c>
      <c r="C34" s="96"/>
      <c r="D34" s="21" t="str">
        <f t="shared" si="1"/>
        <v>日／週</v>
      </c>
      <c r="E34" s="148">
        <f t="shared" si="1"/>
        <v>4</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１，２年、特支に入る時間数（クラスごと）</v>
      </c>
      <c r="C35" s="96"/>
      <c r="D35" s="21" t="str">
        <f t="shared" si="1"/>
        <v>時間／年</v>
      </c>
      <c r="E35" s="148">
        <f t="shared" si="1"/>
        <v>10</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施策１　教育内容の充実</v>
      </c>
      <c r="F43" s="138"/>
      <c r="G43" s="138"/>
      <c r="H43" s="138"/>
      <c r="I43" s="138"/>
      <c r="J43" s="138"/>
      <c r="K43" s="138"/>
      <c r="L43" s="138"/>
      <c r="M43" s="138"/>
      <c r="N43" s="139"/>
      <c r="AA43" s="8">
        <v>1</v>
      </c>
      <c r="AB43" s="8" t="s">
        <v>10</v>
      </c>
    </row>
    <row r="44" spans="1:35" ht="20.100000000000001" customHeight="1" x14ac:dyDescent="0.15">
      <c r="A44" s="935" t="s">
        <v>153</v>
      </c>
      <c r="B44" s="936"/>
      <c r="C44" s="936"/>
      <c r="D44" s="936"/>
      <c r="E44" s="937" t="s">
        <v>294</v>
      </c>
      <c r="F44" s="938"/>
      <c r="G44" s="938"/>
      <c r="H44" s="938"/>
      <c r="I44" s="938"/>
      <c r="J44" s="938"/>
      <c r="K44" s="938"/>
      <c r="L44" s="938"/>
      <c r="M44" s="938"/>
      <c r="N44" s="939"/>
    </row>
    <row r="45" spans="1:35" ht="20.100000000000001" customHeight="1" x14ac:dyDescent="0.15">
      <c r="A45" s="930" t="s">
        <v>154</v>
      </c>
      <c r="B45" s="931"/>
      <c r="C45" s="931"/>
      <c r="D45" s="931"/>
      <c r="E45" s="940" t="s">
        <v>189</v>
      </c>
      <c r="F45" s="941"/>
      <c r="G45" s="941"/>
      <c r="H45" s="941"/>
      <c r="I45" s="941"/>
      <c r="J45" s="941"/>
      <c r="K45" s="941"/>
      <c r="L45" s="941"/>
      <c r="M45" s="941"/>
      <c r="N45" s="942"/>
    </row>
    <row r="46" spans="1:35" ht="20.100000000000001" customHeight="1" x14ac:dyDescent="0.15">
      <c r="A46" s="924" t="s">
        <v>157</v>
      </c>
      <c r="B46" s="925"/>
      <c r="C46" s="925"/>
      <c r="D46" s="926"/>
      <c r="E46" s="927" t="s">
        <v>295</v>
      </c>
      <c r="F46" s="928"/>
      <c r="G46" s="928"/>
      <c r="H46" s="928"/>
      <c r="I46" s="928"/>
      <c r="J46" s="928"/>
      <c r="K46" s="928"/>
      <c r="L46" s="928"/>
      <c r="M46" s="928"/>
      <c r="N46" s="929"/>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930" t="s">
        <v>161</v>
      </c>
      <c r="B51" s="931"/>
      <c r="C51" s="931"/>
      <c r="D51" s="931"/>
      <c r="E51" s="932" t="str">
        <f>AA52 &amp; "市が直接実施  " &amp; AB52  &amp; "一部委託  "  &amp; AC52 &amp; "全部委託・指定管理  " &amp; AD52 &amp; "その他"</f>
        <v>■市が直接実施  □一部委託  □全部委託・指定管理  □その他</v>
      </c>
      <c r="F51" s="933"/>
      <c r="G51" s="933"/>
      <c r="H51" s="933"/>
      <c r="I51" s="933"/>
      <c r="J51" s="933"/>
      <c r="K51" s="933"/>
      <c r="L51" s="933"/>
      <c r="M51" s="933"/>
      <c r="N51" s="934"/>
    </row>
    <row r="52" spans="1:40" ht="20.100000000000001" customHeight="1" x14ac:dyDescent="0.15">
      <c r="A52" s="930" t="s">
        <v>162</v>
      </c>
      <c r="B52" s="931"/>
      <c r="C52" s="931"/>
      <c r="D52" s="931"/>
      <c r="E52" s="932" t="str">
        <f>AA53 &amp; "国・県の制度　 " &amp; AB53  &amp; "国・県の制度＋市独自の制度　 "  &amp; AC53  &amp; "市独自の制度"</f>
        <v>■国・県の制度　 □国・県の制度＋市独自の制度　 □市独自の制度</v>
      </c>
      <c r="F52" s="933"/>
      <c r="G52" s="933"/>
      <c r="H52" s="933"/>
      <c r="I52" s="933"/>
      <c r="J52" s="933"/>
      <c r="K52" s="933"/>
      <c r="L52" s="933"/>
      <c r="M52" s="933"/>
      <c r="N52" s="934"/>
      <c r="AA52" s="8" t="s">
        <v>191</v>
      </c>
      <c r="AB52" s="8" t="s">
        <v>192</v>
      </c>
      <c r="AC52" s="8" t="s">
        <v>192</v>
      </c>
      <c r="AD52" s="8" t="s">
        <v>192</v>
      </c>
    </row>
    <row r="53" spans="1:40" ht="20.100000000000001" customHeight="1" thickBot="1" x14ac:dyDescent="0.2">
      <c r="A53" s="919" t="s">
        <v>163</v>
      </c>
      <c r="B53" s="920"/>
      <c r="C53" s="920"/>
      <c r="D53" s="920"/>
      <c r="E53" s="921" t="s">
        <v>296</v>
      </c>
      <c r="F53" s="922"/>
      <c r="G53" s="922"/>
      <c r="H53" s="922"/>
      <c r="I53" s="922"/>
      <c r="J53" s="922"/>
      <c r="K53" s="922"/>
      <c r="L53" s="922"/>
      <c r="M53" s="922"/>
      <c r="N53" s="923"/>
      <c r="AA53" s="8" t="s">
        <v>191</v>
      </c>
      <c r="AB53" s="8" t="s">
        <v>192</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28798000</v>
      </c>
      <c r="F57" s="108"/>
      <c r="G57" s="108">
        <f>IFERROR(HLOOKUP($AF$38,$AA$56:$AI$57,2,FALSE)*1000,"")</f>
        <v>33534000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23995</v>
      </c>
      <c r="AE57" s="23">
        <v>28798</v>
      </c>
      <c r="AF57" s="23">
        <v>33534</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28798000</v>
      </c>
      <c r="G58" s="15"/>
      <c r="H58" s="16">
        <f>IFERROR(G57-H59,"")</f>
        <v>33534000</v>
      </c>
      <c r="I58" s="15"/>
      <c r="J58" s="16">
        <f>IFERROR(I57-J59,"")</f>
        <v>0</v>
      </c>
      <c r="K58" s="15"/>
      <c r="L58" s="16">
        <f>IFERROR(K57-L59,"")</f>
        <v>0</v>
      </c>
      <c r="M58" s="15"/>
      <c r="N58" s="17">
        <f>IFERROR(M57-N59,"")</f>
        <v>0</v>
      </c>
      <c r="AA58" s="23">
        <v>0</v>
      </c>
      <c r="AB58" s="23">
        <v>0</v>
      </c>
      <c r="AC58" s="23">
        <v>0</v>
      </c>
      <c r="AD58" s="23">
        <v>12388518</v>
      </c>
      <c r="AE58" s="23">
        <v>28266730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28266730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531270</v>
      </c>
      <c r="F61" s="108"/>
      <c r="G61" s="108">
        <f>IFERROR(G57-G60,"")</f>
        <v>33534000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0.98155184387804706</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297</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298</v>
      </c>
      <c r="C70" s="96"/>
      <c r="D70" s="26" t="s">
        <v>290</v>
      </c>
      <c r="E70" s="91">
        <f>IFERROR(HLOOKUP($AE$38,$AA$76:$AI$80,2,FALSE),"")</f>
        <v>1</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299</v>
      </c>
      <c r="C71" s="96"/>
      <c r="D71" s="26" t="s">
        <v>300</v>
      </c>
      <c r="E71" s="91">
        <f>IFERROR(HLOOKUP($AE$38,$AA$76:$AI$80,3,FALSE),"")</f>
        <v>4</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301</v>
      </c>
      <c r="C72" s="96"/>
      <c r="D72" s="26" t="s">
        <v>286</v>
      </c>
      <c r="E72" s="91">
        <f>IFERROR(HLOOKUP($AE$38,$AA$76:$AI$80,4,FALSE),"")</f>
        <v>10</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v>10</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906" t="s">
        <v>151</v>
      </c>
      <c r="B85" s="907"/>
      <c r="C85" s="907"/>
      <c r="D85" s="907"/>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906" t="s">
        <v>155</v>
      </c>
      <c r="B87" s="907"/>
      <c r="C87" s="907"/>
      <c r="D87" s="907"/>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917" t="s">
        <v>158</v>
      </c>
      <c r="B89" s="918"/>
      <c r="C89" s="918"/>
      <c r="D89" s="918"/>
      <c r="E89" s="79" t="s">
        <v>302</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906" t="s">
        <v>160</v>
      </c>
      <c r="B91" s="907"/>
      <c r="C91" s="907"/>
      <c r="D91" s="908"/>
      <c r="E91" s="52" t="s">
        <v>303</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906" t="s">
        <v>172</v>
      </c>
      <c r="B98" s="907"/>
      <c r="C98" s="907"/>
      <c r="D98" s="908"/>
      <c r="E98" s="912" t="s">
        <v>216</v>
      </c>
      <c r="F98" s="913"/>
      <c r="G98" s="914" t="s">
        <v>173</v>
      </c>
      <c r="H98" s="915"/>
      <c r="I98" s="915"/>
      <c r="J98" s="915"/>
      <c r="K98" s="915"/>
      <c r="L98" s="915"/>
      <c r="M98" s="915"/>
      <c r="N98" s="916"/>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906" t="s">
        <v>183</v>
      </c>
      <c r="B105" s="907"/>
      <c r="C105" s="907"/>
      <c r="D105" s="908"/>
      <c r="E105" s="909" t="s">
        <v>304</v>
      </c>
      <c r="F105" s="910"/>
      <c r="G105" s="910"/>
      <c r="H105" s="910"/>
      <c r="I105" s="910"/>
      <c r="J105" s="910"/>
      <c r="K105" s="910"/>
      <c r="L105" s="910"/>
      <c r="M105" s="910"/>
      <c r="N105" s="911"/>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917" t="s">
        <v>147</v>
      </c>
      <c r="Q4" s="918"/>
      <c r="R4" s="918"/>
      <c r="S4" s="918"/>
      <c r="T4" s="197" t="str">
        <f>LEFT(E83,1)</f>
        <v>Ｂ</v>
      </c>
      <c r="U4" s="1043" t="s">
        <v>148</v>
      </c>
      <c r="V4" s="1043"/>
      <c r="W4" s="1043"/>
      <c r="X4" s="1044"/>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教育内容の充実</v>
      </c>
      <c r="F6" s="138"/>
      <c r="G6" s="138"/>
      <c r="H6" s="138"/>
      <c r="I6" s="138"/>
      <c r="J6" s="138"/>
      <c r="K6" s="138"/>
      <c r="L6" s="138"/>
      <c r="M6" s="138"/>
      <c r="N6" s="139"/>
      <c r="P6" s="906" t="s">
        <v>151</v>
      </c>
      <c r="Q6" s="907"/>
      <c r="R6" s="907"/>
      <c r="S6" s="907"/>
      <c r="T6" s="197" t="str">
        <f>LEFT(E85,1)</f>
        <v>Ｂ</v>
      </c>
      <c r="U6" s="1043" t="s">
        <v>152</v>
      </c>
      <c r="V6" s="1043"/>
      <c r="W6" s="1043"/>
      <c r="X6" s="1044"/>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1045" t="s">
        <v>153</v>
      </c>
      <c r="B7" s="1046"/>
      <c r="C7" s="1046"/>
      <c r="D7" s="1046"/>
      <c r="E7" s="1047" t="str">
        <f t="shared" si="0"/>
        <v>小学校体育連盟補助</v>
      </c>
      <c r="F7" s="1048"/>
      <c r="G7" s="1048"/>
      <c r="H7" s="1048"/>
      <c r="I7" s="1048"/>
      <c r="J7" s="1048"/>
      <c r="K7" s="1048"/>
      <c r="L7" s="1048"/>
      <c r="M7" s="1048"/>
      <c r="N7" s="1049"/>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1020" t="s">
        <v>154</v>
      </c>
      <c r="B8" s="1021"/>
      <c r="C8" s="1021"/>
      <c r="D8" s="1021"/>
      <c r="E8" s="1030" t="str">
        <f t="shared" si="0"/>
        <v>教育支援課</v>
      </c>
      <c r="F8" s="1031"/>
      <c r="G8" s="1031"/>
      <c r="H8" s="1031"/>
      <c r="I8" s="1031"/>
      <c r="J8" s="1031"/>
      <c r="K8" s="1031"/>
      <c r="L8" s="1031"/>
      <c r="M8" s="1031"/>
      <c r="N8" s="1032"/>
      <c r="P8" s="1017" t="s">
        <v>155</v>
      </c>
      <c r="Q8" s="1018"/>
      <c r="R8" s="1018"/>
      <c r="S8" s="1018"/>
      <c r="T8" s="184" t="str">
        <f>LEFT(E87,1)</f>
        <v>Ｂ</v>
      </c>
      <c r="U8" s="1033" t="s">
        <v>156</v>
      </c>
      <c r="V8" s="1033"/>
      <c r="W8" s="1033"/>
      <c r="X8" s="1034"/>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1035" t="s">
        <v>157</v>
      </c>
      <c r="B9" s="1036"/>
      <c r="C9" s="1036"/>
      <c r="D9" s="1037"/>
      <c r="E9" s="1038" t="str">
        <f t="shared" si="0"/>
        <v>小学校体育の振興、体力の向上及びスポーツ精神の育成を目的として、小学校体育連盟に対し、助成を行う。</v>
      </c>
      <c r="F9" s="1039"/>
      <c r="G9" s="1039"/>
      <c r="H9" s="1039"/>
      <c r="I9" s="1039"/>
      <c r="J9" s="1039"/>
      <c r="K9" s="1039"/>
      <c r="L9" s="1039"/>
      <c r="M9" s="1039"/>
      <c r="N9" s="1040"/>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1041" t="s">
        <v>158</v>
      </c>
      <c r="Q10" s="1042"/>
      <c r="R10" s="1042"/>
      <c r="S10" s="1042"/>
      <c r="T10" s="197" t="str">
        <f>LEFT(E89,1)</f>
        <v>Ｂ</v>
      </c>
      <c r="U10" s="1033" t="s">
        <v>159</v>
      </c>
      <c r="V10" s="1033"/>
      <c r="W10" s="1033"/>
      <c r="X10" s="1034"/>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小学校の体育振興、体力向上及びスポーツ精神向上するため、授業研修会の実施により、理論の深まりと指導法の工夫及び改善を図ることができた。
体育実技講習会及び研究会の実施により、体育授業の改善につながるアイデアを多く共有することができた。
今年度は、負担金の支出がなく、小学校の体育の授業で使用する物品等を購入することができたが、事業の効率性を上げるため、補助金の計画的な支出をするよう改善を図っていく必要がある。</v>
      </c>
      <c r="U12" s="1015"/>
      <c r="V12" s="1015"/>
      <c r="W12" s="1015"/>
      <c r="X12" s="1016"/>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1020" t="s">
        <v>161</v>
      </c>
      <c r="B14" s="1021"/>
      <c r="C14" s="1021"/>
      <c r="D14" s="1021"/>
      <c r="E14" s="1022" t="str">
        <f>E51</f>
        <v>■市が直接実施  □一部委託  □全部委託・指定管理  □その他</v>
      </c>
      <c r="F14" s="1023"/>
      <c r="G14" s="1023"/>
      <c r="H14" s="1023"/>
      <c r="I14" s="1023"/>
      <c r="J14" s="1023"/>
      <c r="K14" s="1023"/>
      <c r="L14" s="1023"/>
      <c r="M14" s="1023"/>
      <c r="N14" s="1024"/>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1020" t="s">
        <v>162</v>
      </c>
      <c r="B15" s="1021"/>
      <c r="C15" s="1021"/>
      <c r="D15" s="1021"/>
      <c r="E15" s="1022" t="str">
        <f>E52</f>
        <v>□国・県の制度　 □国・県の制度＋市独自の制度　 ■市独自の制度</v>
      </c>
      <c r="F15" s="1023"/>
      <c r="G15" s="1023"/>
      <c r="H15" s="1023"/>
      <c r="I15" s="1023"/>
      <c r="J15" s="1023"/>
      <c r="K15" s="1023"/>
      <c r="L15" s="1023"/>
      <c r="M15" s="1023"/>
      <c r="N15" s="1024"/>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1025" t="s">
        <v>163</v>
      </c>
      <c r="B16" s="1026"/>
      <c r="C16" s="1026"/>
      <c r="D16" s="1026"/>
      <c r="E16" s="1027" t="str">
        <f>E53</f>
        <v>新座市補助金等の交付に関する規則、団体等に交付する補助金等交付要綱</v>
      </c>
      <c r="F16" s="1028"/>
      <c r="G16" s="1028"/>
      <c r="H16" s="1028"/>
      <c r="I16" s="1028"/>
      <c r="J16" s="1028"/>
      <c r="K16" s="1028"/>
      <c r="L16" s="1028"/>
      <c r="M16" s="1028"/>
      <c r="N16" s="1029"/>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242000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242000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242000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1</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小学校体育の振興、体力向上及びスポーツ精神向上を目的として、小学校体育連盟に助成した。
　小学校体育連盟の令和５年度の主な事業     
　１　理事会
　２　授業研究   
　３　新座市体育実技伝達講習会及び研究会</v>
      </c>
      <c r="F26" s="105"/>
      <c r="G26" s="105"/>
      <c r="H26" s="105"/>
      <c r="I26" s="105"/>
      <c r="J26" s="105"/>
      <c r="K26" s="105"/>
      <c r="L26" s="105"/>
      <c r="M26" s="105"/>
      <c r="N26" s="106"/>
      <c r="O26" s="18"/>
      <c r="P26" s="1017" t="s">
        <v>183</v>
      </c>
      <c r="Q26" s="1018"/>
      <c r="R26" s="1018"/>
      <c r="S26" s="1019"/>
      <c r="T26" s="153" t="str">
        <f>E105</f>
        <v>小学校の体育振興、体力向上及びスポーツ精神向上するため、補助金の活用について、計画的に支出をするよう改善を図っていく。</v>
      </c>
      <c r="U26" s="1015"/>
      <c r="V26" s="1015"/>
      <c r="W26" s="1015"/>
      <c r="X26" s="1016"/>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理事会</v>
      </c>
      <c r="C33" s="96"/>
      <c r="D33" s="21" t="str">
        <f t="shared" ref="D33:E36" si="1">D70</f>
        <v>回</v>
      </c>
      <c r="E33" s="148">
        <f t="shared" si="1"/>
        <v>3</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授業研究</v>
      </c>
      <c r="C34" s="96"/>
      <c r="D34" s="21" t="str">
        <f t="shared" si="1"/>
        <v>回</v>
      </c>
      <c r="E34" s="148">
        <f t="shared" si="1"/>
        <v>2</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体育実技講習会及び研究会</v>
      </c>
      <c r="C35" s="96"/>
      <c r="D35" s="21" t="str">
        <f t="shared" si="1"/>
        <v>回</v>
      </c>
      <c r="E35" s="148">
        <f t="shared" si="1"/>
        <v>4</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施策１　教育内容の充実</v>
      </c>
      <c r="F43" s="138"/>
      <c r="G43" s="138"/>
      <c r="H43" s="138"/>
      <c r="I43" s="138"/>
      <c r="J43" s="138"/>
      <c r="K43" s="138"/>
      <c r="L43" s="138"/>
      <c r="M43" s="138"/>
      <c r="N43" s="139"/>
      <c r="AA43" s="8">
        <v>1</v>
      </c>
      <c r="AB43" s="8" t="s">
        <v>10</v>
      </c>
    </row>
    <row r="44" spans="1:35" ht="20.100000000000001" customHeight="1" x14ac:dyDescent="0.15">
      <c r="A44" s="1007" t="s">
        <v>153</v>
      </c>
      <c r="B44" s="1008"/>
      <c r="C44" s="1008"/>
      <c r="D44" s="1008"/>
      <c r="E44" s="1009" t="s">
        <v>305</v>
      </c>
      <c r="F44" s="1010"/>
      <c r="G44" s="1010"/>
      <c r="H44" s="1010"/>
      <c r="I44" s="1010"/>
      <c r="J44" s="1010"/>
      <c r="K44" s="1010"/>
      <c r="L44" s="1010"/>
      <c r="M44" s="1010"/>
      <c r="N44" s="1011"/>
    </row>
    <row r="45" spans="1:35" ht="20.100000000000001" customHeight="1" x14ac:dyDescent="0.15">
      <c r="A45" s="1002" t="s">
        <v>154</v>
      </c>
      <c r="B45" s="1003"/>
      <c r="C45" s="1003"/>
      <c r="D45" s="1003"/>
      <c r="E45" s="1012" t="s">
        <v>189</v>
      </c>
      <c r="F45" s="1013"/>
      <c r="G45" s="1013"/>
      <c r="H45" s="1013"/>
      <c r="I45" s="1013"/>
      <c r="J45" s="1013"/>
      <c r="K45" s="1013"/>
      <c r="L45" s="1013"/>
      <c r="M45" s="1013"/>
      <c r="N45" s="1014"/>
    </row>
    <row r="46" spans="1:35" ht="20.100000000000001" customHeight="1" x14ac:dyDescent="0.15">
      <c r="A46" s="996" t="s">
        <v>157</v>
      </c>
      <c r="B46" s="997"/>
      <c r="C46" s="997"/>
      <c r="D46" s="998"/>
      <c r="E46" s="999" t="s">
        <v>306</v>
      </c>
      <c r="F46" s="1000"/>
      <c r="G46" s="1000"/>
      <c r="H46" s="1000"/>
      <c r="I46" s="1000"/>
      <c r="J46" s="1000"/>
      <c r="K46" s="1000"/>
      <c r="L46" s="1000"/>
      <c r="M46" s="1000"/>
      <c r="N46" s="1001"/>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1002" t="s">
        <v>161</v>
      </c>
      <c r="B51" s="1003"/>
      <c r="C51" s="1003"/>
      <c r="D51" s="1003"/>
      <c r="E51" s="1004" t="str">
        <f>AA52 &amp; "市が直接実施  " &amp; AB52  &amp; "一部委託  "  &amp; AC52 &amp; "全部委託・指定管理  " &amp; AD52 &amp; "その他"</f>
        <v>■市が直接実施  □一部委託  □全部委託・指定管理  □その他</v>
      </c>
      <c r="F51" s="1005"/>
      <c r="G51" s="1005"/>
      <c r="H51" s="1005"/>
      <c r="I51" s="1005"/>
      <c r="J51" s="1005"/>
      <c r="K51" s="1005"/>
      <c r="L51" s="1005"/>
      <c r="M51" s="1005"/>
      <c r="N51" s="1006"/>
    </row>
    <row r="52" spans="1:40" ht="20.100000000000001" customHeight="1" x14ac:dyDescent="0.15">
      <c r="A52" s="1002" t="s">
        <v>162</v>
      </c>
      <c r="B52" s="1003"/>
      <c r="C52" s="1003"/>
      <c r="D52" s="1003"/>
      <c r="E52" s="1004" t="str">
        <f>AA53 &amp; "国・県の制度　 " &amp; AB53  &amp; "国・県の制度＋市独自の制度　 "  &amp; AC53  &amp; "市独自の制度"</f>
        <v>□国・県の制度　 □国・県の制度＋市独自の制度　 ■市独自の制度</v>
      </c>
      <c r="F52" s="1005"/>
      <c r="G52" s="1005"/>
      <c r="H52" s="1005"/>
      <c r="I52" s="1005"/>
      <c r="J52" s="1005"/>
      <c r="K52" s="1005"/>
      <c r="L52" s="1005"/>
      <c r="M52" s="1005"/>
      <c r="N52" s="1006"/>
      <c r="AA52" s="8" t="s">
        <v>191</v>
      </c>
      <c r="AB52" s="8" t="s">
        <v>192</v>
      </c>
      <c r="AC52" s="8" t="s">
        <v>192</v>
      </c>
      <c r="AD52" s="8" t="s">
        <v>192</v>
      </c>
    </row>
    <row r="53" spans="1:40" ht="20.100000000000001" customHeight="1" thickBot="1" x14ac:dyDescent="0.2">
      <c r="A53" s="991" t="s">
        <v>163</v>
      </c>
      <c r="B53" s="992"/>
      <c r="C53" s="992"/>
      <c r="D53" s="992"/>
      <c r="E53" s="993" t="s">
        <v>307</v>
      </c>
      <c r="F53" s="994"/>
      <c r="G53" s="994"/>
      <c r="H53" s="994"/>
      <c r="I53" s="994"/>
      <c r="J53" s="994"/>
      <c r="K53" s="994"/>
      <c r="L53" s="994"/>
      <c r="M53" s="994"/>
      <c r="N53" s="995"/>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242000</v>
      </c>
      <c r="F57" s="108"/>
      <c r="G57" s="108">
        <f>IFERROR(HLOOKUP($AF$38,$AA$56:$AI$57,2,FALSE)*1000,"")</f>
        <v>144000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242</v>
      </c>
      <c r="AE57" s="23">
        <v>242</v>
      </c>
      <c r="AF57" s="23">
        <v>144</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242000</v>
      </c>
      <c r="G58" s="15"/>
      <c r="H58" s="16">
        <f>IFERROR(G57-H59,"")</f>
        <v>144000</v>
      </c>
      <c r="I58" s="15"/>
      <c r="J58" s="16">
        <f>IFERROR(I57-J59,"")</f>
        <v>0</v>
      </c>
      <c r="K58" s="15"/>
      <c r="L58" s="16">
        <f>IFERROR(K57-L59,"")</f>
        <v>0</v>
      </c>
      <c r="M58" s="15"/>
      <c r="N58" s="17">
        <f>IFERROR(M57-N59,"")</f>
        <v>0</v>
      </c>
      <c r="AA58" s="23">
        <v>0</v>
      </c>
      <c r="AB58" s="23">
        <v>0</v>
      </c>
      <c r="AC58" s="23">
        <v>0</v>
      </c>
      <c r="AD58" s="23">
        <v>242000</v>
      </c>
      <c r="AE58" s="23">
        <v>242000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242000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0</v>
      </c>
      <c r="F61" s="108"/>
      <c r="G61" s="108">
        <f>IFERROR(G57-G60,"")</f>
        <v>144000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1</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308</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309</v>
      </c>
      <c r="C70" s="96"/>
      <c r="D70" s="26" t="s">
        <v>197</v>
      </c>
      <c r="E70" s="91">
        <f>IFERROR(HLOOKUP($AE$38,$AA$76:$AI$80,2,FALSE),"")</f>
        <v>3</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310</v>
      </c>
      <c r="C71" s="96"/>
      <c r="D71" s="26" t="s">
        <v>197</v>
      </c>
      <c r="E71" s="91">
        <f>IFERROR(HLOOKUP($AE$38,$AA$76:$AI$80,3,FALSE),"")</f>
        <v>2</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311</v>
      </c>
      <c r="C72" s="96"/>
      <c r="D72" s="26" t="s">
        <v>197</v>
      </c>
      <c r="E72" s="91">
        <f>IFERROR(HLOOKUP($AE$38,$AA$76:$AI$80,4,FALSE),"")</f>
        <v>4</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3</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2</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v>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978" t="s">
        <v>151</v>
      </c>
      <c r="B85" s="979"/>
      <c r="C85" s="979"/>
      <c r="D85" s="979"/>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978" t="s">
        <v>155</v>
      </c>
      <c r="B87" s="979"/>
      <c r="C87" s="979"/>
      <c r="D87" s="979"/>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989" t="s">
        <v>158</v>
      </c>
      <c r="B89" s="990"/>
      <c r="C89" s="990"/>
      <c r="D89" s="990"/>
      <c r="E89" s="79" t="s">
        <v>302</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978" t="s">
        <v>160</v>
      </c>
      <c r="B91" s="979"/>
      <c r="C91" s="979"/>
      <c r="D91" s="980"/>
      <c r="E91" s="52" t="s">
        <v>312</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978" t="s">
        <v>172</v>
      </c>
      <c r="B98" s="979"/>
      <c r="C98" s="979"/>
      <c r="D98" s="980"/>
      <c r="E98" s="984" t="s">
        <v>216</v>
      </c>
      <c r="F98" s="985"/>
      <c r="G98" s="986" t="s">
        <v>173</v>
      </c>
      <c r="H98" s="987"/>
      <c r="I98" s="987"/>
      <c r="J98" s="987"/>
      <c r="K98" s="987"/>
      <c r="L98" s="987"/>
      <c r="M98" s="987"/>
      <c r="N98" s="988"/>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978" t="s">
        <v>183</v>
      </c>
      <c r="B105" s="979"/>
      <c r="C105" s="979"/>
      <c r="D105" s="980"/>
      <c r="E105" s="981" t="s">
        <v>313</v>
      </c>
      <c r="F105" s="982"/>
      <c r="G105" s="982"/>
      <c r="H105" s="982"/>
      <c r="I105" s="982"/>
      <c r="J105" s="982"/>
      <c r="K105" s="982"/>
      <c r="L105" s="982"/>
      <c r="M105" s="982"/>
      <c r="N105" s="983"/>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1"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989" t="s">
        <v>147</v>
      </c>
      <c r="Q4" s="990"/>
      <c r="R4" s="990"/>
      <c r="S4" s="990"/>
      <c r="T4" s="197" t="str">
        <f>LEFT(E83,1)</f>
        <v>Ｂ</v>
      </c>
      <c r="U4" s="1115" t="s">
        <v>148</v>
      </c>
      <c r="V4" s="1115"/>
      <c r="W4" s="1115"/>
      <c r="X4" s="1116"/>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教育内容の充実</v>
      </c>
      <c r="F6" s="138"/>
      <c r="G6" s="138"/>
      <c r="H6" s="138"/>
      <c r="I6" s="138"/>
      <c r="J6" s="138"/>
      <c r="K6" s="138"/>
      <c r="L6" s="138"/>
      <c r="M6" s="138"/>
      <c r="N6" s="139"/>
      <c r="P6" s="978" t="s">
        <v>151</v>
      </c>
      <c r="Q6" s="979"/>
      <c r="R6" s="979"/>
      <c r="S6" s="979"/>
      <c r="T6" s="197" t="str">
        <f>LEFT(E85,1)</f>
        <v>Ｂ</v>
      </c>
      <c r="U6" s="1115" t="s">
        <v>152</v>
      </c>
      <c r="V6" s="1115"/>
      <c r="W6" s="1115"/>
      <c r="X6" s="1116"/>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1117" t="s">
        <v>153</v>
      </c>
      <c r="B7" s="1118"/>
      <c r="C7" s="1118"/>
      <c r="D7" s="1118"/>
      <c r="E7" s="1119" t="str">
        <f t="shared" si="0"/>
        <v>中学校体育連盟補助</v>
      </c>
      <c r="F7" s="1120"/>
      <c r="G7" s="1120"/>
      <c r="H7" s="1120"/>
      <c r="I7" s="1120"/>
      <c r="J7" s="1120"/>
      <c r="K7" s="1120"/>
      <c r="L7" s="1120"/>
      <c r="M7" s="1120"/>
      <c r="N7" s="1121"/>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1092" t="s">
        <v>154</v>
      </c>
      <c r="B8" s="1093"/>
      <c r="C8" s="1093"/>
      <c r="D8" s="1093"/>
      <c r="E8" s="1102" t="str">
        <f t="shared" si="0"/>
        <v>教育支援課</v>
      </c>
      <c r="F8" s="1103"/>
      <c r="G8" s="1103"/>
      <c r="H8" s="1103"/>
      <c r="I8" s="1103"/>
      <c r="J8" s="1103"/>
      <c r="K8" s="1103"/>
      <c r="L8" s="1103"/>
      <c r="M8" s="1103"/>
      <c r="N8" s="1104"/>
      <c r="P8" s="1089" t="s">
        <v>155</v>
      </c>
      <c r="Q8" s="1090"/>
      <c r="R8" s="1090"/>
      <c r="S8" s="1090"/>
      <c r="T8" s="184" t="str">
        <f>LEFT(E87,1)</f>
        <v>Ｂ</v>
      </c>
      <c r="U8" s="1105" t="s">
        <v>156</v>
      </c>
      <c r="V8" s="1105"/>
      <c r="W8" s="1105"/>
      <c r="X8" s="1106"/>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1107" t="s">
        <v>157</v>
      </c>
      <c r="B9" s="1108"/>
      <c r="C9" s="1108"/>
      <c r="D9" s="1109"/>
      <c r="E9" s="1110" t="str">
        <f t="shared" si="0"/>
        <v>中学校体育の振興、体力の向上及びスポーツ精神の育成を目的として、中学校体育連盟に対し、助成を行う。</v>
      </c>
      <c r="F9" s="1111"/>
      <c r="G9" s="1111"/>
      <c r="H9" s="1111"/>
      <c r="I9" s="1111"/>
      <c r="J9" s="1111"/>
      <c r="K9" s="1111"/>
      <c r="L9" s="1111"/>
      <c r="M9" s="1111"/>
      <c r="N9" s="1112"/>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1113" t="s">
        <v>158</v>
      </c>
      <c r="Q10" s="1114"/>
      <c r="R10" s="1114"/>
      <c r="S10" s="1114"/>
      <c r="T10" s="197" t="str">
        <f>LEFT(E89,1)</f>
        <v>Ｂ</v>
      </c>
      <c r="U10" s="1105" t="s">
        <v>159</v>
      </c>
      <c r="V10" s="1105"/>
      <c r="W10" s="1105"/>
      <c r="X10" s="1106"/>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授業研究部で、指導方法の研究に取り組み、市内全中学校で指導法の改善を図った。
各競技種目専門部で、教科・普及に取り組み成果を上げた。
学校体育協会加盟負担金の支出がなく、行事・授業を充実させられるよう、バトン及びスタート合図器を購入した。
今年度は、負担金の支出がなく、中学校の体育の授業等で使用する物品等を購入することができたが、事業の効率性を上げるため、補助金の計画的な支出をするよう改善を図っていく必要がある。</v>
      </c>
      <c r="U12" s="1087"/>
      <c r="V12" s="1087"/>
      <c r="W12" s="1087"/>
      <c r="X12" s="108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1092" t="s">
        <v>161</v>
      </c>
      <c r="B14" s="1093"/>
      <c r="C14" s="1093"/>
      <c r="D14" s="1093"/>
      <c r="E14" s="1094" t="str">
        <f>E51</f>
        <v>■市が直接実施  □一部委託  □全部委託・指定管理  □その他</v>
      </c>
      <c r="F14" s="1095"/>
      <c r="G14" s="1095"/>
      <c r="H14" s="1095"/>
      <c r="I14" s="1095"/>
      <c r="J14" s="1095"/>
      <c r="K14" s="1095"/>
      <c r="L14" s="1095"/>
      <c r="M14" s="1095"/>
      <c r="N14" s="1096"/>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1092" t="s">
        <v>162</v>
      </c>
      <c r="B15" s="1093"/>
      <c r="C15" s="1093"/>
      <c r="D15" s="1093"/>
      <c r="E15" s="1094" t="str">
        <f>E52</f>
        <v>□国・県の制度　 □国・県の制度＋市独自の制度　 ■市独自の制度</v>
      </c>
      <c r="F15" s="1095"/>
      <c r="G15" s="1095"/>
      <c r="H15" s="1095"/>
      <c r="I15" s="1095"/>
      <c r="J15" s="1095"/>
      <c r="K15" s="1095"/>
      <c r="L15" s="1095"/>
      <c r="M15" s="1095"/>
      <c r="N15" s="1096"/>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1097" t="s">
        <v>163</v>
      </c>
      <c r="B16" s="1098"/>
      <c r="C16" s="1098"/>
      <c r="D16" s="1098"/>
      <c r="E16" s="1099" t="str">
        <f>E53</f>
        <v>新座市補助金等の交付に関する規則、団体等に交付する補助金等交付要綱</v>
      </c>
      <c r="F16" s="1100"/>
      <c r="G16" s="1100"/>
      <c r="H16" s="1100"/>
      <c r="I16" s="1100"/>
      <c r="J16" s="1100"/>
      <c r="K16" s="1100"/>
      <c r="L16" s="1100"/>
      <c r="M16" s="1100"/>
      <c r="N16" s="1101"/>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808000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808000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808000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1</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中学校体育の振興、体力向上及びスポーツ精神向上を目的として、中学校体育連盟に助成した。
　１　朝霞地区大会  
　２　埼玉県陸上競技大会     
　３　強化練習（通年）                                       
　４　授業研究</v>
      </c>
      <c r="F26" s="105"/>
      <c r="G26" s="105"/>
      <c r="H26" s="105"/>
      <c r="I26" s="105"/>
      <c r="J26" s="105"/>
      <c r="K26" s="105"/>
      <c r="L26" s="105"/>
      <c r="M26" s="105"/>
      <c r="N26" s="106"/>
      <c r="O26" s="18"/>
      <c r="P26" s="1089" t="s">
        <v>183</v>
      </c>
      <c r="Q26" s="1090"/>
      <c r="R26" s="1090"/>
      <c r="S26" s="1091"/>
      <c r="T26" s="153" t="str">
        <f>E105</f>
        <v>中学校体育の振興、体力向上及びスポーツ精神向上を目的として、補助金の活用について、計画的に支出するよう改善を図っていく。</v>
      </c>
      <c r="U26" s="1087"/>
      <c r="V26" s="1087"/>
      <c r="W26" s="1087"/>
      <c r="X26" s="1088"/>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朝霞地区大会</v>
      </c>
      <c r="C33" s="96"/>
      <c r="D33" s="21" t="str">
        <f t="shared" ref="D33:E36" si="1">D70</f>
        <v>回</v>
      </c>
      <c r="E33" s="148">
        <f t="shared" si="1"/>
        <v>1</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埼玉県陸上競技大会</v>
      </c>
      <c r="C34" s="96"/>
      <c r="D34" s="21" t="str">
        <f t="shared" si="1"/>
        <v>回</v>
      </c>
      <c r="E34" s="148">
        <f t="shared" si="1"/>
        <v>1</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授業研究会</v>
      </c>
      <c r="C35" s="96"/>
      <c r="D35" s="21" t="str">
        <f t="shared" si="1"/>
        <v>回</v>
      </c>
      <c r="E35" s="148">
        <f t="shared" si="1"/>
        <v>1</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施策１　教育内容の充実</v>
      </c>
      <c r="F43" s="138"/>
      <c r="G43" s="138"/>
      <c r="H43" s="138"/>
      <c r="I43" s="138"/>
      <c r="J43" s="138"/>
      <c r="K43" s="138"/>
      <c r="L43" s="138"/>
      <c r="M43" s="138"/>
      <c r="N43" s="139"/>
      <c r="AA43" s="8">
        <v>1</v>
      </c>
      <c r="AB43" s="8" t="s">
        <v>10</v>
      </c>
    </row>
    <row r="44" spans="1:35" ht="20.100000000000001" customHeight="1" x14ac:dyDescent="0.15">
      <c r="A44" s="1079" t="s">
        <v>153</v>
      </c>
      <c r="B44" s="1080"/>
      <c r="C44" s="1080"/>
      <c r="D44" s="1080"/>
      <c r="E44" s="1081" t="s">
        <v>314</v>
      </c>
      <c r="F44" s="1082"/>
      <c r="G44" s="1082"/>
      <c r="H44" s="1082"/>
      <c r="I44" s="1082"/>
      <c r="J44" s="1082"/>
      <c r="K44" s="1082"/>
      <c r="L44" s="1082"/>
      <c r="M44" s="1082"/>
      <c r="N44" s="1083"/>
    </row>
    <row r="45" spans="1:35" ht="20.100000000000001" customHeight="1" x14ac:dyDescent="0.15">
      <c r="A45" s="1074" t="s">
        <v>154</v>
      </c>
      <c r="B45" s="1075"/>
      <c r="C45" s="1075"/>
      <c r="D45" s="1075"/>
      <c r="E45" s="1084" t="s">
        <v>189</v>
      </c>
      <c r="F45" s="1085"/>
      <c r="G45" s="1085"/>
      <c r="H45" s="1085"/>
      <c r="I45" s="1085"/>
      <c r="J45" s="1085"/>
      <c r="K45" s="1085"/>
      <c r="L45" s="1085"/>
      <c r="M45" s="1085"/>
      <c r="N45" s="1086"/>
    </row>
    <row r="46" spans="1:35" ht="20.100000000000001" customHeight="1" x14ac:dyDescent="0.15">
      <c r="A46" s="1068" t="s">
        <v>157</v>
      </c>
      <c r="B46" s="1069"/>
      <c r="C46" s="1069"/>
      <c r="D46" s="1070"/>
      <c r="E46" s="1071" t="s">
        <v>315</v>
      </c>
      <c r="F46" s="1072"/>
      <c r="G46" s="1072"/>
      <c r="H46" s="1072"/>
      <c r="I46" s="1072"/>
      <c r="J46" s="1072"/>
      <c r="K46" s="1072"/>
      <c r="L46" s="1072"/>
      <c r="M46" s="1072"/>
      <c r="N46" s="1073"/>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1074" t="s">
        <v>161</v>
      </c>
      <c r="B51" s="1075"/>
      <c r="C51" s="1075"/>
      <c r="D51" s="1075"/>
      <c r="E51" s="1076" t="str">
        <f>AA52 &amp; "市が直接実施  " &amp; AB52  &amp; "一部委託  "  &amp; AC52 &amp; "全部委託・指定管理  " &amp; AD52 &amp; "その他"</f>
        <v>■市が直接実施  □一部委託  □全部委託・指定管理  □その他</v>
      </c>
      <c r="F51" s="1077"/>
      <c r="G51" s="1077"/>
      <c r="H51" s="1077"/>
      <c r="I51" s="1077"/>
      <c r="J51" s="1077"/>
      <c r="K51" s="1077"/>
      <c r="L51" s="1077"/>
      <c r="M51" s="1077"/>
      <c r="N51" s="1078"/>
    </row>
    <row r="52" spans="1:40" ht="20.100000000000001" customHeight="1" x14ac:dyDescent="0.15">
      <c r="A52" s="1074" t="s">
        <v>162</v>
      </c>
      <c r="B52" s="1075"/>
      <c r="C52" s="1075"/>
      <c r="D52" s="1075"/>
      <c r="E52" s="1076" t="str">
        <f>AA53 &amp; "国・県の制度　 " &amp; AB53  &amp; "国・県の制度＋市独自の制度　 "  &amp; AC53  &amp; "市独自の制度"</f>
        <v>□国・県の制度　 □国・県の制度＋市独自の制度　 ■市独自の制度</v>
      </c>
      <c r="F52" s="1077"/>
      <c r="G52" s="1077"/>
      <c r="H52" s="1077"/>
      <c r="I52" s="1077"/>
      <c r="J52" s="1077"/>
      <c r="K52" s="1077"/>
      <c r="L52" s="1077"/>
      <c r="M52" s="1077"/>
      <c r="N52" s="1078"/>
      <c r="AA52" s="8" t="s">
        <v>191</v>
      </c>
      <c r="AB52" s="8" t="s">
        <v>192</v>
      </c>
      <c r="AC52" s="8" t="s">
        <v>192</v>
      </c>
      <c r="AD52" s="8" t="s">
        <v>192</v>
      </c>
    </row>
    <row r="53" spans="1:40" ht="20.100000000000001" customHeight="1" thickBot="1" x14ac:dyDescent="0.2">
      <c r="A53" s="1063" t="s">
        <v>163</v>
      </c>
      <c r="B53" s="1064"/>
      <c r="C53" s="1064"/>
      <c r="D53" s="1064"/>
      <c r="E53" s="1065" t="s">
        <v>307</v>
      </c>
      <c r="F53" s="1066"/>
      <c r="G53" s="1066"/>
      <c r="H53" s="1066"/>
      <c r="I53" s="1066"/>
      <c r="J53" s="1066"/>
      <c r="K53" s="1066"/>
      <c r="L53" s="1066"/>
      <c r="M53" s="1066"/>
      <c r="N53" s="1067"/>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808000</v>
      </c>
      <c r="F57" s="108"/>
      <c r="G57" s="108">
        <f>IFERROR(HLOOKUP($AF$38,$AA$56:$AI$57,2,FALSE)*1000,"")</f>
        <v>808000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808</v>
      </c>
      <c r="AE57" s="23">
        <v>808</v>
      </c>
      <c r="AF57" s="23">
        <v>808</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808000</v>
      </c>
      <c r="G58" s="15"/>
      <c r="H58" s="16">
        <f>IFERROR(G57-H59,"")</f>
        <v>808000</v>
      </c>
      <c r="I58" s="15"/>
      <c r="J58" s="16">
        <f>IFERROR(I57-J59,"")</f>
        <v>0</v>
      </c>
      <c r="K58" s="15"/>
      <c r="L58" s="16">
        <f>IFERROR(K57-L59,"")</f>
        <v>0</v>
      </c>
      <c r="M58" s="15"/>
      <c r="N58" s="17">
        <f>IFERROR(M57-N59,"")</f>
        <v>0</v>
      </c>
      <c r="AA58" s="23">
        <v>0</v>
      </c>
      <c r="AB58" s="23">
        <v>0</v>
      </c>
      <c r="AC58" s="23">
        <v>0</v>
      </c>
      <c r="AD58" s="23">
        <v>808000</v>
      </c>
      <c r="AE58" s="23">
        <v>808000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808000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0</v>
      </c>
      <c r="F61" s="108"/>
      <c r="G61" s="108">
        <f>IFERROR(G57-G60,"")</f>
        <v>808000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1</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316</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317</v>
      </c>
      <c r="C70" s="96"/>
      <c r="D70" s="26" t="s">
        <v>197</v>
      </c>
      <c r="E70" s="91">
        <f>IFERROR(HLOOKUP($AE$38,$AA$76:$AI$80,2,FALSE),"")</f>
        <v>1</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318</v>
      </c>
      <c r="C71" s="96"/>
      <c r="D71" s="26" t="s">
        <v>197</v>
      </c>
      <c r="E71" s="91">
        <f>IFERROR(HLOOKUP($AE$38,$AA$76:$AI$80,3,FALSE),"")</f>
        <v>1</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319</v>
      </c>
      <c r="C72" s="96"/>
      <c r="D72" s="26" t="s">
        <v>197</v>
      </c>
      <c r="E72" s="91">
        <f>IFERROR(HLOOKUP($AE$38,$AA$76:$AI$80,4,FALSE),"")</f>
        <v>1</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1</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v>1</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1050" t="s">
        <v>151</v>
      </c>
      <c r="B85" s="1051"/>
      <c r="C85" s="1051"/>
      <c r="D85" s="1051"/>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1050" t="s">
        <v>155</v>
      </c>
      <c r="B87" s="1051"/>
      <c r="C87" s="1051"/>
      <c r="D87" s="1051"/>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1061" t="s">
        <v>158</v>
      </c>
      <c r="B89" s="1062"/>
      <c r="C89" s="1062"/>
      <c r="D89" s="1062"/>
      <c r="E89" s="79" t="s">
        <v>302</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1050" t="s">
        <v>160</v>
      </c>
      <c r="B91" s="1051"/>
      <c r="C91" s="1051"/>
      <c r="D91" s="1052"/>
      <c r="E91" s="52" t="s">
        <v>320</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1050" t="s">
        <v>172</v>
      </c>
      <c r="B98" s="1051"/>
      <c r="C98" s="1051"/>
      <c r="D98" s="1052"/>
      <c r="E98" s="1056" t="s">
        <v>216</v>
      </c>
      <c r="F98" s="1057"/>
      <c r="G98" s="1058" t="s">
        <v>173</v>
      </c>
      <c r="H98" s="1059"/>
      <c r="I98" s="1059"/>
      <c r="J98" s="1059"/>
      <c r="K98" s="1059"/>
      <c r="L98" s="1059"/>
      <c r="M98" s="1059"/>
      <c r="N98" s="1060"/>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1050" t="s">
        <v>183</v>
      </c>
      <c r="B105" s="1051"/>
      <c r="C105" s="1051"/>
      <c r="D105" s="1052"/>
      <c r="E105" s="1053" t="s">
        <v>321</v>
      </c>
      <c r="F105" s="1054"/>
      <c r="G105" s="1054"/>
      <c r="H105" s="1054"/>
      <c r="I105" s="1054"/>
      <c r="J105" s="1054"/>
      <c r="K105" s="1054"/>
      <c r="L105" s="1054"/>
      <c r="M105" s="1054"/>
      <c r="N105" s="1055"/>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1061" t="s">
        <v>147</v>
      </c>
      <c r="Q4" s="1062"/>
      <c r="R4" s="1062"/>
      <c r="S4" s="1062"/>
      <c r="T4" s="197" t="str">
        <f>LEFT(E83,1)</f>
        <v>Ｃ</v>
      </c>
      <c r="U4" s="1187" t="s">
        <v>148</v>
      </c>
      <c r="V4" s="1187"/>
      <c r="W4" s="1187"/>
      <c r="X4" s="1188"/>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教育内容の充実</v>
      </c>
      <c r="F6" s="138"/>
      <c r="G6" s="138"/>
      <c r="H6" s="138"/>
      <c r="I6" s="138"/>
      <c r="J6" s="138"/>
      <c r="K6" s="138"/>
      <c r="L6" s="138"/>
      <c r="M6" s="138"/>
      <c r="N6" s="139"/>
      <c r="P6" s="1050" t="s">
        <v>151</v>
      </c>
      <c r="Q6" s="1051"/>
      <c r="R6" s="1051"/>
      <c r="S6" s="1051"/>
      <c r="T6" s="197" t="str">
        <f>LEFT(E85,1)</f>
        <v>Ｂ</v>
      </c>
      <c r="U6" s="1187" t="s">
        <v>152</v>
      </c>
      <c r="V6" s="1187"/>
      <c r="W6" s="1187"/>
      <c r="X6" s="1188"/>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1189" t="s">
        <v>153</v>
      </c>
      <c r="B7" s="1190"/>
      <c r="C7" s="1190"/>
      <c r="D7" s="1190"/>
      <c r="E7" s="1191" t="str">
        <f t="shared" si="0"/>
        <v>音楽会</v>
      </c>
      <c r="F7" s="1192"/>
      <c r="G7" s="1192"/>
      <c r="H7" s="1192"/>
      <c r="I7" s="1192"/>
      <c r="J7" s="1192"/>
      <c r="K7" s="1192"/>
      <c r="L7" s="1192"/>
      <c r="M7" s="1192"/>
      <c r="N7" s="1193"/>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1164" t="s">
        <v>154</v>
      </c>
      <c r="B8" s="1165"/>
      <c r="C8" s="1165"/>
      <c r="D8" s="1165"/>
      <c r="E8" s="1174" t="str">
        <f t="shared" si="0"/>
        <v>教育支援課</v>
      </c>
      <c r="F8" s="1175"/>
      <c r="G8" s="1175"/>
      <c r="H8" s="1175"/>
      <c r="I8" s="1175"/>
      <c r="J8" s="1175"/>
      <c r="K8" s="1175"/>
      <c r="L8" s="1175"/>
      <c r="M8" s="1175"/>
      <c r="N8" s="1176"/>
      <c r="P8" s="1161" t="s">
        <v>155</v>
      </c>
      <c r="Q8" s="1162"/>
      <c r="R8" s="1162"/>
      <c r="S8" s="1162"/>
      <c r="T8" s="184" t="str">
        <f>LEFT(E87,1)</f>
        <v>Ｂ</v>
      </c>
      <c r="U8" s="1177" t="s">
        <v>156</v>
      </c>
      <c r="V8" s="1177"/>
      <c r="W8" s="1177"/>
      <c r="X8" s="1178"/>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1179" t="s">
        <v>157</v>
      </c>
      <c r="B9" s="1180"/>
      <c r="C9" s="1180"/>
      <c r="D9" s="1181"/>
      <c r="E9" s="1182" t="str">
        <f t="shared" si="0"/>
        <v>音楽会への参加を通して、児童生徒の表現力を高めるとともに、豊かな情操を培う。
１　市内音楽会
　⑴参加者　各小学校１クラス、各中学校３クラス　⑵予定会場　新座市民会館
２　南部地区音楽会
　⑴参加者　小学校２校各１クラス、中学校1校１クラス　⑵予定会場　戸田市文化会館</v>
      </c>
      <c r="F9" s="1183"/>
      <c r="G9" s="1183"/>
      <c r="H9" s="1183"/>
      <c r="I9" s="1183"/>
      <c r="J9" s="1183"/>
      <c r="K9" s="1183"/>
      <c r="L9" s="1183"/>
      <c r="M9" s="1183"/>
      <c r="N9" s="1184"/>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1185" t="s">
        <v>158</v>
      </c>
      <c r="Q10" s="1186"/>
      <c r="R10" s="1186"/>
      <c r="S10" s="1186"/>
      <c r="T10" s="197" t="str">
        <f>LEFT(E89,1)</f>
        <v>Ｂ</v>
      </c>
      <c r="U10" s="1177" t="s">
        <v>159</v>
      </c>
      <c r="V10" s="1177"/>
      <c r="W10" s="1177"/>
      <c r="X10" s="117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インフルエンザ及び新型コロナウイルス感染拡大のため、市内小・中学校音楽会は中止とした。今後の開催にあたり校長会を通じて検討していく。
南部地区小・中学校音楽会は音楽の表現及び鑑賞の活動を通して、音楽を愛好する心情と音楽に対する豊かな感性を育てるとともに、音楽活動の基礎的な能力を伸ばし、情操豊かな児童生徒の育成に資する機会となり、日頃の音楽科の授業における学習成果の発表の場とし、教師の指導力の向上を図る場となった。</v>
      </c>
      <c r="U12" s="1159"/>
      <c r="V12" s="1159"/>
      <c r="W12" s="1159"/>
      <c r="X12" s="1160"/>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1164" t="s">
        <v>161</v>
      </c>
      <c r="B14" s="1165"/>
      <c r="C14" s="1165"/>
      <c r="D14" s="1165"/>
      <c r="E14" s="1166" t="str">
        <f>E51</f>
        <v>■市が直接実施  □一部委託  □全部委託・指定管理  □その他</v>
      </c>
      <c r="F14" s="1167"/>
      <c r="G14" s="1167"/>
      <c r="H14" s="1167"/>
      <c r="I14" s="1167"/>
      <c r="J14" s="1167"/>
      <c r="K14" s="1167"/>
      <c r="L14" s="1167"/>
      <c r="M14" s="1167"/>
      <c r="N14" s="1168"/>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1164" t="s">
        <v>162</v>
      </c>
      <c r="B15" s="1165"/>
      <c r="C15" s="1165"/>
      <c r="D15" s="1165"/>
      <c r="E15" s="1166" t="str">
        <f>E52</f>
        <v>□国・県の制度　 ■国・県の制度＋市独自の制度　 □市独自の制度</v>
      </c>
      <c r="F15" s="1167"/>
      <c r="G15" s="1167"/>
      <c r="H15" s="1167"/>
      <c r="I15" s="1167"/>
      <c r="J15" s="1167"/>
      <c r="K15" s="1167"/>
      <c r="L15" s="1167"/>
      <c r="M15" s="1167"/>
      <c r="N15" s="1168"/>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1169" t="s">
        <v>163</v>
      </c>
      <c r="B16" s="1170"/>
      <c r="C16" s="1170"/>
      <c r="D16" s="1170"/>
      <c r="E16" s="1171" t="str">
        <f>E53</f>
        <v>新座市立小、中学校管理規則第5条、6条</v>
      </c>
      <c r="F16" s="1172"/>
      <c r="G16" s="1172"/>
      <c r="H16" s="1172"/>
      <c r="I16" s="1172"/>
      <c r="J16" s="1172"/>
      <c r="K16" s="1172"/>
      <c r="L16" s="1172"/>
      <c r="M16" s="1172"/>
      <c r="N16" s="1173"/>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660000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660000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348268</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311732</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0.52767878787878786</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市内小・中学校音楽会は、送迎バスを２２台手配し、出場する児童生徒及び教職員約８５０名を搬送する。また、楽器運搬費を計上している。しかし、インフルエンザ及び新型コロナウイルス感染拡大防止のため、考え中止とした。
・南部地区小・中学校音楽会は、送迎バス２台を手配し、約１３０名の児童生徒及び教職員を搬送する。また、楽器運搬費を計上している。</v>
      </c>
      <c r="F26" s="105"/>
      <c r="G26" s="105"/>
      <c r="H26" s="105"/>
      <c r="I26" s="105"/>
      <c r="J26" s="105"/>
      <c r="K26" s="105"/>
      <c r="L26" s="105"/>
      <c r="M26" s="105"/>
      <c r="N26" s="106"/>
      <c r="O26" s="18"/>
      <c r="P26" s="1161" t="s">
        <v>183</v>
      </c>
      <c r="Q26" s="1162"/>
      <c r="R26" s="1162"/>
      <c r="S26" s="1163"/>
      <c r="T26" s="153" t="str">
        <f>E105</f>
        <v>学習指導要領で音楽科の大きなねらいの柱として、表現力の育成を上げている。本事業は表現活動発表の機会として、大変意義あるものと考えているため、校長会を通じて検討していく。</v>
      </c>
      <c r="U26" s="1159"/>
      <c r="V26" s="1159"/>
      <c r="W26" s="1159"/>
      <c r="X26" s="1160"/>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南部地区小・中学校音楽会</v>
      </c>
      <c r="C33" s="96"/>
      <c r="D33" s="21" t="str">
        <f t="shared" ref="D33:E36" si="1">D70</f>
        <v>回</v>
      </c>
      <c r="E33" s="148">
        <f t="shared" si="1"/>
        <v>1</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施策１　教育内容の充実</v>
      </c>
      <c r="F43" s="138"/>
      <c r="G43" s="138"/>
      <c r="H43" s="138"/>
      <c r="I43" s="138"/>
      <c r="J43" s="138"/>
      <c r="K43" s="138"/>
      <c r="L43" s="138"/>
      <c r="M43" s="138"/>
      <c r="N43" s="139"/>
      <c r="AA43" s="8">
        <v>1</v>
      </c>
      <c r="AB43" s="8" t="s">
        <v>10</v>
      </c>
    </row>
    <row r="44" spans="1:35" ht="20.100000000000001" customHeight="1" x14ac:dyDescent="0.15">
      <c r="A44" s="1151" t="s">
        <v>153</v>
      </c>
      <c r="B44" s="1152"/>
      <c r="C44" s="1152"/>
      <c r="D44" s="1152"/>
      <c r="E44" s="1153" t="s">
        <v>322</v>
      </c>
      <c r="F44" s="1154"/>
      <c r="G44" s="1154"/>
      <c r="H44" s="1154"/>
      <c r="I44" s="1154"/>
      <c r="J44" s="1154"/>
      <c r="K44" s="1154"/>
      <c r="L44" s="1154"/>
      <c r="M44" s="1154"/>
      <c r="N44" s="1155"/>
    </row>
    <row r="45" spans="1:35" ht="20.100000000000001" customHeight="1" x14ac:dyDescent="0.15">
      <c r="A45" s="1146" t="s">
        <v>154</v>
      </c>
      <c r="B45" s="1147"/>
      <c r="C45" s="1147"/>
      <c r="D45" s="1147"/>
      <c r="E45" s="1156" t="s">
        <v>189</v>
      </c>
      <c r="F45" s="1157"/>
      <c r="G45" s="1157"/>
      <c r="H45" s="1157"/>
      <c r="I45" s="1157"/>
      <c r="J45" s="1157"/>
      <c r="K45" s="1157"/>
      <c r="L45" s="1157"/>
      <c r="M45" s="1157"/>
      <c r="N45" s="1158"/>
    </row>
    <row r="46" spans="1:35" ht="20.100000000000001" customHeight="1" x14ac:dyDescent="0.15">
      <c r="A46" s="1140" t="s">
        <v>157</v>
      </c>
      <c r="B46" s="1141"/>
      <c r="C46" s="1141"/>
      <c r="D46" s="1142"/>
      <c r="E46" s="1143" t="s">
        <v>323</v>
      </c>
      <c r="F46" s="1144"/>
      <c r="G46" s="1144"/>
      <c r="H46" s="1144"/>
      <c r="I46" s="1144"/>
      <c r="J46" s="1144"/>
      <c r="K46" s="1144"/>
      <c r="L46" s="1144"/>
      <c r="M46" s="1144"/>
      <c r="N46" s="1145"/>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1146" t="s">
        <v>161</v>
      </c>
      <c r="B51" s="1147"/>
      <c r="C51" s="1147"/>
      <c r="D51" s="1147"/>
      <c r="E51" s="1148" t="str">
        <f>AA52 &amp; "市が直接実施  " &amp; AB52  &amp; "一部委託  "  &amp; AC52 &amp; "全部委託・指定管理  " &amp; AD52 &amp; "その他"</f>
        <v>■市が直接実施  □一部委託  □全部委託・指定管理  □その他</v>
      </c>
      <c r="F51" s="1149"/>
      <c r="G51" s="1149"/>
      <c r="H51" s="1149"/>
      <c r="I51" s="1149"/>
      <c r="J51" s="1149"/>
      <c r="K51" s="1149"/>
      <c r="L51" s="1149"/>
      <c r="M51" s="1149"/>
      <c r="N51" s="1150"/>
    </row>
    <row r="52" spans="1:40" ht="20.100000000000001" customHeight="1" x14ac:dyDescent="0.15">
      <c r="A52" s="1146" t="s">
        <v>162</v>
      </c>
      <c r="B52" s="1147"/>
      <c r="C52" s="1147"/>
      <c r="D52" s="1147"/>
      <c r="E52" s="1148" t="str">
        <f>AA53 &amp; "国・県の制度　 " &amp; AB53  &amp; "国・県の制度＋市独自の制度　 "  &amp; AC53  &amp; "市独自の制度"</f>
        <v>□国・県の制度　 ■国・県の制度＋市独自の制度　 □市独自の制度</v>
      </c>
      <c r="F52" s="1149"/>
      <c r="G52" s="1149"/>
      <c r="H52" s="1149"/>
      <c r="I52" s="1149"/>
      <c r="J52" s="1149"/>
      <c r="K52" s="1149"/>
      <c r="L52" s="1149"/>
      <c r="M52" s="1149"/>
      <c r="N52" s="1150"/>
      <c r="AA52" s="8" t="s">
        <v>191</v>
      </c>
      <c r="AB52" s="8" t="s">
        <v>192</v>
      </c>
      <c r="AC52" s="8" t="s">
        <v>192</v>
      </c>
      <c r="AD52" s="8" t="s">
        <v>192</v>
      </c>
    </row>
    <row r="53" spans="1:40" ht="20.100000000000001" customHeight="1" thickBot="1" x14ac:dyDescent="0.2">
      <c r="A53" s="1135" t="s">
        <v>163</v>
      </c>
      <c r="B53" s="1136"/>
      <c r="C53" s="1136"/>
      <c r="D53" s="1136"/>
      <c r="E53" s="1137" t="s">
        <v>324</v>
      </c>
      <c r="F53" s="1138"/>
      <c r="G53" s="1138"/>
      <c r="H53" s="1138"/>
      <c r="I53" s="1138"/>
      <c r="J53" s="1138"/>
      <c r="K53" s="1138"/>
      <c r="L53" s="1138"/>
      <c r="M53" s="1138"/>
      <c r="N53" s="1139"/>
      <c r="AA53" s="8" t="s">
        <v>192</v>
      </c>
      <c r="AB53" s="8" t="s">
        <v>191</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660000</v>
      </c>
      <c r="F57" s="108"/>
      <c r="G57" s="108">
        <f>IFERROR(HLOOKUP($AF$38,$AA$56:$AI$57,2,FALSE)*1000,"")</f>
        <v>2250000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636</v>
      </c>
      <c r="AE57" s="23">
        <v>660</v>
      </c>
      <c r="AF57" s="23">
        <v>2250</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660000</v>
      </c>
      <c r="G58" s="15"/>
      <c r="H58" s="16">
        <f>IFERROR(G57-H59,"")</f>
        <v>2250000</v>
      </c>
      <c r="I58" s="15"/>
      <c r="J58" s="16">
        <f>IFERROR(I57-J59,"")</f>
        <v>0</v>
      </c>
      <c r="K58" s="15"/>
      <c r="L58" s="16">
        <f>IFERROR(K57-L59,"")</f>
        <v>0</v>
      </c>
      <c r="M58" s="15"/>
      <c r="N58" s="17">
        <f>IFERROR(M57-N59,"")</f>
        <v>0</v>
      </c>
      <c r="AA58" s="23">
        <v>0</v>
      </c>
      <c r="AB58" s="23">
        <v>0</v>
      </c>
      <c r="AC58" s="23">
        <v>0</v>
      </c>
      <c r="AD58" s="23">
        <v>89900</v>
      </c>
      <c r="AE58" s="23">
        <v>348268</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348268</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311732</v>
      </c>
      <c r="F61" s="108"/>
      <c r="G61" s="108">
        <f>IFERROR(G57-G60,"")</f>
        <v>2250000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0.52767878787878786</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325</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326</v>
      </c>
      <c r="C70" s="96"/>
      <c r="D70" s="26" t="s">
        <v>197</v>
      </c>
      <c r="E70" s="91">
        <f>IFERROR(HLOOKUP($AE$38,$AA$76:$AI$80,2,FALSE),"")</f>
        <v>1</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327</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1122" t="s">
        <v>151</v>
      </c>
      <c r="B85" s="1123"/>
      <c r="C85" s="1123"/>
      <c r="D85" s="1123"/>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1122" t="s">
        <v>155</v>
      </c>
      <c r="B87" s="1123"/>
      <c r="C87" s="1123"/>
      <c r="D87" s="1123"/>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1133" t="s">
        <v>158</v>
      </c>
      <c r="B89" s="1134"/>
      <c r="C89" s="1134"/>
      <c r="D89" s="1134"/>
      <c r="E89" s="79" t="s">
        <v>302</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1122" t="s">
        <v>160</v>
      </c>
      <c r="B91" s="1123"/>
      <c r="C91" s="1123"/>
      <c r="D91" s="1124"/>
      <c r="E91" s="52" t="s">
        <v>328</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1122" t="s">
        <v>172</v>
      </c>
      <c r="B98" s="1123"/>
      <c r="C98" s="1123"/>
      <c r="D98" s="1124"/>
      <c r="E98" s="1128" t="s">
        <v>216</v>
      </c>
      <c r="F98" s="1129"/>
      <c r="G98" s="1130" t="s">
        <v>173</v>
      </c>
      <c r="H98" s="1131"/>
      <c r="I98" s="1131"/>
      <c r="J98" s="1131"/>
      <c r="K98" s="1131"/>
      <c r="L98" s="1131"/>
      <c r="M98" s="1131"/>
      <c r="N98" s="1132"/>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1122" t="s">
        <v>183</v>
      </c>
      <c r="B105" s="1123"/>
      <c r="C105" s="1123"/>
      <c r="D105" s="1124"/>
      <c r="E105" s="1125" t="s">
        <v>329</v>
      </c>
      <c r="F105" s="1126"/>
      <c r="G105" s="1126"/>
      <c r="H105" s="1126"/>
      <c r="I105" s="1126"/>
      <c r="J105" s="1126"/>
      <c r="K105" s="1126"/>
      <c r="L105" s="1126"/>
      <c r="M105" s="1126"/>
      <c r="N105" s="1127"/>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X1" zoomScale="120" zoomScaleNormal="90" zoomScaleSheetLayoutView="120" workbookViewId="0">
      <selection activeCell="Y1" sqref="Y1"/>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1133" t="s">
        <v>147</v>
      </c>
      <c r="Q4" s="1134"/>
      <c r="R4" s="1134"/>
      <c r="S4" s="1134"/>
      <c r="T4" s="197" t="str">
        <f>LEFT(E83,1)</f>
        <v>Ｂ</v>
      </c>
      <c r="U4" s="1259" t="s">
        <v>148</v>
      </c>
      <c r="V4" s="1259"/>
      <c r="W4" s="1259"/>
      <c r="X4" s="1260"/>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教育内容の充実</v>
      </c>
      <c r="F6" s="138"/>
      <c r="G6" s="138"/>
      <c r="H6" s="138"/>
      <c r="I6" s="138"/>
      <c r="J6" s="138"/>
      <c r="K6" s="138"/>
      <c r="L6" s="138"/>
      <c r="M6" s="138"/>
      <c r="N6" s="139"/>
      <c r="P6" s="1122" t="s">
        <v>151</v>
      </c>
      <c r="Q6" s="1123"/>
      <c r="R6" s="1123"/>
      <c r="S6" s="1123"/>
      <c r="T6" s="197" t="str">
        <f>LEFT(E85,1)</f>
        <v>Ｂ</v>
      </c>
      <c r="U6" s="1259" t="s">
        <v>152</v>
      </c>
      <c r="V6" s="1259"/>
      <c r="W6" s="1259"/>
      <c r="X6" s="1260"/>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1261" t="s">
        <v>153</v>
      </c>
      <c r="B7" s="1262"/>
      <c r="C7" s="1262"/>
      <c r="D7" s="1262"/>
      <c r="E7" s="1263" t="str">
        <f t="shared" si="0"/>
        <v>国語科教育推進</v>
      </c>
      <c r="F7" s="1264"/>
      <c r="G7" s="1264"/>
      <c r="H7" s="1264"/>
      <c r="I7" s="1264"/>
      <c r="J7" s="1264"/>
      <c r="K7" s="1264"/>
      <c r="L7" s="1264"/>
      <c r="M7" s="1264"/>
      <c r="N7" s="1265"/>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1236" t="s">
        <v>154</v>
      </c>
      <c r="B8" s="1237"/>
      <c r="C8" s="1237"/>
      <c r="D8" s="1237"/>
      <c r="E8" s="1246" t="str">
        <f t="shared" si="0"/>
        <v>教育支援課</v>
      </c>
      <c r="F8" s="1247"/>
      <c r="G8" s="1247"/>
      <c r="H8" s="1247"/>
      <c r="I8" s="1247"/>
      <c r="J8" s="1247"/>
      <c r="K8" s="1247"/>
      <c r="L8" s="1247"/>
      <c r="M8" s="1247"/>
      <c r="N8" s="1248"/>
      <c r="P8" s="1233" t="s">
        <v>155</v>
      </c>
      <c r="Q8" s="1234"/>
      <c r="R8" s="1234"/>
      <c r="S8" s="1234"/>
      <c r="T8" s="184" t="str">
        <f>LEFT(E87,1)</f>
        <v>Ｂ</v>
      </c>
      <c r="U8" s="1249" t="s">
        <v>156</v>
      </c>
      <c r="V8" s="1249"/>
      <c r="W8" s="1249"/>
      <c r="X8" s="1250"/>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1251" t="s">
        <v>157</v>
      </c>
      <c r="B9" s="1252"/>
      <c r="C9" s="1252"/>
      <c r="D9" s="1253"/>
      <c r="E9" s="1254" t="str">
        <f t="shared" si="0"/>
        <v>児童生徒の豊かな心を育成するため、新座市読書感想文コンクールを実施し、さらに書写指導充実のため書き初め実技研修会を実施する。</v>
      </c>
      <c r="F9" s="1255"/>
      <c r="G9" s="1255"/>
      <c r="H9" s="1255"/>
      <c r="I9" s="1255"/>
      <c r="J9" s="1255"/>
      <c r="K9" s="1255"/>
      <c r="L9" s="1255"/>
      <c r="M9" s="1255"/>
      <c r="N9" s="1256"/>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1257" t="s">
        <v>158</v>
      </c>
      <c r="Q10" s="1258"/>
      <c r="R10" s="1258"/>
      <c r="S10" s="1258"/>
      <c r="T10" s="197" t="str">
        <f>LEFT(E89,1)</f>
        <v>Ｂ</v>
      </c>
      <c r="U10" s="1249" t="s">
        <v>159</v>
      </c>
      <c r="V10" s="1249"/>
      <c r="W10" s="1249"/>
      <c r="X10" s="1250"/>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例年行われている県の読書感想文コンクール及び硬筆展・書きぞめ展覧会において、新座市の児童生徒の作品が優秀な成績を収めている。また、新座市ホームページに書写作品を掲載することで、新座支部審査会の結果新座市の代表作品として中央審査会に出品された市内小学校、中学校、高等学校児童生徒の作品を、広く鑑賞してもらうことができた。書きぞめ実技研修会を全体ではなく、各小各校が必要に応じて実施することで、事業費の低減が望める。</v>
      </c>
      <c r="U12" s="1231"/>
      <c r="V12" s="1231"/>
      <c r="W12" s="1231"/>
      <c r="X12" s="1232"/>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1236" t="s">
        <v>161</v>
      </c>
      <c r="B14" s="1237"/>
      <c r="C14" s="1237"/>
      <c r="D14" s="1237"/>
      <c r="E14" s="1238" t="str">
        <f>E51</f>
        <v>■市が直接実施  □一部委託  □全部委託・指定管理  □その他</v>
      </c>
      <c r="F14" s="1239"/>
      <c r="G14" s="1239"/>
      <c r="H14" s="1239"/>
      <c r="I14" s="1239"/>
      <c r="J14" s="1239"/>
      <c r="K14" s="1239"/>
      <c r="L14" s="1239"/>
      <c r="M14" s="1239"/>
      <c r="N14" s="1240"/>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1236" t="s">
        <v>162</v>
      </c>
      <c r="B15" s="1237"/>
      <c r="C15" s="1237"/>
      <c r="D15" s="1237"/>
      <c r="E15" s="1238" t="str">
        <f>E52</f>
        <v>□国・県の制度　 □国・県の制度＋市独自の制度　 ■市独自の制度</v>
      </c>
      <c r="F15" s="1239"/>
      <c r="G15" s="1239"/>
      <c r="H15" s="1239"/>
      <c r="I15" s="1239"/>
      <c r="J15" s="1239"/>
      <c r="K15" s="1239"/>
      <c r="L15" s="1239"/>
      <c r="M15" s="1239"/>
      <c r="N15" s="1240"/>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1241" t="s">
        <v>163</v>
      </c>
      <c r="B16" s="1242"/>
      <c r="C16" s="1242"/>
      <c r="D16" s="1242"/>
      <c r="E16" s="1243" t="str">
        <f>E53</f>
        <v>なし</v>
      </c>
      <c r="F16" s="1244"/>
      <c r="G16" s="1244"/>
      <c r="H16" s="1244"/>
      <c r="I16" s="1244"/>
      <c r="J16" s="1244"/>
      <c r="K16" s="1244"/>
      <c r="L16" s="1244"/>
      <c r="M16" s="1244"/>
      <c r="N16" s="1245"/>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Ⅳ</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116000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116000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110393</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5607</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0.95166379310344829</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・全国および県が主催する展覧会やコンクールへ出品する作品を、市独自の審査会で選定する。
・市の代表作品となった児童生徒を、市独自の賞状を授与して表彰する。</v>
      </c>
      <c r="F26" s="105"/>
      <c r="G26" s="105"/>
      <c r="H26" s="105"/>
      <c r="I26" s="105"/>
      <c r="J26" s="105"/>
      <c r="K26" s="105"/>
      <c r="L26" s="105"/>
      <c r="M26" s="105"/>
      <c r="N26" s="106"/>
      <c r="O26" s="18"/>
      <c r="P26" s="1233" t="s">
        <v>183</v>
      </c>
      <c r="Q26" s="1234"/>
      <c r="R26" s="1234"/>
      <c r="S26" s="1235"/>
      <c r="T26" s="153" t="str">
        <f>E105</f>
        <v>児童生徒の豊かな心を育成するためには、発達段階にあった適切な読書体験は必要であると考える。学校図書館教育主任が読書感想文審査の経験を通して、どのような読書活動を見通しをもって行うかを研修を行う。
書写指導の充実については、各学校の専科指導が広まりを見せているため、今後実技研修についての必要性が薄まることも考えられる。県の展覧会への参加は継続しつつ、作品の審査を通して指導生徒の資質能力育成に必要な研修を行う。</v>
      </c>
      <c r="U26" s="1231"/>
      <c r="V26" s="1231"/>
      <c r="W26" s="1231"/>
      <c r="X26" s="1232"/>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審査会実施回数</v>
      </c>
      <c r="C33" s="96"/>
      <c r="D33" s="21" t="str">
        <f t="shared" ref="D33:E36" si="1">D70</f>
        <v>回</v>
      </c>
      <c r="E33" s="148">
        <f t="shared" si="1"/>
        <v>3</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審査会参加数</v>
      </c>
      <c r="C34" s="96"/>
      <c r="D34" s="21" t="str">
        <f t="shared" si="1"/>
        <v>人</v>
      </c>
      <c r="E34" s="148">
        <f t="shared" si="1"/>
        <v>46</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施策１　教育内容の充実</v>
      </c>
      <c r="F43" s="138"/>
      <c r="G43" s="138"/>
      <c r="H43" s="138"/>
      <c r="I43" s="138"/>
      <c r="J43" s="138"/>
      <c r="K43" s="138"/>
      <c r="L43" s="138"/>
      <c r="M43" s="138"/>
      <c r="N43" s="139"/>
      <c r="AA43" s="8">
        <v>1</v>
      </c>
      <c r="AB43" s="8" t="s">
        <v>10</v>
      </c>
    </row>
    <row r="44" spans="1:35" ht="20.100000000000001" customHeight="1" x14ac:dyDescent="0.15">
      <c r="A44" s="1223" t="s">
        <v>153</v>
      </c>
      <c r="B44" s="1224"/>
      <c r="C44" s="1224"/>
      <c r="D44" s="1224"/>
      <c r="E44" s="1225" t="s">
        <v>330</v>
      </c>
      <c r="F44" s="1226"/>
      <c r="G44" s="1226"/>
      <c r="H44" s="1226"/>
      <c r="I44" s="1226"/>
      <c r="J44" s="1226"/>
      <c r="K44" s="1226"/>
      <c r="L44" s="1226"/>
      <c r="M44" s="1226"/>
      <c r="N44" s="1227"/>
    </row>
    <row r="45" spans="1:35" ht="20.100000000000001" customHeight="1" x14ac:dyDescent="0.15">
      <c r="A45" s="1218" t="s">
        <v>154</v>
      </c>
      <c r="B45" s="1219"/>
      <c r="C45" s="1219"/>
      <c r="D45" s="1219"/>
      <c r="E45" s="1228" t="s">
        <v>189</v>
      </c>
      <c r="F45" s="1229"/>
      <c r="G45" s="1229"/>
      <c r="H45" s="1229"/>
      <c r="I45" s="1229"/>
      <c r="J45" s="1229"/>
      <c r="K45" s="1229"/>
      <c r="L45" s="1229"/>
      <c r="M45" s="1229"/>
      <c r="N45" s="1230"/>
    </row>
    <row r="46" spans="1:35" ht="20.100000000000001" customHeight="1" x14ac:dyDescent="0.15">
      <c r="A46" s="1212" t="s">
        <v>157</v>
      </c>
      <c r="B46" s="1213"/>
      <c r="C46" s="1213"/>
      <c r="D46" s="1214"/>
      <c r="E46" s="1215" t="s">
        <v>331</v>
      </c>
      <c r="F46" s="1216"/>
      <c r="G46" s="1216"/>
      <c r="H46" s="1216"/>
      <c r="I46" s="1216"/>
      <c r="J46" s="1216"/>
      <c r="K46" s="1216"/>
      <c r="L46" s="1216"/>
      <c r="M46" s="1216"/>
      <c r="N46" s="1217"/>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1218" t="s">
        <v>161</v>
      </c>
      <c r="B51" s="1219"/>
      <c r="C51" s="1219"/>
      <c r="D51" s="1219"/>
      <c r="E51" s="1220" t="str">
        <f>AA52 &amp; "市が直接実施  " &amp; AB52  &amp; "一部委託  "  &amp; AC52 &amp; "全部委託・指定管理  " &amp; AD52 &amp; "その他"</f>
        <v>■市が直接実施  □一部委託  □全部委託・指定管理  □その他</v>
      </c>
      <c r="F51" s="1221"/>
      <c r="G51" s="1221"/>
      <c r="H51" s="1221"/>
      <c r="I51" s="1221"/>
      <c r="J51" s="1221"/>
      <c r="K51" s="1221"/>
      <c r="L51" s="1221"/>
      <c r="M51" s="1221"/>
      <c r="N51" s="1222"/>
    </row>
    <row r="52" spans="1:40" ht="20.100000000000001" customHeight="1" x14ac:dyDescent="0.15">
      <c r="A52" s="1218" t="s">
        <v>162</v>
      </c>
      <c r="B52" s="1219"/>
      <c r="C52" s="1219"/>
      <c r="D52" s="1219"/>
      <c r="E52" s="1220" t="str">
        <f>AA53 &amp; "国・県の制度　 " &amp; AB53  &amp; "国・県の制度＋市独自の制度　 "  &amp; AC53  &amp; "市独自の制度"</f>
        <v>□国・県の制度　 □国・県の制度＋市独自の制度　 ■市独自の制度</v>
      </c>
      <c r="F52" s="1221"/>
      <c r="G52" s="1221"/>
      <c r="H52" s="1221"/>
      <c r="I52" s="1221"/>
      <c r="J52" s="1221"/>
      <c r="K52" s="1221"/>
      <c r="L52" s="1221"/>
      <c r="M52" s="1221"/>
      <c r="N52" s="1222"/>
      <c r="AA52" s="8" t="s">
        <v>191</v>
      </c>
      <c r="AB52" s="8" t="s">
        <v>192</v>
      </c>
      <c r="AC52" s="8" t="s">
        <v>192</v>
      </c>
      <c r="AD52" s="8" t="s">
        <v>192</v>
      </c>
    </row>
    <row r="53" spans="1:40" ht="20.100000000000001" customHeight="1" thickBot="1" x14ac:dyDescent="0.2">
      <c r="A53" s="1207" t="s">
        <v>163</v>
      </c>
      <c r="B53" s="1208"/>
      <c r="C53" s="1208"/>
      <c r="D53" s="1208"/>
      <c r="E53" s="1209" t="s">
        <v>332</v>
      </c>
      <c r="F53" s="1210"/>
      <c r="G53" s="1210"/>
      <c r="H53" s="1210"/>
      <c r="I53" s="1210"/>
      <c r="J53" s="1210"/>
      <c r="K53" s="1210"/>
      <c r="L53" s="1210"/>
      <c r="M53" s="1210"/>
      <c r="N53" s="1211"/>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116000</v>
      </c>
      <c r="F57" s="108"/>
      <c r="G57" s="108">
        <f>IFERROR(HLOOKUP($AF$38,$AA$56:$AI$57,2,FALSE)*1000,"")</f>
        <v>117000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101</v>
      </c>
      <c r="AE57" s="23">
        <v>116</v>
      </c>
      <c r="AF57" s="23">
        <v>117</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116000</v>
      </c>
      <c r="G58" s="15"/>
      <c r="H58" s="16">
        <f>IFERROR(G57-H59,"")</f>
        <v>117000</v>
      </c>
      <c r="I58" s="15"/>
      <c r="J58" s="16">
        <f>IFERROR(I57-J59,"")</f>
        <v>0</v>
      </c>
      <c r="K58" s="15"/>
      <c r="L58" s="16">
        <f>IFERROR(K57-L59,"")</f>
        <v>0</v>
      </c>
      <c r="M58" s="15"/>
      <c r="N58" s="17">
        <f>IFERROR(M57-N59,"")</f>
        <v>0</v>
      </c>
      <c r="AA58" s="23">
        <v>0</v>
      </c>
      <c r="AB58" s="23">
        <v>0</v>
      </c>
      <c r="AC58" s="23">
        <v>0</v>
      </c>
      <c r="AD58" s="23">
        <v>59620</v>
      </c>
      <c r="AE58" s="23">
        <v>110393</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110393</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5607</v>
      </c>
      <c r="F61" s="108"/>
      <c r="G61" s="108">
        <f>IFERROR(G57-G60,"")</f>
        <v>117000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0.95166379310344829</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333</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334</v>
      </c>
      <c r="C70" s="96"/>
      <c r="D70" s="26" t="s">
        <v>197</v>
      </c>
      <c r="E70" s="91">
        <f>IFERROR(HLOOKUP($AE$38,$AA$76:$AI$80,2,FALSE),"")</f>
        <v>3</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335</v>
      </c>
      <c r="C71" s="96"/>
      <c r="D71" s="26" t="s">
        <v>240</v>
      </c>
      <c r="E71" s="91">
        <f>IFERROR(HLOOKUP($AE$38,$AA$76:$AI$80,3,FALSE),"")</f>
        <v>46</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3</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46</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1194" t="s">
        <v>151</v>
      </c>
      <c r="B85" s="1195"/>
      <c r="C85" s="1195"/>
      <c r="D85" s="1195"/>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1194" t="s">
        <v>155</v>
      </c>
      <c r="B87" s="1195"/>
      <c r="C87" s="1195"/>
      <c r="D87" s="1195"/>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1205" t="s">
        <v>158</v>
      </c>
      <c r="B89" s="1206"/>
      <c r="C89" s="1206"/>
      <c r="D89" s="1206"/>
      <c r="E89" s="79" t="s">
        <v>302</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1194" t="s">
        <v>160</v>
      </c>
      <c r="B91" s="1195"/>
      <c r="C91" s="1195"/>
      <c r="D91" s="1196"/>
      <c r="E91" s="52" t="s">
        <v>336</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1194" t="s">
        <v>172</v>
      </c>
      <c r="B98" s="1195"/>
      <c r="C98" s="1195"/>
      <c r="D98" s="1196"/>
      <c r="E98" s="1200" t="s">
        <v>337</v>
      </c>
      <c r="F98" s="1201"/>
      <c r="G98" s="1202" t="s">
        <v>173</v>
      </c>
      <c r="H98" s="1203"/>
      <c r="I98" s="1203"/>
      <c r="J98" s="1203"/>
      <c r="K98" s="1203"/>
      <c r="L98" s="1203"/>
      <c r="M98" s="1203"/>
      <c r="N98" s="1204"/>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1194" t="s">
        <v>183</v>
      </c>
      <c r="B105" s="1195"/>
      <c r="C105" s="1195"/>
      <c r="D105" s="1196"/>
      <c r="E105" s="1197" t="s">
        <v>338</v>
      </c>
      <c r="F105" s="1198"/>
      <c r="G105" s="1198"/>
      <c r="H105" s="1198"/>
      <c r="I105" s="1198"/>
      <c r="J105" s="1198"/>
      <c r="K105" s="1198"/>
      <c r="L105" s="1198"/>
      <c r="M105" s="1198"/>
      <c r="N105" s="1199"/>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1205" t="s">
        <v>147</v>
      </c>
      <c r="Q4" s="1206"/>
      <c r="R4" s="1206"/>
      <c r="S4" s="1206"/>
      <c r="T4" s="197" t="str">
        <f>LEFT(E83,1)</f>
        <v>Ｂ</v>
      </c>
      <c r="U4" s="1331" t="s">
        <v>148</v>
      </c>
      <c r="V4" s="1331"/>
      <c r="W4" s="1331"/>
      <c r="X4" s="1332"/>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教育内容の充実</v>
      </c>
      <c r="F6" s="138"/>
      <c r="G6" s="138"/>
      <c r="H6" s="138"/>
      <c r="I6" s="138"/>
      <c r="J6" s="138"/>
      <c r="K6" s="138"/>
      <c r="L6" s="138"/>
      <c r="M6" s="138"/>
      <c r="N6" s="139"/>
      <c r="P6" s="1194" t="s">
        <v>151</v>
      </c>
      <c r="Q6" s="1195"/>
      <c r="R6" s="1195"/>
      <c r="S6" s="1195"/>
      <c r="T6" s="197" t="str">
        <f>LEFT(E85,1)</f>
        <v>Ｂ</v>
      </c>
      <c r="U6" s="1331" t="s">
        <v>152</v>
      </c>
      <c r="V6" s="1331"/>
      <c r="W6" s="1331"/>
      <c r="X6" s="1332"/>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1333" t="s">
        <v>153</v>
      </c>
      <c r="B7" s="1334"/>
      <c r="C7" s="1334"/>
      <c r="D7" s="1334"/>
      <c r="E7" s="1335" t="str">
        <f t="shared" si="0"/>
        <v>科学教育振興展覧会</v>
      </c>
      <c r="F7" s="1336"/>
      <c r="G7" s="1336"/>
      <c r="H7" s="1336"/>
      <c r="I7" s="1336"/>
      <c r="J7" s="1336"/>
      <c r="K7" s="1336"/>
      <c r="L7" s="1336"/>
      <c r="M7" s="1336"/>
      <c r="N7" s="1337"/>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1308" t="s">
        <v>154</v>
      </c>
      <c r="B8" s="1309"/>
      <c r="C8" s="1309"/>
      <c r="D8" s="1309"/>
      <c r="E8" s="1318" t="str">
        <f t="shared" si="0"/>
        <v>教育支援課</v>
      </c>
      <c r="F8" s="1319"/>
      <c r="G8" s="1319"/>
      <c r="H8" s="1319"/>
      <c r="I8" s="1319"/>
      <c r="J8" s="1319"/>
      <c r="K8" s="1319"/>
      <c r="L8" s="1319"/>
      <c r="M8" s="1319"/>
      <c r="N8" s="1320"/>
      <c r="P8" s="1305" t="s">
        <v>155</v>
      </c>
      <c r="Q8" s="1306"/>
      <c r="R8" s="1306"/>
      <c r="S8" s="1306"/>
      <c r="T8" s="184" t="str">
        <f>LEFT(E87,1)</f>
        <v>Ａ</v>
      </c>
      <c r="U8" s="1321" t="s">
        <v>156</v>
      </c>
      <c r="V8" s="1321"/>
      <c r="W8" s="1321"/>
      <c r="X8" s="1322"/>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1323" t="s">
        <v>157</v>
      </c>
      <c r="B9" s="1324"/>
      <c r="C9" s="1324"/>
      <c r="D9" s="1325"/>
      <c r="E9" s="1326" t="str">
        <f t="shared" si="0"/>
        <v>科学教育の充実に資するため、児童生徒の作品を科学教育振興展覧会朝霞支部展、科学教育振興展覧会北足立地区展及び埼玉県科学教育振興展覧会に出展する。</v>
      </c>
      <c r="F9" s="1327"/>
      <c r="G9" s="1327"/>
      <c r="H9" s="1327"/>
      <c r="I9" s="1327"/>
      <c r="J9" s="1327"/>
      <c r="K9" s="1327"/>
      <c r="L9" s="1327"/>
      <c r="M9" s="1327"/>
      <c r="N9" s="1328"/>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1329" t="s">
        <v>158</v>
      </c>
      <c r="Q10" s="1330"/>
      <c r="R10" s="1330"/>
      <c r="S10" s="1330"/>
      <c r="T10" s="197" t="str">
        <f>LEFT(E89,1)</f>
        <v>Ｂ</v>
      </c>
      <c r="U10" s="1321" t="s">
        <v>159</v>
      </c>
      <c r="V10" s="1321"/>
      <c r="W10" s="1321"/>
      <c r="X10" s="1322"/>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朝霞班内各小・中学校児童生徒が、自然に親しみ、科学的に解決するといった探求する機会を通して科学的研究物をまとめることにより、児童生徒の資質の向上を図り、科学教育の振興に資することができた。</v>
      </c>
      <c r="U12" s="1303"/>
      <c r="V12" s="1303"/>
      <c r="W12" s="1303"/>
      <c r="X12" s="1304"/>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1308" t="s">
        <v>161</v>
      </c>
      <c r="B14" s="1309"/>
      <c r="C14" s="1309"/>
      <c r="D14" s="1309"/>
      <c r="E14" s="1310" t="str">
        <f>E51</f>
        <v>■市が直接実施  □一部委託  □全部委託・指定管理  □その他</v>
      </c>
      <c r="F14" s="1311"/>
      <c r="G14" s="1311"/>
      <c r="H14" s="1311"/>
      <c r="I14" s="1311"/>
      <c r="J14" s="1311"/>
      <c r="K14" s="1311"/>
      <c r="L14" s="1311"/>
      <c r="M14" s="1311"/>
      <c r="N14" s="1312"/>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1308" t="s">
        <v>162</v>
      </c>
      <c r="B15" s="1309"/>
      <c r="C15" s="1309"/>
      <c r="D15" s="1309"/>
      <c r="E15" s="1310" t="str">
        <f>E52</f>
        <v>■国・県の制度　 □国・県の制度＋市独自の制度　 □市独自の制度</v>
      </c>
      <c r="F15" s="1311"/>
      <c r="G15" s="1311"/>
      <c r="H15" s="1311"/>
      <c r="I15" s="1311"/>
      <c r="J15" s="1311"/>
      <c r="K15" s="1311"/>
      <c r="L15" s="1311"/>
      <c r="M15" s="1311"/>
      <c r="N15" s="1312"/>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1313" t="s">
        <v>163</v>
      </c>
      <c r="B16" s="1314"/>
      <c r="C16" s="1314"/>
      <c r="D16" s="1314"/>
      <c r="E16" s="1315" t="str">
        <f>E53</f>
        <v>なし</v>
      </c>
      <c r="F16" s="1316"/>
      <c r="G16" s="1316"/>
      <c r="H16" s="1316"/>
      <c r="I16" s="1316"/>
      <c r="J16" s="1316"/>
      <c r="K16" s="1316"/>
      <c r="L16" s="1316"/>
      <c r="M16" s="1316"/>
      <c r="N16" s="1317"/>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216000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216000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37117</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178883</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0.17183796296296297</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朝霞班の市立各小中学校より各校２点まで出展された作品の審査</v>
      </c>
      <c r="F26" s="105"/>
      <c r="G26" s="105"/>
      <c r="H26" s="105"/>
      <c r="I26" s="105"/>
      <c r="J26" s="105"/>
      <c r="K26" s="105"/>
      <c r="L26" s="105"/>
      <c r="M26" s="105"/>
      <c r="N26" s="106"/>
      <c r="O26" s="18"/>
      <c r="P26" s="1305" t="s">
        <v>183</v>
      </c>
      <c r="Q26" s="1306"/>
      <c r="R26" s="1306"/>
      <c r="S26" s="1307"/>
      <c r="T26" s="153" t="str">
        <f>E105</f>
        <v>朝霞班内各小・中学校児童生徒が、自然に親しみ、科学的に解決するといった探求する機会を通して科学的研究物をまとめることにより、児童生徒の資質の向上を図り、科学教育の振興に資するようにする。</v>
      </c>
      <c r="U26" s="1303"/>
      <c r="V26" s="1303"/>
      <c r="W26" s="1303"/>
      <c r="X26" s="1304"/>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朝霞支部科学教育振興展覧会に係る審査会</v>
      </c>
      <c r="C33" s="96"/>
      <c r="D33" s="21" t="str">
        <f t="shared" ref="D33:E36" si="1">D70</f>
        <v>回</v>
      </c>
      <c r="E33" s="148">
        <f t="shared" si="1"/>
        <v>1</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施策１　教育内容の充実</v>
      </c>
      <c r="F43" s="138"/>
      <c r="G43" s="138"/>
      <c r="H43" s="138"/>
      <c r="I43" s="138"/>
      <c r="J43" s="138"/>
      <c r="K43" s="138"/>
      <c r="L43" s="138"/>
      <c r="M43" s="138"/>
      <c r="N43" s="139"/>
      <c r="AA43" s="8">
        <v>1</v>
      </c>
      <c r="AB43" s="8" t="s">
        <v>10</v>
      </c>
    </row>
    <row r="44" spans="1:35" ht="20.100000000000001" customHeight="1" x14ac:dyDescent="0.15">
      <c r="A44" s="1295" t="s">
        <v>153</v>
      </c>
      <c r="B44" s="1296"/>
      <c r="C44" s="1296"/>
      <c r="D44" s="1296"/>
      <c r="E44" s="1297" t="s">
        <v>339</v>
      </c>
      <c r="F44" s="1298"/>
      <c r="G44" s="1298"/>
      <c r="H44" s="1298"/>
      <c r="I44" s="1298"/>
      <c r="J44" s="1298"/>
      <c r="K44" s="1298"/>
      <c r="L44" s="1298"/>
      <c r="M44" s="1298"/>
      <c r="N44" s="1299"/>
    </row>
    <row r="45" spans="1:35" ht="20.100000000000001" customHeight="1" x14ac:dyDescent="0.15">
      <c r="A45" s="1290" t="s">
        <v>154</v>
      </c>
      <c r="B45" s="1291"/>
      <c r="C45" s="1291"/>
      <c r="D45" s="1291"/>
      <c r="E45" s="1300" t="s">
        <v>189</v>
      </c>
      <c r="F45" s="1301"/>
      <c r="G45" s="1301"/>
      <c r="H45" s="1301"/>
      <c r="I45" s="1301"/>
      <c r="J45" s="1301"/>
      <c r="K45" s="1301"/>
      <c r="L45" s="1301"/>
      <c r="M45" s="1301"/>
      <c r="N45" s="1302"/>
    </row>
    <row r="46" spans="1:35" ht="20.100000000000001" customHeight="1" x14ac:dyDescent="0.15">
      <c r="A46" s="1284" t="s">
        <v>157</v>
      </c>
      <c r="B46" s="1285"/>
      <c r="C46" s="1285"/>
      <c r="D46" s="1286"/>
      <c r="E46" s="1287" t="s">
        <v>340</v>
      </c>
      <c r="F46" s="1288"/>
      <c r="G46" s="1288"/>
      <c r="H46" s="1288"/>
      <c r="I46" s="1288"/>
      <c r="J46" s="1288"/>
      <c r="K46" s="1288"/>
      <c r="L46" s="1288"/>
      <c r="M46" s="1288"/>
      <c r="N46" s="1289"/>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1290" t="s">
        <v>161</v>
      </c>
      <c r="B51" s="1291"/>
      <c r="C51" s="1291"/>
      <c r="D51" s="1291"/>
      <c r="E51" s="1292" t="str">
        <f>AA52 &amp; "市が直接実施  " &amp; AB52  &amp; "一部委託  "  &amp; AC52 &amp; "全部委託・指定管理  " &amp; AD52 &amp; "その他"</f>
        <v>■市が直接実施  □一部委託  □全部委託・指定管理  □その他</v>
      </c>
      <c r="F51" s="1293"/>
      <c r="G51" s="1293"/>
      <c r="H51" s="1293"/>
      <c r="I51" s="1293"/>
      <c r="J51" s="1293"/>
      <c r="K51" s="1293"/>
      <c r="L51" s="1293"/>
      <c r="M51" s="1293"/>
      <c r="N51" s="1294"/>
    </row>
    <row r="52" spans="1:40" ht="20.100000000000001" customHeight="1" x14ac:dyDescent="0.15">
      <c r="A52" s="1290" t="s">
        <v>162</v>
      </c>
      <c r="B52" s="1291"/>
      <c r="C52" s="1291"/>
      <c r="D52" s="1291"/>
      <c r="E52" s="1292" t="str">
        <f>AA53 &amp; "国・県の制度　 " &amp; AB53  &amp; "国・県の制度＋市独自の制度　 "  &amp; AC53  &amp; "市独自の制度"</f>
        <v>■国・県の制度　 □国・県の制度＋市独自の制度　 □市独自の制度</v>
      </c>
      <c r="F52" s="1293"/>
      <c r="G52" s="1293"/>
      <c r="H52" s="1293"/>
      <c r="I52" s="1293"/>
      <c r="J52" s="1293"/>
      <c r="K52" s="1293"/>
      <c r="L52" s="1293"/>
      <c r="M52" s="1293"/>
      <c r="N52" s="1294"/>
      <c r="AA52" s="8" t="s">
        <v>191</v>
      </c>
      <c r="AB52" s="8" t="s">
        <v>192</v>
      </c>
      <c r="AC52" s="8" t="s">
        <v>192</v>
      </c>
      <c r="AD52" s="8" t="s">
        <v>192</v>
      </c>
    </row>
    <row r="53" spans="1:40" ht="20.100000000000001" customHeight="1" thickBot="1" x14ac:dyDescent="0.2">
      <c r="A53" s="1279" t="s">
        <v>163</v>
      </c>
      <c r="B53" s="1280"/>
      <c r="C53" s="1280"/>
      <c r="D53" s="1280"/>
      <c r="E53" s="1281" t="s">
        <v>332</v>
      </c>
      <c r="F53" s="1282"/>
      <c r="G53" s="1282"/>
      <c r="H53" s="1282"/>
      <c r="I53" s="1282"/>
      <c r="J53" s="1282"/>
      <c r="K53" s="1282"/>
      <c r="L53" s="1282"/>
      <c r="M53" s="1282"/>
      <c r="N53" s="1283"/>
      <c r="AA53" s="8" t="s">
        <v>191</v>
      </c>
      <c r="AB53" s="8" t="s">
        <v>192</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216000</v>
      </c>
      <c r="F57" s="108"/>
      <c r="G57" s="108">
        <f>IFERROR(HLOOKUP($AF$38,$AA$56:$AI$57,2,FALSE)*1000,"")</f>
        <v>44000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144</v>
      </c>
      <c r="AE57" s="23">
        <v>216</v>
      </c>
      <c r="AF57" s="23">
        <v>44</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216000</v>
      </c>
      <c r="G58" s="15"/>
      <c r="H58" s="16">
        <f>IFERROR(G57-H59,"")</f>
        <v>44000</v>
      </c>
      <c r="I58" s="15"/>
      <c r="J58" s="16">
        <f>IFERROR(I57-J59,"")</f>
        <v>0</v>
      </c>
      <c r="K58" s="15"/>
      <c r="L58" s="16">
        <f>IFERROR(K57-L59,"")</f>
        <v>0</v>
      </c>
      <c r="M58" s="15"/>
      <c r="N58" s="17">
        <f>IFERROR(M57-N59,"")</f>
        <v>0</v>
      </c>
      <c r="AA58" s="23">
        <v>0</v>
      </c>
      <c r="AB58" s="23">
        <v>0</v>
      </c>
      <c r="AC58" s="23">
        <v>0</v>
      </c>
      <c r="AD58" s="23">
        <v>31184</v>
      </c>
      <c r="AE58" s="23">
        <v>37117</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37117</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178883</v>
      </c>
      <c r="F61" s="108"/>
      <c r="G61" s="108">
        <f>IFERROR(G57-G60,"")</f>
        <v>44000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0.17183796296296297</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341</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342</v>
      </c>
      <c r="C70" s="96"/>
      <c r="D70" s="26" t="s">
        <v>197</v>
      </c>
      <c r="E70" s="91">
        <f>IFERROR(HLOOKUP($AE$38,$AA$76:$AI$80,2,FALSE),"")</f>
        <v>1</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1266" t="s">
        <v>151</v>
      </c>
      <c r="B85" s="1267"/>
      <c r="C85" s="1267"/>
      <c r="D85" s="1267"/>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1266" t="s">
        <v>155</v>
      </c>
      <c r="B87" s="1267"/>
      <c r="C87" s="1267"/>
      <c r="D87" s="1267"/>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1277" t="s">
        <v>158</v>
      </c>
      <c r="B89" s="1278"/>
      <c r="C89" s="1278"/>
      <c r="D89" s="1278"/>
      <c r="E89" s="79" t="s">
        <v>302</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1266" t="s">
        <v>160</v>
      </c>
      <c r="B91" s="1267"/>
      <c r="C91" s="1267"/>
      <c r="D91" s="1268"/>
      <c r="E91" s="52" t="s">
        <v>343</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1266" t="s">
        <v>172</v>
      </c>
      <c r="B98" s="1267"/>
      <c r="C98" s="1267"/>
      <c r="D98" s="1268"/>
      <c r="E98" s="1272" t="s">
        <v>206</v>
      </c>
      <c r="F98" s="1273"/>
      <c r="G98" s="1274" t="s">
        <v>173</v>
      </c>
      <c r="H98" s="1275"/>
      <c r="I98" s="1275"/>
      <c r="J98" s="1275"/>
      <c r="K98" s="1275"/>
      <c r="L98" s="1275"/>
      <c r="M98" s="1275"/>
      <c r="N98" s="1276"/>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1266" t="s">
        <v>183</v>
      </c>
      <c r="B105" s="1267"/>
      <c r="C105" s="1267"/>
      <c r="D105" s="1268"/>
      <c r="E105" s="1269" t="s">
        <v>344</v>
      </c>
      <c r="F105" s="1270"/>
      <c r="G105" s="1270"/>
      <c r="H105" s="1270"/>
      <c r="I105" s="1270"/>
      <c r="J105" s="1270"/>
      <c r="K105" s="1270"/>
      <c r="L105" s="1270"/>
      <c r="M105" s="1270"/>
      <c r="N105" s="1271"/>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208" t="s">
        <v>147</v>
      </c>
      <c r="Q4" s="209"/>
      <c r="R4" s="209"/>
      <c r="S4" s="209"/>
      <c r="T4" s="197" t="str">
        <f>LEFT(E83,1)</f>
        <v>Ａ</v>
      </c>
      <c r="U4" s="201" t="s">
        <v>148</v>
      </c>
      <c r="V4" s="201"/>
      <c r="W4" s="201"/>
      <c r="X4" s="202"/>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第1節　就学前教育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就学前教育の充実</v>
      </c>
      <c r="F6" s="138"/>
      <c r="G6" s="138"/>
      <c r="H6" s="138"/>
      <c r="I6" s="138"/>
      <c r="J6" s="138"/>
      <c r="K6" s="138"/>
      <c r="L6" s="138"/>
      <c r="M6" s="138"/>
      <c r="N6" s="139"/>
      <c r="P6" s="199" t="s">
        <v>151</v>
      </c>
      <c r="Q6" s="200"/>
      <c r="R6" s="200"/>
      <c r="S6" s="200"/>
      <c r="T6" s="197" t="str">
        <f>LEFT(E85,1)</f>
        <v>Ａ</v>
      </c>
      <c r="U6" s="201" t="s">
        <v>152</v>
      </c>
      <c r="V6" s="201"/>
      <c r="W6" s="201"/>
      <c r="X6" s="202"/>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203" t="s">
        <v>153</v>
      </c>
      <c r="B7" s="204"/>
      <c r="C7" s="204"/>
      <c r="D7" s="204"/>
      <c r="E7" s="205" t="str">
        <f t="shared" si="0"/>
        <v>幼保小連携推進</v>
      </c>
      <c r="F7" s="206"/>
      <c r="G7" s="206"/>
      <c r="H7" s="206"/>
      <c r="I7" s="206"/>
      <c r="J7" s="206"/>
      <c r="K7" s="206"/>
      <c r="L7" s="206"/>
      <c r="M7" s="206"/>
      <c r="N7" s="207"/>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171" t="s">
        <v>154</v>
      </c>
      <c r="B8" s="172"/>
      <c r="C8" s="172"/>
      <c r="D8" s="172"/>
      <c r="E8" s="181" t="str">
        <f t="shared" si="0"/>
        <v>教育支援課</v>
      </c>
      <c r="F8" s="182"/>
      <c r="G8" s="182"/>
      <c r="H8" s="182"/>
      <c r="I8" s="182"/>
      <c r="J8" s="182"/>
      <c r="K8" s="182"/>
      <c r="L8" s="182"/>
      <c r="M8" s="182"/>
      <c r="N8" s="183"/>
      <c r="P8" s="157" t="s">
        <v>155</v>
      </c>
      <c r="Q8" s="158"/>
      <c r="R8" s="158"/>
      <c r="S8" s="158"/>
      <c r="T8" s="184" t="str">
        <f>LEFT(E87,1)</f>
        <v>Ｂ</v>
      </c>
      <c r="U8" s="185" t="s">
        <v>156</v>
      </c>
      <c r="V8" s="185"/>
      <c r="W8" s="185"/>
      <c r="X8" s="186"/>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189" t="s">
        <v>157</v>
      </c>
      <c r="B9" s="190"/>
      <c r="C9" s="190"/>
      <c r="D9" s="191"/>
      <c r="E9" s="192" t="str">
        <f t="shared" si="0"/>
        <v>子どもたちの健やかな成長を目指して、幼稚園、保育園、小学校及び教育委員会が協力し、相互交流を通して理解を深め、幼児教育と児童教育の緊密な連携を図り、就学前教育の充実を図る。</v>
      </c>
      <c r="F9" s="193"/>
      <c r="G9" s="193"/>
      <c r="H9" s="193"/>
      <c r="I9" s="193"/>
      <c r="J9" s="193"/>
      <c r="K9" s="193"/>
      <c r="L9" s="193"/>
      <c r="M9" s="193"/>
      <c r="N9" s="194"/>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195" t="s">
        <v>158</v>
      </c>
      <c r="Q10" s="196"/>
      <c r="R10" s="196"/>
      <c r="S10" s="196"/>
      <c r="T10" s="197" t="str">
        <f>LEFT(E89,1)</f>
        <v>Ａ</v>
      </c>
      <c r="U10" s="185" t="s">
        <v>159</v>
      </c>
      <c r="V10" s="185"/>
      <c r="W10" s="185"/>
      <c r="X10" s="186"/>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①交流活動の見直しと更なる改善（コロナ禍においてもできる体験やふれあい、交流回数）について、園児を楽しませてあげたいと、準備の段階から意欲的に活動することができ、協調性が高まる、思いやりをもつなどの情緒面の成長が見られた。
②互いの教育活動への理解を深めあう（相互訪問、職員交流）について、学年だより、園だよりを共有することで、定期的にコミュニケーションをとることができ、園と学校の垣根がなくなってきた。特別な配慮を必要とする子どもに対する支援のニーズが高まっており、幼保小の情報交換の必要性も合わせて高まっている。
連携推進事業によって幼稚園・保育園の教育を生かした指導を実践することができているが、教職員の負担にならぬよう、オンライン会議等、効率の良い交流方法を検討する。</v>
      </c>
      <c r="U12" s="154"/>
      <c r="V12" s="154"/>
      <c r="W12" s="154"/>
      <c r="X12" s="155"/>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171" t="s">
        <v>161</v>
      </c>
      <c r="B14" s="172"/>
      <c r="C14" s="172"/>
      <c r="D14" s="172"/>
      <c r="E14" s="173" t="str">
        <f>E51</f>
        <v>■市が直接実施  □一部委託  □全部委託・指定管理  □その他</v>
      </c>
      <c r="F14" s="174"/>
      <c r="G14" s="174"/>
      <c r="H14" s="174"/>
      <c r="I14" s="174"/>
      <c r="J14" s="174"/>
      <c r="K14" s="174"/>
      <c r="L14" s="174"/>
      <c r="M14" s="174"/>
      <c r="N14" s="175"/>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171" t="s">
        <v>162</v>
      </c>
      <c r="B15" s="172"/>
      <c r="C15" s="172"/>
      <c r="D15" s="172"/>
      <c r="E15" s="173" t="str">
        <f>E52</f>
        <v>■国・県の制度　 □国・県の制度＋市独自の制度　 □市独自の制度</v>
      </c>
      <c r="F15" s="174"/>
      <c r="G15" s="174"/>
      <c r="H15" s="174"/>
      <c r="I15" s="174"/>
      <c r="J15" s="174"/>
      <c r="K15" s="174"/>
      <c r="L15" s="174"/>
      <c r="M15" s="174"/>
      <c r="N15" s="175"/>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176" t="s">
        <v>163</v>
      </c>
      <c r="B16" s="177"/>
      <c r="C16" s="177"/>
      <c r="D16" s="177"/>
      <c r="E16" s="178" t="str">
        <f>E53</f>
        <v>教育基本法第１１条</v>
      </c>
      <c r="F16" s="179"/>
      <c r="G16" s="179"/>
      <c r="H16" s="179"/>
      <c r="I16" s="179"/>
      <c r="J16" s="179"/>
      <c r="K16" s="179"/>
      <c r="L16" s="179"/>
      <c r="M16" s="179"/>
      <c r="N16" s="180"/>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21000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21000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9548</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11452</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0.45466666666666666</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「幼児期から児童期における連続した指導・支援のあり方」を研修テーマとし、下記重点目標を基に、幼稚園・保育園から小学校への円滑な接続を目指して情報交換と共通認識を確認した。
重点目標①「交流活動の見直しと更なる改善」（体験やふれあい、交流回数等の検討）
　　　　②「互いの教育活動への理解を深めあう」（相互訪問、職員交流）
　　　　③「指導要録等の活用、引継ぎの充実」（小学校への引継ぎの仕方）
　　　　④「保護者への啓発」（リーフレットの活用等）</v>
      </c>
      <c r="F26" s="105"/>
      <c r="G26" s="105"/>
      <c r="H26" s="105"/>
      <c r="I26" s="105"/>
      <c r="J26" s="105"/>
      <c r="K26" s="105"/>
      <c r="L26" s="105"/>
      <c r="M26" s="105"/>
      <c r="N26" s="106"/>
      <c r="O26" s="18"/>
      <c r="P26" s="157" t="s">
        <v>183</v>
      </c>
      <c r="Q26" s="158"/>
      <c r="R26" s="158"/>
      <c r="S26" s="159"/>
      <c r="T26" s="153" t="str">
        <f>E105</f>
        <v>非常に効果の高い事業ではあるが、幼稚園・保育園、小学校の教諭は日常的に多忙を極めている現実もある。推進協議会や日々の連携事業については、教育現場の負担とならぬよう、教育支援課が情報の取りまとめを行うなど協力しながら、質を落とさず、負担を減らす形で今後も事業を継続していく。</v>
      </c>
      <c r="U26" s="154"/>
      <c r="V26" s="154"/>
      <c r="W26" s="154"/>
      <c r="X26" s="155"/>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新座市幼保小連携推進協議会役員会</v>
      </c>
      <c r="C33" s="96"/>
      <c r="D33" s="21" t="str">
        <f t="shared" ref="D33:E36" si="1">D70</f>
        <v>回</v>
      </c>
      <c r="E33" s="148">
        <f t="shared" si="1"/>
        <v>1</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新座市幼保小連携推進協議会全体会</v>
      </c>
      <c r="C34" s="96"/>
      <c r="D34" s="21" t="str">
        <f t="shared" si="1"/>
        <v>回</v>
      </c>
      <c r="E34" s="148">
        <f t="shared" si="1"/>
        <v>2</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５歳児保護者向けリーフレット</v>
      </c>
      <c r="C35" s="96"/>
      <c r="D35" s="21" t="str">
        <f t="shared" si="1"/>
        <v>部</v>
      </c>
      <c r="E35" s="162">
        <f t="shared" si="1"/>
        <v>1000</v>
      </c>
      <c r="F35" s="162"/>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第1節　就学前教育</v>
      </c>
      <c r="F42" s="138"/>
      <c r="G42" s="138"/>
      <c r="H42" s="138"/>
      <c r="I42" s="138"/>
      <c r="J42" s="138"/>
      <c r="K42" s="138"/>
      <c r="L42" s="138"/>
      <c r="M42" s="138"/>
      <c r="N42" s="139"/>
      <c r="AA42" s="8">
        <v>1</v>
      </c>
      <c r="AB42" s="8" t="s">
        <v>6</v>
      </c>
    </row>
    <row r="43" spans="1:35" ht="20.100000000000001" customHeight="1" x14ac:dyDescent="0.15">
      <c r="A43" s="103" t="s">
        <v>150</v>
      </c>
      <c r="B43" s="104"/>
      <c r="C43" s="104"/>
      <c r="D43" s="104"/>
      <c r="E43" s="138" t="str">
        <f>AB43</f>
        <v>施策１　就学前教育の充実</v>
      </c>
      <c r="F43" s="138"/>
      <c r="G43" s="138"/>
      <c r="H43" s="138"/>
      <c r="I43" s="138"/>
      <c r="J43" s="138"/>
      <c r="K43" s="138"/>
      <c r="L43" s="138"/>
      <c r="M43" s="138"/>
      <c r="N43" s="139"/>
      <c r="AA43" s="8">
        <v>1</v>
      </c>
      <c r="AB43" s="8" t="s">
        <v>7</v>
      </c>
    </row>
    <row r="44" spans="1:35" ht="20.100000000000001" customHeight="1" x14ac:dyDescent="0.15">
      <c r="A44" s="140" t="s">
        <v>153</v>
      </c>
      <c r="B44" s="141"/>
      <c r="C44" s="141"/>
      <c r="D44" s="141"/>
      <c r="E44" s="142" t="s">
        <v>188</v>
      </c>
      <c r="F44" s="143"/>
      <c r="G44" s="143"/>
      <c r="H44" s="143"/>
      <c r="I44" s="143"/>
      <c r="J44" s="143"/>
      <c r="K44" s="143"/>
      <c r="L44" s="143"/>
      <c r="M44" s="143"/>
      <c r="N44" s="144"/>
    </row>
    <row r="45" spans="1:35" ht="20.100000000000001" customHeight="1" x14ac:dyDescent="0.15">
      <c r="A45" s="133" t="s">
        <v>154</v>
      </c>
      <c r="B45" s="134"/>
      <c r="C45" s="134"/>
      <c r="D45" s="134"/>
      <c r="E45" s="145" t="s">
        <v>189</v>
      </c>
      <c r="F45" s="146"/>
      <c r="G45" s="146"/>
      <c r="H45" s="146"/>
      <c r="I45" s="146"/>
      <c r="J45" s="146"/>
      <c r="K45" s="146"/>
      <c r="L45" s="146"/>
      <c r="M45" s="146"/>
      <c r="N45" s="147"/>
    </row>
    <row r="46" spans="1:35" ht="20.100000000000001" customHeight="1" x14ac:dyDescent="0.15">
      <c r="A46" s="117" t="s">
        <v>157</v>
      </c>
      <c r="B46" s="118"/>
      <c r="C46" s="118"/>
      <c r="D46" s="119"/>
      <c r="E46" s="124" t="s">
        <v>190</v>
      </c>
      <c r="F46" s="125"/>
      <c r="G46" s="125"/>
      <c r="H46" s="125"/>
      <c r="I46" s="125"/>
      <c r="J46" s="125"/>
      <c r="K46" s="125"/>
      <c r="L46" s="125"/>
      <c r="M46" s="125"/>
      <c r="N46" s="126"/>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133" t="s">
        <v>161</v>
      </c>
      <c r="B51" s="134"/>
      <c r="C51" s="134"/>
      <c r="D51" s="134"/>
      <c r="E51" s="135" t="str">
        <f>AA52 &amp; "市が直接実施  " &amp; AB52  &amp; "一部委託  "  &amp; AC52 &amp; "全部委託・指定管理  " &amp; AD52 &amp; "その他"</f>
        <v>■市が直接実施  □一部委託  □全部委託・指定管理  □その他</v>
      </c>
      <c r="F51" s="136"/>
      <c r="G51" s="136"/>
      <c r="H51" s="136"/>
      <c r="I51" s="136"/>
      <c r="J51" s="136"/>
      <c r="K51" s="136"/>
      <c r="L51" s="136"/>
      <c r="M51" s="136"/>
      <c r="N51" s="137"/>
    </row>
    <row r="52" spans="1:40" ht="20.100000000000001" customHeight="1" x14ac:dyDescent="0.15">
      <c r="A52" s="133" t="s">
        <v>162</v>
      </c>
      <c r="B52" s="134"/>
      <c r="C52" s="134"/>
      <c r="D52" s="134"/>
      <c r="E52" s="135" t="str">
        <f>AA53 &amp; "国・県の制度　 " &amp; AB53  &amp; "国・県の制度＋市独自の制度　 "  &amp; AC53  &amp; "市独自の制度"</f>
        <v>■国・県の制度　 □国・県の制度＋市独自の制度　 □市独自の制度</v>
      </c>
      <c r="F52" s="136"/>
      <c r="G52" s="136"/>
      <c r="H52" s="136"/>
      <c r="I52" s="136"/>
      <c r="J52" s="136"/>
      <c r="K52" s="136"/>
      <c r="L52" s="136"/>
      <c r="M52" s="136"/>
      <c r="N52" s="137"/>
      <c r="AA52" s="8" t="s">
        <v>191</v>
      </c>
      <c r="AB52" s="8" t="s">
        <v>192</v>
      </c>
      <c r="AC52" s="8" t="s">
        <v>192</v>
      </c>
      <c r="AD52" s="8" t="s">
        <v>192</v>
      </c>
    </row>
    <row r="53" spans="1:40" ht="20.100000000000001" customHeight="1" thickBot="1" x14ac:dyDescent="0.2">
      <c r="A53" s="112" t="s">
        <v>163</v>
      </c>
      <c r="B53" s="113"/>
      <c r="C53" s="113"/>
      <c r="D53" s="113"/>
      <c r="E53" s="114" t="s">
        <v>193</v>
      </c>
      <c r="F53" s="115"/>
      <c r="G53" s="115"/>
      <c r="H53" s="115"/>
      <c r="I53" s="115"/>
      <c r="J53" s="115"/>
      <c r="K53" s="115"/>
      <c r="L53" s="115"/>
      <c r="M53" s="115"/>
      <c r="N53" s="116"/>
      <c r="AA53" s="8" t="s">
        <v>191</v>
      </c>
      <c r="AB53" s="8" t="s">
        <v>192</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21000</v>
      </c>
      <c r="F57" s="108"/>
      <c r="G57" s="108">
        <f>IFERROR(HLOOKUP($AF$38,$AA$56:$AI$57,2,FALSE)*1000,"")</f>
        <v>32000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13</v>
      </c>
      <c r="AE57" s="23">
        <v>21</v>
      </c>
      <c r="AF57" s="23">
        <v>32</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21000</v>
      </c>
      <c r="G58" s="15"/>
      <c r="H58" s="16">
        <f>IFERROR(G57-H59,"")</f>
        <v>32000</v>
      </c>
      <c r="I58" s="15"/>
      <c r="J58" s="16">
        <f>IFERROR(I57-J59,"")</f>
        <v>0</v>
      </c>
      <c r="K58" s="15"/>
      <c r="L58" s="16">
        <f>IFERROR(K57-L59,"")</f>
        <v>0</v>
      </c>
      <c r="M58" s="15"/>
      <c r="N58" s="17">
        <f>IFERROR(M57-N59,"")</f>
        <v>0</v>
      </c>
      <c r="AA58" s="23">
        <v>0</v>
      </c>
      <c r="AB58" s="23">
        <v>0</v>
      </c>
      <c r="AC58" s="23">
        <v>0</v>
      </c>
      <c r="AD58" s="23">
        <v>0</v>
      </c>
      <c r="AE58" s="23">
        <v>9548</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9548</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11452</v>
      </c>
      <c r="F61" s="108"/>
      <c r="G61" s="108">
        <f>IFERROR(G57-G60,"")</f>
        <v>32000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0.45466666666666666</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195</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196</v>
      </c>
      <c r="C70" s="96"/>
      <c r="D70" s="26" t="s">
        <v>197</v>
      </c>
      <c r="E70" s="91">
        <f>IFERROR(HLOOKUP($AE$38,$AA$76:$AI$80,2,FALSE),"")</f>
        <v>1</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198</v>
      </c>
      <c r="C71" s="96"/>
      <c r="D71" s="26" t="s">
        <v>197</v>
      </c>
      <c r="E71" s="91">
        <f>IFERROR(HLOOKUP($AE$38,$AA$76:$AI$80,3,FALSE),"")</f>
        <v>2</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199</v>
      </c>
      <c r="C72" s="96"/>
      <c r="D72" s="26" t="s">
        <v>200</v>
      </c>
      <c r="E72" s="91">
        <f>IFERROR(HLOOKUP($AE$38,$AA$76:$AI$80,4,FALSE),"")</f>
        <v>1000</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2</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v>1000</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201</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40" t="s">
        <v>151</v>
      </c>
      <c r="B85" s="41"/>
      <c r="C85" s="41"/>
      <c r="D85" s="41"/>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40" t="s">
        <v>155</v>
      </c>
      <c r="B87" s="41"/>
      <c r="C87" s="41"/>
      <c r="D87" s="41"/>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84" t="s">
        <v>158</v>
      </c>
      <c r="B89" s="85"/>
      <c r="C89" s="85"/>
      <c r="D89" s="85"/>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40" t="s">
        <v>160</v>
      </c>
      <c r="B91" s="41"/>
      <c r="C91" s="41"/>
      <c r="D91" s="42"/>
      <c r="E91" s="52" t="s">
        <v>205</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40" t="s">
        <v>172</v>
      </c>
      <c r="B98" s="41"/>
      <c r="C98" s="41"/>
      <c r="D98" s="42"/>
      <c r="E98" s="64" t="s">
        <v>206</v>
      </c>
      <c r="F98" s="65"/>
      <c r="G98" s="70" t="s">
        <v>173</v>
      </c>
      <c r="H98" s="71"/>
      <c r="I98" s="71"/>
      <c r="J98" s="71"/>
      <c r="K98" s="71"/>
      <c r="L98" s="71"/>
      <c r="M98" s="71"/>
      <c r="N98" s="72"/>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40" t="s">
        <v>183</v>
      </c>
      <c r="B105" s="41"/>
      <c r="C105" s="41"/>
      <c r="D105" s="42"/>
      <c r="E105" s="49" t="s">
        <v>207</v>
      </c>
      <c r="F105" s="50"/>
      <c r="G105" s="50"/>
      <c r="H105" s="50"/>
      <c r="I105" s="50"/>
      <c r="J105" s="50"/>
      <c r="K105" s="50"/>
      <c r="L105" s="50"/>
      <c r="M105" s="50"/>
      <c r="N105" s="51"/>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1277" t="s">
        <v>147</v>
      </c>
      <c r="Q4" s="1278"/>
      <c r="R4" s="1278"/>
      <c r="S4" s="1278"/>
      <c r="T4" s="197" t="str">
        <f>LEFT(E83,1)</f>
        <v>Ｂ</v>
      </c>
      <c r="U4" s="1403" t="s">
        <v>148</v>
      </c>
      <c r="V4" s="1403"/>
      <c r="W4" s="1403"/>
      <c r="X4" s="1404"/>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教育内容の充実</v>
      </c>
      <c r="F6" s="138"/>
      <c r="G6" s="138"/>
      <c r="H6" s="138"/>
      <c r="I6" s="138"/>
      <c r="J6" s="138"/>
      <c r="K6" s="138"/>
      <c r="L6" s="138"/>
      <c r="M6" s="138"/>
      <c r="N6" s="139"/>
      <c r="P6" s="1266" t="s">
        <v>151</v>
      </c>
      <c r="Q6" s="1267"/>
      <c r="R6" s="1267"/>
      <c r="S6" s="1267"/>
      <c r="T6" s="197" t="str">
        <f>LEFT(E85,1)</f>
        <v>Ｂ</v>
      </c>
      <c r="U6" s="1403" t="s">
        <v>152</v>
      </c>
      <c r="V6" s="1403"/>
      <c r="W6" s="1403"/>
      <c r="X6" s="1404"/>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1405" t="s">
        <v>153</v>
      </c>
      <c r="B7" s="1406"/>
      <c r="C7" s="1406"/>
      <c r="D7" s="1406"/>
      <c r="E7" s="1407" t="str">
        <f t="shared" si="0"/>
        <v>図工美術展</v>
      </c>
      <c r="F7" s="1408"/>
      <c r="G7" s="1408"/>
      <c r="H7" s="1408"/>
      <c r="I7" s="1408"/>
      <c r="J7" s="1408"/>
      <c r="K7" s="1408"/>
      <c r="L7" s="1408"/>
      <c r="M7" s="1408"/>
      <c r="N7" s="1409"/>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1380" t="s">
        <v>154</v>
      </c>
      <c r="B8" s="1381"/>
      <c r="C8" s="1381"/>
      <c r="D8" s="1381"/>
      <c r="E8" s="1390" t="str">
        <f t="shared" si="0"/>
        <v>教育支援課</v>
      </c>
      <c r="F8" s="1391"/>
      <c r="G8" s="1391"/>
      <c r="H8" s="1391"/>
      <c r="I8" s="1391"/>
      <c r="J8" s="1391"/>
      <c r="K8" s="1391"/>
      <c r="L8" s="1391"/>
      <c r="M8" s="1391"/>
      <c r="N8" s="1392"/>
      <c r="P8" s="1377" t="s">
        <v>155</v>
      </c>
      <c r="Q8" s="1378"/>
      <c r="R8" s="1378"/>
      <c r="S8" s="1378"/>
      <c r="T8" s="184" t="str">
        <f>LEFT(E87,1)</f>
        <v>Ａ</v>
      </c>
      <c r="U8" s="1393" t="s">
        <v>156</v>
      </c>
      <c r="V8" s="1393"/>
      <c r="W8" s="1393"/>
      <c r="X8" s="1394"/>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1395" t="s">
        <v>157</v>
      </c>
      <c r="B9" s="1396"/>
      <c r="C9" s="1396"/>
      <c r="D9" s="1397"/>
      <c r="E9" s="1398" t="str">
        <f t="shared" si="0"/>
        <v>図画工作科・美術科教育の充実に資するため、児童生徒の作品を埼玉県小・中学校児童生徒美術展に出展する。</v>
      </c>
      <c r="F9" s="1399"/>
      <c r="G9" s="1399"/>
      <c r="H9" s="1399"/>
      <c r="I9" s="1399"/>
      <c r="J9" s="1399"/>
      <c r="K9" s="1399"/>
      <c r="L9" s="1399"/>
      <c r="M9" s="1399"/>
      <c r="N9" s="1400"/>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1401" t="s">
        <v>158</v>
      </c>
      <c r="Q10" s="1402"/>
      <c r="R10" s="1402"/>
      <c r="S10" s="1402"/>
      <c r="T10" s="197" t="str">
        <f>LEFT(E89,1)</f>
        <v>Ｂ</v>
      </c>
      <c r="U10" s="1393" t="s">
        <v>159</v>
      </c>
      <c r="V10" s="1393"/>
      <c r="W10" s="1393"/>
      <c r="X10" s="1394"/>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県内小・中学校等児童生徒の図画工作・美術作品を展示し、公開することにより、図
画工作・美術教育が充実した。</v>
      </c>
      <c r="U12" s="1375"/>
      <c r="V12" s="1375"/>
      <c r="W12" s="1375"/>
      <c r="X12" s="1376"/>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1380" t="s">
        <v>161</v>
      </c>
      <c r="B14" s="1381"/>
      <c r="C14" s="1381"/>
      <c r="D14" s="1381"/>
      <c r="E14" s="1382" t="str">
        <f>E51</f>
        <v>■市が直接実施  □一部委託  □全部委託・指定管理  □その他</v>
      </c>
      <c r="F14" s="1383"/>
      <c r="G14" s="1383"/>
      <c r="H14" s="1383"/>
      <c r="I14" s="1383"/>
      <c r="J14" s="1383"/>
      <c r="K14" s="1383"/>
      <c r="L14" s="1383"/>
      <c r="M14" s="1383"/>
      <c r="N14" s="1384"/>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1380" t="s">
        <v>162</v>
      </c>
      <c r="B15" s="1381"/>
      <c r="C15" s="1381"/>
      <c r="D15" s="1381"/>
      <c r="E15" s="1382" t="str">
        <f>E52</f>
        <v>■国・県の制度　 □国・県の制度＋市独自の制度　 □市独自の制度</v>
      </c>
      <c r="F15" s="1383"/>
      <c r="G15" s="1383"/>
      <c r="H15" s="1383"/>
      <c r="I15" s="1383"/>
      <c r="J15" s="1383"/>
      <c r="K15" s="1383"/>
      <c r="L15" s="1383"/>
      <c r="M15" s="1383"/>
      <c r="N15" s="1384"/>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1385" t="s">
        <v>163</v>
      </c>
      <c r="B16" s="1386"/>
      <c r="C16" s="1386"/>
      <c r="D16" s="1386"/>
      <c r="E16" s="1387" t="str">
        <f>E53</f>
        <v>なし</v>
      </c>
      <c r="F16" s="1388"/>
      <c r="G16" s="1388"/>
      <c r="H16" s="1388"/>
      <c r="I16" s="1388"/>
      <c r="J16" s="1388"/>
      <c r="K16" s="1388"/>
      <c r="L16" s="1388"/>
      <c r="M16" s="1388"/>
      <c r="N16" s="1389"/>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186000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186000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46000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140000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0.24731182795698925</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児童生徒の作品を埼玉県小・中学校児童生徒美術展に出展した。</v>
      </c>
      <c r="F26" s="105"/>
      <c r="G26" s="105"/>
      <c r="H26" s="105"/>
      <c r="I26" s="105"/>
      <c r="J26" s="105"/>
      <c r="K26" s="105"/>
      <c r="L26" s="105"/>
      <c r="M26" s="105"/>
      <c r="N26" s="106"/>
      <c r="O26" s="18"/>
      <c r="P26" s="1377" t="s">
        <v>183</v>
      </c>
      <c r="Q26" s="1378"/>
      <c r="R26" s="1378"/>
      <c r="S26" s="1379"/>
      <c r="T26" s="153" t="str">
        <f>E105</f>
        <v>県内小・中学校等児童生徒の図画工作・美術作品を展示し、公開することにより、図
画工作・美術教育が充実させる。</v>
      </c>
      <c r="U26" s="1375"/>
      <c r="V26" s="1375"/>
      <c r="W26" s="1375"/>
      <c r="X26" s="1376"/>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出展回数</v>
      </c>
      <c r="C33" s="96"/>
      <c r="D33" s="21" t="str">
        <f t="shared" ref="D33:E36" si="1">D70</f>
        <v>回</v>
      </c>
      <c r="E33" s="148">
        <f t="shared" si="1"/>
        <v>1</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施策１　教育内容の充実</v>
      </c>
      <c r="F43" s="138"/>
      <c r="G43" s="138"/>
      <c r="H43" s="138"/>
      <c r="I43" s="138"/>
      <c r="J43" s="138"/>
      <c r="K43" s="138"/>
      <c r="L43" s="138"/>
      <c r="M43" s="138"/>
      <c r="N43" s="139"/>
      <c r="AA43" s="8">
        <v>1</v>
      </c>
      <c r="AB43" s="8" t="s">
        <v>10</v>
      </c>
    </row>
    <row r="44" spans="1:35" ht="20.100000000000001" customHeight="1" x14ac:dyDescent="0.15">
      <c r="A44" s="1367" t="s">
        <v>153</v>
      </c>
      <c r="B44" s="1368"/>
      <c r="C44" s="1368"/>
      <c r="D44" s="1368"/>
      <c r="E44" s="1369" t="s">
        <v>345</v>
      </c>
      <c r="F44" s="1370"/>
      <c r="G44" s="1370"/>
      <c r="H44" s="1370"/>
      <c r="I44" s="1370"/>
      <c r="J44" s="1370"/>
      <c r="K44" s="1370"/>
      <c r="L44" s="1370"/>
      <c r="M44" s="1370"/>
      <c r="N44" s="1371"/>
    </row>
    <row r="45" spans="1:35" ht="20.100000000000001" customHeight="1" x14ac:dyDescent="0.15">
      <c r="A45" s="1362" t="s">
        <v>154</v>
      </c>
      <c r="B45" s="1363"/>
      <c r="C45" s="1363"/>
      <c r="D45" s="1363"/>
      <c r="E45" s="1372" t="s">
        <v>189</v>
      </c>
      <c r="F45" s="1373"/>
      <c r="G45" s="1373"/>
      <c r="H45" s="1373"/>
      <c r="I45" s="1373"/>
      <c r="J45" s="1373"/>
      <c r="K45" s="1373"/>
      <c r="L45" s="1373"/>
      <c r="M45" s="1373"/>
      <c r="N45" s="1374"/>
    </row>
    <row r="46" spans="1:35" ht="20.100000000000001" customHeight="1" x14ac:dyDescent="0.15">
      <c r="A46" s="1356" t="s">
        <v>157</v>
      </c>
      <c r="B46" s="1357"/>
      <c r="C46" s="1357"/>
      <c r="D46" s="1358"/>
      <c r="E46" s="1359" t="s">
        <v>346</v>
      </c>
      <c r="F46" s="1360"/>
      <c r="G46" s="1360"/>
      <c r="H46" s="1360"/>
      <c r="I46" s="1360"/>
      <c r="J46" s="1360"/>
      <c r="K46" s="1360"/>
      <c r="L46" s="1360"/>
      <c r="M46" s="1360"/>
      <c r="N46" s="1361"/>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1362" t="s">
        <v>161</v>
      </c>
      <c r="B51" s="1363"/>
      <c r="C51" s="1363"/>
      <c r="D51" s="1363"/>
      <c r="E51" s="1364" t="str">
        <f>AA52 &amp; "市が直接実施  " &amp; AB52  &amp; "一部委託  "  &amp; AC52 &amp; "全部委託・指定管理  " &amp; AD52 &amp; "その他"</f>
        <v>■市が直接実施  □一部委託  □全部委託・指定管理  □その他</v>
      </c>
      <c r="F51" s="1365"/>
      <c r="G51" s="1365"/>
      <c r="H51" s="1365"/>
      <c r="I51" s="1365"/>
      <c r="J51" s="1365"/>
      <c r="K51" s="1365"/>
      <c r="L51" s="1365"/>
      <c r="M51" s="1365"/>
      <c r="N51" s="1366"/>
    </row>
    <row r="52" spans="1:40" ht="20.100000000000001" customHeight="1" x14ac:dyDescent="0.15">
      <c r="A52" s="1362" t="s">
        <v>162</v>
      </c>
      <c r="B52" s="1363"/>
      <c r="C52" s="1363"/>
      <c r="D52" s="1363"/>
      <c r="E52" s="1364" t="str">
        <f>AA53 &amp; "国・県の制度　 " &amp; AB53  &amp; "国・県の制度＋市独自の制度　 "  &amp; AC53  &amp; "市独自の制度"</f>
        <v>■国・県の制度　 □国・県の制度＋市独自の制度　 □市独自の制度</v>
      </c>
      <c r="F52" s="1365"/>
      <c r="G52" s="1365"/>
      <c r="H52" s="1365"/>
      <c r="I52" s="1365"/>
      <c r="J52" s="1365"/>
      <c r="K52" s="1365"/>
      <c r="L52" s="1365"/>
      <c r="M52" s="1365"/>
      <c r="N52" s="1366"/>
      <c r="AA52" s="8" t="s">
        <v>191</v>
      </c>
      <c r="AB52" s="8" t="s">
        <v>192</v>
      </c>
      <c r="AC52" s="8" t="s">
        <v>192</v>
      </c>
      <c r="AD52" s="8" t="s">
        <v>192</v>
      </c>
    </row>
    <row r="53" spans="1:40" ht="20.100000000000001" customHeight="1" thickBot="1" x14ac:dyDescent="0.2">
      <c r="A53" s="1351" t="s">
        <v>163</v>
      </c>
      <c r="B53" s="1352"/>
      <c r="C53" s="1352"/>
      <c r="D53" s="1352"/>
      <c r="E53" s="1353" t="s">
        <v>332</v>
      </c>
      <c r="F53" s="1354"/>
      <c r="G53" s="1354"/>
      <c r="H53" s="1354"/>
      <c r="I53" s="1354"/>
      <c r="J53" s="1354"/>
      <c r="K53" s="1354"/>
      <c r="L53" s="1354"/>
      <c r="M53" s="1354"/>
      <c r="N53" s="1355"/>
      <c r="AA53" s="8" t="s">
        <v>191</v>
      </c>
      <c r="AB53" s="8" t="s">
        <v>192</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186000</v>
      </c>
      <c r="F57" s="108"/>
      <c r="G57" s="108">
        <f>IFERROR(HLOOKUP($AF$38,$AA$56:$AI$57,2,FALSE)*1000,"")</f>
        <v>186000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101</v>
      </c>
      <c r="AE57" s="23">
        <v>186</v>
      </c>
      <c r="AF57" s="23">
        <v>186</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186000</v>
      </c>
      <c r="G58" s="15"/>
      <c r="H58" s="16">
        <f>IFERROR(G57-H59,"")</f>
        <v>186000</v>
      </c>
      <c r="I58" s="15"/>
      <c r="J58" s="16">
        <f>IFERROR(I57-J59,"")</f>
        <v>0</v>
      </c>
      <c r="K58" s="15"/>
      <c r="L58" s="16">
        <f>IFERROR(K57-L59,"")</f>
        <v>0</v>
      </c>
      <c r="M58" s="15"/>
      <c r="N58" s="17">
        <f>IFERROR(M57-N59,"")</f>
        <v>0</v>
      </c>
      <c r="AA58" s="23">
        <v>0</v>
      </c>
      <c r="AB58" s="23">
        <v>0</v>
      </c>
      <c r="AC58" s="23">
        <v>0</v>
      </c>
      <c r="AD58" s="23">
        <v>0</v>
      </c>
      <c r="AE58" s="23">
        <v>46000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46000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140000</v>
      </c>
      <c r="F61" s="108"/>
      <c r="G61" s="108">
        <f>IFERROR(G57-G60,"")</f>
        <v>186000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0.24731182795698925</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347</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348</v>
      </c>
      <c r="C70" s="96"/>
      <c r="D70" s="26" t="s">
        <v>197</v>
      </c>
      <c r="E70" s="91">
        <f>IFERROR(HLOOKUP($AE$38,$AA$76:$AI$80,2,FALSE),"")</f>
        <v>1</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1338" t="s">
        <v>151</v>
      </c>
      <c r="B85" s="1339"/>
      <c r="C85" s="1339"/>
      <c r="D85" s="1339"/>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1338" t="s">
        <v>155</v>
      </c>
      <c r="B87" s="1339"/>
      <c r="C87" s="1339"/>
      <c r="D87" s="1339"/>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1349" t="s">
        <v>158</v>
      </c>
      <c r="B89" s="1350"/>
      <c r="C89" s="1350"/>
      <c r="D89" s="1350"/>
      <c r="E89" s="79" t="s">
        <v>302</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1338" t="s">
        <v>160</v>
      </c>
      <c r="B91" s="1339"/>
      <c r="C91" s="1339"/>
      <c r="D91" s="1340"/>
      <c r="E91" s="52" t="s">
        <v>349</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1338" t="s">
        <v>172</v>
      </c>
      <c r="B98" s="1339"/>
      <c r="C98" s="1339"/>
      <c r="D98" s="1340"/>
      <c r="E98" s="1344" t="s">
        <v>206</v>
      </c>
      <c r="F98" s="1345"/>
      <c r="G98" s="1346" t="s">
        <v>173</v>
      </c>
      <c r="H98" s="1347"/>
      <c r="I98" s="1347"/>
      <c r="J98" s="1347"/>
      <c r="K98" s="1347"/>
      <c r="L98" s="1347"/>
      <c r="M98" s="1347"/>
      <c r="N98" s="1348"/>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1338" t="s">
        <v>183</v>
      </c>
      <c r="B105" s="1339"/>
      <c r="C105" s="1339"/>
      <c r="D105" s="1340"/>
      <c r="E105" s="1341" t="s">
        <v>350</v>
      </c>
      <c r="F105" s="1342"/>
      <c r="G105" s="1342"/>
      <c r="H105" s="1342"/>
      <c r="I105" s="1342"/>
      <c r="J105" s="1342"/>
      <c r="K105" s="1342"/>
      <c r="L105" s="1342"/>
      <c r="M105" s="1342"/>
      <c r="N105" s="1343"/>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1"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1349" t="s">
        <v>147</v>
      </c>
      <c r="Q4" s="1350"/>
      <c r="R4" s="1350"/>
      <c r="S4" s="1350"/>
      <c r="T4" s="197" t="str">
        <f>LEFT(E83,1)</f>
        <v>Ｃ</v>
      </c>
      <c r="U4" s="1475" t="s">
        <v>148</v>
      </c>
      <c r="V4" s="1475"/>
      <c r="W4" s="1475"/>
      <c r="X4" s="1476"/>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教育内容の充実</v>
      </c>
      <c r="F6" s="138"/>
      <c r="G6" s="138"/>
      <c r="H6" s="138"/>
      <c r="I6" s="138"/>
      <c r="J6" s="138"/>
      <c r="K6" s="138"/>
      <c r="L6" s="138"/>
      <c r="M6" s="138"/>
      <c r="N6" s="139"/>
      <c r="P6" s="1338" t="s">
        <v>151</v>
      </c>
      <c r="Q6" s="1339"/>
      <c r="R6" s="1339"/>
      <c r="S6" s="1339"/>
      <c r="T6" s="197" t="str">
        <f>LEFT(E85,1)</f>
        <v>Ｂ</v>
      </c>
      <c r="U6" s="1475" t="s">
        <v>152</v>
      </c>
      <c r="V6" s="1475"/>
      <c r="W6" s="1475"/>
      <c r="X6" s="1476"/>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1477" t="s">
        <v>153</v>
      </c>
      <c r="B7" s="1478"/>
      <c r="C7" s="1478"/>
      <c r="D7" s="1478"/>
      <c r="E7" s="1479" t="str">
        <f t="shared" si="0"/>
        <v>キャリア教育体験</v>
      </c>
      <c r="F7" s="1480"/>
      <c r="G7" s="1480"/>
      <c r="H7" s="1480"/>
      <c r="I7" s="1480"/>
      <c r="J7" s="1480"/>
      <c r="K7" s="1480"/>
      <c r="L7" s="1480"/>
      <c r="M7" s="1480"/>
      <c r="N7" s="1481"/>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1452" t="s">
        <v>154</v>
      </c>
      <c r="B8" s="1453"/>
      <c r="C8" s="1453"/>
      <c r="D8" s="1453"/>
      <c r="E8" s="1462" t="str">
        <f t="shared" si="0"/>
        <v>教育支援課</v>
      </c>
      <c r="F8" s="1463"/>
      <c r="G8" s="1463"/>
      <c r="H8" s="1463"/>
      <c r="I8" s="1463"/>
      <c r="J8" s="1463"/>
      <c r="K8" s="1463"/>
      <c r="L8" s="1463"/>
      <c r="M8" s="1463"/>
      <c r="N8" s="1464"/>
      <c r="P8" s="1449" t="s">
        <v>155</v>
      </c>
      <c r="Q8" s="1450"/>
      <c r="R8" s="1450"/>
      <c r="S8" s="1450"/>
      <c r="T8" s="184" t="str">
        <f>LEFT(E87,1)</f>
        <v>Ｂ</v>
      </c>
      <c r="U8" s="1465" t="s">
        <v>156</v>
      </c>
      <c r="V8" s="1465"/>
      <c r="W8" s="1465"/>
      <c r="X8" s="1466"/>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1467" t="s">
        <v>157</v>
      </c>
      <c r="B9" s="1468"/>
      <c r="C9" s="1468"/>
      <c r="D9" s="1469"/>
      <c r="E9" s="1470" t="str">
        <f t="shared" si="0"/>
        <v>豊かな感性や社会性、自立心を養い、豊かに生きる力を身に付け、社会の変化に流されることなく様々な課題にたくましく対応し、社会人・職業人として自立していくことができるよう、地域の中のいろいろな事業所において職場活動を体験させる。</v>
      </c>
      <c r="F9" s="1471"/>
      <c r="G9" s="1471"/>
      <c r="H9" s="1471"/>
      <c r="I9" s="1471"/>
      <c r="J9" s="1471"/>
      <c r="K9" s="1471"/>
      <c r="L9" s="1471"/>
      <c r="M9" s="1471"/>
      <c r="N9" s="1472"/>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1473" t="s">
        <v>158</v>
      </c>
      <c r="Q10" s="1474"/>
      <c r="R10" s="1474"/>
      <c r="S10" s="1474"/>
      <c r="T10" s="197" t="str">
        <f>LEFT(E89,1)</f>
        <v>Ｂ</v>
      </c>
      <c r="U10" s="1465" t="s">
        <v>159</v>
      </c>
      <c r="V10" s="1465"/>
      <c r="W10" s="1465"/>
      <c r="X10" s="1466"/>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中学生を社会体験活動（職場体験）に参加させることによって集団の中での自分の役割を自覚するとともに、働くことの意義や社会に参加する喜びを育むことができる。また、汎用的な能力について自覚する契機ともなる。学校・家庭・地域が連携して取り組むことで、それぞれの役割が明確になり、地域の子どもを育成する意識や協力体制を確立し、キャリア教育を推進することになる。
ただ、令和２年度から令和５年度まで新型コロナウイルス感染症拡大防止のため、しばらく実施できていない状況である。その中で、職場体験学習に代わる新たなキャリア教育体験が各校で実践されており、市としてキャリア教育について方向性を示しつつも、各校・地域の実態に応じた体験活動を市としてどのように支援していくかが課題である。</v>
      </c>
      <c r="U12" s="1447"/>
      <c r="V12" s="1447"/>
      <c r="W12" s="1447"/>
      <c r="X12" s="144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1452" t="s">
        <v>161</v>
      </c>
      <c r="B14" s="1453"/>
      <c r="C14" s="1453"/>
      <c r="D14" s="1453"/>
      <c r="E14" s="1454" t="str">
        <f>E51</f>
        <v>■市が直接実施  □一部委託  □全部委託・指定管理  □その他</v>
      </c>
      <c r="F14" s="1455"/>
      <c r="G14" s="1455"/>
      <c r="H14" s="1455"/>
      <c r="I14" s="1455"/>
      <c r="J14" s="1455"/>
      <c r="K14" s="1455"/>
      <c r="L14" s="1455"/>
      <c r="M14" s="1455"/>
      <c r="N14" s="1456"/>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1452" t="s">
        <v>162</v>
      </c>
      <c r="B15" s="1453"/>
      <c r="C15" s="1453"/>
      <c r="D15" s="1453"/>
      <c r="E15" s="1454" t="str">
        <f>E52</f>
        <v>□国・県の制度　 □国・県の制度＋市独自の制度　 ■市独自の制度</v>
      </c>
      <c r="F15" s="1455"/>
      <c r="G15" s="1455"/>
      <c r="H15" s="1455"/>
      <c r="I15" s="1455"/>
      <c r="J15" s="1455"/>
      <c r="K15" s="1455"/>
      <c r="L15" s="1455"/>
      <c r="M15" s="1455"/>
      <c r="N15" s="1456"/>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1457" t="s">
        <v>163</v>
      </c>
      <c r="B16" s="1458"/>
      <c r="C16" s="1458"/>
      <c r="D16" s="1458"/>
      <c r="E16" s="1459" t="str">
        <f>E53</f>
        <v>新座市職場体験学習推進委員会開催要綱</v>
      </c>
      <c r="F16" s="1460"/>
      <c r="G16" s="1460"/>
      <c r="H16" s="1460"/>
      <c r="I16" s="1460"/>
      <c r="J16" s="1460"/>
      <c r="K16" s="1460"/>
      <c r="L16" s="1460"/>
      <c r="M16" s="1460"/>
      <c r="N16" s="1461"/>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t="str">
        <f>IFERROR(IF($AA$38+1&gt;=$AE$38,E$62,IF(E$62&gt;0,E$62,"")),"")</f>
        <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令和５年度は新型コロナウイルス感染症拡大防止の観点から中止とした。</v>
      </c>
      <c r="F26" s="105"/>
      <c r="G26" s="105"/>
      <c r="H26" s="105"/>
      <c r="I26" s="105"/>
      <c r="J26" s="105"/>
      <c r="K26" s="105"/>
      <c r="L26" s="105"/>
      <c r="M26" s="105"/>
      <c r="N26" s="106"/>
      <c r="O26" s="18"/>
      <c r="P26" s="1449" t="s">
        <v>183</v>
      </c>
      <c r="Q26" s="1450"/>
      <c r="R26" s="1450"/>
      <c r="S26" s="1451"/>
      <c r="T26" s="153" t="str">
        <f>E105</f>
        <v>国や県が体験活動を推進しているため、キャリア教育に関わる体験活動は必須であると考える。しかし、教員の働き方改革も叫ばれているとおりである。よって、新たな形態で実施するキャリア教育体験を実施すべく、民間企業との連携を視野に入れていく。</v>
      </c>
      <c r="U26" s="1447"/>
      <c r="V26" s="1447"/>
      <c r="W26" s="1447"/>
      <c r="X26" s="1448"/>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参加人数</v>
      </c>
      <c r="C33" s="96"/>
      <c r="D33" s="21" t="str">
        <f t="shared" ref="D33:E36" si="1">D70</f>
        <v>人</v>
      </c>
      <c r="E33" s="148">
        <f t="shared" si="1"/>
        <v>0</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施策１　教育内容の充実</v>
      </c>
      <c r="F43" s="138"/>
      <c r="G43" s="138"/>
      <c r="H43" s="138"/>
      <c r="I43" s="138"/>
      <c r="J43" s="138"/>
      <c r="K43" s="138"/>
      <c r="L43" s="138"/>
      <c r="M43" s="138"/>
      <c r="N43" s="139"/>
      <c r="AA43" s="8">
        <v>1</v>
      </c>
      <c r="AB43" s="8" t="s">
        <v>10</v>
      </c>
    </row>
    <row r="44" spans="1:35" ht="20.100000000000001" customHeight="1" x14ac:dyDescent="0.15">
      <c r="A44" s="1439" t="s">
        <v>153</v>
      </c>
      <c r="B44" s="1440"/>
      <c r="C44" s="1440"/>
      <c r="D44" s="1440"/>
      <c r="E44" s="1441" t="s">
        <v>351</v>
      </c>
      <c r="F44" s="1442"/>
      <c r="G44" s="1442"/>
      <c r="H44" s="1442"/>
      <c r="I44" s="1442"/>
      <c r="J44" s="1442"/>
      <c r="K44" s="1442"/>
      <c r="L44" s="1442"/>
      <c r="M44" s="1442"/>
      <c r="N44" s="1443"/>
    </row>
    <row r="45" spans="1:35" ht="20.100000000000001" customHeight="1" x14ac:dyDescent="0.15">
      <c r="A45" s="1434" t="s">
        <v>154</v>
      </c>
      <c r="B45" s="1435"/>
      <c r="C45" s="1435"/>
      <c r="D45" s="1435"/>
      <c r="E45" s="1444" t="s">
        <v>189</v>
      </c>
      <c r="F45" s="1445"/>
      <c r="G45" s="1445"/>
      <c r="H45" s="1445"/>
      <c r="I45" s="1445"/>
      <c r="J45" s="1445"/>
      <c r="K45" s="1445"/>
      <c r="L45" s="1445"/>
      <c r="M45" s="1445"/>
      <c r="N45" s="1446"/>
    </row>
    <row r="46" spans="1:35" ht="20.100000000000001" customHeight="1" x14ac:dyDescent="0.15">
      <c r="A46" s="1428" t="s">
        <v>157</v>
      </c>
      <c r="B46" s="1429"/>
      <c r="C46" s="1429"/>
      <c r="D46" s="1430"/>
      <c r="E46" s="1431" t="s">
        <v>352</v>
      </c>
      <c r="F46" s="1432"/>
      <c r="G46" s="1432"/>
      <c r="H46" s="1432"/>
      <c r="I46" s="1432"/>
      <c r="J46" s="1432"/>
      <c r="K46" s="1432"/>
      <c r="L46" s="1432"/>
      <c r="M46" s="1432"/>
      <c r="N46" s="1433"/>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1434" t="s">
        <v>161</v>
      </c>
      <c r="B51" s="1435"/>
      <c r="C51" s="1435"/>
      <c r="D51" s="1435"/>
      <c r="E51" s="1436" t="str">
        <f>AA52 &amp; "市が直接実施  " &amp; AB52  &amp; "一部委託  "  &amp; AC52 &amp; "全部委託・指定管理  " &amp; AD52 &amp; "その他"</f>
        <v>■市が直接実施  □一部委託  □全部委託・指定管理  □その他</v>
      </c>
      <c r="F51" s="1437"/>
      <c r="G51" s="1437"/>
      <c r="H51" s="1437"/>
      <c r="I51" s="1437"/>
      <c r="J51" s="1437"/>
      <c r="K51" s="1437"/>
      <c r="L51" s="1437"/>
      <c r="M51" s="1437"/>
      <c r="N51" s="1438"/>
    </row>
    <row r="52" spans="1:40" ht="20.100000000000001" customHeight="1" x14ac:dyDescent="0.15">
      <c r="A52" s="1434" t="s">
        <v>162</v>
      </c>
      <c r="B52" s="1435"/>
      <c r="C52" s="1435"/>
      <c r="D52" s="1435"/>
      <c r="E52" s="1436" t="str">
        <f>AA53 &amp; "国・県の制度　 " &amp; AB53  &amp; "国・県の制度＋市独自の制度　 "  &amp; AC53  &amp; "市独自の制度"</f>
        <v>□国・県の制度　 □国・県の制度＋市独自の制度　 ■市独自の制度</v>
      </c>
      <c r="F52" s="1437"/>
      <c r="G52" s="1437"/>
      <c r="H52" s="1437"/>
      <c r="I52" s="1437"/>
      <c r="J52" s="1437"/>
      <c r="K52" s="1437"/>
      <c r="L52" s="1437"/>
      <c r="M52" s="1437"/>
      <c r="N52" s="1438"/>
      <c r="AA52" s="8" t="s">
        <v>191</v>
      </c>
      <c r="AB52" s="8" t="s">
        <v>192</v>
      </c>
      <c r="AC52" s="8" t="s">
        <v>192</v>
      </c>
      <c r="AD52" s="8" t="s">
        <v>192</v>
      </c>
    </row>
    <row r="53" spans="1:40" ht="20.100000000000001" customHeight="1" thickBot="1" x14ac:dyDescent="0.2">
      <c r="A53" s="1423" t="s">
        <v>163</v>
      </c>
      <c r="B53" s="1424"/>
      <c r="C53" s="1424"/>
      <c r="D53" s="1424"/>
      <c r="E53" s="1425" t="s">
        <v>353</v>
      </c>
      <c r="F53" s="1426"/>
      <c r="G53" s="1426"/>
      <c r="H53" s="1426"/>
      <c r="I53" s="1426"/>
      <c r="J53" s="1426"/>
      <c r="K53" s="1426"/>
      <c r="L53" s="1426"/>
      <c r="M53" s="1426"/>
      <c r="N53" s="1427"/>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0</v>
      </c>
      <c r="F57" s="108"/>
      <c r="G57" s="108">
        <f>IFERROR(HLOOKUP($AF$38,$AA$56:$AI$57,2,FALSE)*1000,"")</f>
        <v>1128000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0</v>
      </c>
      <c r="AE57" s="23">
        <v>0</v>
      </c>
      <c r="AF57" s="23">
        <v>1128</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0</v>
      </c>
      <c r="G58" s="15"/>
      <c r="H58" s="16">
        <f>IFERROR(G57-H59,"")</f>
        <v>1128000</v>
      </c>
      <c r="I58" s="15"/>
      <c r="J58" s="16">
        <f>IFERROR(I57-J59,"")</f>
        <v>0</v>
      </c>
      <c r="K58" s="15"/>
      <c r="L58" s="16">
        <f>IFERROR(K57-L59,"")</f>
        <v>0</v>
      </c>
      <c r="M58" s="15"/>
      <c r="N58" s="17">
        <f>IFERROR(M57-N59,"")</f>
        <v>0</v>
      </c>
      <c r="AA58" s="23">
        <v>0</v>
      </c>
      <c r="AB58" s="23">
        <v>0</v>
      </c>
      <c r="AC58" s="23">
        <v>0</v>
      </c>
      <c r="AD58" s="23">
        <v>0</v>
      </c>
      <c r="AE58" s="23">
        <v>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0</v>
      </c>
      <c r="F61" s="108"/>
      <c r="G61" s="108">
        <f>IFERROR(G57-G60,"")</f>
        <v>1128000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t="str">
        <f>IFERROR(E$60/E$57,"")</f>
        <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354</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355</v>
      </c>
      <c r="C70" s="96"/>
      <c r="D70" s="26" t="s">
        <v>240</v>
      </c>
      <c r="E70" s="91">
        <f>IFERROR(HLOOKUP($AE$38,$AA$76:$AI$80,2,FALSE),"")</f>
        <v>0</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0</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327</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1410" t="s">
        <v>151</v>
      </c>
      <c r="B85" s="1411"/>
      <c r="C85" s="1411"/>
      <c r="D85" s="1411"/>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1410" t="s">
        <v>155</v>
      </c>
      <c r="B87" s="1411"/>
      <c r="C87" s="1411"/>
      <c r="D87" s="1411"/>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1421" t="s">
        <v>158</v>
      </c>
      <c r="B89" s="1422"/>
      <c r="C89" s="1422"/>
      <c r="D89" s="1422"/>
      <c r="E89" s="79" t="s">
        <v>302</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1410" t="s">
        <v>160</v>
      </c>
      <c r="B91" s="1411"/>
      <c r="C91" s="1411"/>
      <c r="D91" s="1412"/>
      <c r="E91" s="52" t="s">
        <v>356</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1410" t="s">
        <v>172</v>
      </c>
      <c r="B98" s="1411"/>
      <c r="C98" s="1411"/>
      <c r="D98" s="1412"/>
      <c r="E98" s="1416" t="s">
        <v>216</v>
      </c>
      <c r="F98" s="1417"/>
      <c r="G98" s="1418" t="s">
        <v>173</v>
      </c>
      <c r="H98" s="1419"/>
      <c r="I98" s="1419"/>
      <c r="J98" s="1419"/>
      <c r="K98" s="1419"/>
      <c r="L98" s="1419"/>
      <c r="M98" s="1419"/>
      <c r="N98" s="1420"/>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1410" t="s">
        <v>183</v>
      </c>
      <c r="B105" s="1411"/>
      <c r="C105" s="1411"/>
      <c r="D105" s="1412"/>
      <c r="E105" s="1413" t="s">
        <v>357</v>
      </c>
      <c r="F105" s="1414"/>
      <c r="G105" s="1414"/>
      <c r="H105" s="1414"/>
      <c r="I105" s="1414"/>
      <c r="J105" s="1414"/>
      <c r="K105" s="1414"/>
      <c r="L105" s="1414"/>
      <c r="M105" s="1414"/>
      <c r="N105" s="1415"/>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1"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1421" t="s">
        <v>147</v>
      </c>
      <c r="Q4" s="1422"/>
      <c r="R4" s="1422"/>
      <c r="S4" s="1422"/>
      <c r="T4" s="197" t="str">
        <f>LEFT(E83,1)</f>
        <v>Ｂ</v>
      </c>
      <c r="U4" s="1547" t="s">
        <v>148</v>
      </c>
      <c r="V4" s="1547"/>
      <c r="W4" s="1547"/>
      <c r="X4" s="1548"/>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教育内容の充実</v>
      </c>
      <c r="F6" s="138"/>
      <c r="G6" s="138"/>
      <c r="H6" s="138"/>
      <c r="I6" s="138"/>
      <c r="J6" s="138"/>
      <c r="K6" s="138"/>
      <c r="L6" s="138"/>
      <c r="M6" s="138"/>
      <c r="N6" s="139"/>
      <c r="P6" s="1410" t="s">
        <v>151</v>
      </c>
      <c r="Q6" s="1411"/>
      <c r="R6" s="1411"/>
      <c r="S6" s="1411"/>
      <c r="T6" s="197" t="str">
        <f>LEFT(E85,1)</f>
        <v>Ｂ</v>
      </c>
      <c r="U6" s="1547" t="s">
        <v>152</v>
      </c>
      <c r="V6" s="1547"/>
      <c r="W6" s="1547"/>
      <c r="X6" s="1548"/>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1549" t="s">
        <v>153</v>
      </c>
      <c r="B7" s="1550"/>
      <c r="C7" s="1550"/>
      <c r="D7" s="1550"/>
      <c r="E7" s="1551" t="str">
        <f t="shared" si="0"/>
        <v>理科教育支援事業</v>
      </c>
      <c r="F7" s="1552"/>
      <c r="G7" s="1552"/>
      <c r="H7" s="1552"/>
      <c r="I7" s="1552"/>
      <c r="J7" s="1552"/>
      <c r="K7" s="1552"/>
      <c r="L7" s="1552"/>
      <c r="M7" s="1552"/>
      <c r="N7" s="1553"/>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1524" t="s">
        <v>154</v>
      </c>
      <c r="B8" s="1525"/>
      <c r="C8" s="1525"/>
      <c r="D8" s="1525"/>
      <c r="E8" s="1534" t="str">
        <f t="shared" si="0"/>
        <v>教育支援課</v>
      </c>
      <c r="F8" s="1535"/>
      <c r="G8" s="1535"/>
      <c r="H8" s="1535"/>
      <c r="I8" s="1535"/>
      <c r="J8" s="1535"/>
      <c r="K8" s="1535"/>
      <c r="L8" s="1535"/>
      <c r="M8" s="1535"/>
      <c r="N8" s="1536"/>
      <c r="P8" s="1521" t="s">
        <v>155</v>
      </c>
      <c r="Q8" s="1522"/>
      <c r="R8" s="1522"/>
      <c r="S8" s="1522"/>
      <c r="T8" s="184" t="str">
        <f>LEFT(E87,1)</f>
        <v>Ａ</v>
      </c>
      <c r="U8" s="1537" t="s">
        <v>156</v>
      </c>
      <c r="V8" s="1537"/>
      <c r="W8" s="1537"/>
      <c r="X8" s="1538"/>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1539" t="s">
        <v>157</v>
      </c>
      <c r="B9" s="1540"/>
      <c r="C9" s="1540"/>
      <c r="D9" s="1541"/>
      <c r="E9" s="1542" t="str">
        <f t="shared" si="0"/>
        <v>理科におけるプログラミング体験を支援する。</v>
      </c>
      <c r="F9" s="1543"/>
      <c r="G9" s="1543"/>
      <c r="H9" s="1543"/>
      <c r="I9" s="1543"/>
      <c r="J9" s="1543"/>
      <c r="K9" s="1543"/>
      <c r="L9" s="1543"/>
      <c r="M9" s="1543"/>
      <c r="N9" s="1544"/>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1545" t="s">
        <v>158</v>
      </c>
      <c r="Q10" s="1546"/>
      <c r="R10" s="1546"/>
      <c r="S10" s="1546"/>
      <c r="T10" s="197" t="str">
        <f>LEFT(E89,1)</f>
        <v>Ｂ</v>
      </c>
      <c r="U10" s="1537" t="s">
        <v>159</v>
      </c>
      <c r="V10" s="1537"/>
      <c r="W10" s="1537"/>
      <c r="X10" s="153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児童が実際にプログラミング教材を使用することでプログラミングの仕組みを知ることができる。トライ＆エラーを繰り返すことでプログラミング的思考力の育成にも役立っている。</v>
      </c>
      <c r="U12" s="1519"/>
      <c r="V12" s="1519"/>
      <c r="W12" s="1519"/>
      <c r="X12" s="1520"/>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1524" t="s">
        <v>161</v>
      </c>
      <c r="B14" s="1525"/>
      <c r="C14" s="1525"/>
      <c r="D14" s="1525"/>
      <c r="E14" s="1526" t="str">
        <f>E51</f>
        <v>■市が直接実施  □一部委託  □全部委託・指定管理  □その他</v>
      </c>
      <c r="F14" s="1527"/>
      <c r="G14" s="1527"/>
      <c r="H14" s="1527"/>
      <c r="I14" s="1527"/>
      <c r="J14" s="1527"/>
      <c r="K14" s="1527"/>
      <c r="L14" s="1527"/>
      <c r="M14" s="1527"/>
      <c r="N14" s="1528"/>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1524" t="s">
        <v>162</v>
      </c>
      <c r="B15" s="1525"/>
      <c r="C15" s="1525"/>
      <c r="D15" s="1525"/>
      <c r="E15" s="1526" t="str">
        <f>E52</f>
        <v>□国・県の制度　 □国・県の制度＋市独自の制度　 ■市独自の制度</v>
      </c>
      <c r="F15" s="1527"/>
      <c r="G15" s="1527"/>
      <c r="H15" s="1527"/>
      <c r="I15" s="1527"/>
      <c r="J15" s="1527"/>
      <c r="K15" s="1527"/>
      <c r="L15" s="1527"/>
      <c r="M15" s="1527"/>
      <c r="N15" s="1528"/>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1529" t="s">
        <v>163</v>
      </c>
      <c r="B16" s="1530"/>
      <c r="C16" s="1530"/>
      <c r="D16" s="1530"/>
      <c r="E16" s="1531" t="str">
        <f>E53</f>
        <v>なし</v>
      </c>
      <c r="F16" s="1532"/>
      <c r="G16" s="1532"/>
      <c r="H16" s="1532"/>
      <c r="I16" s="1532"/>
      <c r="J16" s="1532"/>
      <c r="K16" s="1532"/>
      <c r="L16" s="1532"/>
      <c r="M16" s="1532"/>
      <c r="N16" s="1533"/>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493000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493000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476000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17000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0.96551724137931039</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市内全小学校に希望する期間（1か月間）プログラミング教材のレンタルを行った。</v>
      </c>
      <c r="F26" s="105"/>
      <c r="G26" s="105"/>
      <c r="H26" s="105"/>
      <c r="I26" s="105"/>
      <c r="J26" s="105"/>
      <c r="K26" s="105"/>
      <c r="L26" s="105"/>
      <c r="M26" s="105"/>
      <c r="N26" s="106"/>
      <c r="O26" s="18"/>
      <c r="P26" s="1521" t="s">
        <v>183</v>
      </c>
      <c r="Q26" s="1522"/>
      <c r="R26" s="1522"/>
      <c r="S26" s="1523"/>
      <c r="T26" s="153" t="str">
        <f>E105</f>
        <v>プログラミングの基本から応用まで学習できるよう、より一層の活用が図られるように周知していく。</v>
      </c>
      <c r="U26" s="1519"/>
      <c r="V26" s="1519"/>
      <c r="W26" s="1519"/>
      <c r="X26" s="1520"/>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レンタル回数</v>
      </c>
      <c r="C33" s="96"/>
      <c r="D33" s="21" t="str">
        <f t="shared" ref="D33:E36" si="1">D70</f>
        <v>回</v>
      </c>
      <c r="E33" s="148">
        <f t="shared" si="1"/>
        <v>17</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施策１　教育内容の充実</v>
      </c>
      <c r="F43" s="138"/>
      <c r="G43" s="138"/>
      <c r="H43" s="138"/>
      <c r="I43" s="138"/>
      <c r="J43" s="138"/>
      <c r="K43" s="138"/>
      <c r="L43" s="138"/>
      <c r="M43" s="138"/>
      <c r="N43" s="139"/>
      <c r="AA43" s="8">
        <v>1</v>
      </c>
      <c r="AB43" s="8" t="s">
        <v>10</v>
      </c>
    </row>
    <row r="44" spans="1:35" ht="20.100000000000001" customHeight="1" x14ac:dyDescent="0.15">
      <c r="A44" s="1511" t="s">
        <v>153</v>
      </c>
      <c r="B44" s="1512"/>
      <c r="C44" s="1512"/>
      <c r="D44" s="1512"/>
      <c r="E44" s="1513" t="s">
        <v>358</v>
      </c>
      <c r="F44" s="1514"/>
      <c r="G44" s="1514"/>
      <c r="H44" s="1514"/>
      <c r="I44" s="1514"/>
      <c r="J44" s="1514"/>
      <c r="K44" s="1514"/>
      <c r="L44" s="1514"/>
      <c r="M44" s="1514"/>
      <c r="N44" s="1515"/>
    </row>
    <row r="45" spans="1:35" ht="20.100000000000001" customHeight="1" x14ac:dyDescent="0.15">
      <c r="A45" s="1506" t="s">
        <v>154</v>
      </c>
      <c r="B45" s="1507"/>
      <c r="C45" s="1507"/>
      <c r="D45" s="1507"/>
      <c r="E45" s="1516" t="s">
        <v>189</v>
      </c>
      <c r="F45" s="1517"/>
      <c r="G45" s="1517"/>
      <c r="H45" s="1517"/>
      <c r="I45" s="1517"/>
      <c r="J45" s="1517"/>
      <c r="K45" s="1517"/>
      <c r="L45" s="1517"/>
      <c r="M45" s="1517"/>
      <c r="N45" s="1518"/>
    </row>
    <row r="46" spans="1:35" ht="20.100000000000001" customHeight="1" x14ac:dyDescent="0.15">
      <c r="A46" s="1500" t="s">
        <v>157</v>
      </c>
      <c r="B46" s="1501"/>
      <c r="C46" s="1501"/>
      <c r="D46" s="1502"/>
      <c r="E46" s="1503" t="s">
        <v>359</v>
      </c>
      <c r="F46" s="1504"/>
      <c r="G46" s="1504"/>
      <c r="H46" s="1504"/>
      <c r="I46" s="1504"/>
      <c r="J46" s="1504"/>
      <c r="K46" s="1504"/>
      <c r="L46" s="1504"/>
      <c r="M46" s="1504"/>
      <c r="N46" s="1505"/>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1506" t="s">
        <v>161</v>
      </c>
      <c r="B51" s="1507"/>
      <c r="C51" s="1507"/>
      <c r="D51" s="1507"/>
      <c r="E51" s="1508" t="str">
        <f>AA52 &amp; "市が直接実施  " &amp; AB52  &amp; "一部委託  "  &amp; AC52 &amp; "全部委託・指定管理  " &amp; AD52 &amp; "その他"</f>
        <v>■市が直接実施  □一部委託  □全部委託・指定管理  □その他</v>
      </c>
      <c r="F51" s="1509"/>
      <c r="G51" s="1509"/>
      <c r="H51" s="1509"/>
      <c r="I51" s="1509"/>
      <c r="J51" s="1509"/>
      <c r="K51" s="1509"/>
      <c r="L51" s="1509"/>
      <c r="M51" s="1509"/>
      <c r="N51" s="1510"/>
    </row>
    <row r="52" spans="1:40" ht="20.100000000000001" customHeight="1" x14ac:dyDescent="0.15">
      <c r="A52" s="1506" t="s">
        <v>162</v>
      </c>
      <c r="B52" s="1507"/>
      <c r="C52" s="1507"/>
      <c r="D52" s="1507"/>
      <c r="E52" s="1508" t="str">
        <f>AA53 &amp; "国・県の制度　 " &amp; AB53  &amp; "国・県の制度＋市独自の制度　 "  &amp; AC53  &amp; "市独自の制度"</f>
        <v>□国・県の制度　 □国・県の制度＋市独自の制度　 ■市独自の制度</v>
      </c>
      <c r="F52" s="1509"/>
      <c r="G52" s="1509"/>
      <c r="H52" s="1509"/>
      <c r="I52" s="1509"/>
      <c r="J52" s="1509"/>
      <c r="K52" s="1509"/>
      <c r="L52" s="1509"/>
      <c r="M52" s="1509"/>
      <c r="N52" s="1510"/>
      <c r="AA52" s="8" t="s">
        <v>191</v>
      </c>
      <c r="AB52" s="8" t="s">
        <v>192</v>
      </c>
      <c r="AC52" s="8" t="s">
        <v>192</v>
      </c>
      <c r="AD52" s="8" t="s">
        <v>192</v>
      </c>
    </row>
    <row r="53" spans="1:40" ht="20.100000000000001" customHeight="1" thickBot="1" x14ac:dyDescent="0.2">
      <c r="A53" s="1495" t="s">
        <v>163</v>
      </c>
      <c r="B53" s="1496"/>
      <c r="C53" s="1496"/>
      <c r="D53" s="1496"/>
      <c r="E53" s="1497" t="s">
        <v>332</v>
      </c>
      <c r="F53" s="1498"/>
      <c r="G53" s="1498"/>
      <c r="H53" s="1498"/>
      <c r="I53" s="1498"/>
      <c r="J53" s="1498"/>
      <c r="K53" s="1498"/>
      <c r="L53" s="1498"/>
      <c r="M53" s="1498"/>
      <c r="N53" s="1499"/>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493000</v>
      </c>
      <c r="F57" s="108"/>
      <c r="G57" s="108">
        <f>IFERROR(HLOOKUP($AF$38,$AA$56:$AI$57,2,FALSE)*1000,"")</f>
        <v>493000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485</v>
      </c>
      <c r="AE57" s="23">
        <v>493</v>
      </c>
      <c r="AF57" s="23">
        <v>493</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493000</v>
      </c>
      <c r="G58" s="15"/>
      <c r="H58" s="16">
        <f>IFERROR(G57-H59,"")</f>
        <v>493000</v>
      </c>
      <c r="I58" s="15"/>
      <c r="J58" s="16">
        <f>IFERROR(I57-J59,"")</f>
        <v>0</v>
      </c>
      <c r="K58" s="15"/>
      <c r="L58" s="16">
        <f>IFERROR(K57-L59,"")</f>
        <v>0</v>
      </c>
      <c r="M58" s="15"/>
      <c r="N58" s="17">
        <f>IFERROR(M57-N59,"")</f>
        <v>0</v>
      </c>
      <c r="AA58" s="23">
        <v>0</v>
      </c>
      <c r="AB58" s="23">
        <v>0</v>
      </c>
      <c r="AC58" s="23">
        <v>0</v>
      </c>
      <c r="AD58" s="23">
        <v>0</v>
      </c>
      <c r="AE58" s="23">
        <v>476000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476000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17000</v>
      </c>
      <c r="F61" s="108"/>
      <c r="G61" s="108">
        <f>IFERROR(G57-G60,"")</f>
        <v>493000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0.96551724137931039</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360</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361</v>
      </c>
      <c r="C70" s="96"/>
      <c r="D70" s="26" t="s">
        <v>197</v>
      </c>
      <c r="E70" s="91">
        <f>IFERROR(HLOOKUP($AE$38,$AA$76:$AI$80,2,FALSE),"")</f>
        <v>17</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17</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1482" t="s">
        <v>151</v>
      </c>
      <c r="B85" s="1483"/>
      <c r="C85" s="1483"/>
      <c r="D85" s="1483"/>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1482" t="s">
        <v>155</v>
      </c>
      <c r="B87" s="1483"/>
      <c r="C87" s="1483"/>
      <c r="D87" s="1483"/>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1493" t="s">
        <v>158</v>
      </c>
      <c r="B89" s="1494"/>
      <c r="C89" s="1494"/>
      <c r="D89" s="1494"/>
      <c r="E89" s="79" t="s">
        <v>302</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1482" t="s">
        <v>160</v>
      </c>
      <c r="B91" s="1483"/>
      <c r="C91" s="1483"/>
      <c r="D91" s="1484"/>
      <c r="E91" s="52" t="s">
        <v>362</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1482" t="s">
        <v>172</v>
      </c>
      <c r="B98" s="1483"/>
      <c r="C98" s="1483"/>
      <c r="D98" s="1484"/>
      <c r="E98" s="1488" t="s">
        <v>206</v>
      </c>
      <c r="F98" s="1489"/>
      <c r="G98" s="1490" t="s">
        <v>173</v>
      </c>
      <c r="H98" s="1491"/>
      <c r="I98" s="1491"/>
      <c r="J98" s="1491"/>
      <c r="K98" s="1491"/>
      <c r="L98" s="1491"/>
      <c r="M98" s="1491"/>
      <c r="N98" s="1492"/>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1482" t="s">
        <v>183</v>
      </c>
      <c r="B105" s="1483"/>
      <c r="C105" s="1483"/>
      <c r="D105" s="1484"/>
      <c r="E105" s="1485" t="s">
        <v>363</v>
      </c>
      <c r="F105" s="1486"/>
      <c r="G105" s="1486"/>
      <c r="H105" s="1486"/>
      <c r="I105" s="1486"/>
      <c r="J105" s="1486"/>
      <c r="K105" s="1486"/>
      <c r="L105" s="1486"/>
      <c r="M105" s="1486"/>
      <c r="N105" s="1487"/>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1493" t="s">
        <v>147</v>
      </c>
      <c r="Q4" s="1494"/>
      <c r="R4" s="1494"/>
      <c r="S4" s="1494"/>
      <c r="T4" s="197" t="str">
        <f>LEFT(E83,1)</f>
        <v>Ｂ</v>
      </c>
      <c r="U4" s="1619" t="s">
        <v>148</v>
      </c>
      <c r="V4" s="1619"/>
      <c r="W4" s="1619"/>
      <c r="X4" s="1620"/>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教育内容の充実</v>
      </c>
      <c r="F6" s="138"/>
      <c r="G6" s="138"/>
      <c r="H6" s="138"/>
      <c r="I6" s="138"/>
      <c r="J6" s="138"/>
      <c r="K6" s="138"/>
      <c r="L6" s="138"/>
      <c r="M6" s="138"/>
      <c r="N6" s="139"/>
      <c r="P6" s="1482" t="s">
        <v>151</v>
      </c>
      <c r="Q6" s="1483"/>
      <c r="R6" s="1483"/>
      <c r="S6" s="1483"/>
      <c r="T6" s="197" t="str">
        <f>LEFT(E85,1)</f>
        <v>Ｂ</v>
      </c>
      <c r="U6" s="1619" t="s">
        <v>152</v>
      </c>
      <c r="V6" s="1619"/>
      <c r="W6" s="1619"/>
      <c r="X6" s="1620"/>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1621" t="s">
        <v>153</v>
      </c>
      <c r="B7" s="1622"/>
      <c r="C7" s="1622"/>
      <c r="D7" s="1622"/>
      <c r="E7" s="1623" t="str">
        <f t="shared" si="0"/>
        <v>学校水泳指導委託</v>
      </c>
      <c r="F7" s="1624"/>
      <c r="G7" s="1624"/>
      <c r="H7" s="1624"/>
      <c r="I7" s="1624"/>
      <c r="J7" s="1624"/>
      <c r="K7" s="1624"/>
      <c r="L7" s="1624"/>
      <c r="M7" s="1624"/>
      <c r="N7" s="1625"/>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1596" t="s">
        <v>154</v>
      </c>
      <c r="B8" s="1597"/>
      <c r="C8" s="1597"/>
      <c r="D8" s="1597"/>
      <c r="E8" s="1606" t="str">
        <f t="shared" si="0"/>
        <v>教育支援課</v>
      </c>
      <c r="F8" s="1607"/>
      <c r="G8" s="1607"/>
      <c r="H8" s="1607"/>
      <c r="I8" s="1607"/>
      <c r="J8" s="1607"/>
      <c r="K8" s="1607"/>
      <c r="L8" s="1607"/>
      <c r="M8" s="1607"/>
      <c r="N8" s="1608"/>
      <c r="P8" s="1593" t="s">
        <v>155</v>
      </c>
      <c r="Q8" s="1594"/>
      <c r="R8" s="1594"/>
      <c r="S8" s="1594"/>
      <c r="T8" s="184" t="str">
        <f>LEFT(E87,1)</f>
        <v>Ｂ</v>
      </c>
      <c r="U8" s="1609" t="s">
        <v>156</v>
      </c>
      <c r="V8" s="1609"/>
      <c r="W8" s="1609"/>
      <c r="X8" s="1610"/>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1611" t="s">
        <v>157</v>
      </c>
      <c r="B9" s="1612"/>
      <c r="C9" s="1612"/>
      <c r="D9" s="1613"/>
      <c r="E9" s="1614" t="str">
        <f t="shared" si="0"/>
        <v>令和４年度の実績に基づき、市内一部の学校における水泳指導について、民間のスイミングスクールに委託する。</v>
      </c>
      <c r="F9" s="1615"/>
      <c r="G9" s="1615"/>
      <c r="H9" s="1615"/>
      <c r="I9" s="1615"/>
      <c r="J9" s="1615"/>
      <c r="K9" s="1615"/>
      <c r="L9" s="1615"/>
      <c r="M9" s="1615"/>
      <c r="N9" s="1616"/>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1617" t="s">
        <v>158</v>
      </c>
      <c r="Q10" s="1618"/>
      <c r="R10" s="1618"/>
      <c r="S10" s="1618"/>
      <c r="T10" s="197" t="str">
        <f>LEFT(E89,1)</f>
        <v>Ｂ</v>
      </c>
      <c r="U10" s="1609" t="s">
        <v>159</v>
      </c>
      <c r="V10" s="1609"/>
      <c r="W10" s="1609"/>
      <c r="X10" s="1610"/>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天候や気温に左右されることなく、計画通り水泳指導の計画を実施し、民間のインストラクターの専門的な水泳指導を加えることで、より高い安全性の確保と児童の泳力向上を図ることができた。
また、技術的な指導をインストラクターが行うことにより、担任等が児童の安全面の指導や評価に専念することができた。
なお、水泳指導実施校が増えてきたことにより、受注業者より、児童が移動するためのバスの確保や指導する人員不足が課題として見えてきた。
　</v>
      </c>
      <c r="U12" s="1591"/>
      <c r="V12" s="1591"/>
      <c r="W12" s="1591"/>
      <c r="X12" s="1592"/>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1596" t="s">
        <v>161</v>
      </c>
      <c r="B14" s="1597"/>
      <c r="C14" s="1597"/>
      <c r="D14" s="1597"/>
      <c r="E14" s="1598" t="str">
        <f>E51</f>
        <v>■市が直接実施  □一部委託  □全部委託・指定管理  □その他</v>
      </c>
      <c r="F14" s="1599"/>
      <c r="G14" s="1599"/>
      <c r="H14" s="1599"/>
      <c r="I14" s="1599"/>
      <c r="J14" s="1599"/>
      <c r="K14" s="1599"/>
      <c r="L14" s="1599"/>
      <c r="M14" s="1599"/>
      <c r="N14" s="1600"/>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1596" t="s">
        <v>162</v>
      </c>
      <c r="B15" s="1597"/>
      <c r="C15" s="1597"/>
      <c r="D15" s="1597"/>
      <c r="E15" s="1598" t="str">
        <f>E52</f>
        <v>□国・県の制度　 □国・県の制度＋市独自の制度　 ■市独自の制度</v>
      </c>
      <c r="F15" s="1599"/>
      <c r="G15" s="1599"/>
      <c r="H15" s="1599"/>
      <c r="I15" s="1599"/>
      <c r="J15" s="1599"/>
      <c r="K15" s="1599"/>
      <c r="L15" s="1599"/>
      <c r="M15" s="1599"/>
      <c r="N15" s="1600"/>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1601" t="s">
        <v>163</v>
      </c>
      <c r="B16" s="1602"/>
      <c r="C16" s="1602"/>
      <c r="D16" s="1602"/>
      <c r="E16" s="1603" t="str">
        <f>E53</f>
        <v>なし</v>
      </c>
      <c r="F16" s="1604"/>
      <c r="G16" s="1604"/>
      <c r="H16" s="1604"/>
      <c r="I16" s="1604"/>
      <c r="J16" s="1604"/>
      <c r="K16" s="1604"/>
      <c r="L16" s="1604"/>
      <c r="M16" s="1604"/>
      <c r="N16" s="1605"/>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13390000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13390000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13040940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349060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0.97393129200896189</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学校の水泳指導について、専門的な質の高い水泳指導、安全を確保した運営体制による指導を行うため、民間のスイミングスクールに委託した。
　【実施校】
１　栄小学校
２　八石小学校
３　野火止小学校</v>
      </c>
      <c r="F26" s="105"/>
      <c r="G26" s="105"/>
      <c r="H26" s="105"/>
      <c r="I26" s="105"/>
      <c r="J26" s="105"/>
      <c r="K26" s="105"/>
      <c r="L26" s="105"/>
      <c r="M26" s="105"/>
      <c r="N26" s="106"/>
      <c r="O26" s="18"/>
      <c r="P26" s="1593" t="s">
        <v>183</v>
      </c>
      <c r="Q26" s="1594"/>
      <c r="R26" s="1594"/>
      <c r="S26" s="1595"/>
      <c r="T26" s="153" t="str">
        <f>E105</f>
        <v>水泳指導を業務委託する学校数を令和６年度に２校、令和７年度に２校、令和８年度に２校増やして、令和８年度までに合計９校まで増やす方針であるが、水泳指導実施校が増えてきたことにより、受注業者より、児童が移動するためのバスの確保や指導する人員不足が課題として見えてきた。
そのため、水泳指導を委託する業者を増やすことや中学校のプール施設を整備し、近隣小学校と合同で使用するなど、様々な取組方法を検討していく。</v>
      </c>
      <c r="U26" s="1591"/>
      <c r="V26" s="1591"/>
      <c r="W26" s="1591"/>
      <c r="X26" s="1592"/>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栄小学校水泳指導</v>
      </c>
      <c r="C33" s="96"/>
      <c r="D33" s="21" t="str">
        <f t="shared" ref="D33:E36" si="1">D70</f>
        <v>円</v>
      </c>
      <c r="E33" s="162">
        <f t="shared" si="1"/>
        <v>3354200</v>
      </c>
      <c r="F33" s="162"/>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八石小学校水泳指導</v>
      </c>
      <c r="C34" s="96"/>
      <c r="D34" s="21" t="str">
        <f t="shared" si="1"/>
        <v>円</v>
      </c>
      <c r="E34" s="162">
        <f t="shared" si="1"/>
        <v>2890800</v>
      </c>
      <c r="F34" s="162"/>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野火止小学校水泳指導</v>
      </c>
      <c r="C35" s="96"/>
      <c r="D35" s="21" t="str">
        <f t="shared" si="1"/>
        <v>円</v>
      </c>
      <c r="E35" s="162">
        <f t="shared" si="1"/>
        <v>5610400</v>
      </c>
      <c r="F35" s="162"/>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施策１　教育内容の充実</v>
      </c>
      <c r="F43" s="138"/>
      <c r="G43" s="138"/>
      <c r="H43" s="138"/>
      <c r="I43" s="138"/>
      <c r="J43" s="138"/>
      <c r="K43" s="138"/>
      <c r="L43" s="138"/>
      <c r="M43" s="138"/>
      <c r="N43" s="139"/>
      <c r="AA43" s="8">
        <v>1</v>
      </c>
      <c r="AB43" s="8" t="s">
        <v>10</v>
      </c>
    </row>
    <row r="44" spans="1:35" ht="20.100000000000001" customHeight="1" x14ac:dyDescent="0.15">
      <c r="A44" s="1583" t="s">
        <v>153</v>
      </c>
      <c r="B44" s="1584"/>
      <c r="C44" s="1584"/>
      <c r="D44" s="1584"/>
      <c r="E44" s="1585" t="s">
        <v>364</v>
      </c>
      <c r="F44" s="1586"/>
      <c r="G44" s="1586"/>
      <c r="H44" s="1586"/>
      <c r="I44" s="1586"/>
      <c r="J44" s="1586"/>
      <c r="K44" s="1586"/>
      <c r="L44" s="1586"/>
      <c r="M44" s="1586"/>
      <c r="N44" s="1587"/>
    </row>
    <row r="45" spans="1:35" ht="20.100000000000001" customHeight="1" x14ac:dyDescent="0.15">
      <c r="A45" s="1578" t="s">
        <v>154</v>
      </c>
      <c r="B45" s="1579"/>
      <c r="C45" s="1579"/>
      <c r="D45" s="1579"/>
      <c r="E45" s="1588" t="s">
        <v>189</v>
      </c>
      <c r="F45" s="1589"/>
      <c r="G45" s="1589"/>
      <c r="H45" s="1589"/>
      <c r="I45" s="1589"/>
      <c r="J45" s="1589"/>
      <c r="K45" s="1589"/>
      <c r="L45" s="1589"/>
      <c r="M45" s="1589"/>
      <c r="N45" s="1590"/>
    </row>
    <row r="46" spans="1:35" ht="20.100000000000001" customHeight="1" x14ac:dyDescent="0.15">
      <c r="A46" s="1572" t="s">
        <v>157</v>
      </c>
      <c r="B46" s="1573"/>
      <c r="C46" s="1573"/>
      <c r="D46" s="1574"/>
      <c r="E46" s="1575" t="s">
        <v>365</v>
      </c>
      <c r="F46" s="1576"/>
      <c r="G46" s="1576"/>
      <c r="H46" s="1576"/>
      <c r="I46" s="1576"/>
      <c r="J46" s="1576"/>
      <c r="K46" s="1576"/>
      <c r="L46" s="1576"/>
      <c r="M46" s="1576"/>
      <c r="N46" s="1577"/>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1578" t="s">
        <v>161</v>
      </c>
      <c r="B51" s="1579"/>
      <c r="C51" s="1579"/>
      <c r="D51" s="1579"/>
      <c r="E51" s="1580" t="str">
        <f>AA52 &amp; "市が直接実施  " &amp; AB52  &amp; "一部委託  "  &amp; AC52 &amp; "全部委託・指定管理  " &amp; AD52 &amp; "その他"</f>
        <v>■市が直接実施  □一部委託  □全部委託・指定管理  □その他</v>
      </c>
      <c r="F51" s="1581"/>
      <c r="G51" s="1581"/>
      <c r="H51" s="1581"/>
      <c r="I51" s="1581"/>
      <c r="J51" s="1581"/>
      <c r="K51" s="1581"/>
      <c r="L51" s="1581"/>
      <c r="M51" s="1581"/>
      <c r="N51" s="1582"/>
    </row>
    <row r="52" spans="1:40" ht="20.100000000000001" customHeight="1" x14ac:dyDescent="0.15">
      <c r="A52" s="1578" t="s">
        <v>162</v>
      </c>
      <c r="B52" s="1579"/>
      <c r="C52" s="1579"/>
      <c r="D52" s="1579"/>
      <c r="E52" s="1580" t="str">
        <f>AA53 &amp; "国・県の制度　 " &amp; AB53  &amp; "国・県の制度＋市独自の制度　 "  &amp; AC53  &amp; "市独自の制度"</f>
        <v>□国・県の制度　 □国・県の制度＋市独自の制度　 ■市独自の制度</v>
      </c>
      <c r="F52" s="1581"/>
      <c r="G52" s="1581"/>
      <c r="H52" s="1581"/>
      <c r="I52" s="1581"/>
      <c r="J52" s="1581"/>
      <c r="K52" s="1581"/>
      <c r="L52" s="1581"/>
      <c r="M52" s="1581"/>
      <c r="N52" s="1582"/>
      <c r="AA52" s="8" t="s">
        <v>191</v>
      </c>
      <c r="AB52" s="8" t="s">
        <v>192</v>
      </c>
      <c r="AC52" s="8" t="s">
        <v>192</v>
      </c>
      <c r="AD52" s="8" t="s">
        <v>192</v>
      </c>
    </row>
    <row r="53" spans="1:40" ht="20.100000000000001" customHeight="1" thickBot="1" x14ac:dyDescent="0.2">
      <c r="A53" s="1567" t="s">
        <v>163</v>
      </c>
      <c r="B53" s="1568"/>
      <c r="C53" s="1568"/>
      <c r="D53" s="1568"/>
      <c r="E53" s="1569" t="s">
        <v>332</v>
      </c>
      <c r="F53" s="1570"/>
      <c r="G53" s="1570"/>
      <c r="H53" s="1570"/>
      <c r="I53" s="1570"/>
      <c r="J53" s="1570"/>
      <c r="K53" s="1570"/>
      <c r="L53" s="1570"/>
      <c r="M53" s="1570"/>
      <c r="N53" s="1571"/>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13390000</v>
      </c>
      <c r="F57" s="108"/>
      <c r="G57" s="108">
        <f>IFERROR(HLOOKUP($AF$38,$AA$56:$AI$57,2,FALSE)*1000,"")</f>
        <v>23355000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4309</v>
      </c>
      <c r="AE57" s="23">
        <v>13390</v>
      </c>
      <c r="AF57" s="23">
        <v>23355</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13390000</v>
      </c>
      <c r="G58" s="15"/>
      <c r="H58" s="16">
        <f>IFERROR(G57-H59,"")</f>
        <v>23355000</v>
      </c>
      <c r="I58" s="15"/>
      <c r="J58" s="16">
        <f>IFERROR(I57-J59,"")</f>
        <v>0</v>
      </c>
      <c r="K58" s="15"/>
      <c r="L58" s="16">
        <f>IFERROR(K57-L59,"")</f>
        <v>0</v>
      </c>
      <c r="M58" s="15"/>
      <c r="N58" s="17">
        <f>IFERROR(M57-N59,"")</f>
        <v>0</v>
      </c>
      <c r="AA58" s="23">
        <v>0</v>
      </c>
      <c r="AB58" s="23">
        <v>0</v>
      </c>
      <c r="AC58" s="23">
        <v>0</v>
      </c>
      <c r="AD58" s="23">
        <v>0</v>
      </c>
      <c r="AE58" s="23">
        <v>13040940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13040940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349060</v>
      </c>
      <c r="F61" s="108"/>
      <c r="G61" s="108">
        <f>IFERROR(G57-G60,"")</f>
        <v>23355000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0.97393129200896189</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366</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367</v>
      </c>
      <c r="C70" s="96"/>
      <c r="D70" s="26" t="s">
        <v>249</v>
      </c>
      <c r="E70" s="91">
        <f>IFERROR(HLOOKUP($AE$38,$AA$76:$AI$80,2,FALSE),"")</f>
        <v>3354200</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368</v>
      </c>
      <c r="C71" s="96"/>
      <c r="D71" s="26" t="s">
        <v>249</v>
      </c>
      <c r="E71" s="91">
        <f>IFERROR(HLOOKUP($AE$38,$AA$76:$AI$80,3,FALSE),"")</f>
        <v>2890800</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369</v>
      </c>
      <c r="C72" s="96"/>
      <c r="D72" s="26" t="s">
        <v>249</v>
      </c>
      <c r="E72" s="91">
        <f>IFERROR(HLOOKUP($AE$38,$AA$76:$AI$80,4,FALSE),"")</f>
        <v>5610400</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3354200</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2890800</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v>5610400</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1554" t="s">
        <v>151</v>
      </c>
      <c r="B85" s="1555"/>
      <c r="C85" s="1555"/>
      <c r="D85" s="1555"/>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1554" t="s">
        <v>155</v>
      </c>
      <c r="B87" s="1555"/>
      <c r="C87" s="1555"/>
      <c r="D87" s="1555"/>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1565" t="s">
        <v>158</v>
      </c>
      <c r="B89" s="1566"/>
      <c r="C89" s="1566"/>
      <c r="D89" s="1566"/>
      <c r="E89" s="79" t="s">
        <v>302</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1554" t="s">
        <v>160</v>
      </c>
      <c r="B91" s="1555"/>
      <c r="C91" s="1555"/>
      <c r="D91" s="1556"/>
      <c r="E91" s="52" t="s">
        <v>370</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1554" t="s">
        <v>172</v>
      </c>
      <c r="B98" s="1555"/>
      <c r="C98" s="1555"/>
      <c r="D98" s="1556"/>
      <c r="E98" s="1560" t="s">
        <v>216</v>
      </c>
      <c r="F98" s="1561"/>
      <c r="G98" s="1562" t="s">
        <v>173</v>
      </c>
      <c r="H98" s="1563"/>
      <c r="I98" s="1563"/>
      <c r="J98" s="1563"/>
      <c r="K98" s="1563"/>
      <c r="L98" s="1563"/>
      <c r="M98" s="1563"/>
      <c r="N98" s="1564"/>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1554" t="s">
        <v>183</v>
      </c>
      <c r="B105" s="1555"/>
      <c r="C105" s="1555"/>
      <c r="D105" s="1556"/>
      <c r="E105" s="1557" t="s">
        <v>371</v>
      </c>
      <c r="F105" s="1558"/>
      <c r="G105" s="1558"/>
      <c r="H105" s="1558"/>
      <c r="I105" s="1558"/>
      <c r="J105" s="1558"/>
      <c r="K105" s="1558"/>
      <c r="L105" s="1558"/>
      <c r="M105" s="1558"/>
      <c r="N105" s="1559"/>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1565" t="s">
        <v>147</v>
      </c>
      <c r="Q4" s="1566"/>
      <c r="R4" s="1566"/>
      <c r="S4" s="1566"/>
      <c r="T4" s="197" t="str">
        <f>LEFT(E83,1)</f>
        <v>Ａ</v>
      </c>
      <c r="U4" s="1691" t="s">
        <v>148</v>
      </c>
      <c r="V4" s="1691"/>
      <c r="W4" s="1691"/>
      <c r="X4" s="1692"/>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教育内容の充実</v>
      </c>
      <c r="F6" s="138"/>
      <c r="G6" s="138"/>
      <c r="H6" s="138"/>
      <c r="I6" s="138"/>
      <c r="J6" s="138"/>
      <c r="K6" s="138"/>
      <c r="L6" s="138"/>
      <c r="M6" s="138"/>
      <c r="N6" s="139"/>
      <c r="P6" s="1554" t="s">
        <v>151</v>
      </c>
      <c r="Q6" s="1555"/>
      <c r="R6" s="1555"/>
      <c r="S6" s="1555"/>
      <c r="T6" s="197" t="str">
        <f>LEFT(E85,1)</f>
        <v>Ｂ</v>
      </c>
      <c r="U6" s="1691" t="s">
        <v>152</v>
      </c>
      <c r="V6" s="1691"/>
      <c r="W6" s="1691"/>
      <c r="X6" s="1692"/>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1693" t="s">
        <v>153</v>
      </c>
      <c r="B7" s="1694"/>
      <c r="C7" s="1694"/>
      <c r="D7" s="1694"/>
      <c r="E7" s="1695" t="str">
        <f t="shared" si="0"/>
        <v>授業時数の弾力化に係るモデル校事業</v>
      </c>
      <c r="F7" s="1696"/>
      <c r="G7" s="1696"/>
      <c r="H7" s="1696"/>
      <c r="I7" s="1696"/>
      <c r="J7" s="1696"/>
      <c r="K7" s="1696"/>
      <c r="L7" s="1696"/>
      <c r="M7" s="1696"/>
      <c r="N7" s="1697"/>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1668" t="s">
        <v>154</v>
      </c>
      <c r="B8" s="1669"/>
      <c r="C8" s="1669"/>
      <c r="D8" s="1669"/>
      <c r="E8" s="1678" t="str">
        <f t="shared" si="0"/>
        <v>教育支援課</v>
      </c>
      <c r="F8" s="1679"/>
      <c r="G8" s="1679"/>
      <c r="H8" s="1679"/>
      <c r="I8" s="1679"/>
      <c r="J8" s="1679"/>
      <c r="K8" s="1679"/>
      <c r="L8" s="1679"/>
      <c r="M8" s="1679"/>
      <c r="N8" s="1680"/>
      <c r="P8" s="1665" t="s">
        <v>155</v>
      </c>
      <c r="Q8" s="1666"/>
      <c r="R8" s="1666"/>
      <c r="S8" s="1666"/>
      <c r="T8" s="184" t="str">
        <f>LEFT(E87,1)</f>
        <v>Ａ</v>
      </c>
      <c r="U8" s="1681" t="s">
        <v>156</v>
      </c>
      <c r="V8" s="1681"/>
      <c r="W8" s="1681"/>
      <c r="X8" s="1682"/>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1683" t="s">
        <v>157</v>
      </c>
      <c r="B9" s="1684"/>
      <c r="C9" s="1684"/>
      <c r="D9" s="1685"/>
      <c r="E9" s="1686" t="str">
        <f t="shared" si="0"/>
        <v>「授業時数の弾力化に係るモデル校事業」のモデル校として、新座市立第二中学校が指定されたことから、新座市が埼玉県から委託を受けて事業を実施する。
期間：令和４～５年度
　委託費：１００千円／年（予定）
　補助率：１００／１００</v>
      </c>
      <c r="F9" s="1687"/>
      <c r="G9" s="1687"/>
      <c r="H9" s="1687"/>
      <c r="I9" s="1687"/>
      <c r="J9" s="1687"/>
      <c r="K9" s="1687"/>
      <c r="L9" s="1687"/>
      <c r="M9" s="1687"/>
      <c r="N9" s="1688"/>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1689" t="s">
        <v>158</v>
      </c>
      <c r="Q10" s="1690"/>
      <c r="R10" s="1690"/>
      <c r="S10" s="1690"/>
      <c r="T10" s="197" t="str">
        <f>LEFT(E89,1)</f>
        <v>Ａ</v>
      </c>
      <c r="U10" s="1681" t="s">
        <v>159</v>
      </c>
      <c r="V10" s="1681"/>
      <c r="W10" s="1681"/>
      <c r="X10" s="1682"/>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授業時数の弾力化に係るモデル校事業の委嘱により、授業時数を弾力的に取扱い、課題の解決のプロセスにおいて考察して考えを深めるために必要な資料を自ら収集する「探究的な学習」をする能力を育成する学習を重点的に展開することができた。生徒が学習の過程で「他者の話を聞き、そのことで自分の考えを再構築する」ことの価値を認識することができた。</v>
      </c>
      <c r="U12" s="1663"/>
      <c r="V12" s="1663"/>
      <c r="W12" s="1663"/>
      <c r="X12" s="1664"/>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1668" t="s">
        <v>161</v>
      </c>
      <c r="B14" s="1669"/>
      <c r="C14" s="1669"/>
      <c r="D14" s="1669"/>
      <c r="E14" s="1670" t="str">
        <f>E51</f>
        <v>■市が直接実施  □一部委託  □全部委託・指定管理  □その他</v>
      </c>
      <c r="F14" s="1671"/>
      <c r="G14" s="1671"/>
      <c r="H14" s="1671"/>
      <c r="I14" s="1671"/>
      <c r="J14" s="1671"/>
      <c r="K14" s="1671"/>
      <c r="L14" s="1671"/>
      <c r="M14" s="1671"/>
      <c r="N14" s="1672"/>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1668" t="s">
        <v>162</v>
      </c>
      <c r="B15" s="1669"/>
      <c r="C15" s="1669"/>
      <c r="D15" s="1669"/>
      <c r="E15" s="1670" t="str">
        <f>E52</f>
        <v>■国・県の制度　 □国・県の制度＋市独自の制度　 □市独自の制度</v>
      </c>
      <c r="F15" s="1671"/>
      <c r="G15" s="1671"/>
      <c r="H15" s="1671"/>
      <c r="I15" s="1671"/>
      <c r="J15" s="1671"/>
      <c r="K15" s="1671"/>
      <c r="L15" s="1671"/>
      <c r="M15" s="1671"/>
      <c r="N15" s="1672"/>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1673" t="s">
        <v>163</v>
      </c>
      <c r="B16" s="1674"/>
      <c r="C16" s="1674"/>
      <c r="D16" s="1674"/>
      <c r="E16" s="1675" t="str">
        <f>E53</f>
        <v>学校教育法施行規則第55条の2</v>
      </c>
      <c r="F16" s="1676"/>
      <c r="G16" s="1676"/>
      <c r="H16" s="1676"/>
      <c r="I16" s="1676"/>
      <c r="J16" s="1676"/>
      <c r="K16" s="1676"/>
      <c r="L16" s="1676"/>
      <c r="M16" s="1676"/>
      <c r="N16" s="1677"/>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Ⅵ</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100000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100000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100000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1</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新座市教育委員会の委嘱研究発表と兼ねて研究発表会を実施した。
＜令和６年１月３１日（水）実施＞</v>
      </c>
      <c r="F26" s="105"/>
      <c r="G26" s="105"/>
      <c r="H26" s="105"/>
      <c r="I26" s="105"/>
      <c r="J26" s="105"/>
      <c r="K26" s="105"/>
      <c r="L26" s="105"/>
      <c r="M26" s="105"/>
      <c r="N26" s="106"/>
      <c r="O26" s="18"/>
      <c r="P26" s="1665" t="s">
        <v>183</v>
      </c>
      <c r="Q26" s="1666"/>
      <c r="R26" s="1666"/>
      <c r="S26" s="1667"/>
      <c r="T26" s="153" t="str">
        <f>E105</f>
        <v/>
      </c>
      <c r="U26" s="1663"/>
      <c r="V26" s="1663"/>
      <c r="W26" s="1663"/>
      <c r="X26" s="1664"/>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研究発表会開催回数</v>
      </c>
      <c r="C33" s="96"/>
      <c r="D33" s="21" t="str">
        <f t="shared" ref="D33:E36" si="1">D70</f>
        <v>回</v>
      </c>
      <c r="E33" s="148">
        <f t="shared" si="1"/>
        <v>1</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施策１　教育内容の充実</v>
      </c>
      <c r="F43" s="138"/>
      <c r="G43" s="138"/>
      <c r="H43" s="138"/>
      <c r="I43" s="138"/>
      <c r="J43" s="138"/>
      <c r="K43" s="138"/>
      <c r="L43" s="138"/>
      <c r="M43" s="138"/>
      <c r="N43" s="139"/>
      <c r="AA43" s="8">
        <v>1</v>
      </c>
      <c r="AB43" s="8" t="s">
        <v>10</v>
      </c>
    </row>
    <row r="44" spans="1:35" ht="20.100000000000001" customHeight="1" x14ac:dyDescent="0.15">
      <c r="A44" s="1655" t="s">
        <v>153</v>
      </c>
      <c r="B44" s="1656"/>
      <c r="C44" s="1656"/>
      <c r="D44" s="1656"/>
      <c r="E44" s="1657" t="s">
        <v>372</v>
      </c>
      <c r="F44" s="1658"/>
      <c r="G44" s="1658"/>
      <c r="H44" s="1658"/>
      <c r="I44" s="1658"/>
      <c r="J44" s="1658"/>
      <c r="K44" s="1658"/>
      <c r="L44" s="1658"/>
      <c r="M44" s="1658"/>
      <c r="N44" s="1659"/>
    </row>
    <row r="45" spans="1:35" ht="20.100000000000001" customHeight="1" x14ac:dyDescent="0.15">
      <c r="A45" s="1650" t="s">
        <v>154</v>
      </c>
      <c r="B45" s="1651"/>
      <c r="C45" s="1651"/>
      <c r="D45" s="1651"/>
      <c r="E45" s="1660" t="s">
        <v>189</v>
      </c>
      <c r="F45" s="1661"/>
      <c r="G45" s="1661"/>
      <c r="H45" s="1661"/>
      <c r="I45" s="1661"/>
      <c r="J45" s="1661"/>
      <c r="K45" s="1661"/>
      <c r="L45" s="1661"/>
      <c r="M45" s="1661"/>
      <c r="N45" s="1662"/>
    </row>
    <row r="46" spans="1:35" ht="20.100000000000001" customHeight="1" x14ac:dyDescent="0.15">
      <c r="A46" s="1644" t="s">
        <v>157</v>
      </c>
      <c r="B46" s="1645"/>
      <c r="C46" s="1645"/>
      <c r="D46" s="1646"/>
      <c r="E46" s="1647" t="s">
        <v>373</v>
      </c>
      <c r="F46" s="1648"/>
      <c r="G46" s="1648"/>
      <c r="H46" s="1648"/>
      <c r="I46" s="1648"/>
      <c r="J46" s="1648"/>
      <c r="K46" s="1648"/>
      <c r="L46" s="1648"/>
      <c r="M46" s="1648"/>
      <c r="N46" s="1649"/>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1650" t="s">
        <v>161</v>
      </c>
      <c r="B51" s="1651"/>
      <c r="C51" s="1651"/>
      <c r="D51" s="1651"/>
      <c r="E51" s="1652" t="str">
        <f>AA52 &amp; "市が直接実施  " &amp; AB52  &amp; "一部委託  "  &amp; AC52 &amp; "全部委託・指定管理  " &amp; AD52 &amp; "その他"</f>
        <v>■市が直接実施  □一部委託  □全部委託・指定管理  □その他</v>
      </c>
      <c r="F51" s="1653"/>
      <c r="G51" s="1653"/>
      <c r="H51" s="1653"/>
      <c r="I51" s="1653"/>
      <c r="J51" s="1653"/>
      <c r="K51" s="1653"/>
      <c r="L51" s="1653"/>
      <c r="M51" s="1653"/>
      <c r="N51" s="1654"/>
    </row>
    <row r="52" spans="1:40" ht="20.100000000000001" customHeight="1" x14ac:dyDescent="0.15">
      <c r="A52" s="1650" t="s">
        <v>162</v>
      </c>
      <c r="B52" s="1651"/>
      <c r="C52" s="1651"/>
      <c r="D52" s="1651"/>
      <c r="E52" s="1652" t="str">
        <f>AA53 &amp; "国・県の制度　 " &amp; AB53  &amp; "国・県の制度＋市独自の制度　 "  &amp; AC53  &amp; "市独自の制度"</f>
        <v>■国・県の制度　 □国・県の制度＋市独自の制度　 □市独自の制度</v>
      </c>
      <c r="F52" s="1653"/>
      <c r="G52" s="1653"/>
      <c r="H52" s="1653"/>
      <c r="I52" s="1653"/>
      <c r="J52" s="1653"/>
      <c r="K52" s="1653"/>
      <c r="L52" s="1653"/>
      <c r="M52" s="1653"/>
      <c r="N52" s="1654"/>
      <c r="AA52" s="8" t="s">
        <v>191</v>
      </c>
      <c r="AB52" s="8" t="s">
        <v>192</v>
      </c>
      <c r="AC52" s="8" t="s">
        <v>192</v>
      </c>
      <c r="AD52" s="8" t="s">
        <v>192</v>
      </c>
    </row>
    <row r="53" spans="1:40" ht="20.100000000000001" customHeight="1" thickBot="1" x14ac:dyDescent="0.2">
      <c r="A53" s="1639" t="s">
        <v>163</v>
      </c>
      <c r="B53" s="1640"/>
      <c r="C53" s="1640"/>
      <c r="D53" s="1640"/>
      <c r="E53" s="1641" t="s">
        <v>374</v>
      </c>
      <c r="F53" s="1642"/>
      <c r="G53" s="1642"/>
      <c r="H53" s="1642"/>
      <c r="I53" s="1642"/>
      <c r="J53" s="1642"/>
      <c r="K53" s="1642"/>
      <c r="L53" s="1642"/>
      <c r="M53" s="1642"/>
      <c r="N53" s="1643"/>
      <c r="AA53" s="8" t="s">
        <v>191</v>
      </c>
      <c r="AB53" s="8" t="s">
        <v>192</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100000</v>
      </c>
      <c r="F57" s="108"/>
      <c r="G57" s="108">
        <f>IFERROR(HLOOKUP($AF$38,$AA$56:$AI$57,2,FALSE)*1000,"")</f>
        <v>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100</v>
      </c>
      <c r="AE57" s="23">
        <v>100</v>
      </c>
      <c r="AF57" s="23">
        <v>0</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0</v>
      </c>
      <c r="G58" s="15"/>
      <c r="H58" s="16">
        <f>IFERROR(G57-H59,"")</f>
        <v>0</v>
      </c>
      <c r="I58" s="15"/>
      <c r="J58" s="16">
        <f>IFERROR(I57-J59,"")</f>
        <v>0</v>
      </c>
      <c r="K58" s="15"/>
      <c r="L58" s="16">
        <f>IFERROR(K57-L59,"")</f>
        <v>0</v>
      </c>
      <c r="M58" s="15"/>
      <c r="N58" s="17">
        <f>IFERROR(M57-N59,"")</f>
        <v>0</v>
      </c>
      <c r="AA58" s="23">
        <v>0</v>
      </c>
      <c r="AB58" s="23">
        <v>0</v>
      </c>
      <c r="AC58" s="23">
        <v>0</v>
      </c>
      <c r="AD58" s="23">
        <v>99998</v>
      </c>
      <c r="AE58" s="23">
        <v>100000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100000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100000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0</v>
      </c>
      <c r="F61" s="108"/>
      <c r="G61" s="108">
        <f>IFERROR(G57-G60,"")</f>
        <v>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100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1</v>
      </c>
      <c r="F62" s="110"/>
      <c r="G62" s="110" t="str">
        <f>IFERROR(G$60/G$57,"")</f>
        <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375</v>
      </c>
      <c r="F63" s="105"/>
      <c r="G63" s="105"/>
      <c r="H63" s="105"/>
      <c r="I63" s="105"/>
      <c r="J63" s="105"/>
      <c r="K63" s="105"/>
      <c r="L63" s="105"/>
      <c r="M63" s="105"/>
      <c r="N63" s="106"/>
      <c r="AA63" s="25">
        <v>0</v>
      </c>
      <c r="AB63" s="25">
        <v>0</v>
      </c>
      <c r="AC63" s="25">
        <v>0</v>
      </c>
      <c r="AD63" s="25">
        <v>0</v>
      </c>
      <c r="AE63" s="25">
        <v>100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376</v>
      </c>
      <c r="C70" s="96"/>
      <c r="D70" s="26" t="s">
        <v>197</v>
      </c>
      <c r="E70" s="91">
        <f>IFERROR(HLOOKUP($AE$38,$AA$76:$AI$80,2,FALSE),"")</f>
        <v>1</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201</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1626" t="s">
        <v>151</v>
      </c>
      <c r="B85" s="1627"/>
      <c r="C85" s="1627"/>
      <c r="D85" s="1627"/>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1626" t="s">
        <v>155</v>
      </c>
      <c r="B87" s="1627"/>
      <c r="C87" s="1627"/>
      <c r="D87" s="1627"/>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1637" t="s">
        <v>158</v>
      </c>
      <c r="B89" s="1638"/>
      <c r="C89" s="1638"/>
      <c r="D89" s="1638"/>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1626" t="s">
        <v>160</v>
      </c>
      <c r="B91" s="1627"/>
      <c r="C91" s="1627"/>
      <c r="D91" s="1628"/>
      <c r="E91" s="52" t="s">
        <v>377</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1626" t="s">
        <v>172</v>
      </c>
      <c r="B98" s="1627"/>
      <c r="C98" s="1627"/>
      <c r="D98" s="1628"/>
      <c r="E98" s="1632" t="s">
        <v>378</v>
      </c>
      <c r="F98" s="1633"/>
      <c r="G98" s="1634" t="s">
        <v>173</v>
      </c>
      <c r="H98" s="1635"/>
      <c r="I98" s="1635"/>
      <c r="J98" s="1635"/>
      <c r="K98" s="1635"/>
      <c r="L98" s="1635"/>
      <c r="M98" s="1635"/>
      <c r="N98" s="1636"/>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1626" t="s">
        <v>183</v>
      </c>
      <c r="B105" s="1627"/>
      <c r="C105" s="1627"/>
      <c r="D105" s="1628"/>
      <c r="E105" s="1629" t="s">
        <v>194</v>
      </c>
      <c r="F105" s="1630"/>
      <c r="G105" s="1630"/>
      <c r="H105" s="1630"/>
      <c r="I105" s="1630"/>
      <c r="J105" s="1630"/>
      <c r="K105" s="1630"/>
      <c r="L105" s="1630"/>
      <c r="M105" s="1630"/>
      <c r="N105" s="1631"/>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1637" t="s">
        <v>147</v>
      </c>
      <c r="Q4" s="1638"/>
      <c r="R4" s="1638"/>
      <c r="S4" s="1638"/>
      <c r="T4" s="197" t="str">
        <f>LEFT(E83,1)</f>
        <v>Ａ</v>
      </c>
      <c r="U4" s="1763" t="s">
        <v>148</v>
      </c>
      <c r="V4" s="1763"/>
      <c r="W4" s="1763"/>
      <c r="X4" s="1764"/>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教育内容の充実</v>
      </c>
      <c r="F6" s="138"/>
      <c r="G6" s="138"/>
      <c r="H6" s="138"/>
      <c r="I6" s="138"/>
      <c r="J6" s="138"/>
      <c r="K6" s="138"/>
      <c r="L6" s="138"/>
      <c r="M6" s="138"/>
      <c r="N6" s="139"/>
      <c r="P6" s="1626" t="s">
        <v>151</v>
      </c>
      <c r="Q6" s="1627"/>
      <c r="R6" s="1627"/>
      <c r="S6" s="1627"/>
      <c r="T6" s="197" t="str">
        <f>LEFT(E85,1)</f>
        <v>Ａ</v>
      </c>
      <c r="U6" s="1763" t="s">
        <v>152</v>
      </c>
      <c r="V6" s="1763"/>
      <c r="W6" s="1763"/>
      <c r="X6" s="1764"/>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1765" t="s">
        <v>153</v>
      </c>
      <c r="B7" s="1766"/>
      <c r="C7" s="1766"/>
      <c r="D7" s="1766"/>
      <c r="E7" s="1767" t="str">
        <f t="shared" si="0"/>
        <v>教育相談</v>
      </c>
      <c r="F7" s="1768"/>
      <c r="G7" s="1768"/>
      <c r="H7" s="1768"/>
      <c r="I7" s="1768"/>
      <c r="J7" s="1768"/>
      <c r="K7" s="1768"/>
      <c r="L7" s="1768"/>
      <c r="M7" s="1768"/>
      <c r="N7" s="1769"/>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1740" t="s">
        <v>154</v>
      </c>
      <c r="B8" s="1741"/>
      <c r="C8" s="1741"/>
      <c r="D8" s="1741"/>
      <c r="E8" s="1750" t="str">
        <f t="shared" si="0"/>
        <v>教育相談センター</v>
      </c>
      <c r="F8" s="1751"/>
      <c r="G8" s="1751"/>
      <c r="H8" s="1751"/>
      <c r="I8" s="1751"/>
      <c r="J8" s="1751"/>
      <c r="K8" s="1751"/>
      <c r="L8" s="1751"/>
      <c r="M8" s="1751"/>
      <c r="N8" s="1752"/>
      <c r="P8" s="1737" t="s">
        <v>155</v>
      </c>
      <c r="Q8" s="1738"/>
      <c r="R8" s="1738"/>
      <c r="S8" s="1738"/>
      <c r="T8" s="184" t="str">
        <f>LEFT(E87,1)</f>
        <v>Ａ</v>
      </c>
      <c r="U8" s="1753" t="s">
        <v>156</v>
      </c>
      <c r="V8" s="1753"/>
      <c r="W8" s="1753"/>
      <c r="X8" s="1754"/>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1755" t="s">
        <v>157</v>
      </c>
      <c r="B9" s="1756"/>
      <c r="C9" s="1756"/>
      <c r="D9" s="1757"/>
      <c r="E9" s="1758" t="str">
        <f t="shared" si="0"/>
        <v>教育相談室では、電話相談、面接相談のほか、登校できない子どもたちのための適応指導教室「ふれあいルーム」を設置し、支援に当たる。
また、中学校にさわやか相談員を配置し、学校を拠点として同様に取り組む。
さらに、特別な配慮を要する児童生徒の登校支援のためにピアサポーターを配置する。
不登校児童・生徒のための支援策として、適応指導教室「とことこぷらすのへや」を設置する。</v>
      </c>
      <c r="F9" s="1759"/>
      <c r="G9" s="1759"/>
      <c r="H9" s="1759"/>
      <c r="I9" s="1759"/>
      <c r="J9" s="1759"/>
      <c r="K9" s="1759"/>
      <c r="L9" s="1759"/>
      <c r="M9" s="1759"/>
      <c r="N9" s="1760"/>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1761" t="s">
        <v>158</v>
      </c>
      <c r="Q10" s="1762"/>
      <c r="R10" s="1762"/>
      <c r="S10" s="1762"/>
      <c r="T10" s="197" t="str">
        <f>LEFT(E89,1)</f>
        <v>Ａ</v>
      </c>
      <c r="U10" s="1753" t="s">
        <v>159</v>
      </c>
      <c r="V10" s="1753"/>
      <c r="W10" s="1753"/>
      <c r="X10" s="1754"/>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不登校、友人関係、性格・行動、学習・進路等、相談内容が多岐にわたる中、児童生徒及び保護者と丁寧に関わり支援を進めることができた。
支援にあたっては、子ども支援課、児相、警察等とも連携を取り、進めることができた。</v>
      </c>
      <c r="U12" s="1735"/>
      <c r="V12" s="1735"/>
      <c r="W12" s="1735"/>
      <c r="X12" s="1736"/>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1740" t="s">
        <v>161</v>
      </c>
      <c r="B14" s="1741"/>
      <c r="C14" s="1741"/>
      <c r="D14" s="1741"/>
      <c r="E14" s="1742" t="str">
        <f>E51</f>
        <v>■市が直接実施  □一部委託  □全部委託・指定管理  □その他</v>
      </c>
      <c r="F14" s="1743"/>
      <c r="G14" s="1743"/>
      <c r="H14" s="1743"/>
      <c r="I14" s="1743"/>
      <c r="J14" s="1743"/>
      <c r="K14" s="1743"/>
      <c r="L14" s="1743"/>
      <c r="M14" s="1743"/>
      <c r="N14" s="1744"/>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1740" t="s">
        <v>162</v>
      </c>
      <c r="B15" s="1741"/>
      <c r="C15" s="1741"/>
      <c r="D15" s="1741"/>
      <c r="E15" s="1742" t="str">
        <f>E52</f>
        <v>■国・県の制度　 □国・県の制度＋市独自の制度　 □市独自の制度</v>
      </c>
      <c r="F15" s="1743"/>
      <c r="G15" s="1743"/>
      <c r="H15" s="1743"/>
      <c r="I15" s="1743"/>
      <c r="J15" s="1743"/>
      <c r="K15" s="1743"/>
      <c r="L15" s="1743"/>
      <c r="M15" s="1743"/>
      <c r="N15" s="1744"/>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1745" t="s">
        <v>163</v>
      </c>
      <c r="B16" s="1746"/>
      <c r="C16" s="1746"/>
      <c r="D16" s="1746"/>
      <c r="E16" s="1747" t="str">
        <f>E53</f>
        <v>学校教育法施行規則、児童福祉法</v>
      </c>
      <c r="F16" s="1748"/>
      <c r="G16" s="1748"/>
      <c r="H16" s="1748"/>
      <c r="I16" s="1748"/>
      <c r="J16" s="1748"/>
      <c r="K16" s="1748"/>
      <c r="L16" s="1748"/>
      <c r="M16" s="1748"/>
      <c r="N16" s="1749"/>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Ⅰ</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44982000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40133000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4849000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43697505</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1284495</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0.97144424436441246</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相談員による登校支援、相談業務、SSWによる家庭訪問、登校支援、教育相談等を行い、児童生徒及び保護者の教育相談の充実を進める。</v>
      </c>
      <c r="F26" s="105"/>
      <c r="G26" s="105"/>
      <c r="H26" s="105"/>
      <c r="I26" s="105"/>
      <c r="J26" s="105"/>
      <c r="K26" s="105"/>
      <c r="L26" s="105"/>
      <c r="M26" s="105"/>
      <c r="N26" s="106"/>
      <c r="O26" s="18"/>
      <c r="P26" s="1737" t="s">
        <v>183</v>
      </c>
      <c r="Q26" s="1738"/>
      <c r="R26" s="1738"/>
      <c r="S26" s="1739"/>
      <c r="T26" s="153" t="str">
        <f>E105</f>
        <v>教育相談は、ここ数年間で加速度的に増加しており、それに伴い、市民の関心やニーズも高まっていると推察できる。
今後も市長部局と連携・協力を図り、支援の充実を進めていく。
また、年々高まっている市民の関心やニーズに適切に応えられるよう、適切な人員配置についても調整を進めていく。</v>
      </c>
      <c r="U26" s="1735"/>
      <c r="V26" s="1735"/>
      <c r="W26" s="1735"/>
      <c r="X26" s="1736"/>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教育相談回数</v>
      </c>
      <c r="C33" s="96"/>
      <c r="D33" s="21" t="str">
        <f t="shared" ref="D33:E36" si="1">D70</f>
        <v>回</v>
      </c>
      <c r="E33" s="162">
        <f t="shared" si="1"/>
        <v>3727</v>
      </c>
      <c r="F33" s="162"/>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施策１　教育内容の充実</v>
      </c>
      <c r="F43" s="138"/>
      <c r="G43" s="138"/>
      <c r="H43" s="138"/>
      <c r="I43" s="138"/>
      <c r="J43" s="138"/>
      <c r="K43" s="138"/>
      <c r="L43" s="138"/>
      <c r="M43" s="138"/>
      <c r="N43" s="139"/>
      <c r="AA43" s="8">
        <v>1</v>
      </c>
      <c r="AB43" s="8" t="s">
        <v>10</v>
      </c>
    </row>
    <row r="44" spans="1:35" ht="20.100000000000001" customHeight="1" x14ac:dyDescent="0.15">
      <c r="A44" s="1727" t="s">
        <v>153</v>
      </c>
      <c r="B44" s="1728"/>
      <c r="C44" s="1728"/>
      <c r="D44" s="1728"/>
      <c r="E44" s="1729" t="s">
        <v>379</v>
      </c>
      <c r="F44" s="1730"/>
      <c r="G44" s="1730"/>
      <c r="H44" s="1730"/>
      <c r="I44" s="1730"/>
      <c r="J44" s="1730"/>
      <c r="K44" s="1730"/>
      <c r="L44" s="1730"/>
      <c r="M44" s="1730"/>
      <c r="N44" s="1731"/>
    </row>
    <row r="45" spans="1:35" ht="20.100000000000001" customHeight="1" x14ac:dyDescent="0.15">
      <c r="A45" s="1722" t="s">
        <v>154</v>
      </c>
      <c r="B45" s="1723"/>
      <c r="C45" s="1723"/>
      <c r="D45" s="1723"/>
      <c r="E45" s="1732" t="s">
        <v>380</v>
      </c>
      <c r="F45" s="1733"/>
      <c r="G45" s="1733"/>
      <c r="H45" s="1733"/>
      <c r="I45" s="1733"/>
      <c r="J45" s="1733"/>
      <c r="K45" s="1733"/>
      <c r="L45" s="1733"/>
      <c r="M45" s="1733"/>
      <c r="N45" s="1734"/>
    </row>
    <row r="46" spans="1:35" ht="20.100000000000001" customHeight="1" x14ac:dyDescent="0.15">
      <c r="A46" s="1716" t="s">
        <v>157</v>
      </c>
      <c r="B46" s="1717"/>
      <c r="C46" s="1717"/>
      <c r="D46" s="1718"/>
      <c r="E46" s="1719" t="s">
        <v>381</v>
      </c>
      <c r="F46" s="1720"/>
      <c r="G46" s="1720"/>
      <c r="H46" s="1720"/>
      <c r="I46" s="1720"/>
      <c r="J46" s="1720"/>
      <c r="K46" s="1720"/>
      <c r="L46" s="1720"/>
      <c r="M46" s="1720"/>
      <c r="N46" s="1721"/>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1722" t="s">
        <v>161</v>
      </c>
      <c r="B51" s="1723"/>
      <c r="C51" s="1723"/>
      <c r="D51" s="1723"/>
      <c r="E51" s="1724" t="str">
        <f>AA52 &amp; "市が直接実施  " &amp; AB52  &amp; "一部委託  "  &amp; AC52 &amp; "全部委託・指定管理  " &amp; AD52 &amp; "その他"</f>
        <v>■市が直接実施  □一部委託  □全部委託・指定管理  □その他</v>
      </c>
      <c r="F51" s="1725"/>
      <c r="G51" s="1725"/>
      <c r="H51" s="1725"/>
      <c r="I51" s="1725"/>
      <c r="J51" s="1725"/>
      <c r="K51" s="1725"/>
      <c r="L51" s="1725"/>
      <c r="M51" s="1725"/>
      <c r="N51" s="1726"/>
    </row>
    <row r="52" spans="1:40" ht="20.100000000000001" customHeight="1" x14ac:dyDescent="0.15">
      <c r="A52" s="1722" t="s">
        <v>162</v>
      </c>
      <c r="B52" s="1723"/>
      <c r="C52" s="1723"/>
      <c r="D52" s="1723"/>
      <c r="E52" s="1724" t="str">
        <f>AA53 &amp; "国・県の制度　 " &amp; AB53  &amp; "国・県の制度＋市独自の制度　 "  &amp; AC53  &amp; "市独自の制度"</f>
        <v>■国・県の制度　 □国・県の制度＋市独自の制度　 □市独自の制度</v>
      </c>
      <c r="F52" s="1725"/>
      <c r="G52" s="1725"/>
      <c r="H52" s="1725"/>
      <c r="I52" s="1725"/>
      <c r="J52" s="1725"/>
      <c r="K52" s="1725"/>
      <c r="L52" s="1725"/>
      <c r="M52" s="1725"/>
      <c r="N52" s="1726"/>
      <c r="AA52" s="8" t="s">
        <v>191</v>
      </c>
      <c r="AB52" s="8" t="s">
        <v>192</v>
      </c>
      <c r="AC52" s="8" t="s">
        <v>192</v>
      </c>
      <c r="AD52" s="8" t="s">
        <v>192</v>
      </c>
    </row>
    <row r="53" spans="1:40" ht="20.100000000000001" customHeight="1" thickBot="1" x14ac:dyDescent="0.2">
      <c r="A53" s="1711" t="s">
        <v>163</v>
      </c>
      <c r="B53" s="1712"/>
      <c r="C53" s="1712"/>
      <c r="D53" s="1712"/>
      <c r="E53" s="1713" t="s">
        <v>382</v>
      </c>
      <c r="F53" s="1714"/>
      <c r="G53" s="1714"/>
      <c r="H53" s="1714"/>
      <c r="I53" s="1714"/>
      <c r="J53" s="1714"/>
      <c r="K53" s="1714"/>
      <c r="L53" s="1714"/>
      <c r="M53" s="1714"/>
      <c r="N53" s="1715"/>
      <c r="AA53" s="8" t="s">
        <v>191</v>
      </c>
      <c r="AB53" s="8" t="s">
        <v>192</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44982000</v>
      </c>
      <c r="F57" s="108"/>
      <c r="G57" s="108">
        <f>IFERROR(HLOOKUP($AF$38,$AA$56:$AI$57,2,FALSE)*1000,"")</f>
        <v>55003000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41063</v>
      </c>
      <c r="AE57" s="23">
        <v>44982</v>
      </c>
      <c r="AF57" s="23">
        <v>55003</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40133000</v>
      </c>
      <c r="G58" s="15"/>
      <c r="H58" s="16">
        <f>IFERROR(G57-H59,"")</f>
        <v>50154000</v>
      </c>
      <c r="I58" s="15"/>
      <c r="J58" s="16">
        <f>IFERROR(I57-J59,"")</f>
        <v>0</v>
      </c>
      <c r="K58" s="15"/>
      <c r="L58" s="16">
        <f>IFERROR(K57-L59,"")</f>
        <v>0</v>
      </c>
      <c r="M58" s="15"/>
      <c r="N58" s="17">
        <f>IFERROR(M57-N59,"")</f>
        <v>0</v>
      </c>
      <c r="AA58" s="23">
        <v>0</v>
      </c>
      <c r="AB58" s="23">
        <v>0</v>
      </c>
      <c r="AC58" s="23">
        <v>0</v>
      </c>
      <c r="AD58" s="23">
        <v>22711662</v>
      </c>
      <c r="AE58" s="23">
        <v>43697505</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4849000</v>
      </c>
      <c r="G59" s="15"/>
      <c r="H59" s="16">
        <f>IFERROR(HLOOKUP($AF$38,$AA$60:$AI$61,2,FALSE)*1000,"")</f>
        <v>4849000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43697505</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1284495</v>
      </c>
      <c r="F61" s="108"/>
      <c r="G61" s="108">
        <f>IFERROR(G57-G60,"")</f>
        <v>55003000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5044</v>
      </c>
      <c r="AE61" s="24">
        <f t="shared" si="2"/>
        <v>4849</v>
      </c>
      <c r="AF61" s="24">
        <f t="shared" si="2"/>
        <v>4849</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0.97144424436441246</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383</v>
      </c>
      <c r="F63" s="105"/>
      <c r="G63" s="105"/>
      <c r="H63" s="105"/>
      <c r="I63" s="105"/>
      <c r="J63" s="105"/>
      <c r="K63" s="105"/>
      <c r="L63" s="105"/>
      <c r="M63" s="105"/>
      <c r="N63" s="106"/>
      <c r="AA63" s="25">
        <v>0</v>
      </c>
      <c r="AB63" s="25">
        <v>0</v>
      </c>
      <c r="AC63" s="25">
        <v>0</v>
      </c>
      <c r="AD63" s="25">
        <v>5044</v>
      </c>
      <c r="AE63" s="25">
        <v>4849</v>
      </c>
      <c r="AF63" s="25">
        <v>4849</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384</v>
      </c>
      <c r="C70" s="96"/>
      <c r="D70" s="26" t="s">
        <v>197</v>
      </c>
      <c r="E70" s="91">
        <f>IFERROR(HLOOKUP($AE$38,$AA$76:$AI$80,2,FALSE),"")</f>
        <v>3727</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3727</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201</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1698" t="s">
        <v>151</v>
      </c>
      <c r="B85" s="1699"/>
      <c r="C85" s="1699"/>
      <c r="D85" s="1699"/>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1698" t="s">
        <v>155</v>
      </c>
      <c r="B87" s="1699"/>
      <c r="C87" s="1699"/>
      <c r="D87" s="1699"/>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1709" t="s">
        <v>158</v>
      </c>
      <c r="B89" s="1710"/>
      <c r="C89" s="1710"/>
      <c r="D89" s="1710"/>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1698" t="s">
        <v>160</v>
      </c>
      <c r="B91" s="1699"/>
      <c r="C91" s="1699"/>
      <c r="D91" s="1700"/>
      <c r="E91" s="52" t="s">
        <v>385</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1698" t="s">
        <v>172</v>
      </c>
      <c r="B98" s="1699"/>
      <c r="C98" s="1699"/>
      <c r="D98" s="1700"/>
      <c r="E98" s="1704" t="s">
        <v>386</v>
      </c>
      <c r="F98" s="1705"/>
      <c r="G98" s="1706" t="s">
        <v>173</v>
      </c>
      <c r="H98" s="1707"/>
      <c r="I98" s="1707"/>
      <c r="J98" s="1707"/>
      <c r="K98" s="1707"/>
      <c r="L98" s="1707"/>
      <c r="M98" s="1707"/>
      <c r="N98" s="1708"/>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1698" t="s">
        <v>183</v>
      </c>
      <c r="B105" s="1699"/>
      <c r="C105" s="1699"/>
      <c r="D105" s="1700"/>
      <c r="E105" s="1701" t="s">
        <v>387</v>
      </c>
      <c r="F105" s="1702"/>
      <c r="G105" s="1702"/>
      <c r="H105" s="1702"/>
      <c r="I105" s="1702"/>
      <c r="J105" s="1702"/>
      <c r="K105" s="1702"/>
      <c r="L105" s="1702"/>
      <c r="M105" s="1702"/>
      <c r="N105" s="1703"/>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61"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1709" t="s">
        <v>147</v>
      </c>
      <c r="Q4" s="1710"/>
      <c r="R4" s="1710"/>
      <c r="S4" s="1710"/>
      <c r="T4" s="197" t="str">
        <f>LEFT(E83,1)</f>
        <v>Ｂ</v>
      </c>
      <c r="U4" s="1835" t="s">
        <v>148</v>
      </c>
      <c r="V4" s="1835"/>
      <c r="W4" s="1835"/>
      <c r="X4" s="1836"/>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教育内容の充実</v>
      </c>
      <c r="F6" s="138"/>
      <c r="G6" s="138"/>
      <c r="H6" s="138"/>
      <c r="I6" s="138"/>
      <c r="J6" s="138"/>
      <c r="K6" s="138"/>
      <c r="L6" s="138"/>
      <c r="M6" s="138"/>
      <c r="N6" s="139"/>
      <c r="P6" s="1698" t="s">
        <v>151</v>
      </c>
      <c r="Q6" s="1699"/>
      <c r="R6" s="1699"/>
      <c r="S6" s="1699"/>
      <c r="T6" s="197" t="str">
        <f>LEFT(E85,1)</f>
        <v>Ａ</v>
      </c>
      <c r="U6" s="1835" t="s">
        <v>152</v>
      </c>
      <c r="V6" s="1835"/>
      <c r="W6" s="1835"/>
      <c r="X6" s="1836"/>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1837" t="s">
        <v>153</v>
      </c>
      <c r="B7" s="1838"/>
      <c r="C7" s="1838"/>
      <c r="D7" s="1838"/>
      <c r="E7" s="1839" t="str">
        <f t="shared" si="0"/>
        <v>特別支援教育整備</v>
      </c>
      <c r="F7" s="1840"/>
      <c r="G7" s="1840"/>
      <c r="H7" s="1840"/>
      <c r="I7" s="1840"/>
      <c r="J7" s="1840"/>
      <c r="K7" s="1840"/>
      <c r="L7" s="1840"/>
      <c r="M7" s="1840"/>
      <c r="N7" s="1841"/>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1812" t="s">
        <v>154</v>
      </c>
      <c r="B8" s="1813"/>
      <c r="C8" s="1813"/>
      <c r="D8" s="1813"/>
      <c r="E8" s="1822" t="str">
        <f t="shared" si="0"/>
        <v>教育相談センター</v>
      </c>
      <c r="F8" s="1823"/>
      <c r="G8" s="1823"/>
      <c r="H8" s="1823"/>
      <c r="I8" s="1823"/>
      <c r="J8" s="1823"/>
      <c r="K8" s="1823"/>
      <c r="L8" s="1823"/>
      <c r="M8" s="1823"/>
      <c r="N8" s="1824"/>
      <c r="P8" s="1809" t="s">
        <v>155</v>
      </c>
      <c r="Q8" s="1810"/>
      <c r="R8" s="1810"/>
      <c r="S8" s="1810"/>
      <c r="T8" s="184" t="str">
        <f>LEFT(E87,1)</f>
        <v>Ａ</v>
      </c>
      <c r="U8" s="1825" t="s">
        <v>156</v>
      </c>
      <c r="V8" s="1825"/>
      <c r="W8" s="1825"/>
      <c r="X8" s="1826"/>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1827" t="s">
        <v>157</v>
      </c>
      <c r="B9" s="1828"/>
      <c r="C9" s="1828"/>
      <c r="D9" s="1829"/>
      <c r="E9" s="1830" t="str">
        <f t="shared" si="0"/>
        <v>介助員や支援員の配置を行い、特別支援学級や通常学級に在籍する特別な配慮を必要とする児童生徒について一層の教育的支援を図る。</v>
      </c>
      <c r="F9" s="1831"/>
      <c r="G9" s="1831"/>
      <c r="H9" s="1831"/>
      <c r="I9" s="1831"/>
      <c r="J9" s="1831"/>
      <c r="K9" s="1831"/>
      <c r="L9" s="1831"/>
      <c r="M9" s="1831"/>
      <c r="N9" s="1832"/>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1833" t="s">
        <v>158</v>
      </c>
      <c r="Q10" s="1834"/>
      <c r="R10" s="1834"/>
      <c r="S10" s="1834"/>
      <c r="T10" s="197" t="str">
        <f>LEFT(E89,1)</f>
        <v>Ａ</v>
      </c>
      <c r="U10" s="1825" t="s">
        <v>159</v>
      </c>
      <c r="V10" s="1825"/>
      <c r="W10" s="1825"/>
      <c r="X10" s="1826"/>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令和4年12月に文科省より、通常の学級にいる配慮が必要な児童生徒の割合が８．８％いるという数値が発表された。支援学級だけでなく、通常の学級においても個別の教育的ニーズを必要としている児童生徒が増えており本市においても同じである。
本市の特別支援教育支援員・介助員のニーズは大変高いものであり、各学校において児童生徒の特性に応じた支援、登校支援、各教科の学習参加における支援、校外学習における安全確保の支援、とその活躍も様々である。各学校より、増員の要請もあり、本事業の評価は大変高いものとなっている。</v>
      </c>
      <c r="U12" s="1807"/>
      <c r="V12" s="1807"/>
      <c r="W12" s="1807"/>
      <c r="X12" s="180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1812" t="s">
        <v>161</v>
      </c>
      <c r="B14" s="1813"/>
      <c r="C14" s="1813"/>
      <c r="D14" s="1813"/>
      <c r="E14" s="1814" t="str">
        <f>E51</f>
        <v>■市が直接実施  □一部委託  □全部委託・指定管理  □その他</v>
      </c>
      <c r="F14" s="1815"/>
      <c r="G14" s="1815"/>
      <c r="H14" s="1815"/>
      <c r="I14" s="1815"/>
      <c r="J14" s="1815"/>
      <c r="K14" s="1815"/>
      <c r="L14" s="1815"/>
      <c r="M14" s="1815"/>
      <c r="N14" s="1816"/>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1812" t="s">
        <v>162</v>
      </c>
      <c r="B15" s="1813"/>
      <c r="C15" s="1813"/>
      <c r="D15" s="1813"/>
      <c r="E15" s="1814" t="str">
        <f>E52</f>
        <v>□国・県の制度　 ■国・県の制度＋市独自の制度　 □市独自の制度</v>
      </c>
      <c r="F15" s="1815"/>
      <c r="G15" s="1815"/>
      <c r="H15" s="1815"/>
      <c r="I15" s="1815"/>
      <c r="J15" s="1815"/>
      <c r="K15" s="1815"/>
      <c r="L15" s="1815"/>
      <c r="M15" s="1815"/>
      <c r="N15" s="1816"/>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1817" t="s">
        <v>163</v>
      </c>
      <c r="B16" s="1818"/>
      <c r="C16" s="1818"/>
      <c r="D16" s="1818"/>
      <c r="E16" s="1819" t="str">
        <f>E53</f>
        <v>特別支援教育支援員設置要綱　介助員設置要綱</v>
      </c>
      <c r="F16" s="1820"/>
      <c r="G16" s="1820"/>
      <c r="H16" s="1820"/>
      <c r="I16" s="1820"/>
      <c r="J16" s="1820"/>
      <c r="K16" s="1820"/>
      <c r="L16" s="1820"/>
      <c r="M16" s="1820"/>
      <c r="N16" s="1821"/>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Ⅰ</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113211000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113211000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109838127</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3372873</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0.97020719718048598</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・特別支援教育支援員を全小・中学校に配置し、個別の教育的ニーズに対応している。
・障がいの重い児童生徒には介助員を配置し、学習や生活の介助にあたっている。</v>
      </c>
      <c r="F26" s="105"/>
      <c r="G26" s="105"/>
      <c r="H26" s="105"/>
      <c r="I26" s="105"/>
      <c r="J26" s="105"/>
      <c r="K26" s="105"/>
      <c r="L26" s="105"/>
      <c r="M26" s="105"/>
      <c r="N26" s="106"/>
      <c r="O26" s="18"/>
      <c r="P26" s="1809" t="s">
        <v>183</v>
      </c>
      <c r="Q26" s="1810"/>
      <c r="R26" s="1810"/>
      <c r="S26" s="1811"/>
      <c r="T26" s="153" t="str">
        <f>E105</f>
        <v>特別支援教育支援員については、計画的に増員し、小学校においては各学校3名配置を目指していく。
中学校における支援は、学習支援のニーズが高まってくる学年であることから、教員免許を持っている支援員の増員を目指していく。
介助員については、障がいの重い児童生徒や医療ケアが必要な児童生徒の公立学校への入学編入が増加する見込みであることから、計画的に応募を行い、適切な配置を行えるようにしたい。</v>
      </c>
      <c r="U26" s="1807"/>
      <c r="V26" s="1807"/>
      <c r="W26" s="1807"/>
      <c r="X26" s="1808"/>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令和４年度就学相談件数</v>
      </c>
      <c r="C33" s="96"/>
      <c r="D33" s="21" t="str">
        <f t="shared" ref="D33:E36" si="1">D70</f>
        <v>件</v>
      </c>
      <c r="E33" s="148">
        <f t="shared" si="1"/>
        <v>313</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令和５年度特別支援学級在籍児童生徒数</v>
      </c>
      <c r="C34" s="96"/>
      <c r="D34" s="21" t="str">
        <f t="shared" si="1"/>
        <v>人</v>
      </c>
      <c r="E34" s="148">
        <f t="shared" si="1"/>
        <v>264</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施策１　教育内容の充実</v>
      </c>
      <c r="F43" s="138"/>
      <c r="G43" s="138"/>
      <c r="H43" s="138"/>
      <c r="I43" s="138"/>
      <c r="J43" s="138"/>
      <c r="K43" s="138"/>
      <c r="L43" s="138"/>
      <c r="M43" s="138"/>
      <c r="N43" s="139"/>
      <c r="AA43" s="8">
        <v>1</v>
      </c>
      <c r="AB43" s="8" t="s">
        <v>10</v>
      </c>
    </row>
    <row r="44" spans="1:35" ht="20.100000000000001" customHeight="1" x14ac:dyDescent="0.15">
      <c r="A44" s="1799" t="s">
        <v>153</v>
      </c>
      <c r="B44" s="1800"/>
      <c r="C44" s="1800"/>
      <c r="D44" s="1800"/>
      <c r="E44" s="1801" t="s">
        <v>388</v>
      </c>
      <c r="F44" s="1802"/>
      <c r="G44" s="1802"/>
      <c r="H44" s="1802"/>
      <c r="I44" s="1802"/>
      <c r="J44" s="1802"/>
      <c r="K44" s="1802"/>
      <c r="L44" s="1802"/>
      <c r="M44" s="1802"/>
      <c r="N44" s="1803"/>
    </row>
    <row r="45" spans="1:35" ht="20.100000000000001" customHeight="1" x14ac:dyDescent="0.15">
      <c r="A45" s="1794" t="s">
        <v>154</v>
      </c>
      <c r="B45" s="1795"/>
      <c r="C45" s="1795"/>
      <c r="D45" s="1795"/>
      <c r="E45" s="1804" t="s">
        <v>380</v>
      </c>
      <c r="F45" s="1805"/>
      <c r="G45" s="1805"/>
      <c r="H45" s="1805"/>
      <c r="I45" s="1805"/>
      <c r="J45" s="1805"/>
      <c r="K45" s="1805"/>
      <c r="L45" s="1805"/>
      <c r="M45" s="1805"/>
      <c r="N45" s="1806"/>
    </row>
    <row r="46" spans="1:35" ht="20.100000000000001" customHeight="1" x14ac:dyDescent="0.15">
      <c r="A46" s="1788" t="s">
        <v>157</v>
      </c>
      <c r="B46" s="1789"/>
      <c r="C46" s="1789"/>
      <c r="D46" s="1790"/>
      <c r="E46" s="1791" t="s">
        <v>389</v>
      </c>
      <c r="F46" s="1792"/>
      <c r="G46" s="1792"/>
      <c r="H46" s="1792"/>
      <c r="I46" s="1792"/>
      <c r="J46" s="1792"/>
      <c r="K46" s="1792"/>
      <c r="L46" s="1792"/>
      <c r="M46" s="1792"/>
      <c r="N46" s="1793"/>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1794" t="s">
        <v>161</v>
      </c>
      <c r="B51" s="1795"/>
      <c r="C51" s="1795"/>
      <c r="D51" s="1795"/>
      <c r="E51" s="1796" t="str">
        <f>AA52 &amp; "市が直接実施  " &amp; AB52  &amp; "一部委託  "  &amp; AC52 &amp; "全部委託・指定管理  " &amp; AD52 &amp; "その他"</f>
        <v>■市が直接実施  □一部委託  □全部委託・指定管理  □その他</v>
      </c>
      <c r="F51" s="1797"/>
      <c r="G51" s="1797"/>
      <c r="H51" s="1797"/>
      <c r="I51" s="1797"/>
      <c r="J51" s="1797"/>
      <c r="K51" s="1797"/>
      <c r="L51" s="1797"/>
      <c r="M51" s="1797"/>
      <c r="N51" s="1798"/>
    </row>
    <row r="52" spans="1:40" ht="20.100000000000001" customHeight="1" x14ac:dyDescent="0.15">
      <c r="A52" s="1794" t="s">
        <v>162</v>
      </c>
      <c r="B52" s="1795"/>
      <c r="C52" s="1795"/>
      <c r="D52" s="1795"/>
      <c r="E52" s="1796" t="str">
        <f>AA53 &amp; "国・県の制度　 " &amp; AB53  &amp; "国・県の制度＋市独自の制度　 "  &amp; AC53  &amp; "市独自の制度"</f>
        <v>□国・県の制度　 ■国・県の制度＋市独自の制度　 □市独自の制度</v>
      </c>
      <c r="F52" s="1797"/>
      <c r="G52" s="1797"/>
      <c r="H52" s="1797"/>
      <c r="I52" s="1797"/>
      <c r="J52" s="1797"/>
      <c r="K52" s="1797"/>
      <c r="L52" s="1797"/>
      <c r="M52" s="1797"/>
      <c r="N52" s="1798"/>
      <c r="AA52" s="8" t="s">
        <v>191</v>
      </c>
      <c r="AB52" s="8" t="s">
        <v>192</v>
      </c>
      <c r="AC52" s="8" t="s">
        <v>192</v>
      </c>
      <c r="AD52" s="8" t="s">
        <v>192</v>
      </c>
    </row>
    <row r="53" spans="1:40" ht="20.100000000000001" customHeight="1" thickBot="1" x14ac:dyDescent="0.2">
      <c r="A53" s="1783" t="s">
        <v>163</v>
      </c>
      <c r="B53" s="1784"/>
      <c r="C53" s="1784"/>
      <c r="D53" s="1784"/>
      <c r="E53" s="1785" t="s">
        <v>390</v>
      </c>
      <c r="F53" s="1786"/>
      <c r="G53" s="1786"/>
      <c r="H53" s="1786"/>
      <c r="I53" s="1786"/>
      <c r="J53" s="1786"/>
      <c r="K53" s="1786"/>
      <c r="L53" s="1786"/>
      <c r="M53" s="1786"/>
      <c r="N53" s="1787"/>
      <c r="AA53" s="8" t="s">
        <v>192</v>
      </c>
      <c r="AB53" s="8" t="s">
        <v>191</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113211000</v>
      </c>
      <c r="F57" s="108"/>
      <c r="G57" s="108">
        <f>IFERROR(HLOOKUP($AF$38,$AA$56:$AI$57,2,FALSE)*1000,"")</f>
        <v>140877000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86360</v>
      </c>
      <c r="AE57" s="23">
        <v>113211</v>
      </c>
      <c r="AF57" s="23">
        <v>140877</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113211000</v>
      </c>
      <c r="G58" s="15"/>
      <c r="H58" s="16">
        <f>IFERROR(G57-H59,"")</f>
        <v>140877000</v>
      </c>
      <c r="I58" s="15"/>
      <c r="J58" s="16">
        <f>IFERROR(I57-J59,"")</f>
        <v>0</v>
      </c>
      <c r="K58" s="15"/>
      <c r="L58" s="16">
        <f>IFERROR(K57-L59,"")</f>
        <v>0</v>
      </c>
      <c r="M58" s="15"/>
      <c r="N58" s="17">
        <f>IFERROR(M57-N59,"")</f>
        <v>0</v>
      </c>
      <c r="AA58" s="23">
        <v>0</v>
      </c>
      <c r="AB58" s="23">
        <v>0</v>
      </c>
      <c r="AC58" s="23">
        <v>0</v>
      </c>
      <c r="AD58" s="23">
        <v>46653079</v>
      </c>
      <c r="AE58" s="23">
        <v>109838127</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109838127</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3372873</v>
      </c>
      <c r="F61" s="108"/>
      <c r="G61" s="108">
        <f>IFERROR(G57-G60,"")</f>
        <v>140877000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0.97020719718048598</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391</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392</v>
      </c>
      <c r="C70" s="96"/>
      <c r="D70" s="26" t="s">
        <v>393</v>
      </c>
      <c r="E70" s="91">
        <f>IFERROR(HLOOKUP($AE$38,$AA$76:$AI$80,2,FALSE),"")</f>
        <v>313</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394</v>
      </c>
      <c r="C71" s="96"/>
      <c r="D71" s="26" t="s">
        <v>240</v>
      </c>
      <c r="E71" s="91">
        <f>IFERROR(HLOOKUP($AE$38,$AA$76:$AI$80,3,FALSE),"")</f>
        <v>264</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313</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264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1770" t="s">
        <v>151</v>
      </c>
      <c r="B85" s="1771"/>
      <c r="C85" s="1771"/>
      <c r="D85" s="1771"/>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1770" t="s">
        <v>155</v>
      </c>
      <c r="B87" s="1771"/>
      <c r="C87" s="1771"/>
      <c r="D87" s="1771"/>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1781" t="s">
        <v>158</v>
      </c>
      <c r="B89" s="1782"/>
      <c r="C89" s="1782"/>
      <c r="D89" s="1782"/>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1770" t="s">
        <v>160</v>
      </c>
      <c r="B91" s="1771"/>
      <c r="C91" s="1771"/>
      <c r="D91" s="1772"/>
      <c r="E91" s="52" t="s">
        <v>395</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1770" t="s">
        <v>172</v>
      </c>
      <c r="B98" s="1771"/>
      <c r="C98" s="1771"/>
      <c r="D98" s="1772"/>
      <c r="E98" s="1776" t="s">
        <v>386</v>
      </c>
      <c r="F98" s="1777"/>
      <c r="G98" s="1778" t="s">
        <v>173</v>
      </c>
      <c r="H98" s="1779"/>
      <c r="I98" s="1779"/>
      <c r="J98" s="1779"/>
      <c r="K98" s="1779"/>
      <c r="L98" s="1779"/>
      <c r="M98" s="1779"/>
      <c r="N98" s="1780"/>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1770" t="s">
        <v>183</v>
      </c>
      <c r="B105" s="1771"/>
      <c r="C105" s="1771"/>
      <c r="D105" s="1772"/>
      <c r="E105" s="1773" t="s">
        <v>396</v>
      </c>
      <c r="F105" s="1774"/>
      <c r="G105" s="1774"/>
      <c r="H105" s="1774"/>
      <c r="I105" s="1774"/>
      <c r="J105" s="1774"/>
      <c r="K105" s="1774"/>
      <c r="L105" s="1774"/>
      <c r="M105" s="1774"/>
      <c r="N105" s="1775"/>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1781" t="s">
        <v>147</v>
      </c>
      <c r="Q4" s="1782"/>
      <c r="R4" s="1782"/>
      <c r="S4" s="1782"/>
      <c r="T4" s="197" t="str">
        <f>LEFT(E83,1)</f>
        <v>Ｂ</v>
      </c>
      <c r="U4" s="1907" t="s">
        <v>148</v>
      </c>
      <c r="V4" s="1907"/>
      <c r="W4" s="1907"/>
      <c r="X4" s="1908"/>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教育内容の充実</v>
      </c>
      <c r="F6" s="138"/>
      <c r="G6" s="138"/>
      <c r="H6" s="138"/>
      <c r="I6" s="138"/>
      <c r="J6" s="138"/>
      <c r="K6" s="138"/>
      <c r="L6" s="138"/>
      <c r="M6" s="138"/>
      <c r="N6" s="139"/>
      <c r="P6" s="1770" t="s">
        <v>151</v>
      </c>
      <c r="Q6" s="1771"/>
      <c r="R6" s="1771"/>
      <c r="S6" s="1771"/>
      <c r="T6" s="197" t="str">
        <f>LEFT(E85,1)</f>
        <v>Ａ</v>
      </c>
      <c r="U6" s="1907" t="s">
        <v>152</v>
      </c>
      <c r="V6" s="1907"/>
      <c r="W6" s="1907"/>
      <c r="X6" s="1908"/>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1909" t="s">
        <v>153</v>
      </c>
      <c r="B7" s="1910"/>
      <c r="C7" s="1910"/>
      <c r="D7" s="1910"/>
      <c r="E7" s="1911" t="str">
        <f t="shared" si="0"/>
        <v>日本語指導員派遣</v>
      </c>
      <c r="F7" s="1912"/>
      <c r="G7" s="1912"/>
      <c r="H7" s="1912"/>
      <c r="I7" s="1912"/>
      <c r="J7" s="1912"/>
      <c r="K7" s="1912"/>
      <c r="L7" s="1912"/>
      <c r="M7" s="1912"/>
      <c r="N7" s="1913"/>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1884" t="s">
        <v>154</v>
      </c>
      <c r="B8" s="1885"/>
      <c r="C8" s="1885"/>
      <c r="D8" s="1885"/>
      <c r="E8" s="1894" t="str">
        <f t="shared" si="0"/>
        <v>教育相談センター</v>
      </c>
      <c r="F8" s="1895"/>
      <c r="G8" s="1895"/>
      <c r="H8" s="1895"/>
      <c r="I8" s="1895"/>
      <c r="J8" s="1895"/>
      <c r="K8" s="1895"/>
      <c r="L8" s="1895"/>
      <c r="M8" s="1895"/>
      <c r="N8" s="1896"/>
      <c r="P8" s="1881" t="s">
        <v>155</v>
      </c>
      <c r="Q8" s="1882"/>
      <c r="R8" s="1882"/>
      <c r="S8" s="1882"/>
      <c r="T8" s="184" t="str">
        <f>LEFT(E87,1)</f>
        <v>Ａ</v>
      </c>
      <c r="U8" s="1897" t="s">
        <v>156</v>
      </c>
      <c r="V8" s="1897"/>
      <c r="W8" s="1897"/>
      <c r="X8" s="1898"/>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1899" t="s">
        <v>157</v>
      </c>
      <c r="B9" s="1900"/>
      <c r="C9" s="1900"/>
      <c r="D9" s="1901"/>
      <c r="E9" s="1902" t="str">
        <f t="shared" si="0"/>
        <v>小・中学校に編入したばかりの外国籍児童生徒等のために、日本語指導員及び外国籍児童生徒サポーターが日本語の指導を行ったり、生活面での支援を行ったりして学校への適応促進を図る。</v>
      </c>
      <c r="F9" s="1903"/>
      <c r="G9" s="1903"/>
      <c r="H9" s="1903"/>
      <c r="I9" s="1903"/>
      <c r="J9" s="1903"/>
      <c r="K9" s="1903"/>
      <c r="L9" s="1903"/>
      <c r="M9" s="1903"/>
      <c r="N9" s="1904"/>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1905" t="s">
        <v>158</v>
      </c>
      <c r="Q10" s="1906"/>
      <c r="R10" s="1906"/>
      <c r="S10" s="1906"/>
      <c r="T10" s="197" t="str">
        <f>LEFT(E89,1)</f>
        <v>Ａ</v>
      </c>
      <c r="U10" s="1897" t="s">
        <v>159</v>
      </c>
      <c r="V10" s="1897"/>
      <c r="W10" s="1897"/>
      <c r="X10" s="189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日本語指導が必要な児童生徒の人数が年々増加傾向であり、支援のニーズが高まっている。
中でも、日本に来て間もない児童生徒の支援を行うことは容易ではなく、日本語の指導のみならず、日本の学校における生活様式に順応するための支援が求められる。日本語指導員と外国籍児童生徒サポーターの学習補助、生活補助の支援が、日本の学校生活に適応するために大変有効であった。学校でも広く認知され、要請も増えている状況である。</v>
      </c>
      <c r="U12" s="1879"/>
      <c r="V12" s="1879"/>
      <c r="W12" s="1879"/>
      <c r="X12" s="1880"/>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1884" t="s">
        <v>161</v>
      </c>
      <c r="B14" s="1885"/>
      <c r="C14" s="1885"/>
      <c r="D14" s="1885"/>
      <c r="E14" s="1886" t="str">
        <f>E51</f>
        <v>■市が直接実施  □一部委託  □全部委託・指定管理  □その他</v>
      </c>
      <c r="F14" s="1887"/>
      <c r="G14" s="1887"/>
      <c r="H14" s="1887"/>
      <c r="I14" s="1887"/>
      <c r="J14" s="1887"/>
      <c r="K14" s="1887"/>
      <c r="L14" s="1887"/>
      <c r="M14" s="1887"/>
      <c r="N14" s="1888"/>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1884" t="s">
        <v>162</v>
      </c>
      <c r="B15" s="1885"/>
      <c r="C15" s="1885"/>
      <c r="D15" s="1885"/>
      <c r="E15" s="1886" t="str">
        <f>E52</f>
        <v>□国・県の制度　 ■国・県の制度＋市独自の制度　 □市独自の制度</v>
      </c>
      <c r="F15" s="1887"/>
      <c r="G15" s="1887"/>
      <c r="H15" s="1887"/>
      <c r="I15" s="1887"/>
      <c r="J15" s="1887"/>
      <c r="K15" s="1887"/>
      <c r="L15" s="1887"/>
      <c r="M15" s="1887"/>
      <c r="N15" s="1888"/>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1889" t="s">
        <v>163</v>
      </c>
      <c r="B16" s="1890"/>
      <c r="C16" s="1890"/>
      <c r="D16" s="1890"/>
      <c r="E16" s="1891" t="str">
        <f>E53</f>
        <v>日本語指導員要綱　　外国籍児童生徒サポーター要綱</v>
      </c>
      <c r="F16" s="1892"/>
      <c r="G16" s="1892"/>
      <c r="H16" s="1892"/>
      <c r="I16" s="1892"/>
      <c r="J16" s="1892"/>
      <c r="K16" s="1892"/>
      <c r="L16" s="1892"/>
      <c r="M16" s="1892"/>
      <c r="N16" s="1893"/>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Ⅰ</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2256000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2256000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2166595</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89405</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0.96037012411347522</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・日本語指導が必要な児童が多い新座小学校と第四小学校に日本語指導教諭（県費職員）が配置されており、日本語指導員は日本語指導教諭と共に支援・指導を行っている。
・日本語習得のレベルに合わせた教材準備と学習の提供、在籍学級における入り込みの支援を行っている。
・外国籍児童生徒サポーターは、日本に来て間もない児童生徒に対し、日本の学校生活に慣れるまでの短期的な支援を行っている。支援内容は学習補助、日本語指導（特別の教育課程外）である。</v>
      </c>
      <c r="F26" s="105"/>
      <c r="G26" s="105"/>
      <c r="H26" s="105"/>
      <c r="I26" s="105"/>
      <c r="J26" s="105"/>
      <c r="K26" s="105"/>
      <c r="L26" s="105"/>
      <c r="M26" s="105"/>
      <c r="N26" s="106"/>
      <c r="O26" s="18"/>
      <c r="P26" s="1881" t="s">
        <v>183</v>
      </c>
      <c r="Q26" s="1882"/>
      <c r="R26" s="1882"/>
      <c r="S26" s="1883"/>
      <c r="T26" s="153" t="str">
        <f>E105</f>
        <v>令和６年度、野火止小学校に日本語指導教室が設置され、日本語指導教諭も配置されたが、日本語指導員の配置がまだ行われていない。令和７年度に向け、日本語指導員を１名配置する予定である。
また、今後、日本語指導が必要な児童生徒の数が増加の見込みであることから、日本語指導教室が増設されたり、支援が必要な児童生徒が多く在籍している学校には日本語指導員を計画的に増員していく。
日本への編入児童生徒の増加が見込まれる場合は外国籍児童生徒サポーターの派遣回数を増やし、適切に支援にあたれるようにする。</v>
      </c>
      <c r="U26" s="1879"/>
      <c r="V26" s="1879"/>
      <c r="W26" s="1879"/>
      <c r="X26" s="1880"/>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令和５年度日本語指導対象児童生徒数</v>
      </c>
      <c r="C33" s="96"/>
      <c r="D33" s="21" t="str">
        <f t="shared" ref="D33:E36" si="1">D70</f>
        <v>人</v>
      </c>
      <c r="E33" s="148">
        <f t="shared" si="1"/>
        <v>53</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施策１　教育内容の充実</v>
      </c>
      <c r="F43" s="138"/>
      <c r="G43" s="138"/>
      <c r="H43" s="138"/>
      <c r="I43" s="138"/>
      <c r="J43" s="138"/>
      <c r="K43" s="138"/>
      <c r="L43" s="138"/>
      <c r="M43" s="138"/>
      <c r="N43" s="139"/>
      <c r="AA43" s="8">
        <v>1</v>
      </c>
      <c r="AB43" s="8" t="s">
        <v>10</v>
      </c>
    </row>
    <row r="44" spans="1:35" ht="20.100000000000001" customHeight="1" x14ac:dyDescent="0.15">
      <c r="A44" s="1871" t="s">
        <v>153</v>
      </c>
      <c r="B44" s="1872"/>
      <c r="C44" s="1872"/>
      <c r="D44" s="1872"/>
      <c r="E44" s="1873" t="s">
        <v>397</v>
      </c>
      <c r="F44" s="1874"/>
      <c r="G44" s="1874"/>
      <c r="H44" s="1874"/>
      <c r="I44" s="1874"/>
      <c r="J44" s="1874"/>
      <c r="K44" s="1874"/>
      <c r="L44" s="1874"/>
      <c r="M44" s="1874"/>
      <c r="N44" s="1875"/>
    </row>
    <row r="45" spans="1:35" ht="20.100000000000001" customHeight="1" x14ac:dyDescent="0.15">
      <c r="A45" s="1866" t="s">
        <v>154</v>
      </c>
      <c r="B45" s="1867"/>
      <c r="C45" s="1867"/>
      <c r="D45" s="1867"/>
      <c r="E45" s="1876" t="s">
        <v>380</v>
      </c>
      <c r="F45" s="1877"/>
      <c r="G45" s="1877"/>
      <c r="H45" s="1877"/>
      <c r="I45" s="1877"/>
      <c r="J45" s="1877"/>
      <c r="K45" s="1877"/>
      <c r="L45" s="1877"/>
      <c r="M45" s="1877"/>
      <c r="N45" s="1878"/>
    </row>
    <row r="46" spans="1:35" ht="20.100000000000001" customHeight="1" x14ac:dyDescent="0.15">
      <c r="A46" s="1860" t="s">
        <v>157</v>
      </c>
      <c r="B46" s="1861"/>
      <c r="C46" s="1861"/>
      <c r="D46" s="1862"/>
      <c r="E46" s="1863" t="s">
        <v>398</v>
      </c>
      <c r="F46" s="1864"/>
      <c r="G46" s="1864"/>
      <c r="H46" s="1864"/>
      <c r="I46" s="1864"/>
      <c r="J46" s="1864"/>
      <c r="K46" s="1864"/>
      <c r="L46" s="1864"/>
      <c r="M46" s="1864"/>
      <c r="N46" s="1865"/>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1866" t="s">
        <v>161</v>
      </c>
      <c r="B51" s="1867"/>
      <c r="C51" s="1867"/>
      <c r="D51" s="1867"/>
      <c r="E51" s="1868" t="str">
        <f>AA52 &amp; "市が直接実施  " &amp; AB52  &amp; "一部委託  "  &amp; AC52 &amp; "全部委託・指定管理  " &amp; AD52 &amp; "その他"</f>
        <v>■市が直接実施  □一部委託  □全部委託・指定管理  □その他</v>
      </c>
      <c r="F51" s="1869"/>
      <c r="G51" s="1869"/>
      <c r="H51" s="1869"/>
      <c r="I51" s="1869"/>
      <c r="J51" s="1869"/>
      <c r="K51" s="1869"/>
      <c r="L51" s="1869"/>
      <c r="M51" s="1869"/>
      <c r="N51" s="1870"/>
    </row>
    <row r="52" spans="1:40" ht="20.100000000000001" customHeight="1" x14ac:dyDescent="0.15">
      <c r="A52" s="1866" t="s">
        <v>162</v>
      </c>
      <c r="B52" s="1867"/>
      <c r="C52" s="1867"/>
      <c r="D52" s="1867"/>
      <c r="E52" s="1868" t="str">
        <f>AA53 &amp; "国・県の制度　 " &amp; AB53  &amp; "国・県の制度＋市独自の制度　 "  &amp; AC53  &amp; "市独自の制度"</f>
        <v>□国・県の制度　 ■国・県の制度＋市独自の制度　 □市独自の制度</v>
      </c>
      <c r="F52" s="1869"/>
      <c r="G52" s="1869"/>
      <c r="H52" s="1869"/>
      <c r="I52" s="1869"/>
      <c r="J52" s="1869"/>
      <c r="K52" s="1869"/>
      <c r="L52" s="1869"/>
      <c r="M52" s="1869"/>
      <c r="N52" s="1870"/>
      <c r="AA52" s="8" t="s">
        <v>191</v>
      </c>
      <c r="AB52" s="8" t="s">
        <v>192</v>
      </c>
      <c r="AC52" s="8" t="s">
        <v>192</v>
      </c>
      <c r="AD52" s="8" t="s">
        <v>192</v>
      </c>
    </row>
    <row r="53" spans="1:40" ht="20.100000000000001" customHeight="1" thickBot="1" x14ac:dyDescent="0.2">
      <c r="A53" s="1855" t="s">
        <v>163</v>
      </c>
      <c r="B53" s="1856"/>
      <c r="C53" s="1856"/>
      <c r="D53" s="1856"/>
      <c r="E53" s="1857" t="s">
        <v>399</v>
      </c>
      <c r="F53" s="1858"/>
      <c r="G53" s="1858"/>
      <c r="H53" s="1858"/>
      <c r="I53" s="1858"/>
      <c r="J53" s="1858"/>
      <c r="K53" s="1858"/>
      <c r="L53" s="1858"/>
      <c r="M53" s="1858"/>
      <c r="N53" s="1859"/>
      <c r="AA53" s="8" t="s">
        <v>192</v>
      </c>
      <c r="AB53" s="8" t="s">
        <v>191</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2256000</v>
      </c>
      <c r="F57" s="108"/>
      <c r="G57" s="108">
        <f>IFERROR(HLOOKUP($AF$38,$AA$56:$AI$57,2,FALSE)*1000,"")</f>
        <v>2338000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2092</v>
      </c>
      <c r="AE57" s="23">
        <v>2256</v>
      </c>
      <c r="AF57" s="23">
        <v>2338</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2256000</v>
      </c>
      <c r="G58" s="15"/>
      <c r="H58" s="16">
        <f>IFERROR(G57-H59,"")</f>
        <v>2338000</v>
      </c>
      <c r="I58" s="15"/>
      <c r="J58" s="16">
        <f>IFERROR(I57-J59,"")</f>
        <v>0</v>
      </c>
      <c r="K58" s="15"/>
      <c r="L58" s="16">
        <f>IFERROR(K57-L59,"")</f>
        <v>0</v>
      </c>
      <c r="M58" s="15"/>
      <c r="N58" s="17">
        <f>IFERROR(M57-N59,"")</f>
        <v>0</v>
      </c>
      <c r="AA58" s="23">
        <v>0</v>
      </c>
      <c r="AB58" s="23">
        <v>0</v>
      </c>
      <c r="AC58" s="23">
        <v>0</v>
      </c>
      <c r="AD58" s="23">
        <v>1027479</v>
      </c>
      <c r="AE58" s="23">
        <v>2166595</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2166595</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89405</v>
      </c>
      <c r="F61" s="108"/>
      <c r="G61" s="108">
        <f>IFERROR(G57-G60,"")</f>
        <v>2338000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0.96037012411347522</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400</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401</v>
      </c>
      <c r="C70" s="96"/>
      <c r="D70" s="26" t="s">
        <v>240</v>
      </c>
      <c r="E70" s="91">
        <f>IFERROR(HLOOKUP($AE$38,$AA$76:$AI$80,2,FALSE),"")</f>
        <v>53</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53</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1842" t="s">
        <v>151</v>
      </c>
      <c r="B85" s="1843"/>
      <c r="C85" s="1843"/>
      <c r="D85" s="1843"/>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1842" t="s">
        <v>155</v>
      </c>
      <c r="B87" s="1843"/>
      <c r="C87" s="1843"/>
      <c r="D87" s="1843"/>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1853" t="s">
        <v>158</v>
      </c>
      <c r="B89" s="1854"/>
      <c r="C89" s="1854"/>
      <c r="D89" s="1854"/>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1842" t="s">
        <v>160</v>
      </c>
      <c r="B91" s="1843"/>
      <c r="C91" s="1843"/>
      <c r="D91" s="1844"/>
      <c r="E91" s="52" t="s">
        <v>402</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1842" t="s">
        <v>172</v>
      </c>
      <c r="B98" s="1843"/>
      <c r="C98" s="1843"/>
      <c r="D98" s="1844"/>
      <c r="E98" s="1848" t="s">
        <v>386</v>
      </c>
      <c r="F98" s="1849"/>
      <c r="G98" s="1850" t="s">
        <v>173</v>
      </c>
      <c r="H98" s="1851"/>
      <c r="I98" s="1851"/>
      <c r="J98" s="1851"/>
      <c r="K98" s="1851"/>
      <c r="L98" s="1851"/>
      <c r="M98" s="1851"/>
      <c r="N98" s="1852"/>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1842" t="s">
        <v>183</v>
      </c>
      <c r="B105" s="1843"/>
      <c r="C105" s="1843"/>
      <c r="D105" s="1844"/>
      <c r="E105" s="1845" t="s">
        <v>403</v>
      </c>
      <c r="F105" s="1846"/>
      <c r="G105" s="1846"/>
      <c r="H105" s="1846"/>
      <c r="I105" s="1846"/>
      <c r="J105" s="1846"/>
      <c r="K105" s="1846"/>
      <c r="L105" s="1846"/>
      <c r="M105" s="1846"/>
      <c r="N105" s="1847"/>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1853" t="s">
        <v>147</v>
      </c>
      <c r="Q4" s="1854"/>
      <c r="R4" s="1854"/>
      <c r="S4" s="1854"/>
      <c r="T4" s="197" t="str">
        <f>LEFT(E83,1)</f>
        <v>Ｃ</v>
      </c>
      <c r="U4" s="1979" t="s">
        <v>148</v>
      </c>
      <c r="V4" s="1979"/>
      <c r="W4" s="1979"/>
      <c r="X4" s="1980"/>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施策２　教育活動の質の向上</v>
      </c>
      <c r="F6" s="138"/>
      <c r="G6" s="138"/>
      <c r="H6" s="138"/>
      <c r="I6" s="138"/>
      <c r="J6" s="138"/>
      <c r="K6" s="138"/>
      <c r="L6" s="138"/>
      <c r="M6" s="138"/>
      <c r="N6" s="139"/>
      <c r="P6" s="1842" t="s">
        <v>151</v>
      </c>
      <c r="Q6" s="1843"/>
      <c r="R6" s="1843"/>
      <c r="S6" s="1843"/>
      <c r="T6" s="197" t="str">
        <f>LEFT(E85,1)</f>
        <v>Ａ</v>
      </c>
      <c r="U6" s="1979" t="s">
        <v>152</v>
      </c>
      <c r="V6" s="1979"/>
      <c r="W6" s="1979"/>
      <c r="X6" s="1980"/>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1981" t="s">
        <v>153</v>
      </c>
      <c r="B7" s="1982"/>
      <c r="C7" s="1982"/>
      <c r="D7" s="1982"/>
      <c r="E7" s="1983" t="str">
        <f t="shared" si="0"/>
        <v>中学校部活動推進</v>
      </c>
      <c r="F7" s="1984"/>
      <c r="G7" s="1984"/>
      <c r="H7" s="1984"/>
      <c r="I7" s="1984"/>
      <c r="J7" s="1984"/>
      <c r="K7" s="1984"/>
      <c r="L7" s="1984"/>
      <c r="M7" s="1984"/>
      <c r="N7" s="1985"/>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1956" t="s">
        <v>154</v>
      </c>
      <c r="B8" s="1957"/>
      <c r="C8" s="1957"/>
      <c r="D8" s="1957"/>
      <c r="E8" s="1966" t="str">
        <f t="shared" si="0"/>
        <v>教育支援課</v>
      </c>
      <c r="F8" s="1967"/>
      <c r="G8" s="1967"/>
      <c r="H8" s="1967"/>
      <c r="I8" s="1967"/>
      <c r="J8" s="1967"/>
      <c r="K8" s="1967"/>
      <c r="L8" s="1967"/>
      <c r="M8" s="1967"/>
      <c r="N8" s="1968"/>
      <c r="P8" s="1953" t="s">
        <v>155</v>
      </c>
      <c r="Q8" s="1954"/>
      <c r="R8" s="1954"/>
      <c r="S8" s="1954"/>
      <c r="T8" s="184" t="str">
        <f>LEFT(E87,1)</f>
        <v>Ｂ</v>
      </c>
      <c r="U8" s="1969" t="s">
        <v>156</v>
      </c>
      <c r="V8" s="1969"/>
      <c r="W8" s="1969"/>
      <c r="X8" s="1970"/>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1971" t="s">
        <v>157</v>
      </c>
      <c r="B9" s="1972"/>
      <c r="C9" s="1972"/>
      <c r="D9" s="1973"/>
      <c r="E9" s="1974" t="str">
        <f t="shared" si="0"/>
        <v>令和５年度から始まる部活動改革推進期間における地域移行の検討を円滑に進める目的で、協力者と会議を複数回開催する。
生徒の心身の健やかな発達を促し、豊かな人間形成のため部活動の充実を図る。部活動の顧問が専門的な技術指導をすることのできない運動部及び文化部の部活動において、ボランティア指導員を配置する。</v>
      </c>
      <c r="F9" s="1975"/>
      <c r="G9" s="1975"/>
      <c r="H9" s="1975"/>
      <c r="I9" s="1975"/>
      <c r="J9" s="1975"/>
      <c r="K9" s="1975"/>
      <c r="L9" s="1975"/>
      <c r="M9" s="1975"/>
      <c r="N9" s="1976"/>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1977" t="s">
        <v>158</v>
      </c>
      <c r="Q10" s="1978"/>
      <c r="R10" s="1978"/>
      <c r="S10" s="1978"/>
      <c r="T10" s="197" t="str">
        <f>LEFT(E89,1)</f>
        <v>Ｂ</v>
      </c>
      <c r="U10" s="1969" t="s">
        <v>159</v>
      </c>
      <c r="V10" s="1969"/>
      <c r="W10" s="1969"/>
      <c r="X10" s="1970"/>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部活動ボランティアの活用は、大会等で結果として実績を残している。専門性の指導の重要性を感じる。熱心で献身的な指導者が多く、生徒の活動に大いに貢献している。一方で、部活動地域移行に係る会議については、国や県の状況や市内中学校部活動の課題等を把握するだけにとどまり思うような進捗がなかった。また、部活動の地域移行については、教員の働き方改革の視点や中学生にスポーツを幅広く自由に親し機会を増やし、地域の力を活用していく必要がある。</v>
      </c>
      <c r="U12" s="1951"/>
      <c r="V12" s="1951"/>
      <c r="W12" s="1951"/>
      <c r="X12" s="1952"/>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1956" t="s">
        <v>161</v>
      </c>
      <c r="B14" s="1957"/>
      <c r="C14" s="1957"/>
      <c r="D14" s="1957"/>
      <c r="E14" s="1958" t="str">
        <f>E51</f>
        <v>■市が直接実施  □一部委託  □全部委託・指定管理  □その他</v>
      </c>
      <c r="F14" s="1959"/>
      <c r="G14" s="1959"/>
      <c r="H14" s="1959"/>
      <c r="I14" s="1959"/>
      <c r="J14" s="1959"/>
      <c r="K14" s="1959"/>
      <c r="L14" s="1959"/>
      <c r="M14" s="1959"/>
      <c r="N14" s="1960"/>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1956" t="s">
        <v>162</v>
      </c>
      <c r="B15" s="1957"/>
      <c r="C15" s="1957"/>
      <c r="D15" s="1957"/>
      <c r="E15" s="1958" t="str">
        <f>E52</f>
        <v>□国・県の制度　 ■国・県の制度＋市独自の制度　 □市独自の制度</v>
      </c>
      <c r="F15" s="1959"/>
      <c r="G15" s="1959"/>
      <c r="H15" s="1959"/>
      <c r="I15" s="1959"/>
      <c r="J15" s="1959"/>
      <c r="K15" s="1959"/>
      <c r="L15" s="1959"/>
      <c r="M15" s="1959"/>
      <c r="N15" s="1960"/>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1961" t="s">
        <v>163</v>
      </c>
      <c r="B16" s="1962"/>
      <c r="C16" s="1962"/>
      <c r="D16" s="1962"/>
      <c r="E16" s="1963" t="str">
        <f>E53</f>
        <v>埼玉県の学校部活動の在り方に関する方針</v>
      </c>
      <c r="F16" s="1964"/>
      <c r="G16" s="1964"/>
      <c r="H16" s="1964"/>
      <c r="I16" s="1964"/>
      <c r="J16" s="1964"/>
      <c r="K16" s="1964"/>
      <c r="L16" s="1964"/>
      <c r="M16" s="1964"/>
      <c r="N16" s="1965"/>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835000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835000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540000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295000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0.6467065868263473</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部活動ボランティアについて部活動顧問が専門的な技術指導をすることのできない運動部及び文化部の部活動において、放課後や休日の活動の際、ボランティア指導員の指導を受けるものである。１回２時間を目安とし、年３０回以上の指導を受ける。令和５年度は２１名（運動部活動１９名、文化部活動２名）の指導員が活動した。
部活動地域移行に係る検討会議の実施はなし。</v>
      </c>
      <c r="F26" s="105"/>
      <c r="G26" s="105"/>
      <c r="H26" s="105"/>
      <c r="I26" s="105"/>
      <c r="J26" s="105"/>
      <c r="K26" s="105"/>
      <c r="L26" s="105"/>
      <c r="M26" s="105"/>
      <c r="N26" s="106"/>
      <c r="O26" s="18"/>
      <c r="P26" s="1953" t="s">
        <v>183</v>
      </c>
      <c r="Q26" s="1954"/>
      <c r="R26" s="1954"/>
      <c r="S26" s="1955"/>
      <c r="T26" s="153" t="str">
        <f>E105</f>
        <v>部活動検討委員会を実施し、課題の精査及び部活動地域移行の方向性を具体的に検討し令和８年度実施に向けて体制を整えていく。</v>
      </c>
      <c r="U26" s="1951"/>
      <c r="V26" s="1951"/>
      <c r="W26" s="1951"/>
      <c r="X26" s="1952"/>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部活動ボランティア指導員配置数</v>
      </c>
      <c r="C33" s="96"/>
      <c r="D33" s="21" t="str">
        <f t="shared" ref="D33:E36" si="1">D70</f>
        <v>人</v>
      </c>
      <c r="E33" s="148">
        <f t="shared" si="1"/>
        <v>21</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施策２　教育活動の質の向上</v>
      </c>
      <c r="F43" s="138"/>
      <c r="G43" s="138"/>
      <c r="H43" s="138"/>
      <c r="I43" s="138"/>
      <c r="J43" s="138"/>
      <c r="K43" s="138"/>
      <c r="L43" s="138"/>
      <c r="M43" s="138"/>
      <c r="N43" s="139"/>
      <c r="AA43" s="8">
        <v>2</v>
      </c>
      <c r="AB43" s="8" t="s">
        <v>36</v>
      </c>
    </row>
    <row r="44" spans="1:35" ht="20.100000000000001" customHeight="1" x14ac:dyDescent="0.15">
      <c r="A44" s="1943" t="s">
        <v>153</v>
      </c>
      <c r="B44" s="1944"/>
      <c r="C44" s="1944"/>
      <c r="D44" s="1944"/>
      <c r="E44" s="1945" t="s">
        <v>404</v>
      </c>
      <c r="F44" s="1946"/>
      <c r="G44" s="1946"/>
      <c r="H44" s="1946"/>
      <c r="I44" s="1946"/>
      <c r="J44" s="1946"/>
      <c r="K44" s="1946"/>
      <c r="L44" s="1946"/>
      <c r="M44" s="1946"/>
      <c r="N44" s="1947"/>
    </row>
    <row r="45" spans="1:35" ht="20.100000000000001" customHeight="1" x14ac:dyDescent="0.15">
      <c r="A45" s="1938" t="s">
        <v>154</v>
      </c>
      <c r="B45" s="1939"/>
      <c r="C45" s="1939"/>
      <c r="D45" s="1939"/>
      <c r="E45" s="1948" t="s">
        <v>189</v>
      </c>
      <c r="F45" s="1949"/>
      <c r="G45" s="1949"/>
      <c r="H45" s="1949"/>
      <c r="I45" s="1949"/>
      <c r="J45" s="1949"/>
      <c r="K45" s="1949"/>
      <c r="L45" s="1949"/>
      <c r="M45" s="1949"/>
      <c r="N45" s="1950"/>
    </row>
    <row r="46" spans="1:35" ht="20.100000000000001" customHeight="1" x14ac:dyDescent="0.15">
      <c r="A46" s="1932" t="s">
        <v>157</v>
      </c>
      <c r="B46" s="1933"/>
      <c r="C46" s="1933"/>
      <c r="D46" s="1934"/>
      <c r="E46" s="1935" t="s">
        <v>405</v>
      </c>
      <c r="F46" s="1936"/>
      <c r="G46" s="1936"/>
      <c r="H46" s="1936"/>
      <c r="I46" s="1936"/>
      <c r="J46" s="1936"/>
      <c r="K46" s="1936"/>
      <c r="L46" s="1936"/>
      <c r="M46" s="1936"/>
      <c r="N46" s="1937"/>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1938" t="s">
        <v>161</v>
      </c>
      <c r="B51" s="1939"/>
      <c r="C51" s="1939"/>
      <c r="D51" s="1939"/>
      <c r="E51" s="1940" t="str">
        <f>AA52 &amp; "市が直接実施  " &amp; AB52  &amp; "一部委託  "  &amp; AC52 &amp; "全部委託・指定管理  " &amp; AD52 &amp; "その他"</f>
        <v>■市が直接実施  □一部委託  □全部委託・指定管理  □その他</v>
      </c>
      <c r="F51" s="1941"/>
      <c r="G51" s="1941"/>
      <c r="H51" s="1941"/>
      <c r="I51" s="1941"/>
      <c r="J51" s="1941"/>
      <c r="K51" s="1941"/>
      <c r="L51" s="1941"/>
      <c r="M51" s="1941"/>
      <c r="N51" s="1942"/>
    </row>
    <row r="52" spans="1:40" ht="20.100000000000001" customHeight="1" x14ac:dyDescent="0.15">
      <c r="A52" s="1938" t="s">
        <v>162</v>
      </c>
      <c r="B52" s="1939"/>
      <c r="C52" s="1939"/>
      <c r="D52" s="1939"/>
      <c r="E52" s="1940" t="str">
        <f>AA53 &amp; "国・県の制度　 " &amp; AB53  &amp; "国・県の制度＋市独自の制度　 "  &amp; AC53  &amp; "市独自の制度"</f>
        <v>□国・県の制度　 ■国・県の制度＋市独自の制度　 □市独自の制度</v>
      </c>
      <c r="F52" s="1941"/>
      <c r="G52" s="1941"/>
      <c r="H52" s="1941"/>
      <c r="I52" s="1941"/>
      <c r="J52" s="1941"/>
      <c r="K52" s="1941"/>
      <c r="L52" s="1941"/>
      <c r="M52" s="1941"/>
      <c r="N52" s="1942"/>
      <c r="AA52" s="8" t="s">
        <v>191</v>
      </c>
      <c r="AB52" s="8" t="s">
        <v>192</v>
      </c>
      <c r="AC52" s="8" t="s">
        <v>192</v>
      </c>
      <c r="AD52" s="8" t="s">
        <v>192</v>
      </c>
    </row>
    <row r="53" spans="1:40" ht="20.100000000000001" customHeight="1" thickBot="1" x14ac:dyDescent="0.2">
      <c r="A53" s="1927" t="s">
        <v>163</v>
      </c>
      <c r="B53" s="1928"/>
      <c r="C53" s="1928"/>
      <c r="D53" s="1928"/>
      <c r="E53" s="1929" t="s">
        <v>406</v>
      </c>
      <c r="F53" s="1930"/>
      <c r="G53" s="1930"/>
      <c r="H53" s="1930"/>
      <c r="I53" s="1930"/>
      <c r="J53" s="1930"/>
      <c r="K53" s="1930"/>
      <c r="L53" s="1930"/>
      <c r="M53" s="1930"/>
      <c r="N53" s="1931"/>
      <c r="AA53" s="8" t="s">
        <v>192</v>
      </c>
      <c r="AB53" s="8" t="s">
        <v>191</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835000</v>
      </c>
      <c r="F57" s="108"/>
      <c r="G57" s="108">
        <f>IFERROR(HLOOKUP($AF$38,$AA$56:$AI$57,2,FALSE)*1000,"")</f>
        <v>840000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0</v>
      </c>
      <c r="AE57" s="23">
        <v>835</v>
      </c>
      <c r="AF57" s="23">
        <v>840</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835000</v>
      </c>
      <c r="G58" s="15"/>
      <c r="H58" s="16">
        <f>IFERROR(G57-H59,"")</f>
        <v>840000</v>
      </c>
      <c r="I58" s="15"/>
      <c r="J58" s="16">
        <f>IFERROR(I57-J59,"")</f>
        <v>0</v>
      </c>
      <c r="K58" s="15"/>
      <c r="L58" s="16">
        <f>IFERROR(K57-L59,"")</f>
        <v>0</v>
      </c>
      <c r="M58" s="15"/>
      <c r="N58" s="17">
        <f>IFERROR(M57-N59,"")</f>
        <v>0</v>
      </c>
      <c r="AA58" s="23">
        <v>0</v>
      </c>
      <c r="AB58" s="23">
        <v>0</v>
      </c>
      <c r="AC58" s="23">
        <v>0</v>
      </c>
      <c r="AD58" s="23">
        <v>0</v>
      </c>
      <c r="AE58" s="23">
        <v>540000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540000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295000</v>
      </c>
      <c r="F61" s="108"/>
      <c r="G61" s="108">
        <f>IFERROR(G57-G60,"")</f>
        <v>840000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0.6467065868263473</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407</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408</v>
      </c>
      <c r="C70" s="96"/>
      <c r="D70" s="26" t="s">
        <v>240</v>
      </c>
      <c r="E70" s="91">
        <f>IFERROR(HLOOKUP($AE$38,$AA$76:$AI$80,2,FALSE),"")</f>
        <v>21</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21</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327</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1914" t="s">
        <v>151</v>
      </c>
      <c r="B85" s="1915"/>
      <c r="C85" s="1915"/>
      <c r="D85" s="1915"/>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1914" t="s">
        <v>155</v>
      </c>
      <c r="B87" s="1915"/>
      <c r="C87" s="1915"/>
      <c r="D87" s="1915"/>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1925" t="s">
        <v>158</v>
      </c>
      <c r="B89" s="1926"/>
      <c r="C89" s="1926"/>
      <c r="D89" s="1926"/>
      <c r="E89" s="79" t="s">
        <v>302</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1914" t="s">
        <v>160</v>
      </c>
      <c r="B91" s="1915"/>
      <c r="C91" s="1915"/>
      <c r="D91" s="1916"/>
      <c r="E91" s="52" t="s">
        <v>409</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1914" t="s">
        <v>172</v>
      </c>
      <c r="B98" s="1915"/>
      <c r="C98" s="1915"/>
      <c r="D98" s="1916"/>
      <c r="E98" s="1920" t="s">
        <v>216</v>
      </c>
      <c r="F98" s="1921"/>
      <c r="G98" s="1922" t="s">
        <v>173</v>
      </c>
      <c r="H98" s="1923"/>
      <c r="I98" s="1923"/>
      <c r="J98" s="1923"/>
      <c r="K98" s="1923"/>
      <c r="L98" s="1923"/>
      <c r="M98" s="1923"/>
      <c r="N98" s="1924"/>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1914" t="s">
        <v>183</v>
      </c>
      <c r="B105" s="1915"/>
      <c r="C105" s="1915"/>
      <c r="D105" s="1916"/>
      <c r="E105" s="1917" t="s">
        <v>410</v>
      </c>
      <c r="F105" s="1918"/>
      <c r="G105" s="1918"/>
      <c r="H105" s="1918"/>
      <c r="I105" s="1918"/>
      <c r="J105" s="1918"/>
      <c r="K105" s="1918"/>
      <c r="L105" s="1918"/>
      <c r="M105" s="1918"/>
      <c r="N105" s="1919"/>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1925" t="s">
        <v>147</v>
      </c>
      <c r="Q4" s="1926"/>
      <c r="R4" s="1926"/>
      <c r="S4" s="1926"/>
      <c r="T4" s="197" t="str">
        <f>LEFT(E83,1)</f>
        <v>Ｂ</v>
      </c>
      <c r="U4" s="2051" t="s">
        <v>148</v>
      </c>
      <c r="V4" s="2051"/>
      <c r="W4" s="2051"/>
      <c r="X4" s="2052"/>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施策２　教育活動の質の向上</v>
      </c>
      <c r="F6" s="138"/>
      <c r="G6" s="138"/>
      <c r="H6" s="138"/>
      <c r="I6" s="138"/>
      <c r="J6" s="138"/>
      <c r="K6" s="138"/>
      <c r="L6" s="138"/>
      <c r="M6" s="138"/>
      <c r="N6" s="139"/>
      <c r="P6" s="1914" t="s">
        <v>151</v>
      </c>
      <c r="Q6" s="1915"/>
      <c r="R6" s="1915"/>
      <c r="S6" s="1915"/>
      <c r="T6" s="197" t="str">
        <f>LEFT(E85,1)</f>
        <v>Ｂ</v>
      </c>
      <c r="U6" s="2051" t="s">
        <v>152</v>
      </c>
      <c r="V6" s="2051"/>
      <c r="W6" s="2051"/>
      <c r="X6" s="2052"/>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2053" t="s">
        <v>153</v>
      </c>
      <c r="B7" s="2054"/>
      <c r="C7" s="2054"/>
      <c r="D7" s="2054"/>
      <c r="E7" s="2055" t="str">
        <f t="shared" si="0"/>
        <v>小学校運営</v>
      </c>
      <c r="F7" s="2056"/>
      <c r="G7" s="2056"/>
      <c r="H7" s="2056"/>
      <c r="I7" s="2056"/>
      <c r="J7" s="2056"/>
      <c r="K7" s="2056"/>
      <c r="L7" s="2056"/>
      <c r="M7" s="2056"/>
      <c r="N7" s="2057"/>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2028" t="s">
        <v>154</v>
      </c>
      <c r="B8" s="2029"/>
      <c r="C8" s="2029"/>
      <c r="D8" s="2029"/>
      <c r="E8" s="2038" t="str">
        <f t="shared" si="0"/>
        <v>教育総務課</v>
      </c>
      <c r="F8" s="2039"/>
      <c r="G8" s="2039"/>
      <c r="H8" s="2039"/>
      <c r="I8" s="2039"/>
      <c r="J8" s="2039"/>
      <c r="K8" s="2039"/>
      <c r="L8" s="2039"/>
      <c r="M8" s="2039"/>
      <c r="N8" s="2040"/>
      <c r="P8" s="2025" t="s">
        <v>155</v>
      </c>
      <c r="Q8" s="2026"/>
      <c r="R8" s="2026"/>
      <c r="S8" s="2026"/>
      <c r="T8" s="184" t="str">
        <f>LEFT(E87,1)</f>
        <v>Ａ</v>
      </c>
      <c r="U8" s="2041" t="s">
        <v>156</v>
      </c>
      <c r="V8" s="2041"/>
      <c r="W8" s="2041"/>
      <c r="X8" s="2042"/>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2043" t="s">
        <v>157</v>
      </c>
      <c r="B9" s="2044"/>
      <c r="C9" s="2044"/>
      <c r="D9" s="2045"/>
      <c r="E9" s="2046" t="str">
        <f t="shared" si="0"/>
        <v>小学校の運営に必要な消耗品費、印刷製本費、修繕料などの共通経費を各校に配分する。</v>
      </c>
      <c r="F9" s="2047"/>
      <c r="G9" s="2047"/>
      <c r="H9" s="2047"/>
      <c r="I9" s="2047"/>
      <c r="J9" s="2047"/>
      <c r="K9" s="2047"/>
      <c r="L9" s="2047"/>
      <c r="M9" s="2047"/>
      <c r="N9" s="2048"/>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2049" t="s">
        <v>158</v>
      </c>
      <c r="Q10" s="2050"/>
      <c r="R10" s="2050"/>
      <c r="S10" s="2050"/>
      <c r="T10" s="197" t="str">
        <f>LEFT(E89,1)</f>
        <v>Ａ</v>
      </c>
      <c r="U10" s="2041" t="s">
        <v>159</v>
      </c>
      <c r="V10" s="2041"/>
      <c r="W10" s="2041"/>
      <c r="X10" s="2042"/>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各校の規模や児童数等の実上に合わせて予算配分をし、過不足なく小学校運営を行い教育活動の質の向上に寄与することができたと考える。</v>
      </c>
      <c r="U12" s="2023"/>
      <c r="V12" s="2023"/>
      <c r="W12" s="2023"/>
      <c r="X12" s="2024"/>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2028" t="s">
        <v>161</v>
      </c>
      <c r="B14" s="2029"/>
      <c r="C14" s="2029"/>
      <c r="D14" s="2029"/>
      <c r="E14" s="2030" t="str">
        <f>E51</f>
        <v>■市が直接実施  □一部委託  □全部委託・指定管理  □その他</v>
      </c>
      <c r="F14" s="2031"/>
      <c r="G14" s="2031"/>
      <c r="H14" s="2031"/>
      <c r="I14" s="2031"/>
      <c r="J14" s="2031"/>
      <c r="K14" s="2031"/>
      <c r="L14" s="2031"/>
      <c r="M14" s="2031"/>
      <c r="N14" s="2032"/>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2028" t="s">
        <v>162</v>
      </c>
      <c r="B15" s="2029"/>
      <c r="C15" s="2029"/>
      <c r="D15" s="2029"/>
      <c r="E15" s="2030" t="str">
        <f>E52</f>
        <v>□国・県の制度　 □国・県の制度＋市独自の制度　 ■市独自の制度</v>
      </c>
      <c r="F15" s="2031"/>
      <c r="G15" s="2031"/>
      <c r="H15" s="2031"/>
      <c r="I15" s="2031"/>
      <c r="J15" s="2031"/>
      <c r="K15" s="2031"/>
      <c r="L15" s="2031"/>
      <c r="M15" s="2031"/>
      <c r="N15" s="2032"/>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2033" t="s">
        <v>163</v>
      </c>
      <c r="B16" s="2034"/>
      <c r="C16" s="2034"/>
      <c r="D16" s="2034"/>
      <c r="E16" s="2035" t="str">
        <f>E53</f>
        <v>なし</v>
      </c>
      <c r="F16" s="2036"/>
      <c r="G16" s="2036"/>
      <c r="H16" s="2036"/>
      <c r="I16" s="2036"/>
      <c r="J16" s="2036"/>
      <c r="K16" s="2036"/>
      <c r="L16" s="2036"/>
      <c r="M16" s="2036"/>
      <c r="N16" s="2037"/>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63235000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63235000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62689201</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545799</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0.99136871985451092</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小学校運営に必要な共通経費を各校に対して児童数及び学級数に応じて予算を配分し、各校の状況に応じて予算執行した。
当該事業において実施した主な内容は以下のとおり。
・消毒液や校名入り封筒等の消耗品の整備
・校舎施設や教材備品などの修繕
・ピアノ調律
・調理実習用包丁研磨　等</v>
      </c>
      <c r="F26" s="105"/>
      <c r="G26" s="105"/>
      <c r="H26" s="105"/>
      <c r="I26" s="105"/>
      <c r="J26" s="105"/>
      <c r="K26" s="105"/>
      <c r="L26" s="105"/>
      <c r="M26" s="105"/>
      <c r="N26" s="106"/>
      <c r="O26" s="18"/>
      <c r="P26" s="2025" t="s">
        <v>183</v>
      </c>
      <c r="Q26" s="2026"/>
      <c r="R26" s="2026"/>
      <c r="S26" s="2027"/>
      <c r="T26" s="153" t="str">
        <f>E105</f>
        <v>各校からの要望を把握しつつ重要性及び緊急性を熟慮のうえ、過不足の無い小学校運営を継続して行い、教育活動の質の向上を図る。</v>
      </c>
      <c r="U26" s="2023"/>
      <c r="V26" s="2023"/>
      <c r="W26" s="2023"/>
      <c r="X26" s="2024"/>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学校配当予算執行率</v>
      </c>
      <c r="C33" s="96"/>
      <c r="D33" s="21" t="str">
        <f t="shared" ref="D33:E36" si="1">D70</f>
        <v>％</v>
      </c>
      <c r="E33" s="148">
        <f t="shared" si="1"/>
        <v>99.14</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施策２　教育活動の質の向上</v>
      </c>
      <c r="F43" s="138"/>
      <c r="G43" s="138"/>
      <c r="H43" s="138"/>
      <c r="I43" s="138"/>
      <c r="J43" s="138"/>
      <c r="K43" s="138"/>
      <c r="L43" s="138"/>
      <c r="M43" s="138"/>
      <c r="N43" s="139"/>
      <c r="AA43" s="8">
        <v>2</v>
      </c>
      <c r="AB43" s="8" t="s">
        <v>36</v>
      </c>
    </row>
    <row r="44" spans="1:35" ht="20.100000000000001" customHeight="1" x14ac:dyDescent="0.15">
      <c r="A44" s="2015" t="s">
        <v>153</v>
      </c>
      <c r="B44" s="2016"/>
      <c r="C44" s="2016"/>
      <c r="D44" s="2016"/>
      <c r="E44" s="2017" t="s">
        <v>411</v>
      </c>
      <c r="F44" s="2018"/>
      <c r="G44" s="2018"/>
      <c r="H44" s="2018"/>
      <c r="I44" s="2018"/>
      <c r="J44" s="2018"/>
      <c r="K44" s="2018"/>
      <c r="L44" s="2018"/>
      <c r="M44" s="2018"/>
      <c r="N44" s="2019"/>
    </row>
    <row r="45" spans="1:35" ht="20.100000000000001" customHeight="1" x14ac:dyDescent="0.15">
      <c r="A45" s="2010" t="s">
        <v>154</v>
      </c>
      <c r="B45" s="2011"/>
      <c r="C45" s="2011"/>
      <c r="D45" s="2011"/>
      <c r="E45" s="2020" t="s">
        <v>219</v>
      </c>
      <c r="F45" s="2021"/>
      <c r="G45" s="2021"/>
      <c r="H45" s="2021"/>
      <c r="I45" s="2021"/>
      <c r="J45" s="2021"/>
      <c r="K45" s="2021"/>
      <c r="L45" s="2021"/>
      <c r="M45" s="2021"/>
      <c r="N45" s="2022"/>
    </row>
    <row r="46" spans="1:35" ht="20.100000000000001" customHeight="1" x14ac:dyDescent="0.15">
      <c r="A46" s="2004" t="s">
        <v>157</v>
      </c>
      <c r="B46" s="2005"/>
      <c r="C46" s="2005"/>
      <c r="D46" s="2006"/>
      <c r="E46" s="2007" t="s">
        <v>412</v>
      </c>
      <c r="F46" s="2008"/>
      <c r="G46" s="2008"/>
      <c r="H46" s="2008"/>
      <c r="I46" s="2008"/>
      <c r="J46" s="2008"/>
      <c r="K46" s="2008"/>
      <c r="L46" s="2008"/>
      <c r="M46" s="2008"/>
      <c r="N46" s="2009"/>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2010" t="s">
        <v>161</v>
      </c>
      <c r="B51" s="2011"/>
      <c r="C51" s="2011"/>
      <c r="D51" s="2011"/>
      <c r="E51" s="2012" t="str">
        <f>AA52 &amp; "市が直接実施  " &amp; AB52  &amp; "一部委託  "  &amp; AC52 &amp; "全部委託・指定管理  " &amp; AD52 &amp; "その他"</f>
        <v>■市が直接実施  □一部委託  □全部委託・指定管理  □その他</v>
      </c>
      <c r="F51" s="2013"/>
      <c r="G51" s="2013"/>
      <c r="H51" s="2013"/>
      <c r="I51" s="2013"/>
      <c r="J51" s="2013"/>
      <c r="K51" s="2013"/>
      <c r="L51" s="2013"/>
      <c r="M51" s="2013"/>
      <c r="N51" s="2014"/>
    </row>
    <row r="52" spans="1:40" ht="20.100000000000001" customHeight="1" x14ac:dyDescent="0.15">
      <c r="A52" s="2010" t="s">
        <v>162</v>
      </c>
      <c r="B52" s="2011"/>
      <c r="C52" s="2011"/>
      <c r="D52" s="2011"/>
      <c r="E52" s="2012" t="str">
        <f>AA53 &amp; "国・県の制度　 " &amp; AB53  &amp; "国・県の制度＋市独自の制度　 "  &amp; AC53  &amp; "市独自の制度"</f>
        <v>□国・県の制度　 □国・県の制度＋市独自の制度　 ■市独自の制度</v>
      </c>
      <c r="F52" s="2013"/>
      <c r="G52" s="2013"/>
      <c r="H52" s="2013"/>
      <c r="I52" s="2013"/>
      <c r="J52" s="2013"/>
      <c r="K52" s="2013"/>
      <c r="L52" s="2013"/>
      <c r="M52" s="2013"/>
      <c r="N52" s="2014"/>
      <c r="AA52" s="8" t="s">
        <v>191</v>
      </c>
      <c r="AB52" s="8" t="s">
        <v>192</v>
      </c>
      <c r="AC52" s="8" t="s">
        <v>192</v>
      </c>
      <c r="AD52" s="8" t="s">
        <v>192</v>
      </c>
    </row>
    <row r="53" spans="1:40" ht="20.100000000000001" customHeight="1" thickBot="1" x14ac:dyDescent="0.2">
      <c r="A53" s="1999" t="s">
        <v>163</v>
      </c>
      <c r="B53" s="2000"/>
      <c r="C53" s="2000"/>
      <c r="D53" s="2000"/>
      <c r="E53" s="2001" t="s">
        <v>332</v>
      </c>
      <c r="F53" s="2002"/>
      <c r="G53" s="2002"/>
      <c r="H53" s="2002"/>
      <c r="I53" s="2002"/>
      <c r="J53" s="2002"/>
      <c r="K53" s="2002"/>
      <c r="L53" s="2002"/>
      <c r="M53" s="2002"/>
      <c r="N53" s="2003"/>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63235000</v>
      </c>
      <c r="F57" s="108"/>
      <c r="G57" s="108">
        <f>IFERROR(HLOOKUP($AF$38,$AA$56:$AI$57,2,FALSE)*1000,"")</f>
        <v>62881000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64297</v>
      </c>
      <c r="AE57" s="23">
        <v>63235</v>
      </c>
      <c r="AF57" s="23">
        <v>62881</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63235000</v>
      </c>
      <c r="G58" s="15"/>
      <c r="H58" s="16">
        <f>IFERROR(G57-H59,"")</f>
        <v>62881000</v>
      </c>
      <c r="I58" s="15"/>
      <c r="J58" s="16">
        <f>IFERROR(I57-J59,"")</f>
        <v>0</v>
      </c>
      <c r="K58" s="15"/>
      <c r="L58" s="16">
        <f>IFERROR(K57-L59,"")</f>
        <v>0</v>
      </c>
      <c r="M58" s="15"/>
      <c r="N58" s="17">
        <f>IFERROR(M57-N59,"")</f>
        <v>0</v>
      </c>
      <c r="AA58" s="23">
        <v>0</v>
      </c>
      <c r="AB58" s="23">
        <v>0</v>
      </c>
      <c r="AC58" s="23">
        <v>0</v>
      </c>
      <c r="AD58" s="23">
        <v>34403562</v>
      </c>
      <c r="AE58" s="23">
        <v>62689201</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62689201</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545799</v>
      </c>
      <c r="F61" s="108"/>
      <c r="G61" s="108">
        <f>IFERROR(G57-G60,"")</f>
        <v>62881000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0.99136871985451092</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413</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414</v>
      </c>
      <c r="C70" s="96"/>
      <c r="D70" s="26" t="s">
        <v>271</v>
      </c>
      <c r="E70" s="91">
        <f>IFERROR(HLOOKUP($AE$38,$AA$76:$AI$80,2,FALSE),"")</f>
        <v>99.14</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99.14</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1986" t="s">
        <v>151</v>
      </c>
      <c r="B85" s="1987"/>
      <c r="C85" s="1987"/>
      <c r="D85" s="1987"/>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1986" t="s">
        <v>155</v>
      </c>
      <c r="B87" s="1987"/>
      <c r="C87" s="1987"/>
      <c r="D87" s="1987"/>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1997" t="s">
        <v>158</v>
      </c>
      <c r="B89" s="1998"/>
      <c r="C89" s="1998"/>
      <c r="D89" s="1998"/>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1986" t="s">
        <v>160</v>
      </c>
      <c r="B91" s="1987"/>
      <c r="C91" s="1987"/>
      <c r="D91" s="1988"/>
      <c r="E91" s="52" t="s">
        <v>415</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1986" t="s">
        <v>172</v>
      </c>
      <c r="B98" s="1987"/>
      <c r="C98" s="1987"/>
      <c r="D98" s="1988"/>
      <c r="E98" s="1992" t="s">
        <v>206</v>
      </c>
      <c r="F98" s="1993"/>
      <c r="G98" s="1994" t="s">
        <v>173</v>
      </c>
      <c r="H98" s="1995"/>
      <c r="I98" s="1995"/>
      <c r="J98" s="1995"/>
      <c r="K98" s="1995"/>
      <c r="L98" s="1995"/>
      <c r="M98" s="1995"/>
      <c r="N98" s="1996"/>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1986" t="s">
        <v>183</v>
      </c>
      <c r="B105" s="1987"/>
      <c r="C105" s="1987"/>
      <c r="D105" s="1988"/>
      <c r="E105" s="1989" t="s">
        <v>416</v>
      </c>
      <c r="F105" s="1990"/>
      <c r="G105" s="1990"/>
      <c r="H105" s="1990"/>
      <c r="I105" s="1990"/>
      <c r="J105" s="1990"/>
      <c r="K105" s="1990"/>
      <c r="L105" s="1990"/>
      <c r="M105" s="1990"/>
      <c r="N105" s="1991"/>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84" t="s">
        <v>147</v>
      </c>
      <c r="Q4" s="85"/>
      <c r="R4" s="85"/>
      <c r="S4" s="85"/>
      <c r="T4" s="197" t="str">
        <f>LEFT(E83,1)</f>
        <v>Ｂ</v>
      </c>
      <c r="U4" s="275" t="s">
        <v>148</v>
      </c>
      <c r="V4" s="275"/>
      <c r="W4" s="275"/>
      <c r="X4" s="276"/>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教育内容の充実</v>
      </c>
      <c r="F6" s="138"/>
      <c r="G6" s="138"/>
      <c r="H6" s="138"/>
      <c r="I6" s="138"/>
      <c r="J6" s="138"/>
      <c r="K6" s="138"/>
      <c r="L6" s="138"/>
      <c r="M6" s="138"/>
      <c r="N6" s="139"/>
      <c r="P6" s="40" t="s">
        <v>151</v>
      </c>
      <c r="Q6" s="41"/>
      <c r="R6" s="41"/>
      <c r="S6" s="41"/>
      <c r="T6" s="197" t="str">
        <f>LEFT(E85,1)</f>
        <v>Ａ</v>
      </c>
      <c r="U6" s="275" t="s">
        <v>152</v>
      </c>
      <c r="V6" s="275"/>
      <c r="W6" s="275"/>
      <c r="X6" s="276"/>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277" t="s">
        <v>153</v>
      </c>
      <c r="B7" s="278"/>
      <c r="C7" s="278"/>
      <c r="D7" s="278"/>
      <c r="E7" s="279" t="str">
        <f t="shared" si="0"/>
        <v>総合教育会議</v>
      </c>
      <c r="F7" s="280"/>
      <c r="G7" s="280"/>
      <c r="H7" s="280"/>
      <c r="I7" s="280"/>
      <c r="J7" s="280"/>
      <c r="K7" s="280"/>
      <c r="L7" s="280"/>
      <c r="M7" s="280"/>
      <c r="N7" s="281"/>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252" t="s">
        <v>154</v>
      </c>
      <c r="B8" s="253"/>
      <c r="C8" s="253"/>
      <c r="D8" s="253"/>
      <c r="E8" s="262" t="str">
        <f t="shared" si="0"/>
        <v>政策課</v>
      </c>
      <c r="F8" s="263"/>
      <c r="G8" s="263"/>
      <c r="H8" s="263"/>
      <c r="I8" s="263"/>
      <c r="J8" s="263"/>
      <c r="K8" s="263"/>
      <c r="L8" s="263"/>
      <c r="M8" s="263"/>
      <c r="N8" s="264"/>
      <c r="P8" s="249" t="s">
        <v>155</v>
      </c>
      <c r="Q8" s="250"/>
      <c r="R8" s="250"/>
      <c r="S8" s="250"/>
      <c r="T8" s="184" t="str">
        <f>LEFT(E87,1)</f>
        <v>Ｂ</v>
      </c>
      <c r="U8" s="265" t="s">
        <v>156</v>
      </c>
      <c r="V8" s="265"/>
      <c r="W8" s="265"/>
      <c r="X8" s="266"/>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267" t="s">
        <v>157</v>
      </c>
      <c r="B9" s="268"/>
      <c r="C9" s="268"/>
      <c r="D9" s="269"/>
      <c r="E9" s="270" t="str">
        <f t="shared" si="0"/>
        <v>市長及び教育委員会により構成する新座市総合教育会議において、教育条件の整備等重点的に講ずべき施策や緊急の場合に講ずべき措置について協議・調整を行う。</v>
      </c>
      <c r="F9" s="271"/>
      <c r="G9" s="271"/>
      <c r="H9" s="271"/>
      <c r="I9" s="271"/>
      <c r="J9" s="271"/>
      <c r="K9" s="271"/>
      <c r="L9" s="271"/>
      <c r="M9" s="271"/>
      <c r="N9" s="272"/>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273" t="s">
        <v>158</v>
      </c>
      <c r="Q10" s="274"/>
      <c r="R10" s="274"/>
      <c r="S10" s="274"/>
      <c r="T10" s="197" t="str">
        <f>LEFT(E89,1)</f>
        <v>Ａ</v>
      </c>
      <c r="U10" s="265" t="s">
        <v>159</v>
      </c>
      <c r="V10" s="265"/>
      <c r="W10" s="265"/>
      <c r="X10" s="266"/>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総合教育会議は、市長と教育委員会という対等な執行機関同士の協議・調整の場として位置付けられており、近年、教育のＤＸや校舎の長寿命化改修工事など教育行政における課題が山積する中で、市長と教育長及び教育委員の間で意見交換を行い、教育行政の一層の充実のため、相互理解を深めた。
会議開催に当たっては、教育委員会会議の開催日に合わせて開催するなど、効率的な会議運営を行い、コスト発生の抑制に努めているものの、審議内容についてはより一層の充実に向けて検討していく必要がある。</v>
      </c>
      <c r="U12" s="247"/>
      <c r="V12" s="247"/>
      <c r="W12" s="247"/>
      <c r="X12" s="24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252" t="s">
        <v>161</v>
      </c>
      <c r="B14" s="253"/>
      <c r="C14" s="253"/>
      <c r="D14" s="253"/>
      <c r="E14" s="254" t="str">
        <f>E51</f>
        <v>■市が直接実施  □一部委託  □全部委託・指定管理  □その他</v>
      </c>
      <c r="F14" s="255"/>
      <c r="G14" s="255"/>
      <c r="H14" s="255"/>
      <c r="I14" s="255"/>
      <c r="J14" s="255"/>
      <c r="K14" s="255"/>
      <c r="L14" s="255"/>
      <c r="M14" s="255"/>
      <c r="N14" s="256"/>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252" t="s">
        <v>162</v>
      </c>
      <c r="B15" s="253"/>
      <c r="C15" s="253"/>
      <c r="D15" s="253"/>
      <c r="E15" s="254" t="str">
        <f>E52</f>
        <v>■国・県の制度　 □国・県の制度＋市独自の制度　 □市独自の制度</v>
      </c>
      <c r="F15" s="255"/>
      <c r="G15" s="255"/>
      <c r="H15" s="255"/>
      <c r="I15" s="255"/>
      <c r="J15" s="255"/>
      <c r="K15" s="255"/>
      <c r="L15" s="255"/>
      <c r="M15" s="255"/>
      <c r="N15" s="256"/>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257" t="s">
        <v>163</v>
      </c>
      <c r="B16" s="258"/>
      <c r="C16" s="258"/>
      <c r="D16" s="258"/>
      <c r="E16" s="259" t="str">
        <f>E53</f>
        <v>地方教育行政の組織及び運営に関する法律</v>
      </c>
      <c r="F16" s="260"/>
      <c r="G16" s="260"/>
      <c r="H16" s="260"/>
      <c r="I16" s="260"/>
      <c r="J16" s="260"/>
      <c r="K16" s="260"/>
      <c r="L16" s="260"/>
      <c r="M16" s="260"/>
      <c r="N16" s="261"/>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4000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4000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4000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総合教育会議を開催し、新座市教育大綱に基づき、毎年度策定する教育行政推進施策に関する協議・検討を行った。
　新座市総合教育会議の構成員　６人（市長、教育長、教育委員会委員）
　＜令和５年１２月２１日開催＞
　審議内容　令和６年度新座市教育行政推進施策（案）について
　　　　　　教育委員会事務局からの報告</v>
      </c>
      <c r="F26" s="105"/>
      <c r="G26" s="105"/>
      <c r="H26" s="105"/>
      <c r="I26" s="105"/>
      <c r="J26" s="105"/>
      <c r="K26" s="105"/>
      <c r="L26" s="105"/>
      <c r="M26" s="105"/>
      <c r="N26" s="106"/>
      <c r="O26" s="18"/>
      <c r="P26" s="249" t="s">
        <v>183</v>
      </c>
      <c r="Q26" s="250"/>
      <c r="R26" s="250"/>
      <c r="S26" s="251"/>
      <c r="T26" s="153" t="str">
        <f>E105</f>
        <v>会議の審議内容の充実を検討しながら、今後も定期的に総合教育会議を開催し、市長と教育委員会がより一層の連携・協力を図り、地域の課題やあるべき姿を共有して、より一層民意を反映した教育行政の推進を図っていく。</v>
      </c>
      <c r="U26" s="247"/>
      <c r="V26" s="247"/>
      <c r="W26" s="247"/>
      <c r="X26" s="248"/>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総合教育会議開催回数</v>
      </c>
      <c r="C33" s="96"/>
      <c r="D33" s="21" t="str">
        <f t="shared" ref="D33:E36" si="1">D70</f>
        <v>回</v>
      </c>
      <c r="E33" s="148">
        <f t="shared" si="1"/>
        <v>1</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施策１　教育内容の充実</v>
      </c>
      <c r="F43" s="138"/>
      <c r="G43" s="138"/>
      <c r="H43" s="138"/>
      <c r="I43" s="138"/>
      <c r="J43" s="138"/>
      <c r="K43" s="138"/>
      <c r="L43" s="138"/>
      <c r="M43" s="138"/>
      <c r="N43" s="139"/>
      <c r="AA43" s="8">
        <v>1</v>
      </c>
      <c r="AB43" s="8" t="s">
        <v>10</v>
      </c>
    </row>
    <row r="44" spans="1:35" ht="20.100000000000001" customHeight="1" x14ac:dyDescent="0.15">
      <c r="A44" s="239" t="s">
        <v>153</v>
      </c>
      <c r="B44" s="240"/>
      <c r="C44" s="240"/>
      <c r="D44" s="240"/>
      <c r="E44" s="241" t="s">
        <v>208</v>
      </c>
      <c r="F44" s="242"/>
      <c r="G44" s="242"/>
      <c r="H44" s="242"/>
      <c r="I44" s="242"/>
      <c r="J44" s="242"/>
      <c r="K44" s="242"/>
      <c r="L44" s="242"/>
      <c r="M44" s="242"/>
      <c r="N44" s="243"/>
    </row>
    <row r="45" spans="1:35" ht="20.100000000000001" customHeight="1" x14ac:dyDescent="0.15">
      <c r="A45" s="234" t="s">
        <v>154</v>
      </c>
      <c r="B45" s="235"/>
      <c r="C45" s="235"/>
      <c r="D45" s="235"/>
      <c r="E45" s="244" t="s">
        <v>209</v>
      </c>
      <c r="F45" s="245"/>
      <c r="G45" s="245"/>
      <c r="H45" s="245"/>
      <c r="I45" s="245"/>
      <c r="J45" s="245"/>
      <c r="K45" s="245"/>
      <c r="L45" s="245"/>
      <c r="M45" s="245"/>
      <c r="N45" s="246"/>
    </row>
    <row r="46" spans="1:35" ht="20.100000000000001" customHeight="1" x14ac:dyDescent="0.15">
      <c r="A46" s="228" t="s">
        <v>157</v>
      </c>
      <c r="B46" s="229"/>
      <c r="C46" s="229"/>
      <c r="D46" s="230"/>
      <c r="E46" s="231" t="s">
        <v>210</v>
      </c>
      <c r="F46" s="232"/>
      <c r="G46" s="232"/>
      <c r="H46" s="232"/>
      <c r="I46" s="232"/>
      <c r="J46" s="232"/>
      <c r="K46" s="232"/>
      <c r="L46" s="232"/>
      <c r="M46" s="232"/>
      <c r="N46" s="233"/>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234" t="s">
        <v>161</v>
      </c>
      <c r="B51" s="235"/>
      <c r="C51" s="235"/>
      <c r="D51" s="235"/>
      <c r="E51" s="236" t="str">
        <f>AA52 &amp; "市が直接実施  " &amp; AB52  &amp; "一部委託  "  &amp; AC52 &amp; "全部委託・指定管理  " &amp; AD52 &amp; "その他"</f>
        <v>■市が直接実施  □一部委託  □全部委託・指定管理  □その他</v>
      </c>
      <c r="F51" s="237"/>
      <c r="G51" s="237"/>
      <c r="H51" s="237"/>
      <c r="I51" s="237"/>
      <c r="J51" s="237"/>
      <c r="K51" s="237"/>
      <c r="L51" s="237"/>
      <c r="M51" s="237"/>
      <c r="N51" s="238"/>
    </row>
    <row r="52" spans="1:40" ht="20.100000000000001" customHeight="1" x14ac:dyDescent="0.15">
      <c r="A52" s="234" t="s">
        <v>162</v>
      </c>
      <c r="B52" s="235"/>
      <c r="C52" s="235"/>
      <c r="D52" s="235"/>
      <c r="E52" s="236" t="str">
        <f>AA53 &amp; "国・県の制度　 " &amp; AB53  &amp; "国・県の制度＋市独自の制度　 "  &amp; AC53  &amp; "市独自の制度"</f>
        <v>■国・県の制度　 □国・県の制度＋市独自の制度　 □市独自の制度</v>
      </c>
      <c r="F52" s="237"/>
      <c r="G52" s="237"/>
      <c r="H52" s="237"/>
      <c r="I52" s="237"/>
      <c r="J52" s="237"/>
      <c r="K52" s="237"/>
      <c r="L52" s="237"/>
      <c r="M52" s="237"/>
      <c r="N52" s="238"/>
      <c r="AA52" s="8" t="s">
        <v>191</v>
      </c>
      <c r="AB52" s="8" t="s">
        <v>192</v>
      </c>
      <c r="AC52" s="8" t="s">
        <v>192</v>
      </c>
      <c r="AD52" s="8" t="s">
        <v>192</v>
      </c>
    </row>
    <row r="53" spans="1:40" ht="20.100000000000001" customHeight="1" thickBot="1" x14ac:dyDescent="0.2">
      <c r="A53" s="223" t="s">
        <v>163</v>
      </c>
      <c r="B53" s="224"/>
      <c r="C53" s="224"/>
      <c r="D53" s="224"/>
      <c r="E53" s="225" t="s">
        <v>211</v>
      </c>
      <c r="F53" s="226"/>
      <c r="G53" s="226"/>
      <c r="H53" s="226"/>
      <c r="I53" s="226"/>
      <c r="J53" s="226"/>
      <c r="K53" s="226"/>
      <c r="L53" s="226"/>
      <c r="M53" s="226"/>
      <c r="N53" s="227"/>
      <c r="AA53" s="8" t="s">
        <v>191</v>
      </c>
      <c r="AB53" s="8" t="s">
        <v>192</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4000</v>
      </c>
      <c r="F57" s="108"/>
      <c r="G57" s="108">
        <f>IFERROR(HLOOKUP($AF$38,$AA$56:$AI$57,2,FALSE)*1000,"")</f>
        <v>4000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4</v>
      </c>
      <c r="AE57" s="23">
        <v>4</v>
      </c>
      <c r="AF57" s="23">
        <v>4</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4000</v>
      </c>
      <c r="G58" s="15"/>
      <c r="H58" s="16">
        <f>IFERROR(G57-H59,"")</f>
        <v>4000</v>
      </c>
      <c r="I58" s="15"/>
      <c r="J58" s="16">
        <f>IFERROR(I57-J59,"")</f>
        <v>0</v>
      </c>
      <c r="K58" s="15"/>
      <c r="L58" s="16">
        <f>IFERROR(K57-L59,"")</f>
        <v>0</v>
      </c>
      <c r="M58" s="15"/>
      <c r="N58" s="17">
        <f>IFERROR(M57-N59,"")</f>
        <v>0</v>
      </c>
      <c r="AA58" s="23">
        <v>0</v>
      </c>
      <c r="AB58" s="23">
        <v>0</v>
      </c>
      <c r="AC58" s="23">
        <v>0</v>
      </c>
      <c r="AD58" s="23">
        <v>0</v>
      </c>
      <c r="AE58" s="23">
        <v>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4000</v>
      </c>
      <c r="F61" s="108"/>
      <c r="G61" s="108">
        <f>IFERROR(G57-G60,"")</f>
        <v>4000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212</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213</v>
      </c>
      <c r="C70" s="96"/>
      <c r="D70" s="26" t="s">
        <v>197</v>
      </c>
      <c r="E70" s="91">
        <f>IFERROR(HLOOKUP($AE$38,$AA$76:$AI$80,2,FALSE),"")</f>
        <v>1</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210" t="s">
        <v>151</v>
      </c>
      <c r="B85" s="211"/>
      <c r="C85" s="211"/>
      <c r="D85" s="211"/>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210" t="s">
        <v>155</v>
      </c>
      <c r="B87" s="211"/>
      <c r="C87" s="211"/>
      <c r="D87" s="211"/>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221" t="s">
        <v>158</v>
      </c>
      <c r="B89" s="222"/>
      <c r="C89" s="222"/>
      <c r="D89" s="222"/>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210" t="s">
        <v>160</v>
      </c>
      <c r="B91" s="211"/>
      <c r="C91" s="211"/>
      <c r="D91" s="212"/>
      <c r="E91" s="52" t="s">
        <v>215</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210" t="s">
        <v>172</v>
      </c>
      <c r="B98" s="211"/>
      <c r="C98" s="211"/>
      <c r="D98" s="212"/>
      <c r="E98" s="216" t="s">
        <v>216</v>
      </c>
      <c r="F98" s="217"/>
      <c r="G98" s="218" t="s">
        <v>173</v>
      </c>
      <c r="H98" s="219"/>
      <c r="I98" s="219"/>
      <c r="J98" s="219"/>
      <c r="K98" s="219"/>
      <c r="L98" s="219"/>
      <c r="M98" s="219"/>
      <c r="N98" s="220"/>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210" t="s">
        <v>183</v>
      </c>
      <c r="B105" s="211"/>
      <c r="C105" s="211"/>
      <c r="D105" s="212"/>
      <c r="E105" s="213" t="s">
        <v>217</v>
      </c>
      <c r="F105" s="214"/>
      <c r="G105" s="214"/>
      <c r="H105" s="214"/>
      <c r="I105" s="214"/>
      <c r="J105" s="214"/>
      <c r="K105" s="214"/>
      <c r="L105" s="214"/>
      <c r="M105" s="214"/>
      <c r="N105" s="215"/>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1997" t="s">
        <v>147</v>
      </c>
      <c r="Q4" s="1998"/>
      <c r="R4" s="1998"/>
      <c r="S4" s="1998"/>
      <c r="T4" s="197" t="str">
        <f>LEFT(E83,1)</f>
        <v>Ｂ</v>
      </c>
      <c r="U4" s="2123" t="s">
        <v>148</v>
      </c>
      <c r="V4" s="2123"/>
      <c r="W4" s="2123"/>
      <c r="X4" s="2124"/>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施策２　教育活動の質の向上</v>
      </c>
      <c r="F6" s="138"/>
      <c r="G6" s="138"/>
      <c r="H6" s="138"/>
      <c r="I6" s="138"/>
      <c r="J6" s="138"/>
      <c r="K6" s="138"/>
      <c r="L6" s="138"/>
      <c r="M6" s="138"/>
      <c r="N6" s="139"/>
      <c r="P6" s="1986" t="s">
        <v>151</v>
      </c>
      <c r="Q6" s="1987"/>
      <c r="R6" s="1987"/>
      <c r="S6" s="1987"/>
      <c r="T6" s="197" t="str">
        <f>LEFT(E85,1)</f>
        <v>Ｂ</v>
      </c>
      <c r="U6" s="2123" t="s">
        <v>152</v>
      </c>
      <c r="V6" s="2123"/>
      <c r="W6" s="2123"/>
      <c r="X6" s="2124"/>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2125" t="s">
        <v>153</v>
      </c>
      <c r="B7" s="2126"/>
      <c r="C7" s="2126"/>
      <c r="D7" s="2126"/>
      <c r="E7" s="2127" t="str">
        <f t="shared" si="0"/>
        <v>中学校運営</v>
      </c>
      <c r="F7" s="2128"/>
      <c r="G7" s="2128"/>
      <c r="H7" s="2128"/>
      <c r="I7" s="2128"/>
      <c r="J7" s="2128"/>
      <c r="K7" s="2128"/>
      <c r="L7" s="2128"/>
      <c r="M7" s="2128"/>
      <c r="N7" s="2129"/>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2100" t="s">
        <v>154</v>
      </c>
      <c r="B8" s="2101"/>
      <c r="C8" s="2101"/>
      <c r="D8" s="2101"/>
      <c r="E8" s="2110" t="str">
        <f t="shared" si="0"/>
        <v>教育総務課</v>
      </c>
      <c r="F8" s="2111"/>
      <c r="G8" s="2111"/>
      <c r="H8" s="2111"/>
      <c r="I8" s="2111"/>
      <c r="J8" s="2111"/>
      <c r="K8" s="2111"/>
      <c r="L8" s="2111"/>
      <c r="M8" s="2111"/>
      <c r="N8" s="2112"/>
      <c r="P8" s="2097" t="s">
        <v>155</v>
      </c>
      <c r="Q8" s="2098"/>
      <c r="R8" s="2098"/>
      <c r="S8" s="2098"/>
      <c r="T8" s="184" t="str">
        <f>LEFT(E87,1)</f>
        <v>Ａ</v>
      </c>
      <c r="U8" s="2113" t="s">
        <v>156</v>
      </c>
      <c r="V8" s="2113"/>
      <c r="W8" s="2113"/>
      <c r="X8" s="2114"/>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2115" t="s">
        <v>157</v>
      </c>
      <c r="B9" s="2116"/>
      <c r="C9" s="2116"/>
      <c r="D9" s="2117"/>
      <c r="E9" s="2118" t="str">
        <f t="shared" si="0"/>
        <v>中学校の運営に必要な消耗品費、印刷製本費、修繕料などの共通経費を各校に配分する。</v>
      </c>
      <c r="F9" s="2119"/>
      <c r="G9" s="2119"/>
      <c r="H9" s="2119"/>
      <c r="I9" s="2119"/>
      <c r="J9" s="2119"/>
      <c r="K9" s="2119"/>
      <c r="L9" s="2119"/>
      <c r="M9" s="2119"/>
      <c r="N9" s="2120"/>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2121" t="s">
        <v>158</v>
      </c>
      <c r="Q10" s="2122"/>
      <c r="R10" s="2122"/>
      <c r="S10" s="2122"/>
      <c r="T10" s="197" t="str">
        <f>LEFT(E89,1)</f>
        <v>Ａ</v>
      </c>
      <c r="U10" s="2113" t="s">
        <v>159</v>
      </c>
      <c r="V10" s="2113"/>
      <c r="W10" s="2113"/>
      <c r="X10" s="2114"/>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各校の規模や生徒数等の実上に合わせて予算配分をし、過不足なく中学校運営を行い教育活動の質の向上に寄与することができたと考える。</v>
      </c>
      <c r="U12" s="2095"/>
      <c r="V12" s="2095"/>
      <c r="W12" s="2095"/>
      <c r="X12" s="2096"/>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2100" t="s">
        <v>161</v>
      </c>
      <c r="B14" s="2101"/>
      <c r="C14" s="2101"/>
      <c r="D14" s="2101"/>
      <c r="E14" s="2102" t="str">
        <f>E51</f>
        <v>■市が直接実施  □一部委託  □全部委託・指定管理  □その他</v>
      </c>
      <c r="F14" s="2103"/>
      <c r="G14" s="2103"/>
      <c r="H14" s="2103"/>
      <c r="I14" s="2103"/>
      <c r="J14" s="2103"/>
      <c r="K14" s="2103"/>
      <c r="L14" s="2103"/>
      <c r="M14" s="2103"/>
      <c r="N14" s="2104"/>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2100" t="s">
        <v>162</v>
      </c>
      <c r="B15" s="2101"/>
      <c r="C15" s="2101"/>
      <c r="D15" s="2101"/>
      <c r="E15" s="2102" t="str">
        <f>E52</f>
        <v>□国・県の制度　 □国・県の制度＋市独自の制度　 ■市独自の制度</v>
      </c>
      <c r="F15" s="2103"/>
      <c r="G15" s="2103"/>
      <c r="H15" s="2103"/>
      <c r="I15" s="2103"/>
      <c r="J15" s="2103"/>
      <c r="K15" s="2103"/>
      <c r="L15" s="2103"/>
      <c r="M15" s="2103"/>
      <c r="N15" s="2104"/>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2105" t="s">
        <v>163</v>
      </c>
      <c r="B16" s="2106"/>
      <c r="C16" s="2106"/>
      <c r="D16" s="2106"/>
      <c r="E16" s="2107" t="str">
        <f>E53</f>
        <v>なし</v>
      </c>
      <c r="F16" s="2108"/>
      <c r="G16" s="2108"/>
      <c r="H16" s="2108"/>
      <c r="I16" s="2108"/>
      <c r="J16" s="2108"/>
      <c r="K16" s="2108"/>
      <c r="L16" s="2108"/>
      <c r="M16" s="2108"/>
      <c r="N16" s="2109"/>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34790000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34790000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34373694</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416306</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0.98803374532911759</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中学校運営に必要な共通経費を各校に対して生徒数及び学級数に応じて予算を配分し、各校の状況に応じて予算執行した。
当該事業において実施した主な内容は以下のとおり。
・消毒液や校名入り封筒等の消耗品の整備
・校舎施設や教材備品などの修繕
・ピアノ調律
・調理実習用包丁研磨　等</v>
      </c>
      <c r="F26" s="105"/>
      <c r="G26" s="105"/>
      <c r="H26" s="105"/>
      <c r="I26" s="105"/>
      <c r="J26" s="105"/>
      <c r="K26" s="105"/>
      <c r="L26" s="105"/>
      <c r="M26" s="105"/>
      <c r="N26" s="106"/>
      <c r="O26" s="18"/>
      <c r="P26" s="2097" t="s">
        <v>183</v>
      </c>
      <c r="Q26" s="2098"/>
      <c r="R26" s="2098"/>
      <c r="S26" s="2099"/>
      <c r="T26" s="153" t="str">
        <f>E105</f>
        <v>各校からの要望を把握しつつ重要性及び緊急性を熟慮のうえ、過不足の無い中学校運営を継続して行い、教育活動の質の向上を図る。</v>
      </c>
      <c r="U26" s="2095"/>
      <c r="V26" s="2095"/>
      <c r="W26" s="2095"/>
      <c r="X26" s="2096"/>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学校配当予算執行率</v>
      </c>
      <c r="C33" s="96"/>
      <c r="D33" s="21" t="str">
        <f t="shared" ref="D33:E36" si="1">D70</f>
        <v>％</v>
      </c>
      <c r="E33" s="148">
        <f t="shared" si="1"/>
        <v>99.8</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施策２　教育活動の質の向上</v>
      </c>
      <c r="F43" s="138"/>
      <c r="G43" s="138"/>
      <c r="H43" s="138"/>
      <c r="I43" s="138"/>
      <c r="J43" s="138"/>
      <c r="K43" s="138"/>
      <c r="L43" s="138"/>
      <c r="M43" s="138"/>
      <c r="N43" s="139"/>
      <c r="AA43" s="8">
        <v>2</v>
      </c>
      <c r="AB43" s="8" t="s">
        <v>36</v>
      </c>
    </row>
    <row r="44" spans="1:35" ht="20.100000000000001" customHeight="1" x14ac:dyDescent="0.15">
      <c r="A44" s="2087" t="s">
        <v>153</v>
      </c>
      <c r="B44" s="2088"/>
      <c r="C44" s="2088"/>
      <c r="D44" s="2088"/>
      <c r="E44" s="2089" t="s">
        <v>417</v>
      </c>
      <c r="F44" s="2090"/>
      <c r="G44" s="2090"/>
      <c r="H44" s="2090"/>
      <c r="I44" s="2090"/>
      <c r="J44" s="2090"/>
      <c r="K44" s="2090"/>
      <c r="L44" s="2090"/>
      <c r="M44" s="2090"/>
      <c r="N44" s="2091"/>
    </row>
    <row r="45" spans="1:35" ht="20.100000000000001" customHeight="1" x14ac:dyDescent="0.15">
      <c r="A45" s="2082" t="s">
        <v>154</v>
      </c>
      <c r="B45" s="2083"/>
      <c r="C45" s="2083"/>
      <c r="D45" s="2083"/>
      <c r="E45" s="2092" t="s">
        <v>219</v>
      </c>
      <c r="F45" s="2093"/>
      <c r="G45" s="2093"/>
      <c r="H45" s="2093"/>
      <c r="I45" s="2093"/>
      <c r="J45" s="2093"/>
      <c r="K45" s="2093"/>
      <c r="L45" s="2093"/>
      <c r="M45" s="2093"/>
      <c r="N45" s="2094"/>
    </row>
    <row r="46" spans="1:35" ht="20.100000000000001" customHeight="1" x14ac:dyDescent="0.15">
      <c r="A46" s="2076" t="s">
        <v>157</v>
      </c>
      <c r="B46" s="2077"/>
      <c r="C46" s="2077"/>
      <c r="D46" s="2078"/>
      <c r="E46" s="2079" t="s">
        <v>418</v>
      </c>
      <c r="F46" s="2080"/>
      <c r="G46" s="2080"/>
      <c r="H46" s="2080"/>
      <c r="I46" s="2080"/>
      <c r="J46" s="2080"/>
      <c r="K46" s="2080"/>
      <c r="L46" s="2080"/>
      <c r="M46" s="2080"/>
      <c r="N46" s="2081"/>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2082" t="s">
        <v>161</v>
      </c>
      <c r="B51" s="2083"/>
      <c r="C51" s="2083"/>
      <c r="D51" s="2083"/>
      <c r="E51" s="2084" t="str">
        <f>AA52 &amp; "市が直接実施  " &amp; AB52  &amp; "一部委託  "  &amp; AC52 &amp; "全部委託・指定管理  " &amp; AD52 &amp; "その他"</f>
        <v>■市が直接実施  □一部委託  □全部委託・指定管理  □その他</v>
      </c>
      <c r="F51" s="2085"/>
      <c r="G51" s="2085"/>
      <c r="H51" s="2085"/>
      <c r="I51" s="2085"/>
      <c r="J51" s="2085"/>
      <c r="K51" s="2085"/>
      <c r="L51" s="2085"/>
      <c r="M51" s="2085"/>
      <c r="N51" s="2086"/>
    </row>
    <row r="52" spans="1:40" ht="20.100000000000001" customHeight="1" x14ac:dyDescent="0.15">
      <c r="A52" s="2082" t="s">
        <v>162</v>
      </c>
      <c r="B52" s="2083"/>
      <c r="C52" s="2083"/>
      <c r="D52" s="2083"/>
      <c r="E52" s="2084" t="str">
        <f>AA53 &amp; "国・県の制度　 " &amp; AB53  &amp; "国・県の制度＋市独自の制度　 "  &amp; AC53  &amp; "市独自の制度"</f>
        <v>□国・県の制度　 □国・県の制度＋市独自の制度　 ■市独自の制度</v>
      </c>
      <c r="F52" s="2085"/>
      <c r="G52" s="2085"/>
      <c r="H52" s="2085"/>
      <c r="I52" s="2085"/>
      <c r="J52" s="2085"/>
      <c r="K52" s="2085"/>
      <c r="L52" s="2085"/>
      <c r="M52" s="2085"/>
      <c r="N52" s="2086"/>
      <c r="AA52" s="8" t="s">
        <v>191</v>
      </c>
      <c r="AB52" s="8" t="s">
        <v>192</v>
      </c>
      <c r="AC52" s="8" t="s">
        <v>192</v>
      </c>
      <c r="AD52" s="8" t="s">
        <v>192</v>
      </c>
    </row>
    <row r="53" spans="1:40" ht="20.100000000000001" customHeight="1" thickBot="1" x14ac:dyDescent="0.2">
      <c r="A53" s="2071" t="s">
        <v>163</v>
      </c>
      <c r="B53" s="2072"/>
      <c r="C53" s="2072"/>
      <c r="D53" s="2072"/>
      <c r="E53" s="2073" t="s">
        <v>332</v>
      </c>
      <c r="F53" s="2074"/>
      <c r="G53" s="2074"/>
      <c r="H53" s="2074"/>
      <c r="I53" s="2074"/>
      <c r="J53" s="2074"/>
      <c r="K53" s="2074"/>
      <c r="L53" s="2074"/>
      <c r="M53" s="2074"/>
      <c r="N53" s="2075"/>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34790000</v>
      </c>
      <c r="F57" s="108"/>
      <c r="G57" s="108">
        <f>IFERROR(HLOOKUP($AF$38,$AA$56:$AI$57,2,FALSE)*1000,"")</f>
        <v>35427000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35307</v>
      </c>
      <c r="AE57" s="23">
        <v>34790</v>
      </c>
      <c r="AF57" s="23">
        <v>35427</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34790000</v>
      </c>
      <c r="G58" s="15"/>
      <c r="H58" s="16">
        <f>IFERROR(G57-H59,"")</f>
        <v>35427000</v>
      </c>
      <c r="I58" s="15"/>
      <c r="J58" s="16">
        <f>IFERROR(I57-J59,"")</f>
        <v>0</v>
      </c>
      <c r="K58" s="15"/>
      <c r="L58" s="16">
        <f>IFERROR(K57-L59,"")</f>
        <v>0</v>
      </c>
      <c r="M58" s="15"/>
      <c r="N58" s="17">
        <f>IFERROR(M57-N59,"")</f>
        <v>0</v>
      </c>
      <c r="AA58" s="23">
        <v>0</v>
      </c>
      <c r="AB58" s="23">
        <v>0</v>
      </c>
      <c r="AC58" s="23">
        <v>0</v>
      </c>
      <c r="AD58" s="23">
        <v>17190403</v>
      </c>
      <c r="AE58" s="23">
        <v>34373694</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34373694</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416306</v>
      </c>
      <c r="F61" s="108"/>
      <c r="G61" s="108">
        <f>IFERROR(G57-G60,"")</f>
        <v>35427000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0.98803374532911759</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419</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414</v>
      </c>
      <c r="C70" s="96"/>
      <c r="D70" s="26" t="s">
        <v>271</v>
      </c>
      <c r="E70" s="91">
        <f>IFERROR(HLOOKUP($AE$38,$AA$76:$AI$80,2,FALSE),"")</f>
        <v>99.8</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99.8</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2058" t="s">
        <v>151</v>
      </c>
      <c r="B85" s="2059"/>
      <c r="C85" s="2059"/>
      <c r="D85" s="2059"/>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2058" t="s">
        <v>155</v>
      </c>
      <c r="B87" s="2059"/>
      <c r="C87" s="2059"/>
      <c r="D87" s="2059"/>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2069" t="s">
        <v>158</v>
      </c>
      <c r="B89" s="2070"/>
      <c r="C89" s="2070"/>
      <c r="D89" s="2070"/>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2058" t="s">
        <v>160</v>
      </c>
      <c r="B91" s="2059"/>
      <c r="C91" s="2059"/>
      <c r="D91" s="2060"/>
      <c r="E91" s="52" t="s">
        <v>420</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2058" t="s">
        <v>172</v>
      </c>
      <c r="B98" s="2059"/>
      <c r="C98" s="2059"/>
      <c r="D98" s="2060"/>
      <c r="E98" s="2064" t="s">
        <v>206</v>
      </c>
      <c r="F98" s="2065"/>
      <c r="G98" s="2066" t="s">
        <v>173</v>
      </c>
      <c r="H98" s="2067"/>
      <c r="I98" s="2067"/>
      <c r="J98" s="2067"/>
      <c r="K98" s="2067"/>
      <c r="L98" s="2067"/>
      <c r="M98" s="2067"/>
      <c r="N98" s="2068"/>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2058" t="s">
        <v>183</v>
      </c>
      <c r="B105" s="2059"/>
      <c r="C105" s="2059"/>
      <c r="D105" s="2060"/>
      <c r="E105" s="2061" t="s">
        <v>421</v>
      </c>
      <c r="F105" s="2062"/>
      <c r="G105" s="2062"/>
      <c r="H105" s="2062"/>
      <c r="I105" s="2062"/>
      <c r="J105" s="2062"/>
      <c r="K105" s="2062"/>
      <c r="L105" s="2062"/>
      <c r="M105" s="2062"/>
      <c r="N105" s="2063"/>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2069" t="s">
        <v>147</v>
      </c>
      <c r="Q4" s="2070"/>
      <c r="R4" s="2070"/>
      <c r="S4" s="2070"/>
      <c r="T4" s="197" t="str">
        <f>LEFT(E83,1)</f>
        <v>Ｂ</v>
      </c>
      <c r="U4" s="2195" t="s">
        <v>148</v>
      </c>
      <c r="V4" s="2195"/>
      <c r="W4" s="2195"/>
      <c r="X4" s="2196"/>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施策２　教育活動の質の向上</v>
      </c>
      <c r="F6" s="138"/>
      <c r="G6" s="138"/>
      <c r="H6" s="138"/>
      <c r="I6" s="138"/>
      <c r="J6" s="138"/>
      <c r="K6" s="138"/>
      <c r="L6" s="138"/>
      <c r="M6" s="138"/>
      <c r="N6" s="139"/>
      <c r="P6" s="2058" t="s">
        <v>151</v>
      </c>
      <c r="Q6" s="2059"/>
      <c r="R6" s="2059"/>
      <c r="S6" s="2059"/>
      <c r="T6" s="197" t="str">
        <f>LEFT(E85,1)</f>
        <v>Ｂ</v>
      </c>
      <c r="U6" s="2195" t="s">
        <v>152</v>
      </c>
      <c r="V6" s="2195"/>
      <c r="W6" s="2195"/>
      <c r="X6" s="2196"/>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2197" t="s">
        <v>153</v>
      </c>
      <c r="B7" s="2198"/>
      <c r="C7" s="2198"/>
      <c r="D7" s="2198"/>
      <c r="E7" s="2199" t="str">
        <f t="shared" si="0"/>
        <v>小中学校用務委託</v>
      </c>
      <c r="F7" s="2200"/>
      <c r="G7" s="2200"/>
      <c r="H7" s="2200"/>
      <c r="I7" s="2200"/>
      <c r="J7" s="2200"/>
      <c r="K7" s="2200"/>
      <c r="L7" s="2200"/>
      <c r="M7" s="2200"/>
      <c r="N7" s="2201"/>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2172" t="s">
        <v>154</v>
      </c>
      <c r="B8" s="2173"/>
      <c r="C8" s="2173"/>
      <c r="D8" s="2173"/>
      <c r="E8" s="2182" t="str">
        <f t="shared" si="0"/>
        <v>学務課</v>
      </c>
      <c r="F8" s="2183"/>
      <c r="G8" s="2183"/>
      <c r="H8" s="2183"/>
      <c r="I8" s="2183"/>
      <c r="J8" s="2183"/>
      <c r="K8" s="2183"/>
      <c r="L8" s="2183"/>
      <c r="M8" s="2183"/>
      <c r="N8" s="2184"/>
      <c r="P8" s="2169" t="s">
        <v>155</v>
      </c>
      <c r="Q8" s="2170"/>
      <c r="R8" s="2170"/>
      <c r="S8" s="2170"/>
      <c r="T8" s="184" t="str">
        <f>LEFT(E87,1)</f>
        <v>Ａ</v>
      </c>
      <c r="U8" s="2185" t="s">
        <v>156</v>
      </c>
      <c r="V8" s="2185"/>
      <c r="W8" s="2185"/>
      <c r="X8" s="2186"/>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2187" t="s">
        <v>157</v>
      </c>
      <c r="B9" s="2188"/>
      <c r="C9" s="2188"/>
      <c r="D9" s="2189"/>
      <c r="E9" s="2190" t="str">
        <f t="shared" si="0"/>
        <v>小・中学校に学校用務員を配置する。
１　小学校　１７校
２　中学校　　６校</v>
      </c>
      <c r="F9" s="2191"/>
      <c r="G9" s="2191"/>
      <c r="H9" s="2191"/>
      <c r="I9" s="2191"/>
      <c r="J9" s="2191"/>
      <c r="K9" s="2191"/>
      <c r="L9" s="2191"/>
      <c r="M9" s="2191"/>
      <c r="N9" s="2192"/>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2193" t="s">
        <v>158</v>
      </c>
      <c r="Q10" s="2194"/>
      <c r="R10" s="2194"/>
      <c r="S10" s="2194"/>
      <c r="T10" s="197" t="str">
        <f>LEFT(E89,1)</f>
        <v>Ａ</v>
      </c>
      <c r="U10" s="2185" t="s">
        <v>159</v>
      </c>
      <c r="V10" s="2185"/>
      <c r="W10" s="2185"/>
      <c r="X10" s="2186"/>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業務は下記のようなものを行い、学校運営において欠かせないものとなっている。
１、学校管理関係　
２、湯茶関係
３、清掃関係
４、環境整備関係
５、暖房機関係</v>
      </c>
      <c r="U12" s="2167"/>
      <c r="V12" s="2167"/>
      <c r="W12" s="2167"/>
      <c r="X12" s="216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2172" t="s">
        <v>161</v>
      </c>
      <c r="B14" s="2173"/>
      <c r="C14" s="2173"/>
      <c r="D14" s="2173"/>
      <c r="E14" s="2174" t="str">
        <f>E51</f>
        <v>■市が直接実施  □一部委託  □全部委託・指定管理  □その他</v>
      </c>
      <c r="F14" s="2175"/>
      <c r="G14" s="2175"/>
      <c r="H14" s="2175"/>
      <c r="I14" s="2175"/>
      <c r="J14" s="2175"/>
      <c r="K14" s="2175"/>
      <c r="L14" s="2175"/>
      <c r="M14" s="2175"/>
      <c r="N14" s="2176"/>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2172" t="s">
        <v>162</v>
      </c>
      <c r="B15" s="2173"/>
      <c r="C15" s="2173"/>
      <c r="D15" s="2173"/>
      <c r="E15" s="2174" t="str">
        <f>E52</f>
        <v>□国・県の制度　 □国・県の制度＋市独自の制度　 ■市独自の制度</v>
      </c>
      <c r="F15" s="2175"/>
      <c r="G15" s="2175"/>
      <c r="H15" s="2175"/>
      <c r="I15" s="2175"/>
      <c r="J15" s="2175"/>
      <c r="K15" s="2175"/>
      <c r="L15" s="2175"/>
      <c r="M15" s="2175"/>
      <c r="N15" s="2176"/>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2177" t="s">
        <v>163</v>
      </c>
      <c r="B16" s="2178"/>
      <c r="C16" s="2178"/>
      <c r="D16" s="2178"/>
      <c r="E16" s="2179" t="str">
        <f>E53</f>
        <v>なし</v>
      </c>
      <c r="F16" s="2180"/>
      <c r="G16" s="2180"/>
      <c r="H16" s="2180"/>
      <c r="I16" s="2180"/>
      <c r="J16" s="2180"/>
      <c r="K16" s="2180"/>
      <c r="L16" s="2180"/>
      <c r="M16" s="2180"/>
      <c r="N16" s="2181"/>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43436000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43436000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43435365</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635</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0.999985380790128</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小学校17校及び中学校6校、合計23校に用務員を配置し、主に以下の業務を行った。
１、学校管理関係　
２、湯茶関係
３、清掃関係
４、環境整備関係
５、暖房機関係</v>
      </c>
      <c r="F26" s="105"/>
      <c r="G26" s="105"/>
      <c r="H26" s="105"/>
      <c r="I26" s="105"/>
      <c r="J26" s="105"/>
      <c r="K26" s="105"/>
      <c r="L26" s="105"/>
      <c r="M26" s="105"/>
      <c r="N26" s="106"/>
      <c r="O26" s="18"/>
      <c r="P26" s="2169" t="s">
        <v>183</v>
      </c>
      <c r="Q26" s="2170"/>
      <c r="R26" s="2170"/>
      <c r="S26" s="2171"/>
      <c r="T26" s="153" t="str">
        <f>E105</f>
        <v>各学校で従事する業務を精査しながら、より良い学校運営が行われるように図っていく。</v>
      </c>
      <c r="U26" s="2167"/>
      <c r="V26" s="2167"/>
      <c r="W26" s="2167"/>
      <c r="X26" s="2168"/>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配置校数</v>
      </c>
      <c r="C33" s="96"/>
      <c r="D33" s="21" t="str">
        <f t="shared" ref="D33:E36" si="1">D70</f>
        <v>校</v>
      </c>
      <c r="E33" s="148">
        <f t="shared" si="1"/>
        <v>23</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施策２　教育活動の質の向上</v>
      </c>
      <c r="F43" s="138"/>
      <c r="G43" s="138"/>
      <c r="H43" s="138"/>
      <c r="I43" s="138"/>
      <c r="J43" s="138"/>
      <c r="K43" s="138"/>
      <c r="L43" s="138"/>
      <c r="M43" s="138"/>
      <c r="N43" s="139"/>
      <c r="AA43" s="8">
        <v>2</v>
      </c>
      <c r="AB43" s="8" t="s">
        <v>36</v>
      </c>
    </row>
    <row r="44" spans="1:35" ht="20.100000000000001" customHeight="1" x14ac:dyDescent="0.15">
      <c r="A44" s="2159" t="s">
        <v>153</v>
      </c>
      <c r="B44" s="2160"/>
      <c r="C44" s="2160"/>
      <c r="D44" s="2160"/>
      <c r="E44" s="2161" t="s">
        <v>422</v>
      </c>
      <c r="F44" s="2162"/>
      <c r="G44" s="2162"/>
      <c r="H44" s="2162"/>
      <c r="I44" s="2162"/>
      <c r="J44" s="2162"/>
      <c r="K44" s="2162"/>
      <c r="L44" s="2162"/>
      <c r="M44" s="2162"/>
      <c r="N44" s="2163"/>
    </row>
    <row r="45" spans="1:35" ht="20.100000000000001" customHeight="1" x14ac:dyDescent="0.15">
      <c r="A45" s="2154" t="s">
        <v>154</v>
      </c>
      <c r="B45" s="2155"/>
      <c r="C45" s="2155"/>
      <c r="D45" s="2155"/>
      <c r="E45" s="2164" t="s">
        <v>228</v>
      </c>
      <c r="F45" s="2165"/>
      <c r="G45" s="2165"/>
      <c r="H45" s="2165"/>
      <c r="I45" s="2165"/>
      <c r="J45" s="2165"/>
      <c r="K45" s="2165"/>
      <c r="L45" s="2165"/>
      <c r="M45" s="2165"/>
      <c r="N45" s="2166"/>
    </row>
    <row r="46" spans="1:35" ht="20.100000000000001" customHeight="1" x14ac:dyDescent="0.15">
      <c r="A46" s="2148" t="s">
        <v>157</v>
      </c>
      <c r="B46" s="2149"/>
      <c r="C46" s="2149"/>
      <c r="D46" s="2150"/>
      <c r="E46" s="2151" t="s">
        <v>423</v>
      </c>
      <c r="F46" s="2152"/>
      <c r="G46" s="2152"/>
      <c r="H46" s="2152"/>
      <c r="I46" s="2152"/>
      <c r="J46" s="2152"/>
      <c r="K46" s="2152"/>
      <c r="L46" s="2152"/>
      <c r="M46" s="2152"/>
      <c r="N46" s="2153"/>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2154" t="s">
        <v>161</v>
      </c>
      <c r="B51" s="2155"/>
      <c r="C51" s="2155"/>
      <c r="D51" s="2155"/>
      <c r="E51" s="2156" t="str">
        <f>AA52 &amp; "市が直接実施  " &amp; AB52  &amp; "一部委託  "  &amp; AC52 &amp; "全部委託・指定管理  " &amp; AD52 &amp; "その他"</f>
        <v>■市が直接実施  □一部委託  □全部委託・指定管理  □その他</v>
      </c>
      <c r="F51" s="2157"/>
      <c r="G51" s="2157"/>
      <c r="H51" s="2157"/>
      <c r="I51" s="2157"/>
      <c r="J51" s="2157"/>
      <c r="K51" s="2157"/>
      <c r="L51" s="2157"/>
      <c r="M51" s="2157"/>
      <c r="N51" s="2158"/>
    </row>
    <row r="52" spans="1:40" ht="20.100000000000001" customHeight="1" x14ac:dyDescent="0.15">
      <c r="A52" s="2154" t="s">
        <v>162</v>
      </c>
      <c r="B52" s="2155"/>
      <c r="C52" s="2155"/>
      <c r="D52" s="2155"/>
      <c r="E52" s="2156" t="str">
        <f>AA53 &amp; "国・県の制度　 " &amp; AB53  &amp; "国・県の制度＋市独自の制度　 "  &amp; AC53  &amp; "市独自の制度"</f>
        <v>□国・県の制度　 □国・県の制度＋市独自の制度　 ■市独自の制度</v>
      </c>
      <c r="F52" s="2157"/>
      <c r="G52" s="2157"/>
      <c r="H52" s="2157"/>
      <c r="I52" s="2157"/>
      <c r="J52" s="2157"/>
      <c r="K52" s="2157"/>
      <c r="L52" s="2157"/>
      <c r="M52" s="2157"/>
      <c r="N52" s="2158"/>
      <c r="AA52" s="8" t="s">
        <v>191</v>
      </c>
      <c r="AB52" s="8" t="s">
        <v>192</v>
      </c>
      <c r="AC52" s="8" t="s">
        <v>192</v>
      </c>
      <c r="AD52" s="8" t="s">
        <v>192</v>
      </c>
    </row>
    <row r="53" spans="1:40" ht="20.100000000000001" customHeight="1" thickBot="1" x14ac:dyDescent="0.2">
      <c r="A53" s="2143" t="s">
        <v>163</v>
      </c>
      <c r="B53" s="2144"/>
      <c r="C53" s="2144"/>
      <c r="D53" s="2144"/>
      <c r="E53" s="2145" t="s">
        <v>332</v>
      </c>
      <c r="F53" s="2146"/>
      <c r="G53" s="2146"/>
      <c r="H53" s="2146"/>
      <c r="I53" s="2146"/>
      <c r="J53" s="2146"/>
      <c r="K53" s="2146"/>
      <c r="L53" s="2146"/>
      <c r="M53" s="2146"/>
      <c r="N53" s="2147"/>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43436000</v>
      </c>
      <c r="F57" s="108"/>
      <c r="G57" s="108">
        <f>IFERROR(HLOOKUP($AF$38,$AA$56:$AI$57,2,FALSE)*1000,"")</f>
        <v>40965000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40932</v>
      </c>
      <c r="AE57" s="23">
        <v>43436</v>
      </c>
      <c r="AF57" s="23">
        <v>40965</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43436000</v>
      </c>
      <c r="G58" s="15"/>
      <c r="H58" s="16">
        <f>IFERROR(G57-H59,"")</f>
        <v>40965000</v>
      </c>
      <c r="I58" s="15"/>
      <c r="J58" s="16">
        <f>IFERROR(I57-J59,"")</f>
        <v>0</v>
      </c>
      <c r="K58" s="15"/>
      <c r="L58" s="16">
        <f>IFERROR(K57-L59,"")</f>
        <v>0</v>
      </c>
      <c r="M58" s="15"/>
      <c r="N58" s="17">
        <f>IFERROR(M57-N59,"")</f>
        <v>0</v>
      </c>
      <c r="AA58" s="23">
        <v>0</v>
      </c>
      <c r="AB58" s="23">
        <v>0</v>
      </c>
      <c r="AC58" s="23">
        <v>0</v>
      </c>
      <c r="AD58" s="23">
        <v>23016547</v>
      </c>
      <c r="AE58" s="23">
        <v>43435365</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43435365</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635</v>
      </c>
      <c r="F61" s="108"/>
      <c r="G61" s="108">
        <f>IFERROR(G57-G60,"")</f>
        <v>40965000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0.999985380790128</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424</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425</v>
      </c>
      <c r="C70" s="96"/>
      <c r="D70" s="26" t="s">
        <v>426</v>
      </c>
      <c r="E70" s="91">
        <f>IFERROR(HLOOKUP($AE$38,$AA$76:$AI$80,2,FALSE),"")</f>
        <v>23</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23</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2130" t="s">
        <v>151</v>
      </c>
      <c r="B85" s="2131"/>
      <c r="C85" s="2131"/>
      <c r="D85" s="2131"/>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2130" t="s">
        <v>155</v>
      </c>
      <c r="B87" s="2131"/>
      <c r="C87" s="2131"/>
      <c r="D87" s="2131"/>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2141" t="s">
        <v>158</v>
      </c>
      <c r="B89" s="2142"/>
      <c r="C89" s="2142"/>
      <c r="D89" s="2142"/>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2130" t="s">
        <v>160</v>
      </c>
      <c r="B91" s="2131"/>
      <c r="C91" s="2131"/>
      <c r="D91" s="2132"/>
      <c r="E91" s="52" t="s">
        <v>427</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2130" t="s">
        <v>172</v>
      </c>
      <c r="B98" s="2131"/>
      <c r="C98" s="2131"/>
      <c r="D98" s="2132"/>
      <c r="E98" s="2136" t="s">
        <v>206</v>
      </c>
      <c r="F98" s="2137"/>
      <c r="G98" s="2138" t="s">
        <v>173</v>
      </c>
      <c r="H98" s="2139"/>
      <c r="I98" s="2139"/>
      <c r="J98" s="2139"/>
      <c r="K98" s="2139"/>
      <c r="L98" s="2139"/>
      <c r="M98" s="2139"/>
      <c r="N98" s="2140"/>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2130" t="s">
        <v>183</v>
      </c>
      <c r="B105" s="2131"/>
      <c r="C105" s="2131"/>
      <c r="D105" s="2132"/>
      <c r="E105" s="2133" t="s">
        <v>428</v>
      </c>
      <c r="F105" s="2134"/>
      <c r="G105" s="2134"/>
      <c r="H105" s="2134"/>
      <c r="I105" s="2134"/>
      <c r="J105" s="2134"/>
      <c r="K105" s="2134"/>
      <c r="L105" s="2134"/>
      <c r="M105" s="2134"/>
      <c r="N105" s="2135"/>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2141" t="s">
        <v>147</v>
      </c>
      <c r="Q4" s="2142"/>
      <c r="R4" s="2142"/>
      <c r="S4" s="2142"/>
      <c r="T4" s="197" t="str">
        <f>LEFT(E83,1)</f>
        <v>Ｂ</v>
      </c>
      <c r="U4" s="2267" t="s">
        <v>148</v>
      </c>
      <c r="V4" s="2267"/>
      <c r="W4" s="2267"/>
      <c r="X4" s="2268"/>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施策２　教育活動の質の向上</v>
      </c>
      <c r="F6" s="138"/>
      <c r="G6" s="138"/>
      <c r="H6" s="138"/>
      <c r="I6" s="138"/>
      <c r="J6" s="138"/>
      <c r="K6" s="138"/>
      <c r="L6" s="138"/>
      <c r="M6" s="138"/>
      <c r="N6" s="139"/>
      <c r="P6" s="2130" t="s">
        <v>151</v>
      </c>
      <c r="Q6" s="2131"/>
      <c r="R6" s="2131"/>
      <c r="S6" s="2131"/>
      <c r="T6" s="197" t="str">
        <f>LEFT(E85,1)</f>
        <v>Ｂ</v>
      </c>
      <c r="U6" s="2267" t="s">
        <v>152</v>
      </c>
      <c r="V6" s="2267"/>
      <c r="W6" s="2267"/>
      <c r="X6" s="2268"/>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2269" t="s">
        <v>153</v>
      </c>
      <c r="B7" s="2270"/>
      <c r="C7" s="2270"/>
      <c r="D7" s="2270"/>
      <c r="E7" s="2271" t="str">
        <f t="shared" si="0"/>
        <v>学校教育管理運営支援</v>
      </c>
      <c r="F7" s="2272"/>
      <c r="G7" s="2272"/>
      <c r="H7" s="2272"/>
      <c r="I7" s="2272"/>
      <c r="J7" s="2272"/>
      <c r="K7" s="2272"/>
      <c r="L7" s="2272"/>
      <c r="M7" s="2272"/>
      <c r="N7" s="2273"/>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2244" t="s">
        <v>154</v>
      </c>
      <c r="B8" s="2245"/>
      <c r="C8" s="2245"/>
      <c r="D8" s="2245"/>
      <c r="E8" s="2254" t="str">
        <f t="shared" si="0"/>
        <v>学務課</v>
      </c>
      <c r="F8" s="2255"/>
      <c r="G8" s="2255"/>
      <c r="H8" s="2255"/>
      <c r="I8" s="2255"/>
      <c r="J8" s="2255"/>
      <c r="K8" s="2255"/>
      <c r="L8" s="2255"/>
      <c r="M8" s="2255"/>
      <c r="N8" s="2256"/>
      <c r="P8" s="2241" t="s">
        <v>155</v>
      </c>
      <c r="Q8" s="2242"/>
      <c r="R8" s="2242"/>
      <c r="S8" s="2242"/>
      <c r="T8" s="184" t="str">
        <f>LEFT(E87,1)</f>
        <v>Ａ</v>
      </c>
      <c r="U8" s="2257" t="s">
        <v>156</v>
      </c>
      <c r="V8" s="2257"/>
      <c r="W8" s="2257"/>
      <c r="X8" s="2258"/>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2259" t="s">
        <v>157</v>
      </c>
      <c r="B9" s="2260"/>
      <c r="C9" s="2260"/>
      <c r="D9" s="2261"/>
      <c r="E9" s="2262" t="str">
        <f t="shared" si="0"/>
        <v>学校教育及び学校管理運営を支援するため、必要に応じて会計年度任用職員（図書整理員／栄養士（委託校）／教職員（病休代員等）／スクール・サポート・スタッフ）を学校に配置する。</v>
      </c>
      <c r="F9" s="2263"/>
      <c r="G9" s="2263"/>
      <c r="H9" s="2263"/>
      <c r="I9" s="2263"/>
      <c r="J9" s="2263"/>
      <c r="K9" s="2263"/>
      <c r="L9" s="2263"/>
      <c r="M9" s="2263"/>
      <c r="N9" s="2264"/>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2265" t="s">
        <v>158</v>
      </c>
      <c r="Q10" s="2266"/>
      <c r="R10" s="2266"/>
      <c r="S10" s="2266"/>
      <c r="T10" s="197" t="str">
        <f>LEFT(E89,1)</f>
        <v>Ａ</v>
      </c>
      <c r="U10" s="2257" t="s">
        <v>159</v>
      </c>
      <c r="V10" s="2257"/>
      <c r="W10" s="2257"/>
      <c r="X10" s="225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必要に応じて会計年度任用職員（図書整理員／栄養士（委託校）／教職員（病休代員等）／スクール・サポート・スタッフ）を学校に配置したことにより、学校教育及び学校管理運営を支援するたことが出来た。</v>
      </c>
      <c r="U12" s="2239"/>
      <c r="V12" s="2239"/>
      <c r="W12" s="2239"/>
      <c r="X12" s="2240"/>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2244" t="s">
        <v>161</v>
      </c>
      <c r="B14" s="2245"/>
      <c r="C14" s="2245"/>
      <c r="D14" s="2245"/>
      <c r="E14" s="2246" t="str">
        <f>E51</f>
        <v>■市が直接実施  □一部委託  □全部委託・指定管理  □その他</v>
      </c>
      <c r="F14" s="2247"/>
      <c r="G14" s="2247"/>
      <c r="H14" s="2247"/>
      <c r="I14" s="2247"/>
      <c r="J14" s="2247"/>
      <c r="K14" s="2247"/>
      <c r="L14" s="2247"/>
      <c r="M14" s="2247"/>
      <c r="N14" s="2248"/>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2244" t="s">
        <v>162</v>
      </c>
      <c r="B15" s="2245"/>
      <c r="C15" s="2245"/>
      <c r="D15" s="2245"/>
      <c r="E15" s="2246" t="str">
        <f>E52</f>
        <v>□国・県の制度　 ■国・県の制度＋市独自の制度　 □市独自の制度</v>
      </c>
      <c r="F15" s="2247"/>
      <c r="G15" s="2247"/>
      <c r="H15" s="2247"/>
      <c r="I15" s="2247"/>
      <c r="J15" s="2247"/>
      <c r="K15" s="2247"/>
      <c r="L15" s="2247"/>
      <c r="M15" s="2247"/>
      <c r="N15" s="2248"/>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2249" t="s">
        <v>163</v>
      </c>
      <c r="B16" s="2250"/>
      <c r="C16" s="2250"/>
      <c r="D16" s="2250"/>
      <c r="E16" s="2251" t="str">
        <f>E53</f>
        <v>市町村立小中学校外部人材配置事業費補助金交付要綱（スクール・サポート・スタッフ）</v>
      </c>
      <c r="F16" s="2252"/>
      <c r="G16" s="2252"/>
      <c r="H16" s="2252"/>
      <c r="I16" s="2252"/>
      <c r="J16" s="2252"/>
      <c r="K16" s="2252"/>
      <c r="L16" s="2252"/>
      <c r="M16" s="2252"/>
      <c r="N16" s="2253"/>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63838000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58023000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5815000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61868092</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1969908</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0.96914207838591437</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学校教育及び学校管理運営を支援するため、必要に応じて会計年度任用職員（図書整理員／栄養士（委託校）／教職員（病休代員等）／スクール・サポート・スタッフ）を学校に配置した。
・図書整理員23人、栄養士9人、教職員19人、スクール・サポート・スタッフ23人</v>
      </c>
      <c r="F26" s="105"/>
      <c r="G26" s="105"/>
      <c r="H26" s="105"/>
      <c r="I26" s="105"/>
      <c r="J26" s="105"/>
      <c r="K26" s="105"/>
      <c r="L26" s="105"/>
      <c r="M26" s="105"/>
      <c r="N26" s="106"/>
      <c r="O26" s="18"/>
      <c r="P26" s="2241" t="s">
        <v>183</v>
      </c>
      <c r="Q26" s="2242"/>
      <c r="R26" s="2242"/>
      <c r="S26" s="2243"/>
      <c r="T26" s="153" t="str">
        <f>E105</f>
        <v>学校教育及び学校管理運営を支援するため、必要に応じて会計年度任用職員（図書整理員／栄養士（委託校）／教職員（病休代員等）／スクール・サポート・スタッフ）を学校に配置していく。</v>
      </c>
      <c r="U26" s="2239"/>
      <c r="V26" s="2239"/>
      <c r="W26" s="2239"/>
      <c r="X26" s="2240"/>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配置人数</v>
      </c>
      <c r="C33" s="96"/>
      <c r="D33" s="21" t="str">
        <f t="shared" ref="D33:E36" si="1">D70</f>
        <v>人</v>
      </c>
      <c r="E33" s="148">
        <f t="shared" si="1"/>
        <v>74</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施策２　教育活動の質の向上</v>
      </c>
      <c r="F43" s="138"/>
      <c r="G43" s="138"/>
      <c r="H43" s="138"/>
      <c r="I43" s="138"/>
      <c r="J43" s="138"/>
      <c r="K43" s="138"/>
      <c r="L43" s="138"/>
      <c r="M43" s="138"/>
      <c r="N43" s="139"/>
      <c r="AA43" s="8">
        <v>2</v>
      </c>
      <c r="AB43" s="8" t="s">
        <v>36</v>
      </c>
    </row>
    <row r="44" spans="1:35" ht="20.100000000000001" customHeight="1" x14ac:dyDescent="0.15">
      <c r="A44" s="2231" t="s">
        <v>153</v>
      </c>
      <c r="B44" s="2232"/>
      <c r="C44" s="2232"/>
      <c r="D44" s="2232"/>
      <c r="E44" s="2233" t="s">
        <v>429</v>
      </c>
      <c r="F44" s="2234"/>
      <c r="G44" s="2234"/>
      <c r="H44" s="2234"/>
      <c r="I44" s="2234"/>
      <c r="J44" s="2234"/>
      <c r="K44" s="2234"/>
      <c r="L44" s="2234"/>
      <c r="M44" s="2234"/>
      <c r="N44" s="2235"/>
    </row>
    <row r="45" spans="1:35" ht="20.100000000000001" customHeight="1" x14ac:dyDescent="0.15">
      <c r="A45" s="2226" t="s">
        <v>154</v>
      </c>
      <c r="B45" s="2227"/>
      <c r="C45" s="2227"/>
      <c r="D45" s="2227"/>
      <c r="E45" s="2236" t="s">
        <v>228</v>
      </c>
      <c r="F45" s="2237"/>
      <c r="G45" s="2237"/>
      <c r="H45" s="2237"/>
      <c r="I45" s="2237"/>
      <c r="J45" s="2237"/>
      <c r="K45" s="2237"/>
      <c r="L45" s="2237"/>
      <c r="M45" s="2237"/>
      <c r="N45" s="2238"/>
    </row>
    <row r="46" spans="1:35" ht="20.100000000000001" customHeight="1" x14ac:dyDescent="0.15">
      <c r="A46" s="2220" t="s">
        <v>157</v>
      </c>
      <c r="B46" s="2221"/>
      <c r="C46" s="2221"/>
      <c r="D46" s="2222"/>
      <c r="E46" s="2223" t="s">
        <v>430</v>
      </c>
      <c r="F46" s="2224"/>
      <c r="G46" s="2224"/>
      <c r="H46" s="2224"/>
      <c r="I46" s="2224"/>
      <c r="J46" s="2224"/>
      <c r="K46" s="2224"/>
      <c r="L46" s="2224"/>
      <c r="M46" s="2224"/>
      <c r="N46" s="2225"/>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2226" t="s">
        <v>161</v>
      </c>
      <c r="B51" s="2227"/>
      <c r="C51" s="2227"/>
      <c r="D51" s="2227"/>
      <c r="E51" s="2228" t="str">
        <f>AA52 &amp; "市が直接実施  " &amp; AB52  &amp; "一部委託  "  &amp; AC52 &amp; "全部委託・指定管理  " &amp; AD52 &amp; "その他"</f>
        <v>■市が直接実施  □一部委託  □全部委託・指定管理  □その他</v>
      </c>
      <c r="F51" s="2229"/>
      <c r="G51" s="2229"/>
      <c r="H51" s="2229"/>
      <c r="I51" s="2229"/>
      <c r="J51" s="2229"/>
      <c r="K51" s="2229"/>
      <c r="L51" s="2229"/>
      <c r="M51" s="2229"/>
      <c r="N51" s="2230"/>
    </row>
    <row r="52" spans="1:40" ht="20.100000000000001" customHeight="1" x14ac:dyDescent="0.15">
      <c r="A52" s="2226" t="s">
        <v>162</v>
      </c>
      <c r="B52" s="2227"/>
      <c r="C52" s="2227"/>
      <c r="D52" s="2227"/>
      <c r="E52" s="2228" t="str">
        <f>AA53 &amp; "国・県の制度　 " &amp; AB53  &amp; "国・県の制度＋市独自の制度　 "  &amp; AC53  &amp; "市独自の制度"</f>
        <v>□国・県の制度　 ■国・県の制度＋市独自の制度　 □市独自の制度</v>
      </c>
      <c r="F52" s="2229"/>
      <c r="G52" s="2229"/>
      <c r="H52" s="2229"/>
      <c r="I52" s="2229"/>
      <c r="J52" s="2229"/>
      <c r="K52" s="2229"/>
      <c r="L52" s="2229"/>
      <c r="M52" s="2229"/>
      <c r="N52" s="2230"/>
      <c r="AA52" s="8" t="s">
        <v>191</v>
      </c>
      <c r="AB52" s="8" t="s">
        <v>192</v>
      </c>
      <c r="AC52" s="8" t="s">
        <v>192</v>
      </c>
      <c r="AD52" s="8" t="s">
        <v>192</v>
      </c>
    </row>
    <row r="53" spans="1:40" ht="20.100000000000001" customHeight="1" thickBot="1" x14ac:dyDescent="0.2">
      <c r="A53" s="2215" t="s">
        <v>163</v>
      </c>
      <c r="B53" s="2216"/>
      <c r="C53" s="2216"/>
      <c r="D53" s="2216"/>
      <c r="E53" s="2217" t="s">
        <v>431</v>
      </c>
      <c r="F53" s="2218"/>
      <c r="G53" s="2218"/>
      <c r="H53" s="2218"/>
      <c r="I53" s="2218"/>
      <c r="J53" s="2218"/>
      <c r="K53" s="2218"/>
      <c r="L53" s="2218"/>
      <c r="M53" s="2218"/>
      <c r="N53" s="2219"/>
      <c r="AA53" s="8" t="s">
        <v>192</v>
      </c>
      <c r="AB53" s="8" t="s">
        <v>191</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63838000</v>
      </c>
      <c r="F57" s="108"/>
      <c r="G57" s="108">
        <f>IFERROR(HLOOKUP($AF$38,$AA$56:$AI$57,2,FALSE)*1000,"")</f>
        <v>72687000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56737</v>
      </c>
      <c r="AE57" s="23">
        <v>63838</v>
      </c>
      <c r="AF57" s="23">
        <v>72687</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58023000</v>
      </c>
      <c r="G58" s="15"/>
      <c r="H58" s="16">
        <f>IFERROR(G57-H59,"")</f>
        <v>66872000</v>
      </c>
      <c r="I58" s="15"/>
      <c r="J58" s="16">
        <f>IFERROR(I57-J59,"")</f>
        <v>0</v>
      </c>
      <c r="K58" s="15"/>
      <c r="L58" s="16">
        <f>IFERROR(K57-L59,"")</f>
        <v>0</v>
      </c>
      <c r="M58" s="15"/>
      <c r="N58" s="17">
        <f>IFERROR(M57-N59,"")</f>
        <v>0</v>
      </c>
      <c r="AA58" s="23">
        <v>0</v>
      </c>
      <c r="AB58" s="23">
        <v>0</v>
      </c>
      <c r="AC58" s="23">
        <v>0</v>
      </c>
      <c r="AD58" s="23">
        <v>31872764</v>
      </c>
      <c r="AE58" s="23">
        <v>61868092</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5815000</v>
      </c>
      <c r="G59" s="15"/>
      <c r="H59" s="16">
        <f>IFERROR(HLOOKUP($AF$38,$AA$60:$AI$61,2,FALSE)*1000,"")</f>
        <v>5815000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61868092</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1969908</v>
      </c>
      <c r="F61" s="108"/>
      <c r="G61" s="108">
        <f>IFERROR(G57-G60,"")</f>
        <v>72687000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5815</v>
      </c>
      <c r="AE61" s="24">
        <f t="shared" si="2"/>
        <v>5815</v>
      </c>
      <c r="AF61" s="24">
        <f t="shared" si="2"/>
        <v>5815</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0.96914207838591437</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432</v>
      </c>
      <c r="F63" s="105"/>
      <c r="G63" s="105"/>
      <c r="H63" s="105"/>
      <c r="I63" s="105"/>
      <c r="J63" s="105"/>
      <c r="K63" s="105"/>
      <c r="L63" s="105"/>
      <c r="M63" s="105"/>
      <c r="N63" s="106"/>
      <c r="AA63" s="25">
        <v>0</v>
      </c>
      <c r="AB63" s="25">
        <v>0</v>
      </c>
      <c r="AC63" s="25">
        <v>0</v>
      </c>
      <c r="AD63" s="25">
        <v>5815</v>
      </c>
      <c r="AE63" s="25">
        <v>5815</v>
      </c>
      <c r="AF63" s="25">
        <v>5815</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433</v>
      </c>
      <c r="C70" s="96"/>
      <c r="D70" s="26" t="s">
        <v>240</v>
      </c>
      <c r="E70" s="91">
        <f>IFERROR(HLOOKUP($AE$38,$AA$76:$AI$80,2,FALSE),"")</f>
        <v>74</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74</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2202" t="s">
        <v>151</v>
      </c>
      <c r="B85" s="2203"/>
      <c r="C85" s="2203"/>
      <c r="D85" s="2203"/>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2202" t="s">
        <v>155</v>
      </c>
      <c r="B87" s="2203"/>
      <c r="C87" s="2203"/>
      <c r="D87" s="2203"/>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2213" t="s">
        <v>158</v>
      </c>
      <c r="B89" s="2214"/>
      <c r="C89" s="2214"/>
      <c r="D89" s="2214"/>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2202" t="s">
        <v>160</v>
      </c>
      <c r="B91" s="2203"/>
      <c r="C91" s="2203"/>
      <c r="D91" s="2204"/>
      <c r="E91" s="52" t="s">
        <v>434</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2202" t="s">
        <v>172</v>
      </c>
      <c r="B98" s="2203"/>
      <c r="C98" s="2203"/>
      <c r="D98" s="2204"/>
      <c r="E98" s="2208" t="s">
        <v>206</v>
      </c>
      <c r="F98" s="2209"/>
      <c r="G98" s="2210" t="s">
        <v>173</v>
      </c>
      <c r="H98" s="2211"/>
      <c r="I98" s="2211"/>
      <c r="J98" s="2211"/>
      <c r="K98" s="2211"/>
      <c r="L98" s="2211"/>
      <c r="M98" s="2211"/>
      <c r="N98" s="2212"/>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2202" t="s">
        <v>183</v>
      </c>
      <c r="B105" s="2203"/>
      <c r="C105" s="2203"/>
      <c r="D105" s="2204"/>
      <c r="E105" s="2205" t="s">
        <v>435</v>
      </c>
      <c r="F105" s="2206"/>
      <c r="G105" s="2206"/>
      <c r="H105" s="2206"/>
      <c r="I105" s="2206"/>
      <c r="J105" s="2206"/>
      <c r="K105" s="2206"/>
      <c r="L105" s="2206"/>
      <c r="M105" s="2206"/>
      <c r="N105" s="2207"/>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2213" t="s">
        <v>147</v>
      </c>
      <c r="Q4" s="2214"/>
      <c r="R4" s="2214"/>
      <c r="S4" s="2214"/>
      <c r="T4" s="197" t="str">
        <f>LEFT(E83,1)</f>
        <v>Ｂ</v>
      </c>
      <c r="U4" s="2339" t="s">
        <v>148</v>
      </c>
      <c r="V4" s="2339"/>
      <c r="W4" s="2339"/>
      <c r="X4" s="2340"/>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施策２　教育活動の質の向上</v>
      </c>
      <c r="F6" s="138"/>
      <c r="G6" s="138"/>
      <c r="H6" s="138"/>
      <c r="I6" s="138"/>
      <c r="J6" s="138"/>
      <c r="K6" s="138"/>
      <c r="L6" s="138"/>
      <c r="M6" s="138"/>
      <c r="N6" s="139"/>
      <c r="P6" s="2202" t="s">
        <v>151</v>
      </c>
      <c r="Q6" s="2203"/>
      <c r="R6" s="2203"/>
      <c r="S6" s="2203"/>
      <c r="T6" s="197" t="str">
        <f>LEFT(E85,1)</f>
        <v>Ｂ</v>
      </c>
      <c r="U6" s="2339" t="s">
        <v>152</v>
      </c>
      <c r="V6" s="2339"/>
      <c r="W6" s="2339"/>
      <c r="X6" s="2340"/>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2341" t="s">
        <v>153</v>
      </c>
      <c r="B7" s="2342"/>
      <c r="C7" s="2342"/>
      <c r="D7" s="2342"/>
      <c r="E7" s="2343" t="str">
        <f t="shared" si="0"/>
        <v>小学校第一学年副担任</v>
      </c>
      <c r="F7" s="2344"/>
      <c r="G7" s="2344"/>
      <c r="H7" s="2344"/>
      <c r="I7" s="2344"/>
      <c r="J7" s="2344"/>
      <c r="K7" s="2344"/>
      <c r="L7" s="2344"/>
      <c r="M7" s="2344"/>
      <c r="N7" s="2345"/>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2316" t="s">
        <v>154</v>
      </c>
      <c r="B8" s="2317"/>
      <c r="C8" s="2317"/>
      <c r="D8" s="2317"/>
      <c r="E8" s="2326" t="str">
        <f t="shared" si="0"/>
        <v>学務課</v>
      </c>
      <c r="F8" s="2327"/>
      <c r="G8" s="2327"/>
      <c r="H8" s="2327"/>
      <c r="I8" s="2327"/>
      <c r="J8" s="2327"/>
      <c r="K8" s="2327"/>
      <c r="L8" s="2327"/>
      <c r="M8" s="2327"/>
      <c r="N8" s="2328"/>
      <c r="P8" s="2313" t="s">
        <v>155</v>
      </c>
      <c r="Q8" s="2314"/>
      <c r="R8" s="2314"/>
      <c r="S8" s="2314"/>
      <c r="T8" s="184" t="str">
        <f>LEFT(E87,1)</f>
        <v>Ａ</v>
      </c>
      <c r="U8" s="2329" t="s">
        <v>156</v>
      </c>
      <c r="V8" s="2329"/>
      <c r="W8" s="2329"/>
      <c r="X8" s="2330"/>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2331" t="s">
        <v>157</v>
      </c>
      <c r="B9" s="2332"/>
      <c r="C9" s="2332"/>
      <c r="D9" s="2333"/>
      <c r="E9" s="2334" t="str">
        <f t="shared" si="0"/>
        <v>小学校１年生にきめ細かい教育を実施するため、市立小学校１年生の学級を担任する教員を補助する副担任を配置する。
教員（副担任）　１４人</v>
      </c>
      <c r="F9" s="2335"/>
      <c r="G9" s="2335"/>
      <c r="H9" s="2335"/>
      <c r="I9" s="2335"/>
      <c r="J9" s="2335"/>
      <c r="K9" s="2335"/>
      <c r="L9" s="2335"/>
      <c r="M9" s="2335"/>
      <c r="N9" s="2336"/>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2337" t="s">
        <v>158</v>
      </c>
      <c r="Q10" s="2338"/>
      <c r="R10" s="2338"/>
      <c r="S10" s="2338"/>
      <c r="T10" s="197" t="str">
        <f>LEFT(E89,1)</f>
        <v>Ａ</v>
      </c>
      <c r="U10" s="2329" t="s">
        <v>159</v>
      </c>
      <c r="V10" s="2329"/>
      <c r="W10" s="2329"/>
      <c r="X10" s="2330"/>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1年生で身につけさせたい基本的な生活習慣や学習習慣・学習内容マスターチェックによる結果
　令和5年7月時点　15項目平均81.3％
　令和6年2月時点　25項目平均89.0％
（基礎的15項目比較　14項目定着率アップ）
学級担任以外に副担任を配置したことにより、児童一人一人に対するきめ細やかな指導ができ、教育効果を高めることができた。</v>
      </c>
      <c r="U12" s="2311"/>
      <c r="V12" s="2311"/>
      <c r="W12" s="2311"/>
      <c r="X12" s="2312"/>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2316" t="s">
        <v>161</v>
      </c>
      <c r="B14" s="2317"/>
      <c r="C14" s="2317"/>
      <c r="D14" s="2317"/>
      <c r="E14" s="2318" t="str">
        <f>E51</f>
        <v>■市が直接実施  □一部委託  □全部委託・指定管理  □その他</v>
      </c>
      <c r="F14" s="2319"/>
      <c r="G14" s="2319"/>
      <c r="H14" s="2319"/>
      <c r="I14" s="2319"/>
      <c r="J14" s="2319"/>
      <c r="K14" s="2319"/>
      <c r="L14" s="2319"/>
      <c r="M14" s="2319"/>
      <c r="N14" s="2320"/>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2316" t="s">
        <v>162</v>
      </c>
      <c r="B15" s="2317"/>
      <c r="C15" s="2317"/>
      <c r="D15" s="2317"/>
      <c r="E15" s="2318" t="str">
        <f>E52</f>
        <v>□国・県の制度　 □国・県の制度＋市独自の制度　 ■市独自の制度</v>
      </c>
      <c r="F15" s="2319"/>
      <c r="G15" s="2319"/>
      <c r="H15" s="2319"/>
      <c r="I15" s="2319"/>
      <c r="J15" s="2319"/>
      <c r="K15" s="2319"/>
      <c r="L15" s="2319"/>
      <c r="M15" s="2319"/>
      <c r="N15" s="2320"/>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2321" t="s">
        <v>163</v>
      </c>
      <c r="B16" s="2322"/>
      <c r="C16" s="2322"/>
      <c r="D16" s="2322"/>
      <c r="E16" s="2323" t="str">
        <f>E53</f>
        <v>なし</v>
      </c>
      <c r="F16" s="2324"/>
      <c r="G16" s="2324"/>
      <c r="H16" s="2324"/>
      <c r="I16" s="2324"/>
      <c r="J16" s="2324"/>
      <c r="K16" s="2324"/>
      <c r="L16" s="2324"/>
      <c r="M16" s="2324"/>
      <c r="N16" s="2325"/>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36578000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36578000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35739156</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838844</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0.97706698015200388</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小学校１年生にきめ細かい教育を実施するため、市立小学校１年生の学級を担任する教員を補助する副担任を配置した。
教員（副担任）　１４人
目安として、１学級30人以上で2学級以上に1人配置。3学級で最低1人、5学級で最低２人配置。
なお、必要に応じて配置できる。</v>
      </c>
      <c r="F26" s="105"/>
      <c r="G26" s="105"/>
      <c r="H26" s="105"/>
      <c r="I26" s="105"/>
      <c r="J26" s="105"/>
      <c r="K26" s="105"/>
      <c r="L26" s="105"/>
      <c r="M26" s="105"/>
      <c r="N26" s="106"/>
      <c r="O26" s="18"/>
      <c r="P26" s="2313" t="s">
        <v>183</v>
      </c>
      <c r="Q26" s="2314"/>
      <c r="R26" s="2314"/>
      <c r="S26" s="2315"/>
      <c r="T26" s="153" t="str">
        <f>E105</f>
        <v>市立小学校１年生の学級を担任する副担任を配置していき、これからもきめ細かい教育を実施していくことをはかっていく。</v>
      </c>
      <c r="U26" s="2311"/>
      <c r="V26" s="2311"/>
      <c r="W26" s="2311"/>
      <c r="X26" s="2312"/>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配置人数</v>
      </c>
      <c r="C33" s="96"/>
      <c r="D33" s="21" t="str">
        <f t="shared" ref="D33:E36" si="1">D70</f>
        <v>人</v>
      </c>
      <c r="E33" s="148">
        <f t="shared" si="1"/>
        <v>14</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施策２　教育活動の質の向上</v>
      </c>
      <c r="F43" s="138"/>
      <c r="G43" s="138"/>
      <c r="H43" s="138"/>
      <c r="I43" s="138"/>
      <c r="J43" s="138"/>
      <c r="K43" s="138"/>
      <c r="L43" s="138"/>
      <c r="M43" s="138"/>
      <c r="N43" s="139"/>
      <c r="AA43" s="8">
        <v>2</v>
      </c>
      <c r="AB43" s="8" t="s">
        <v>36</v>
      </c>
    </row>
    <row r="44" spans="1:35" ht="20.100000000000001" customHeight="1" x14ac:dyDescent="0.15">
      <c r="A44" s="2303" t="s">
        <v>153</v>
      </c>
      <c r="B44" s="2304"/>
      <c r="C44" s="2304"/>
      <c r="D44" s="2304"/>
      <c r="E44" s="2305" t="s">
        <v>436</v>
      </c>
      <c r="F44" s="2306"/>
      <c r="G44" s="2306"/>
      <c r="H44" s="2306"/>
      <c r="I44" s="2306"/>
      <c r="J44" s="2306"/>
      <c r="K44" s="2306"/>
      <c r="L44" s="2306"/>
      <c r="M44" s="2306"/>
      <c r="N44" s="2307"/>
    </row>
    <row r="45" spans="1:35" ht="20.100000000000001" customHeight="1" x14ac:dyDescent="0.15">
      <c r="A45" s="2298" t="s">
        <v>154</v>
      </c>
      <c r="B45" s="2299"/>
      <c r="C45" s="2299"/>
      <c r="D45" s="2299"/>
      <c r="E45" s="2308" t="s">
        <v>228</v>
      </c>
      <c r="F45" s="2309"/>
      <c r="G45" s="2309"/>
      <c r="H45" s="2309"/>
      <c r="I45" s="2309"/>
      <c r="J45" s="2309"/>
      <c r="K45" s="2309"/>
      <c r="L45" s="2309"/>
      <c r="M45" s="2309"/>
      <c r="N45" s="2310"/>
    </row>
    <row r="46" spans="1:35" ht="20.100000000000001" customHeight="1" x14ac:dyDescent="0.15">
      <c r="A46" s="2292" t="s">
        <v>157</v>
      </c>
      <c r="B46" s="2293"/>
      <c r="C46" s="2293"/>
      <c r="D46" s="2294"/>
      <c r="E46" s="2295" t="s">
        <v>437</v>
      </c>
      <c r="F46" s="2296"/>
      <c r="G46" s="2296"/>
      <c r="H46" s="2296"/>
      <c r="I46" s="2296"/>
      <c r="J46" s="2296"/>
      <c r="K46" s="2296"/>
      <c r="L46" s="2296"/>
      <c r="M46" s="2296"/>
      <c r="N46" s="2297"/>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2298" t="s">
        <v>161</v>
      </c>
      <c r="B51" s="2299"/>
      <c r="C51" s="2299"/>
      <c r="D51" s="2299"/>
      <c r="E51" s="2300" t="str">
        <f>AA52 &amp; "市が直接実施  " &amp; AB52  &amp; "一部委託  "  &amp; AC52 &amp; "全部委託・指定管理  " &amp; AD52 &amp; "その他"</f>
        <v>■市が直接実施  □一部委託  □全部委託・指定管理  □その他</v>
      </c>
      <c r="F51" s="2301"/>
      <c r="G51" s="2301"/>
      <c r="H51" s="2301"/>
      <c r="I51" s="2301"/>
      <c r="J51" s="2301"/>
      <c r="K51" s="2301"/>
      <c r="L51" s="2301"/>
      <c r="M51" s="2301"/>
      <c r="N51" s="2302"/>
    </row>
    <row r="52" spans="1:40" ht="20.100000000000001" customHeight="1" x14ac:dyDescent="0.15">
      <c r="A52" s="2298" t="s">
        <v>162</v>
      </c>
      <c r="B52" s="2299"/>
      <c r="C52" s="2299"/>
      <c r="D52" s="2299"/>
      <c r="E52" s="2300" t="str">
        <f>AA53 &amp; "国・県の制度　 " &amp; AB53  &amp; "国・県の制度＋市独自の制度　 "  &amp; AC53  &amp; "市独自の制度"</f>
        <v>□国・県の制度　 □国・県の制度＋市独自の制度　 ■市独自の制度</v>
      </c>
      <c r="F52" s="2301"/>
      <c r="G52" s="2301"/>
      <c r="H52" s="2301"/>
      <c r="I52" s="2301"/>
      <c r="J52" s="2301"/>
      <c r="K52" s="2301"/>
      <c r="L52" s="2301"/>
      <c r="M52" s="2301"/>
      <c r="N52" s="2302"/>
      <c r="AA52" s="8" t="s">
        <v>191</v>
      </c>
      <c r="AB52" s="8" t="s">
        <v>192</v>
      </c>
      <c r="AC52" s="8" t="s">
        <v>192</v>
      </c>
      <c r="AD52" s="8" t="s">
        <v>192</v>
      </c>
    </row>
    <row r="53" spans="1:40" ht="20.100000000000001" customHeight="1" thickBot="1" x14ac:dyDescent="0.2">
      <c r="A53" s="2287" t="s">
        <v>163</v>
      </c>
      <c r="B53" s="2288"/>
      <c r="C53" s="2288"/>
      <c r="D53" s="2288"/>
      <c r="E53" s="2289" t="s">
        <v>332</v>
      </c>
      <c r="F53" s="2290"/>
      <c r="G53" s="2290"/>
      <c r="H53" s="2290"/>
      <c r="I53" s="2290"/>
      <c r="J53" s="2290"/>
      <c r="K53" s="2290"/>
      <c r="L53" s="2290"/>
      <c r="M53" s="2290"/>
      <c r="N53" s="2291"/>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36578000</v>
      </c>
      <c r="F57" s="108"/>
      <c r="G57" s="108">
        <f>IFERROR(HLOOKUP($AF$38,$AA$56:$AI$57,2,FALSE)*1000,"")</f>
        <v>42741000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34785</v>
      </c>
      <c r="AE57" s="23">
        <v>36578</v>
      </c>
      <c r="AF57" s="23">
        <v>42741</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36578000</v>
      </c>
      <c r="G58" s="15"/>
      <c r="H58" s="16">
        <f>IFERROR(G57-H59,"")</f>
        <v>42741000</v>
      </c>
      <c r="I58" s="15"/>
      <c r="J58" s="16">
        <f>IFERROR(I57-J59,"")</f>
        <v>0</v>
      </c>
      <c r="K58" s="15"/>
      <c r="L58" s="16">
        <f>IFERROR(K57-L59,"")</f>
        <v>0</v>
      </c>
      <c r="M58" s="15"/>
      <c r="N58" s="17">
        <f>IFERROR(M57-N59,"")</f>
        <v>0</v>
      </c>
      <c r="AA58" s="23">
        <v>0</v>
      </c>
      <c r="AB58" s="23">
        <v>0</v>
      </c>
      <c r="AC58" s="23">
        <v>0</v>
      </c>
      <c r="AD58" s="23">
        <v>16415427</v>
      </c>
      <c r="AE58" s="23">
        <v>35739156</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35739156</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838844</v>
      </c>
      <c r="F61" s="108"/>
      <c r="G61" s="108">
        <f>IFERROR(G57-G60,"")</f>
        <v>42741000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0.97706698015200388</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438</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433</v>
      </c>
      <c r="C70" s="96"/>
      <c r="D70" s="26" t="s">
        <v>240</v>
      </c>
      <c r="E70" s="91">
        <f>IFERROR(HLOOKUP($AE$38,$AA$76:$AI$80,2,FALSE),"")</f>
        <v>14</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14</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2274" t="s">
        <v>151</v>
      </c>
      <c r="B85" s="2275"/>
      <c r="C85" s="2275"/>
      <c r="D85" s="2275"/>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2274" t="s">
        <v>155</v>
      </c>
      <c r="B87" s="2275"/>
      <c r="C87" s="2275"/>
      <c r="D87" s="2275"/>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2285" t="s">
        <v>158</v>
      </c>
      <c r="B89" s="2286"/>
      <c r="C89" s="2286"/>
      <c r="D89" s="2286"/>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2274" t="s">
        <v>160</v>
      </c>
      <c r="B91" s="2275"/>
      <c r="C91" s="2275"/>
      <c r="D91" s="2276"/>
      <c r="E91" s="52" t="s">
        <v>439</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2274" t="s">
        <v>172</v>
      </c>
      <c r="B98" s="2275"/>
      <c r="C98" s="2275"/>
      <c r="D98" s="2276"/>
      <c r="E98" s="2280" t="s">
        <v>206</v>
      </c>
      <c r="F98" s="2281"/>
      <c r="G98" s="2282" t="s">
        <v>173</v>
      </c>
      <c r="H98" s="2283"/>
      <c r="I98" s="2283"/>
      <c r="J98" s="2283"/>
      <c r="K98" s="2283"/>
      <c r="L98" s="2283"/>
      <c r="M98" s="2283"/>
      <c r="N98" s="2284"/>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2274" t="s">
        <v>183</v>
      </c>
      <c r="B105" s="2275"/>
      <c r="C105" s="2275"/>
      <c r="D105" s="2276"/>
      <c r="E105" s="2277" t="s">
        <v>440</v>
      </c>
      <c r="F105" s="2278"/>
      <c r="G105" s="2278"/>
      <c r="H105" s="2278"/>
      <c r="I105" s="2278"/>
      <c r="J105" s="2278"/>
      <c r="K105" s="2278"/>
      <c r="L105" s="2278"/>
      <c r="M105" s="2278"/>
      <c r="N105" s="2279"/>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2285" t="s">
        <v>147</v>
      </c>
      <c r="Q4" s="2286"/>
      <c r="R4" s="2286"/>
      <c r="S4" s="2286"/>
      <c r="T4" s="197" t="str">
        <f>LEFT(E83,1)</f>
        <v>Ｂ</v>
      </c>
      <c r="U4" s="2411" t="s">
        <v>148</v>
      </c>
      <c r="V4" s="2411"/>
      <c r="W4" s="2411"/>
      <c r="X4" s="2412"/>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施策２　教育活動の質の向上</v>
      </c>
      <c r="F6" s="138"/>
      <c r="G6" s="138"/>
      <c r="H6" s="138"/>
      <c r="I6" s="138"/>
      <c r="J6" s="138"/>
      <c r="K6" s="138"/>
      <c r="L6" s="138"/>
      <c r="M6" s="138"/>
      <c r="N6" s="139"/>
      <c r="P6" s="2274" t="s">
        <v>151</v>
      </c>
      <c r="Q6" s="2275"/>
      <c r="R6" s="2275"/>
      <c r="S6" s="2275"/>
      <c r="T6" s="197" t="str">
        <f>LEFT(E85,1)</f>
        <v>Ｂ</v>
      </c>
      <c r="U6" s="2411" t="s">
        <v>152</v>
      </c>
      <c r="V6" s="2411"/>
      <c r="W6" s="2411"/>
      <c r="X6" s="2412"/>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2413" t="s">
        <v>153</v>
      </c>
      <c r="B7" s="2414"/>
      <c r="C7" s="2414"/>
      <c r="D7" s="2414"/>
      <c r="E7" s="2415" t="str">
        <f t="shared" si="0"/>
        <v>学校管理運営費助成（小学校）</v>
      </c>
      <c r="F7" s="2416"/>
      <c r="G7" s="2416"/>
      <c r="H7" s="2416"/>
      <c r="I7" s="2416"/>
      <c r="J7" s="2416"/>
      <c r="K7" s="2416"/>
      <c r="L7" s="2416"/>
      <c r="M7" s="2416"/>
      <c r="N7" s="2417"/>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2388" t="s">
        <v>154</v>
      </c>
      <c r="B8" s="2389"/>
      <c r="C8" s="2389"/>
      <c r="D8" s="2389"/>
      <c r="E8" s="2398" t="str">
        <f t="shared" si="0"/>
        <v>学務課</v>
      </c>
      <c r="F8" s="2399"/>
      <c r="G8" s="2399"/>
      <c r="H8" s="2399"/>
      <c r="I8" s="2399"/>
      <c r="J8" s="2399"/>
      <c r="K8" s="2399"/>
      <c r="L8" s="2399"/>
      <c r="M8" s="2399"/>
      <c r="N8" s="2400"/>
      <c r="P8" s="2385" t="s">
        <v>155</v>
      </c>
      <c r="Q8" s="2386"/>
      <c r="R8" s="2386"/>
      <c r="S8" s="2386"/>
      <c r="T8" s="184" t="str">
        <f>LEFT(E87,1)</f>
        <v>Ａ</v>
      </c>
      <c r="U8" s="2401" t="s">
        <v>156</v>
      </c>
      <c r="V8" s="2401"/>
      <c r="W8" s="2401"/>
      <c r="X8" s="2402"/>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2403" t="s">
        <v>157</v>
      </c>
      <c r="B9" s="2404"/>
      <c r="C9" s="2404"/>
      <c r="D9" s="2405"/>
      <c r="E9" s="2406" t="str">
        <f t="shared" si="0"/>
        <v>教育活動に係る施設・設備・備品等の借用に関する謝礼金等や、児童の不慮の事故に伴う弔慰金及び見舞金について、助成を行う。</v>
      </c>
      <c r="F9" s="2407"/>
      <c r="G9" s="2407"/>
      <c r="H9" s="2407"/>
      <c r="I9" s="2407"/>
      <c r="J9" s="2407"/>
      <c r="K9" s="2407"/>
      <c r="L9" s="2407"/>
      <c r="M9" s="2407"/>
      <c r="N9" s="2408"/>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2409" t="s">
        <v>158</v>
      </c>
      <c r="Q10" s="2410"/>
      <c r="R10" s="2410"/>
      <c r="S10" s="2410"/>
      <c r="T10" s="197" t="str">
        <f>LEFT(E89,1)</f>
        <v>Ａ</v>
      </c>
      <c r="U10" s="2401" t="s">
        <v>159</v>
      </c>
      <c r="V10" s="2401"/>
      <c r="W10" s="2401"/>
      <c r="X10" s="2402"/>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学校と地域、関係団体との連携強化のための助成を図ることができた。
教育活動に係る施設・設備・備品（大型農耕機等）の借用に関する謝礼金等や地域の諸行事（夏祭り等）の祝い金等・児童や保護者の不慮の事故に伴う弔慰金及び見舞金について、助成を行うことが出来た。</v>
      </c>
      <c r="U12" s="2383"/>
      <c r="V12" s="2383"/>
      <c r="W12" s="2383"/>
      <c r="X12" s="2384"/>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2388" t="s">
        <v>161</v>
      </c>
      <c r="B14" s="2389"/>
      <c r="C14" s="2389"/>
      <c r="D14" s="2389"/>
      <c r="E14" s="2390" t="str">
        <f>E51</f>
        <v>■市が直接実施  □一部委託  □全部委託・指定管理  □その他</v>
      </c>
      <c r="F14" s="2391"/>
      <c r="G14" s="2391"/>
      <c r="H14" s="2391"/>
      <c r="I14" s="2391"/>
      <c r="J14" s="2391"/>
      <c r="K14" s="2391"/>
      <c r="L14" s="2391"/>
      <c r="M14" s="2391"/>
      <c r="N14" s="2392"/>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2388" t="s">
        <v>162</v>
      </c>
      <c r="B15" s="2389"/>
      <c r="C15" s="2389"/>
      <c r="D15" s="2389"/>
      <c r="E15" s="2390" t="str">
        <f>E52</f>
        <v>□国・県の制度　 □国・県の制度＋市独自の制度　 ■市独自の制度</v>
      </c>
      <c r="F15" s="2391"/>
      <c r="G15" s="2391"/>
      <c r="H15" s="2391"/>
      <c r="I15" s="2391"/>
      <c r="J15" s="2391"/>
      <c r="K15" s="2391"/>
      <c r="L15" s="2391"/>
      <c r="M15" s="2391"/>
      <c r="N15" s="2392"/>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2393" t="s">
        <v>163</v>
      </c>
      <c r="B16" s="2394"/>
      <c r="C16" s="2394"/>
      <c r="D16" s="2394"/>
      <c r="E16" s="2395" t="str">
        <f>E53</f>
        <v>新座市立小・中学校管理運営費助成に関する要綱</v>
      </c>
      <c r="F16" s="2396"/>
      <c r="G16" s="2396"/>
      <c r="H16" s="2396"/>
      <c r="I16" s="2396"/>
      <c r="J16" s="2396"/>
      <c r="K16" s="2396"/>
      <c r="L16" s="2396"/>
      <c r="M16" s="2396"/>
      <c r="N16" s="2397"/>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255000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255000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190000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65000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0.74509803921568629</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教育活動に係る施設・設備・備品等の借用に関する謝礼金等や、児童の不慮の事故に伴う弔慰金及び見舞金について、助成を行った。
１、学校管理運営費助成金　10,000円×17校
２、香典料　5,000円×４件</v>
      </c>
      <c r="F26" s="105"/>
      <c r="G26" s="105"/>
      <c r="H26" s="105"/>
      <c r="I26" s="105"/>
      <c r="J26" s="105"/>
      <c r="K26" s="105"/>
      <c r="L26" s="105"/>
      <c r="M26" s="105"/>
      <c r="N26" s="106"/>
      <c r="O26" s="18"/>
      <c r="P26" s="2385" t="s">
        <v>183</v>
      </c>
      <c r="Q26" s="2386"/>
      <c r="R26" s="2386"/>
      <c r="S26" s="2387"/>
      <c r="T26" s="153" t="str">
        <f>E105</f>
        <v>教育活動に係る施設・設備・備品等の借用に関する謝礼金等や、児童の不慮の事故に伴う弔慰金及び見舞金について、助成を行っていく。</v>
      </c>
      <c r="U26" s="2383"/>
      <c r="V26" s="2383"/>
      <c r="W26" s="2383"/>
      <c r="X26" s="2384"/>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学校管理運営費助成金合計額</v>
      </c>
      <c r="C33" s="96"/>
      <c r="D33" s="21" t="str">
        <f t="shared" ref="D33:E36" si="1">D70</f>
        <v>円</v>
      </c>
      <c r="E33" s="162">
        <f t="shared" si="1"/>
        <v>170000</v>
      </c>
      <c r="F33" s="162"/>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施策２　教育活動の質の向上</v>
      </c>
      <c r="F43" s="138"/>
      <c r="G43" s="138"/>
      <c r="H43" s="138"/>
      <c r="I43" s="138"/>
      <c r="J43" s="138"/>
      <c r="K43" s="138"/>
      <c r="L43" s="138"/>
      <c r="M43" s="138"/>
      <c r="N43" s="139"/>
      <c r="AA43" s="8">
        <v>2</v>
      </c>
      <c r="AB43" s="8" t="s">
        <v>36</v>
      </c>
    </row>
    <row r="44" spans="1:35" ht="20.100000000000001" customHeight="1" x14ac:dyDescent="0.15">
      <c r="A44" s="2375" t="s">
        <v>153</v>
      </c>
      <c r="B44" s="2376"/>
      <c r="C44" s="2376"/>
      <c r="D44" s="2376"/>
      <c r="E44" s="2377" t="s">
        <v>441</v>
      </c>
      <c r="F44" s="2378"/>
      <c r="G44" s="2378"/>
      <c r="H44" s="2378"/>
      <c r="I44" s="2378"/>
      <c r="J44" s="2378"/>
      <c r="K44" s="2378"/>
      <c r="L44" s="2378"/>
      <c r="M44" s="2378"/>
      <c r="N44" s="2379"/>
    </row>
    <row r="45" spans="1:35" ht="20.100000000000001" customHeight="1" x14ac:dyDescent="0.15">
      <c r="A45" s="2370" t="s">
        <v>154</v>
      </c>
      <c r="B45" s="2371"/>
      <c r="C45" s="2371"/>
      <c r="D45" s="2371"/>
      <c r="E45" s="2380" t="s">
        <v>228</v>
      </c>
      <c r="F45" s="2381"/>
      <c r="G45" s="2381"/>
      <c r="H45" s="2381"/>
      <c r="I45" s="2381"/>
      <c r="J45" s="2381"/>
      <c r="K45" s="2381"/>
      <c r="L45" s="2381"/>
      <c r="M45" s="2381"/>
      <c r="N45" s="2382"/>
    </row>
    <row r="46" spans="1:35" ht="20.100000000000001" customHeight="1" x14ac:dyDescent="0.15">
      <c r="A46" s="2364" t="s">
        <v>157</v>
      </c>
      <c r="B46" s="2365"/>
      <c r="C46" s="2365"/>
      <c r="D46" s="2366"/>
      <c r="E46" s="2367" t="s">
        <v>442</v>
      </c>
      <c r="F46" s="2368"/>
      <c r="G46" s="2368"/>
      <c r="H46" s="2368"/>
      <c r="I46" s="2368"/>
      <c r="J46" s="2368"/>
      <c r="K46" s="2368"/>
      <c r="L46" s="2368"/>
      <c r="M46" s="2368"/>
      <c r="N46" s="2369"/>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2370" t="s">
        <v>161</v>
      </c>
      <c r="B51" s="2371"/>
      <c r="C51" s="2371"/>
      <c r="D51" s="2371"/>
      <c r="E51" s="2372" t="str">
        <f>AA52 &amp; "市が直接実施  " &amp; AB52  &amp; "一部委託  "  &amp; AC52 &amp; "全部委託・指定管理  " &amp; AD52 &amp; "その他"</f>
        <v>■市が直接実施  □一部委託  □全部委託・指定管理  □その他</v>
      </c>
      <c r="F51" s="2373"/>
      <c r="G51" s="2373"/>
      <c r="H51" s="2373"/>
      <c r="I51" s="2373"/>
      <c r="J51" s="2373"/>
      <c r="K51" s="2373"/>
      <c r="L51" s="2373"/>
      <c r="M51" s="2373"/>
      <c r="N51" s="2374"/>
    </row>
    <row r="52" spans="1:40" ht="20.100000000000001" customHeight="1" x14ac:dyDescent="0.15">
      <c r="A52" s="2370" t="s">
        <v>162</v>
      </c>
      <c r="B52" s="2371"/>
      <c r="C52" s="2371"/>
      <c r="D52" s="2371"/>
      <c r="E52" s="2372" t="str">
        <f>AA53 &amp; "国・県の制度　 " &amp; AB53  &amp; "国・県の制度＋市独自の制度　 "  &amp; AC53  &amp; "市独自の制度"</f>
        <v>□国・県の制度　 □国・県の制度＋市独自の制度　 ■市独自の制度</v>
      </c>
      <c r="F52" s="2373"/>
      <c r="G52" s="2373"/>
      <c r="H52" s="2373"/>
      <c r="I52" s="2373"/>
      <c r="J52" s="2373"/>
      <c r="K52" s="2373"/>
      <c r="L52" s="2373"/>
      <c r="M52" s="2373"/>
      <c r="N52" s="2374"/>
      <c r="AA52" s="8" t="s">
        <v>191</v>
      </c>
      <c r="AB52" s="8" t="s">
        <v>192</v>
      </c>
      <c r="AC52" s="8" t="s">
        <v>192</v>
      </c>
      <c r="AD52" s="8" t="s">
        <v>192</v>
      </c>
    </row>
    <row r="53" spans="1:40" ht="20.100000000000001" customHeight="1" thickBot="1" x14ac:dyDescent="0.2">
      <c r="A53" s="2359" t="s">
        <v>163</v>
      </c>
      <c r="B53" s="2360"/>
      <c r="C53" s="2360"/>
      <c r="D53" s="2360"/>
      <c r="E53" s="2361" t="s">
        <v>443</v>
      </c>
      <c r="F53" s="2362"/>
      <c r="G53" s="2362"/>
      <c r="H53" s="2362"/>
      <c r="I53" s="2362"/>
      <c r="J53" s="2362"/>
      <c r="K53" s="2362"/>
      <c r="L53" s="2362"/>
      <c r="M53" s="2362"/>
      <c r="N53" s="2363"/>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255000</v>
      </c>
      <c r="F57" s="108"/>
      <c r="G57" s="108">
        <f>IFERROR(HLOOKUP($AF$38,$AA$56:$AI$57,2,FALSE)*1000,"")</f>
        <v>255000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255</v>
      </c>
      <c r="AE57" s="23">
        <v>255</v>
      </c>
      <c r="AF57" s="23">
        <v>255</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255000</v>
      </c>
      <c r="G58" s="15"/>
      <c r="H58" s="16">
        <f>IFERROR(G57-H59,"")</f>
        <v>255000</v>
      </c>
      <c r="I58" s="15"/>
      <c r="J58" s="16">
        <f>IFERROR(I57-J59,"")</f>
        <v>0</v>
      </c>
      <c r="K58" s="15"/>
      <c r="L58" s="16">
        <f>IFERROR(K57-L59,"")</f>
        <v>0</v>
      </c>
      <c r="M58" s="15"/>
      <c r="N58" s="17">
        <f>IFERROR(M57-N59,"")</f>
        <v>0</v>
      </c>
      <c r="AA58" s="23">
        <v>0</v>
      </c>
      <c r="AB58" s="23">
        <v>0</v>
      </c>
      <c r="AC58" s="23">
        <v>0</v>
      </c>
      <c r="AD58" s="23">
        <v>180000</v>
      </c>
      <c r="AE58" s="23">
        <v>190000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190000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65000</v>
      </c>
      <c r="F61" s="108"/>
      <c r="G61" s="108">
        <f>IFERROR(G57-G60,"")</f>
        <v>255000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0.74509803921568629</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444</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445</v>
      </c>
      <c r="C70" s="96"/>
      <c r="D70" s="26" t="s">
        <v>249</v>
      </c>
      <c r="E70" s="91">
        <f>IFERROR(HLOOKUP($AE$38,$AA$76:$AI$80,2,FALSE),"")</f>
        <v>170000</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170000</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2346" t="s">
        <v>151</v>
      </c>
      <c r="B85" s="2347"/>
      <c r="C85" s="2347"/>
      <c r="D85" s="2347"/>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2346" t="s">
        <v>155</v>
      </c>
      <c r="B87" s="2347"/>
      <c r="C87" s="2347"/>
      <c r="D87" s="2347"/>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2357" t="s">
        <v>158</v>
      </c>
      <c r="B89" s="2358"/>
      <c r="C89" s="2358"/>
      <c r="D89" s="2358"/>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2346" t="s">
        <v>160</v>
      </c>
      <c r="B91" s="2347"/>
      <c r="C91" s="2347"/>
      <c r="D91" s="2348"/>
      <c r="E91" s="52" t="s">
        <v>446</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2346" t="s">
        <v>172</v>
      </c>
      <c r="B98" s="2347"/>
      <c r="C98" s="2347"/>
      <c r="D98" s="2348"/>
      <c r="E98" s="2352" t="s">
        <v>206</v>
      </c>
      <c r="F98" s="2353"/>
      <c r="G98" s="2354" t="s">
        <v>173</v>
      </c>
      <c r="H98" s="2355"/>
      <c r="I98" s="2355"/>
      <c r="J98" s="2355"/>
      <c r="K98" s="2355"/>
      <c r="L98" s="2355"/>
      <c r="M98" s="2355"/>
      <c r="N98" s="2356"/>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2346" t="s">
        <v>183</v>
      </c>
      <c r="B105" s="2347"/>
      <c r="C105" s="2347"/>
      <c r="D105" s="2348"/>
      <c r="E105" s="2349" t="s">
        <v>447</v>
      </c>
      <c r="F105" s="2350"/>
      <c r="G105" s="2350"/>
      <c r="H105" s="2350"/>
      <c r="I105" s="2350"/>
      <c r="J105" s="2350"/>
      <c r="K105" s="2350"/>
      <c r="L105" s="2350"/>
      <c r="M105" s="2350"/>
      <c r="N105" s="2351"/>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2357" t="s">
        <v>147</v>
      </c>
      <c r="Q4" s="2358"/>
      <c r="R4" s="2358"/>
      <c r="S4" s="2358"/>
      <c r="T4" s="197" t="str">
        <f>LEFT(E83,1)</f>
        <v>Ｂ</v>
      </c>
      <c r="U4" s="2483" t="s">
        <v>148</v>
      </c>
      <c r="V4" s="2483"/>
      <c r="W4" s="2483"/>
      <c r="X4" s="2484"/>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施策２　教育活動の質の向上</v>
      </c>
      <c r="F6" s="138"/>
      <c r="G6" s="138"/>
      <c r="H6" s="138"/>
      <c r="I6" s="138"/>
      <c r="J6" s="138"/>
      <c r="K6" s="138"/>
      <c r="L6" s="138"/>
      <c r="M6" s="138"/>
      <c r="N6" s="139"/>
      <c r="P6" s="2346" t="s">
        <v>151</v>
      </c>
      <c r="Q6" s="2347"/>
      <c r="R6" s="2347"/>
      <c r="S6" s="2347"/>
      <c r="T6" s="197" t="str">
        <f>LEFT(E85,1)</f>
        <v>Ｂ</v>
      </c>
      <c r="U6" s="2483" t="s">
        <v>152</v>
      </c>
      <c r="V6" s="2483"/>
      <c r="W6" s="2483"/>
      <c r="X6" s="2484"/>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2485" t="s">
        <v>153</v>
      </c>
      <c r="B7" s="2486"/>
      <c r="C7" s="2486"/>
      <c r="D7" s="2486"/>
      <c r="E7" s="2487" t="str">
        <f t="shared" si="0"/>
        <v>教育活動及び学校運営支援（小学校）</v>
      </c>
      <c r="F7" s="2488"/>
      <c r="G7" s="2488"/>
      <c r="H7" s="2488"/>
      <c r="I7" s="2488"/>
      <c r="J7" s="2488"/>
      <c r="K7" s="2488"/>
      <c r="L7" s="2488"/>
      <c r="M7" s="2488"/>
      <c r="N7" s="2489"/>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2460" t="s">
        <v>154</v>
      </c>
      <c r="B8" s="2461"/>
      <c r="C8" s="2461"/>
      <c r="D8" s="2461"/>
      <c r="E8" s="2470" t="str">
        <f t="shared" si="0"/>
        <v>学務課</v>
      </c>
      <c r="F8" s="2471"/>
      <c r="G8" s="2471"/>
      <c r="H8" s="2471"/>
      <c r="I8" s="2471"/>
      <c r="J8" s="2471"/>
      <c r="K8" s="2471"/>
      <c r="L8" s="2471"/>
      <c r="M8" s="2471"/>
      <c r="N8" s="2472"/>
      <c r="P8" s="2457" t="s">
        <v>155</v>
      </c>
      <c r="Q8" s="2458"/>
      <c r="R8" s="2458"/>
      <c r="S8" s="2458"/>
      <c r="T8" s="184" t="str">
        <f>LEFT(E87,1)</f>
        <v>Ａ</v>
      </c>
      <c r="U8" s="2473" t="s">
        <v>156</v>
      </c>
      <c r="V8" s="2473"/>
      <c r="W8" s="2473"/>
      <c r="X8" s="2474"/>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2475" t="s">
        <v>157</v>
      </c>
      <c r="B9" s="2476"/>
      <c r="C9" s="2476"/>
      <c r="D9" s="2477"/>
      <c r="E9" s="2478" t="str">
        <f t="shared" si="0"/>
        <v>小学校の教育活動及び学校運営を支援する。</v>
      </c>
      <c r="F9" s="2479"/>
      <c r="G9" s="2479"/>
      <c r="H9" s="2479"/>
      <c r="I9" s="2479"/>
      <c r="J9" s="2479"/>
      <c r="K9" s="2479"/>
      <c r="L9" s="2479"/>
      <c r="M9" s="2479"/>
      <c r="N9" s="2480"/>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2481" t="s">
        <v>158</v>
      </c>
      <c r="Q10" s="2482"/>
      <c r="R10" s="2482"/>
      <c r="S10" s="2482"/>
      <c r="T10" s="197" t="str">
        <f>LEFT(E89,1)</f>
        <v>Ａ</v>
      </c>
      <c r="U10" s="2473" t="s">
        <v>159</v>
      </c>
      <c r="V10" s="2473"/>
      <c r="W10" s="2473"/>
      <c r="X10" s="2474"/>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小学校の教育活動及び学校運営を様々な形で支援することが出来た。
・入学記念品　デスクトレー　949,608円
　　　　　　　名札　　　　　103,593円
・卒業記念品　卒業証書用筒　349,378円
・怪我をした児童を病院へ搬送するためのタクシー代　77,350円</v>
      </c>
      <c r="U12" s="2455"/>
      <c r="V12" s="2455"/>
      <c r="W12" s="2455"/>
      <c r="X12" s="2456"/>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2460" t="s">
        <v>161</v>
      </c>
      <c r="B14" s="2461"/>
      <c r="C14" s="2461"/>
      <c r="D14" s="2461"/>
      <c r="E14" s="2462" t="str">
        <f>E51</f>
        <v>■市が直接実施  □一部委託  □全部委託・指定管理  □その他</v>
      </c>
      <c r="F14" s="2463"/>
      <c r="G14" s="2463"/>
      <c r="H14" s="2463"/>
      <c r="I14" s="2463"/>
      <c r="J14" s="2463"/>
      <c r="K14" s="2463"/>
      <c r="L14" s="2463"/>
      <c r="M14" s="2463"/>
      <c r="N14" s="2464"/>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2460" t="s">
        <v>162</v>
      </c>
      <c r="B15" s="2461"/>
      <c r="C15" s="2461"/>
      <c r="D15" s="2461"/>
      <c r="E15" s="2462" t="str">
        <f>E52</f>
        <v>□国・県の制度　 □国・県の制度＋市独自の制度　 ■市独自の制度</v>
      </c>
      <c r="F15" s="2463"/>
      <c r="G15" s="2463"/>
      <c r="H15" s="2463"/>
      <c r="I15" s="2463"/>
      <c r="J15" s="2463"/>
      <c r="K15" s="2463"/>
      <c r="L15" s="2463"/>
      <c r="M15" s="2463"/>
      <c r="N15" s="2464"/>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2465" t="s">
        <v>163</v>
      </c>
      <c r="B16" s="2466"/>
      <c r="C16" s="2466"/>
      <c r="D16" s="2466"/>
      <c r="E16" s="2467" t="str">
        <f>E53</f>
        <v>なし</v>
      </c>
      <c r="F16" s="2468"/>
      <c r="G16" s="2468"/>
      <c r="H16" s="2468"/>
      <c r="I16" s="2468"/>
      <c r="J16" s="2468"/>
      <c r="K16" s="2468"/>
      <c r="L16" s="2468"/>
      <c r="M16" s="2468"/>
      <c r="N16" s="2469"/>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1859000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1859000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1705489</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153511</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0.91742280796126952</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小学校の教育活動及び学校運営を支援する。
主な実施内容は以下のとおりである。
１、入学記念品の贈呈
２、卒業記念品の贈呈
３、校外授業における引率教職員の入場料
４、けがをした児童を病院へ搬送するためのタクシー代</v>
      </c>
      <c r="F26" s="105"/>
      <c r="G26" s="105"/>
      <c r="H26" s="105"/>
      <c r="I26" s="105"/>
      <c r="J26" s="105"/>
      <c r="K26" s="105"/>
      <c r="L26" s="105"/>
      <c r="M26" s="105"/>
      <c r="N26" s="106"/>
      <c r="O26" s="18"/>
      <c r="P26" s="2457" t="s">
        <v>183</v>
      </c>
      <c r="Q26" s="2458"/>
      <c r="R26" s="2458"/>
      <c r="S26" s="2459"/>
      <c r="T26" s="153" t="str">
        <f>E105</f>
        <v>今後も、支援するものについて精査しながら、小学校の教育活動及び学校運営を支援する。</v>
      </c>
      <c r="U26" s="2455"/>
      <c r="V26" s="2455"/>
      <c r="W26" s="2455"/>
      <c r="X26" s="2456"/>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入学記念品購入代金</v>
      </c>
      <c r="C33" s="96"/>
      <c r="D33" s="21" t="str">
        <f t="shared" ref="D33:E36" si="1">D70</f>
        <v>円</v>
      </c>
      <c r="E33" s="162">
        <f t="shared" si="1"/>
        <v>1053201</v>
      </c>
      <c r="F33" s="162"/>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卒業記念品購入代金</v>
      </c>
      <c r="C34" s="96"/>
      <c r="D34" s="21" t="str">
        <f t="shared" si="1"/>
        <v>円</v>
      </c>
      <c r="E34" s="162">
        <f t="shared" si="1"/>
        <v>349378</v>
      </c>
      <c r="F34" s="162"/>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施策２　教育活動の質の向上</v>
      </c>
      <c r="F43" s="138"/>
      <c r="G43" s="138"/>
      <c r="H43" s="138"/>
      <c r="I43" s="138"/>
      <c r="J43" s="138"/>
      <c r="K43" s="138"/>
      <c r="L43" s="138"/>
      <c r="M43" s="138"/>
      <c r="N43" s="139"/>
      <c r="AA43" s="8">
        <v>2</v>
      </c>
      <c r="AB43" s="8" t="s">
        <v>36</v>
      </c>
    </row>
    <row r="44" spans="1:35" ht="20.100000000000001" customHeight="1" x14ac:dyDescent="0.15">
      <c r="A44" s="2447" t="s">
        <v>153</v>
      </c>
      <c r="B44" s="2448"/>
      <c r="C44" s="2448"/>
      <c r="D44" s="2448"/>
      <c r="E44" s="2449" t="s">
        <v>448</v>
      </c>
      <c r="F44" s="2450"/>
      <c r="G44" s="2450"/>
      <c r="H44" s="2450"/>
      <c r="I44" s="2450"/>
      <c r="J44" s="2450"/>
      <c r="K44" s="2450"/>
      <c r="L44" s="2450"/>
      <c r="M44" s="2450"/>
      <c r="N44" s="2451"/>
    </row>
    <row r="45" spans="1:35" ht="20.100000000000001" customHeight="1" x14ac:dyDescent="0.15">
      <c r="A45" s="2442" t="s">
        <v>154</v>
      </c>
      <c r="B45" s="2443"/>
      <c r="C45" s="2443"/>
      <c r="D45" s="2443"/>
      <c r="E45" s="2452" t="s">
        <v>228</v>
      </c>
      <c r="F45" s="2453"/>
      <c r="G45" s="2453"/>
      <c r="H45" s="2453"/>
      <c r="I45" s="2453"/>
      <c r="J45" s="2453"/>
      <c r="K45" s="2453"/>
      <c r="L45" s="2453"/>
      <c r="M45" s="2453"/>
      <c r="N45" s="2454"/>
    </row>
    <row r="46" spans="1:35" ht="20.100000000000001" customHeight="1" x14ac:dyDescent="0.15">
      <c r="A46" s="2436" t="s">
        <v>157</v>
      </c>
      <c r="B46" s="2437"/>
      <c r="C46" s="2437"/>
      <c r="D46" s="2438"/>
      <c r="E46" s="2439" t="s">
        <v>449</v>
      </c>
      <c r="F46" s="2440"/>
      <c r="G46" s="2440"/>
      <c r="H46" s="2440"/>
      <c r="I46" s="2440"/>
      <c r="J46" s="2440"/>
      <c r="K46" s="2440"/>
      <c r="L46" s="2440"/>
      <c r="M46" s="2440"/>
      <c r="N46" s="2441"/>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2442" t="s">
        <v>161</v>
      </c>
      <c r="B51" s="2443"/>
      <c r="C51" s="2443"/>
      <c r="D51" s="2443"/>
      <c r="E51" s="2444" t="str">
        <f>AA52 &amp; "市が直接実施  " &amp; AB52  &amp; "一部委託  "  &amp; AC52 &amp; "全部委託・指定管理  " &amp; AD52 &amp; "その他"</f>
        <v>■市が直接実施  □一部委託  □全部委託・指定管理  □その他</v>
      </c>
      <c r="F51" s="2445"/>
      <c r="G51" s="2445"/>
      <c r="H51" s="2445"/>
      <c r="I51" s="2445"/>
      <c r="J51" s="2445"/>
      <c r="K51" s="2445"/>
      <c r="L51" s="2445"/>
      <c r="M51" s="2445"/>
      <c r="N51" s="2446"/>
    </row>
    <row r="52" spans="1:40" ht="20.100000000000001" customHeight="1" x14ac:dyDescent="0.15">
      <c r="A52" s="2442" t="s">
        <v>162</v>
      </c>
      <c r="B52" s="2443"/>
      <c r="C52" s="2443"/>
      <c r="D52" s="2443"/>
      <c r="E52" s="2444" t="str">
        <f>AA53 &amp; "国・県の制度　 " &amp; AB53  &amp; "国・県の制度＋市独自の制度　 "  &amp; AC53  &amp; "市独自の制度"</f>
        <v>□国・県の制度　 □国・県の制度＋市独自の制度　 ■市独自の制度</v>
      </c>
      <c r="F52" s="2445"/>
      <c r="G52" s="2445"/>
      <c r="H52" s="2445"/>
      <c r="I52" s="2445"/>
      <c r="J52" s="2445"/>
      <c r="K52" s="2445"/>
      <c r="L52" s="2445"/>
      <c r="M52" s="2445"/>
      <c r="N52" s="2446"/>
      <c r="AA52" s="8" t="s">
        <v>191</v>
      </c>
      <c r="AB52" s="8" t="s">
        <v>192</v>
      </c>
      <c r="AC52" s="8" t="s">
        <v>192</v>
      </c>
      <c r="AD52" s="8" t="s">
        <v>192</v>
      </c>
    </row>
    <row r="53" spans="1:40" ht="20.100000000000001" customHeight="1" thickBot="1" x14ac:dyDescent="0.2">
      <c r="A53" s="2431" t="s">
        <v>163</v>
      </c>
      <c r="B53" s="2432"/>
      <c r="C53" s="2432"/>
      <c r="D53" s="2432"/>
      <c r="E53" s="2433" t="s">
        <v>332</v>
      </c>
      <c r="F53" s="2434"/>
      <c r="G53" s="2434"/>
      <c r="H53" s="2434"/>
      <c r="I53" s="2434"/>
      <c r="J53" s="2434"/>
      <c r="K53" s="2434"/>
      <c r="L53" s="2434"/>
      <c r="M53" s="2434"/>
      <c r="N53" s="2435"/>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1859000</v>
      </c>
      <c r="F57" s="108"/>
      <c r="G57" s="108">
        <f>IFERROR(HLOOKUP($AF$38,$AA$56:$AI$57,2,FALSE)*1000,"")</f>
        <v>2324000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1695</v>
      </c>
      <c r="AE57" s="23">
        <v>1859</v>
      </c>
      <c r="AF57" s="23">
        <v>2324</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1859000</v>
      </c>
      <c r="G58" s="15"/>
      <c r="H58" s="16">
        <f>IFERROR(G57-H59,"")</f>
        <v>2324000</v>
      </c>
      <c r="I58" s="15"/>
      <c r="J58" s="16">
        <f>IFERROR(I57-J59,"")</f>
        <v>0</v>
      </c>
      <c r="K58" s="15"/>
      <c r="L58" s="16">
        <f>IFERROR(K57-L59,"")</f>
        <v>0</v>
      </c>
      <c r="M58" s="15"/>
      <c r="N58" s="17">
        <f>IFERROR(M57-N59,"")</f>
        <v>0</v>
      </c>
      <c r="AA58" s="23">
        <v>0</v>
      </c>
      <c r="AB58" s="23">
        <v>0</v>
      </c>
      <c r="AC58" s="23">
        <v>0</v>
      </c>
      <c r="AD58" s="23">
        <v>275320</v>
      </c>
      <c r="AE58" s="23">
        <v>1705489</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1705489</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153511</v>
      </c>
      <c r="F61" s="108"/>
      <c r="G61" s="108">
        <f>IFERROR(G57-G60,"")</f>
        <v>2324000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0.91742280796126952</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450</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451</v>
      </c>
      <c r="C70" s="96"/>
      <c r="D70" s="26" t="s">
        <v>249</v>
      </c>
      <c r="E70" s="91">
        <f>IFERROR(HLOOKUP($AE$38,$AA$76:$AI$80,2,FALSE),"")</f>
        <v>1053201</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452</v>
      </c>
      <c r="C71" s="96"/>
      <c r="D71" s="26" t="s">
        <v>249</v>
      </c>
      <c r="E71" s="91">
        <f>IFERROR(HLOOKUP($AE$38,$AA$76:$AI$80,3,FALSE),"")</f>
        <v>349378</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1053201</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349378</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2418" t="s">
        <v>151</v>
      </c>
      <c r="B85" s="2419"/>
      <c r="C85" s="2419"/>
      <c r="D85" s="2419"/>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2418" t="s">
        <v>155</v>
      </c>
      <c r="B87" s="2419"/>
      <c r="C87" s="2419"/>
      <c r="D87" s="2419"/>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2429" t="s">
        <v>158</v>
      </c>
      <c r="B89" s="2430"/>
      <c r="C89" s="2430"/>
      <c r="D89" s="2430"/>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2418" t="s">
        <v>160</v>
      </c>
      <c r="B91" s="2419"/>
      <c r="C91" s="2419"/>
      <c r="D91" s="2420"/>
      <c r="E91" s="52" t="s">
        <v>453</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2418" t="s">
        <v>172</v>
      </c>
      <c r="B98" s="2419"/>
      <c r="C98" s="2419"/>
      <c r="D98" s="2420"/>
      <c r="E98" s="2424" t="s">
        <v>206</v>
      </c>
      <c r="F98" s="2425"/>
      <c r="G98" s="2426" t="s">
        <v>173</v>
      </c>
      <c r="H98" s="2427"/>
      <c r="I98" s="2427"/>
      <c r="J98" s="2427"/>
      <c r="K98" s="2427"/>
      <c r="L98" s="2427"/>
      <c r="M98" s="2427"/>
      <c r="N98" s="2428"/>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2418" t="s">
        <v>183</v>
      </c>
      <c r="B105" s="2419"/>
      <c r="C105" s="2419"/>
      <c r="D105" s="2420"/>
      <c r="E105" s="2421" t="s">
        <v>454</v>
      </c>
      <c r="F105" s="2422"/>
      <c r="G105" s="2422"/>
      <c r="H105" s="2422"/>
      <c r="I105" s="2422"/>
      <c r="J105" s="2422"/>
      <c r="K105" s="2422"/>
      <c r="L105" s="2422"/>
      <c r="M105" s="2422"/>
      <c r="N105" s="2423"/>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1"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2429" t="s">
        <v>147</v>
      </c>
      <c r="Q4" s="2430"/>
      <c r="R4" s="2430"/>
      <c r="S4" s="2430"/>
      <c r="T4" s="197" t="str">
        <f>LEFT(E83,1)</f>
        <v>Ｂ</v>
      </c>
      <c r="U4" s="2555" t="s">
        <v>148</v>
      </c>
      <c r="V4" s="2555"/>
      <c r="W4" s="2555"/>
      <c r="X4" s="2556"/>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施策２　教育活動の質の向上</v>
      </c>
      <c r="F6" s="138"/>
      <c r="G6" s="138"/>
      <c r="H6" s="138"/>
      <c r="I6" s="138"/>
      <c r="J6" s="138"/>
      <c r="K6" s="138"/>
      <c r="L6" s="138"/>
      <c r="M6" s="138"/>
      <c r="N6" s="139"/>
      <c r="P6" s="2418" t="s">
        <v>151</v>
      </c>
      <c r="Q6" s="2419"/>
      <c r="R6" s="2419"/>
      <c r="S6" s="2419"/>
      <c r="T6" s="197" t="str">
        <f>LEFT(E85,1)</f>
        <v>Ｂ</v>
      </c>
      <c r="U6" s="2555" t="s">
        <v>152</v>
      </c>
      <c r="V6" s="2555"/>
      <c r="W6" s="2555"/>
      <c r="X6" s="2556"/>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2557" t="s">
        <v>153</v>
      </c>
      <c r="B7" s="2558"/>
      <c r="C7" s="2558"/>
      <c r="D7" s="2558"/>
      <c r="E7" s="2559" t="str">
        <f t="shared" si="0"/>
        <v>学校管理運営費助成（中学校）</v>
      </c>
      <c r="F7" s="2560"/>
      <c r="G7" s="2560"/>
      <c r="H7" s="2560"/>
      <c r="I7" s="2560"/>
      <c r="J7" s="2560"/>
      <c r="K7" s="2560"/>
      <c r="L7" s="2560"/>
      <c r="M7" s="2560"/>
      <c r="N7" s="2561"/>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2532" t="s">
        <v>154</v>
      </c>
      <c r="B8" s="2533"/>
      <c r="C8" s="2533"/>
      <c r="D8" s="2533"/>
      <c r="E8" s="2542" t="str">
        <f t="shared" si="0"/>
        <v>学務課</v>
      </c>
      <c r="F8" s="2543"/>
      <c r="G8" s="2543"/>
      <c r="H8" s="2543"/>
      <c r="I8" s="2543"/>
      <c r="J8" s="2543"/>
      <c r="K8" s="2543"/>
      <c r="L8" s="2543"/>
      <c r="M8" s="2543"/>
      <c r="N8" s="2544"/>
      <c r="P8" s="2529" t="s">
        <v>155</v>
      </c>
      <c r="Q8" s="2530"/>
      <c r="R8" s="2530"/>
      <c r="S8" s="2530"/>
      <c r="T8" s="184" t="str">
        <f>LEFT(E87,1)</f>
        <v>Ａ</v>
      </c>
      <c r="U8" s="2545" t="s">
        <v>156</v>
      </c>
      <c r="V8" s="2545"/>
      <c r="W8" s="2545"/>
      <c r="X8" s="2546"/>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2547" t="s">
        <v>157</v>
      </c>
      <c r="B9" s="2548"/>
      <c r="C9" s="2548"/>
      <c r="D9" s="2549"/>
      <c r="E9" s="2550" t="str">
        <f t="shared" si="0"/>
        <v>教育活動に係る施設・設備・備品等の借用に関する謝礼金等や、生徒の不慮の事故に伴う弔慰金及び見舞金について、助成を行う。</v>
      </c>
      <c r="F9" s="2551"/>
      <c r="G9" s="2551"/>
      <c r="H9" s="2551"/>
      <c r="I9" s="2551"/>
      <c r="J9" s="2551"/>
      <c r="K9" s="2551"/>
      <c r="L9" s="2551"/>
      <c r="M9" s="2551"/>
      <c r="N9" s="2552"/>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2553" t="s">
        <v>158</v>
      </c>
      <c r="Q10" s="2554"/>
      <c r="R10" s="2554"/>
      <c r="S10" s="2554"/>
      <c r="T10" s="197" t="str">
        <f>LEFT(E89,1)</f>
        <v>Ａ</v>
      </c>
      <c r="U10" s="2545" t="s">
        <v>159</v>
      </c>
      <c r="V10" s="2545"/>
      <c r="W10" s="2545"/>
      <c r="X10" s="2546"/>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学校と地域、関係団体との連携強化のための助成を図ることができた。
教育活動に係る施設・設備・備品（大型農耕機等）の借用に関する謝礼金等や地域の諸行事（夏祭り等）の祝い金等・児童や保護者の不慮の事故に伴う弔慰金及び見舞金について、助成を行うことが出来た。</v>
      </c>
      <c r="U12" s="2527"/>
      <c r="V12" s="2527"/>
      <c r="W12" s="2527"/>
      <c r="X12" s="252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2532" t="s">
        <v>161</v>
      </c>
      <c r="B14" s="2533"/>
      <c r="C14" s="2533"/>
      <c r="D14" s="2533"/>
      <c r="E14" s="2534" t="str">
        <f>E51</f>
        <v>■市が直接実施  □一部委託  □全部委託・指定管理  □その他</v>
      </c>
      <c r="F14" s="2535"/>
      <c r="G14" s="2535"/>
      <c r="H14" s="2535"/>
      <c r="I14" s="2535"/>
      <c r="J14" s="2535"/>
      <c r="K14" s="2535"/>
      <c r="L14" s="2535"/>
      <c r="M14" s="2535"/>
      <c r="N14" s="2536"/>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2532" t="s">
        <v>162</v>
      </c>
      <c r="B15" s="2533"/>
      <c r="C15" s="2533"/>
      <c r="D15" s="2533"/>
      <c r="E15" s="2534" t="str">
        <f>E52</f>
        <v>□国・県の制度　 □国・県の制度＋市独自の制度　 ■市独自の制度</v>
      </c>
      <c r="F15" s="2535"/>
      <c r="G15" s="2535"/>
      <c r="H15" s="2535"/>
      <c r="I15" s="2535"/>
      <c r="J15" s="2535"/>
      <c r="K15" s="2535"/>
      <c r="L15" s="2535"/>
      <c r="M15" s="2535"/>
      <c r="N15" s="2536"/>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2537" t="s">
        <v>163</v>
      </c>
      <c r="B16" s="2538"/>
      <c r="C16" s="2538"/>
      <c r="D16" s="2538"/>
      <c r="E16" s="2539" t="str">
        <f>E53</f>
        <v>新座市立小・中学校管理運営費助成に関する要綱</v>
      </c>
      <c r="F16" s="2540"/>
      <c r="G16" s="2540"/>
      <c r="H16" s="2540"/>
      <c r="I16" s="2540"/>
      <c r="J16" s="2540"/>
      <c r="K16" s="2540"/>
      <c r="L16" s="2540"/>
      <c r="M16" s="2540"/>
      <c r="N16" s="2541"/>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120000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120000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95000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25000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0.79166666666666663</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教育活動に係る施設・設備・備品等の借用に関する謝礼金等や、生徒の不慮の事故に伴う弔慰金及び見舞金について、助成を行った。
１、学校管理運営費助成金　10,000円×6校
２、香典料　5,000円×7件</v>
      </c>
      <c r="F26" s="105"/>
      <c r="G26" s="105"/>
      <c r="H26" s="105"/>
      <c r="I26" s="105"/>
      <c r="J26" s="105"/>
      <c r="K26" s="105"/>
      <c r="L26" s="105"/>
      <c r="M26" s="105"/>
      <c r="N26" s="106"/>
      <c r="O26" s="18"/>
      <c r="P26" s="2529" t="s">
        <v>183</v>
      </c>
      <c r="Q26" s="2530"/>
      <c r="R26" s="2530"/>
      <c r="S26" s="2531"/>
      <c r="T26" s="153" t="str">
        <f>E105</f>
        <v>教育活動に係る施設・設備・備品等の借用に関する謝礼金等や、生徒の不慮の事故に伴う弔慰金及び見舞金について、助成を行っていく。</v>
      </c>
      <c r="U26" s="2527"/>
      <c r="V26" s="2527"/>
      <c r="W26" s="2527"/>
      <c r="X26" s="2528"/>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学校管理運営費助成金合計額</v>
      </c>
      <c r="C33" s="96"/>
      <c r="D33" s="21" t="str">
        <f t="shared" ref="D33:E36" si="1">D70</f>
        <v>円</v>
      </c>
      <c r="E33" s="162">
        <f t="shared" si="1"/>
        <v>60000</v>
      </c>
      <c r="F33" s="162"/>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施策２　教育活動の質の向上</v>
      </c>
      <c r="F43" s="138"/>
      <c r="G43" s="138"/>
      <c r="H43" s="138"/>
      <c r="I43" s="138"/>
      <c r="J43" s="138"/>
      <c r="K43" s="138"/>
      <c r="L43" s="138"/>
      <c r="M43" s="138"/>
      <c r="N43" s="139"/>
      <c r="AA43" s="8">
        <v>2</v>
      </c>
      <c r="AB43" s="8" t="s">
        <v>36</v>
      </c>
    </row>
    <row r="44" spans="1:35" ht="20.100000000000001" customHeight="1" x14ac:dyDescent="0.15">
      <c r="A44" s="2519" t="s">
        <v>153</v>
      </c>
      <c r="B44" s="2520"/>
      <c r="C44" s="2520"/>
      <c r="D44" s="2520"/>
      <c r="E44" s="2521" t="s">
        <v>455</v>
      </c>
      <c r="F44" s="2522"/>
      <c r="G44" s="2522"/>
      <c r="H44" s="2522"/>
      <c r="I44" s="2522"/>
      <c r="J44" s="2522"/>
      <c r="K44" s="2522"/>
      <c r="L44" s="2522"/>
      <c r="M44" s="2522"/>
      <c r="N44" s="2523"/>
    </row>
    <row r="45" spans="1:35" ht="20.100000000000001" customHeight="1" x14ac:dyDescent="0.15">
      <c r="A45" s="2514" t="s">
        <v>154</v>
      </c>
      <c r="B45" s="2515"/>
      <c r="C45" s="2515"/>
      <c r="D45" s="2515"/>
      <c r="E45" s="2524" t="s">
        <v>228</v>
      </c>
      <c r="F45" s="2525"/>
      <c r="G45" s="2525"/>
      <c r="H45" s="2525"/>
      <c r="I45" s="2525"/>
      <c r="J45" s="2525"/>
      <c r="K45" s="2525"/>
      <c r="L45" s="2525"/>
      <c r="M45" s="2525"/>
      <c r="N45" s="2526"/>
    </row>
    <row r="46" spans="1:35" ht="20.100000000000001" customHeight="1" x14ac:dyDescent="0.15">
      <c r="A46" s="2508" t="s">
        <v>157</v>
      </c>
      <c r="B46" s="2509"/>
      <c r="C46" s="2509"/>
      <c r="D46" s="2510"/>
      <c r="E46" s="2511" t="s">
        <v>456</v>
      </c>
      <c r="F46" s="2512"/>
      <c r="G46" s="2512"/>
      <c r="H46" s="2512"/>
      <c r="I46" s="2512"/>
      <c r="J46" s="2512"/>
      <c r="K46" s="2512"/>
      <c r="L46" s="2512"/>
      <c r="M46" s="2512"/>
      <c r="N46" s="2513"/>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2514" t="s">
        <v>161</v>
      </c>
      <c r="B51" s="2515"/>
      <c r="C51" s="2515"/>
      <c r="D51" s="2515"/>
      <c r="E51" s="2516" t="str">
        <f>AA52 &amp; "市が直接実施  " &amp; AB52  &amp; "一部委託  "  &amp; AC52 &amp; "全部委託・指定管理  " &amp; AD52 &amp; "その他"</f>
        <v>■市が直接実施  □一部委託  □全部委託・指定管理  □その他</v>
      </c>
      <c r="F51" s="2517"/>
      <c r="G51" s="2517"/>
      <c r="H51" s="2517"/>
      <c r="I51" s="2517"/>
      <c r="J51" s="2517"/>
      <c r="K51" s="2517"/>
      <c r="L51" s="2517"/>
      <c r="M51" s="2517"/>
      <c r="N51" s="2518"/>
    </row>
    <row r="52" spans="1:40" ht="20.100000000000001" customHeight="1" x14ac:dyDescent="0.15">
      <c r="A52" s="2514" t="s">
        <v>162</v>
      </c>
      <c r="B52" s="2515"/>
      <c r="C52" s="2515"/>
      <c r="D52" s="2515"/>
      <c r="E52" s="2516" t="str">
        <f>AA53 &amp; "国・県の制度　 " &amp; AB53  &amp; "国・県の制度＋市独自の制度　 "  &amp; AC53  &amp; "市独自の制度"</f>
        <v>□国・県の制度　 □国・県の制度＋市独自の制度　 ■市独自の制度</v>
      </c>
      <c r="F52" s="2517"/>
      <c r="G52" s="2517"/>
      <c r="H52" s="2517"/>
      <c r="I52" s="2517"/>
      <c r="J52" s="2517"/>
      <c r="K52" s="2517"/>
      <c r="L52" s="2517"/>
      <c r="M52" s="2517"/>
      <c r="N52" s="2518"/>
      <c r="AA52" s="8" t="s">
        <v>191</v>
      </c>
      <c r="AB52" s="8" t="s">
        <v>192</v>
      </c>
      <c r="AC52" s="8" t="s">
        <v>192</v>
      </c>
      <c r="AD52" s="8" t="s">
        <v>192</v>
      </c>
    </row>
    <row r="53" spans="1:40" ht="20.100000000000001" customHeight="1" thickBot="1" x14ac:dyDescent="0.2">
      <c r="A53" s="2503" t="s">
        <v>163</v>
      </c>
      <c r="B53" s="2504"/>
      <c r="C53" s="2504"/>
      <c r="D53" s="2504"/>
      <c r="E53" s="2505" t="s">
        <v>443</v>
      </c>
      <c r="F53" s="2506"/>
      <c r="G53" s="2506"/>
      <c r="H53" s="2506"/>
      <c r="I53" s="2506"/>
      <c r="J53" s="2506"/>
      <c r="K53" s="2506"/>
      <c r="L53" s="2506"/>
      <c r="M53" s="2506"/>
      <c r="N53" s="2507"/>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120000</v>
      </c>
      <c r="F57" s="108"/>
      <c r="G57" s="108">
        <f>IFERROR(HLOOKUP($AF$38,$AA$56:$AI$57,2,FALSE)*1000,"")</f>
        <v>120000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120</v>
      </c>
      <c r="AE57" s="23">
        <v>120</v>
      </c>
      <c r="AF57" s="23">
        <v>120</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120000</v>
      </c>
      <c r="G58" s="15"/>
      <c r="H58" s="16">
        <f>IFERROR(G57-H59,"")</f>
        <v>120000</v>
      </c>
      <c r="I58" s="15"/>
      <c r="J58" s="16">
        <f>IFERROR(I57-J59,"")</f>
        <v>0</v>
      </c>
      <c r="K58" s="15"/>
      <c r="L58" s="16">
        <f>IFERROR(K57-L59,"")</f>
        <v>0</v>
      </c>
      <c r="M58" s="15"/>
      <c r="N58" s="17">
        <f>IFERROR(M57-N59,"")</f>
        <v>0</v>
      </c>
      <c r="AA58" s="23">
        <v>0</v>
      </c>
      <c r="AB58" s="23">
        <v>0</v>
      </c>
      <c r="AC58" s="23">
        <v>0</v>
      </c>
      <c r="AD58" s="23">
        <v>80000</v>
      </c>
      <c r="AE58" s="23">
        <v>95000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95000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25000</v>
      </c>
      <c r="F61" s="108"/>
      <c r="G61" s="108">
        <f>IFERROR(G57-G60,"")</f>
        <v>120000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0.79166666666666663</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457</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445</v>
      </c>
      <c r="C70" s="96"/>
      <c r="D70" s="26" t="s">
        <v>249</v>
      </c>
      <c r="E70" s="91">
        <f>IFERROR(HLOOKUP($AE$38,$AA$76:$AI$80,2,FALSE),"")</f>
        <v>60000</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60000</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2490" t="s">
        <v>151</v>
      </c>
      <c r="B85" s="2491"/>
      <c r="C85" s="2491"/>
      <c r="D85" s="2491"/>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2490" t="s">
        <v>155</v>
      </c>
      <c r="B87" s="2491"/>
      <c r="C87" s="2491"/>
      <c r="D87" s="2491"/>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2501" t="s">
        <v>158</v>
      </c>
      <c r="B89" s="2502"/>
      <c r="C89" s="2502"/>
      <c r="D89" s="2502"/>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2490" t="s">
        <v>160</v>
      </c>
      <c r="B91" s="2491"/>
      <c r="C91" s="2491"/>
      <c r="D91" s="2492"/>
      <c r="E91" s="52" t="s">
        <v>446</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2490" t="s">
        <v>172</v>
      </c>
      <c r="B98" s="2491"/>
      <c r="C98" s="2491"/>
      <c r="D98" s="2492"/>
      <c r="E98" s="2496" t="s">
        <v>206</v>
      </c>
      <c r="F98" s="2497"/>
      <c r="G98" s="2498" t="s">
        <v>173</v>
      </c>
      <c r="H98" s="2499"/>
      <c r="I98" s="2499"/>
      <c r="J98" s="2499"/>
      <c r="K98" s="2499"/>
      <c r="L98" s="2499"/>
      <c r="M98" s="2499"/>
      <c r="N98" s="2500"/>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2490" t="s">
        <v>183</v>
      </c>
      <c r="B105" s="2491"/>
      <c r="C105" s="2491"/>
      <c r="D105" s="2492"/>
      <c r="E105" s="2493" t="s">
        <v>458</v>
      </c>
      <c r="F105" s="2494"/>
      <c r="G105" s="2494"/>
      <c r="H105" s="2494"/>
      <c r="I105" s="2494"/>
      <c r="J105" s="2494"/>
      <c r="K105" s="2494"/>
      <c r="L105" s="2494"/>
      <c r="M105" s="2494"/>
      <c r="N105" s="2495"/>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2501" t="s">
        <v>147</v>
      </c>
      <c r="Q4" s="2502"/>
      <c r="R4" s="2502"/>
      <c r="S4" s="2502"/>
      <c r="T4" s="197" t="str">
        <f>LEFT(E83,1)</f>
        <v>Ｂ</v>
      </c>
      <c r="U4" s="2627" t="s">
        <v>148</v>
      </c>
      <c r="V4" s="2627"/>
      <c r="W4" s="2627"/>
      <c r="X4" s="2628"/>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施策２　教育活動の質の向上</v>
      </c>
      <c r="F6" s="138"/>
      <c r="G6" s="138"/>
      <c r="H6" s="138"/>
      <c r="I6" s="138"/>
      <c r="J6" s="138"/>
      <c r="K6" s="138"/>
      <c r="L6" s="138"/>
      <c r="M6" s="138"/>
      <c r="N6" s="139"/>
      <c r="P6" s="2490" t="s">
        <v>151</v>
      </c>
      <c r="Q6" s="2491"/>
      <c r="R6" s="2491"/>
      <c r="S6" s="2491"/>
      <c r="T6" s="197" t="str">
        <f>LEFT(E85,1)</f>
        <v>Ｂ</v>
      </c>
      <c r="U6" s="2627" t="s">
        <v>152</v>
      </c>
      <c r="V6" s="2627"/>
      <c r="W6" s="2627"/>
      <c r="X6" s="2628"/>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2629" t="s">
        <v>153</v>
      </c>
      <c r="B7" s="2630"/>
      <c r="C7" s="2630"/>
      <c r="D7" s="2630"/>
      <c r="E7" s="2631" t="str">
        <f t="shared" si="0"/>
        <v>教育活動及び学校運営支援（中学校）</v>
      </c>
      <c r="F7" s="2632"/>
      <c r="G7" s="2632"/>
      <c r="H7" s="2632"/>
      <c r="I7" s="2632"/>
      <c r="J7" s="2632"/>
      <c r="K7" s="2632"/>
      <c r="L7" s="2632"/>
      <c r="M7" s="2632"/>
      <c r="N7" s="2633"/>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2604" t="s">
        <v>154</v>
      </c>
      <c r="B8" s="2605"/>
      <c r="C8" s="2605"/>
      <c r="D8" s="2605"/>
      <c r="E8" s="2614" t="str">
        <f t="shared" si="0"/>
        <v>学務課</v>
      </c>
      <c r="F8" s="2615"/>
      <c r="G8" s="2615"/>
      <c r="H8" s="2615"/>
      <c r="I8" s="2615"/>
      <c r="J8" s="2615"/>
      <c r="K8" s="2615"/>
      <c r="L8" s="2615"/>
      <c r="M8" s="2615"/>
      <c r="N8" s="2616"/>
      <c r="P8" s="2601" t="s">
        <v>155</v>
      </c>
      <c r="Q8" s="2602"/>
      <c r="R8" s="2602"/>
      <c r="S8" s="2602"/>
      <c r="T8" s="184" t="str">
        <f>LEFT(E87,1)</f>
        <v>Ａ</v>
      </c>
      <c r="U8" s="2617" t="s">
        <v>156</v>
      </c>
      <c r="V8" s="2617"/>
      <c r="W8" s="2617"/>
      <c r="X8" s="2618"/>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2619" t="s">
        <v>157</v>
      </c>
      <c r="B9" s="2620"/>
      <c r="C9" s="2620"/>
      <c r="D9" s="2621"/>
      <c r="E9" s="2622" t="str">
        <f t="shared" si="0"/>
        <v>中学校の教育活動及び学校運営を支援する。</v>
      </c>
      <c r="F9" s="2623"/>
      <c r="G9" s="2623"/>
      <c r="H9" s="2623"/>
      <c r="I9" s="2623"/>
      <c r="J9" s="2623"/>
      <c r="K9" s="2623"/>
      <c r="L9" s="2623"/>
      <c r="M9" s="2623"/>
      <c r="N9" s="2624"/>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2625" t="s">
        <v>158</v>
      </c>
      <c r="Q10" s="2626"/>
      <c r="R10" s="2626"/>
      <c r="S10" s="2626"/>
      <c r="T10" s="197" t="str">
        <f>LEFT(E89,1)</f>
        <v>Ａ</v>
      </c>
      <c r="U10" s="2617" t="s">
        <v>159</v>
      </c>
      <c r="V10" s="2617"/>
      <c r="W10" s="2617"/>
      <c r="X10" s="261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中学校の教育活動及び学校運営を様々な形で支援することが出来た。
・卒業記念品　卒業証書用筒　316,430円
・怪我をした生徒を病院へ搬送するためのタクシー代　88,210円</v>
      </c>
      <c r="U12" s="2599"/>
      <c r="V12" s="2599"/>
      <c r="W12" s="2599"/>
      <c r="X12" s="2600"/>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2604" t="s">
        <v>161</v>
      </c>
      <c r="B14" s="2605"/>
      <c r="C14" s="2605"/>
      <c r="D14" s="2605"/>
      <c r="E14" s="2606" t="str">
        <f>E51</f>
        <v>■市が直接実施  □一部委託  □全部委託・指定管理  □その他</v>
      </c>
      <c r="F14" s="2607"/>
      <c r="G14" s="2607"/>
      <c r="H14" s="2607"/>
      <c r="I14" s="2607"/>
      <c r="J14" s="2607"/>
      <c r="K14" s="2607"/>
      <c r="L14" s="2607"/>
      <c r="M14" s="2607"/>
      <c r="N14" s="2608"/>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2604" t="s">
        <v>162</v>
      </c>
      <c r="B15" s="2605"/>
      <c r="C15" s="2605"/>
      <c r="D15" s="2605"/>
      <c r="E15" s="2606" t="str">
        <f>E52</f>
        <v>□国・県の制度　 □国・県の制度＋市独自の制度　 ■市独自の制度</v>
      </c>
      <c r="F15" s="2607"/>
      <c r="G15" s="2607"/>
      <c r="H15" s="2607"/>
      <c r="I15" s="2607"/>
      <c r="J15" s="2607"/>
      <c r="K15" s="2607"/>
      <c r="L15" s="2607"/>
      <c r="M15" s="2607"/>
      <c r="N15" s="2608"/>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2609" t="s">
        <v>163</v>
      </c>
      <c r="B16" s="2610"/>
      <c r="C16" s="2610"/>
      <c r="D16" s="2610"/>
      <c r="E16" s="2611" t="str">
        <f>E53</f>
        <v>なし</v>
      </c>
      <c r="F16" s="2612"/>
      <c r="G16" s="2612"/>
      <c r="H16" s="2612"/>
      <c r="I16" s="2612"/>
      <c r="J16" s="2612"/>
      <c r="K16" s="2612"/>
      <c r="L16" s="2612"/>
      <c r="M16" s="2612"/>
      <c r="N16" s="2613"/>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582000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582000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404640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177360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0.69525773195876284</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中学校の教育活動及び学校運営を支援する。
主な実施内容は以下のとおりである。
１、卒業記念品の贈呈
２、校外授業における引率教職員の入場料
３、怪我をした児童を病院へ搬送するためのタクシー代</v>
      </c>
      <c r="F26" s="105"/>
      <c r="G26" s="105"/>
      <c r="H26" s="105"/>
      <c r="I26" s="105"/>
      <c r="J26" s="105"/>
      <c r="K26" s="105"/>
      <c r="L26" s="105"/>
      <c r="M26" s="105"/>
      <c r="N26" s="106"/>
      <c r="O26" s="18"/>
      <c r="P26" s="2601" t="s">
        <v>183</v>
      </c>
      <c r="Q26" s="2602"/>
      <c r="R26" s="2602"/>
      <c r="S26" s="2603"/>
      <c r="T26" s="153" t="str">
        <f>E105</f>
        <v>今後も支援するものについて精査しながら、中学校の教育活動及び学校運営を支援する。</v>
      </c>
      <c r="U26" s="2599"/>
      <c r="V26" s="2599"/>
      <c r="W26" s="2599"/>
      <c r="X26" s="2600"/>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卒業記念品購入金額</v>
      </c>
      <c r="C33" s="96"/>
      <c r="D33" s="21" t="str">
        <f t="shared" ref="D33:E36" si="1">D70</f>
        <v>円</v>
      </c>
      <c r="E33" s="162">
        <f t="shared" si="1"/>
        <v>316430</v>
      </c>
      <c r="F33" s="162"/>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施策２　教育活動の質の向上</v>
      </c>
      <c r="F43" s="138"/>
      <c r="G43" s="138"/>
      <c r="H43" s="138"/>
      <c r="I43" s="138"/>
      <c r="J43" s="138"/>
      <c r="K43" s="138"/>
      <c r="L43" s="138"/>
      <c r="M43" s="138"/>
      <c r="N43" s="139"/>
      <c r="AA43" s="8">
        <v>2</v>
      </c>
      <c r="AB43" s="8" t="s">
        <v>36</v>
      </c>
    </row>
    <row r="44" spans="1:35" ht="20.100000000000001" customHeight="1" x14ac:dyDescent="0.15">
      <c r="A44" s="2591" t="s">
        <v>153</v>
      </c>
      <c r="B44" s="2592"/>
      <c r="C44" s="2592"/>
      <c r="D44" s="2592"/>
      <c r="E44" s="2593" t="s">
        <v>459</v>
      </c>
      <c r="F44" s="2594"/>
      <c r="G44" s="2594"/>
      <c r="H44" s="2594"/>
      <c r="I44" s="2594"/>
      <c r="J44" s="2594"/>
      <c r="K44" s="2594"/>
      <c r="L44" s="2594"/>
      <c r="M44" s="2594"/>
      <c r="N44" s="2595"/>
    </row>
    <row r="45" spans="1:35" ht="20.100000000000001" customHeight="1" x14ac:dyDescent="0.15">
      <c r="A45" s="2586" t="s">
        <v>154</v>
      </c>
      <c r="B45" s="2587"/>
      <c r="C45" s="2587"/>
      <c r="D45" s="2587"/>
      <c r="E45" s="2596" t="s">
        <v>228</v>
      </c>
      <c r="F45" s="2597"/>
      <c r="G45" s="2597"/>
      <c r="H45" s="2597"/>
      <c r="I45" s="2597"/>
      <c r="J45" s="2597"/>
      <c r="K45" s="2597"/>
      <c r="L45" s="2597"/>
      <c r="M45" s="2597"/>
      <c r="N45" s="2598"/>
    </row>
    <row r="46" spans="1:35" ht="20.100000000000001" customHeight="1" x14ac:dyDescent="0.15">
      <c r="A46" s="2580" t="s">
        <v>157</v>
      </c>
      <c r="B46" s="2581"/>
      <c r="C46" s="2581"/>
      <c r="D46" s="2582"/>
      <c r="E46" s="2583" t="s">
        <v>460</v>
      </c>
      <c r="F46" s="2584"/>
      <c r="G46" s="2584"/>
      <c r="H46" s="2584"/>
      <c r="I46" s="2584"/>
      <c r="J46" s="2584"/>
      <c r="K46" s="2584"/>
      <c r="L46" s="2584"/>
      <c r="M46" s="2584"/>
      <c r="N46" s="2585"/>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2586" t="s">
        <v>161</v>
      </c>
      <c r="B51" s="2587"/>
      <c r="C51" s="2587"/>
      <c r="D51" s="2587"/>
      <c r="E51" s="2588" t="str">
        <f>AA52 &amp; "市が直接実施  " &amp; AB52  &amp; "一部委託  "  &amp; AC52 &amp; "全部委託・指定管理  " &amp; AD52 &amp; "その他"</f>
        <v>■市が直接実施  □一部委託  □全部委託・指定管理  □その他</v>
      </c>
      <c r="F51" s="2589"/>
      <c r="G51" s="2589"/>
      <c r="H51" s="2589"/>
      <c r="I51" s="2589"/>
      <c r="J51" s="2589"/>
      <c r="K51" s="2589"/>
      <c r="L51" s="2589"/>
      <c r="M51" s="2589"/>
      <c r="N51" s="2590"/>
    </row>
    <row r="52" spans="1:40" ht="20.100000000000001" customHeight="1" x14ac:dyDescent="0.15">
      <c r="A52" s="2586" t="s">
        <v>162</v>
      </c>
      <c r="B52" s="2587"/>
      <c r="C52" s="2587"/>
      <c r="D52" s="2587"/>
      <c r="E52" s="2588" t="str">
        <f>AA53 &amp; "国・県の制度　 " &amp; AB53  &amp; "国・県の制度＋市独自の制度　 "  &amp; AC53  &amp; "市独自の制度"</f>
        <v>□国・県の制度　 □国・県の制度＋市独自の制度　 ■市独自の制度</v>
      </c>
      <c r="F52" s="2589"/>
      <c r="G52" s="2589"/>
      <c r="H52" s="2589"/>
      <c r="I52" s="2589"/>
      <c r="J52" s="2589"/>
      <c r="K52" s="2589"/>
      <c r="L52" s="2589"/>
      <c r="M52" s="2589"/>
      <c r="N52" s="2590"/>
      <c r="AA52" s="8" t="s">
        <v>191</v>
      </c>
      <c r="AB52" s="8" t="s">
        <v>192</v>
      </c>
      <c r="AC52" s="8" t="s">
        <v>192</v>
      </c>
      <c r="AD52" s="8" t="s">
        <v>192</v>
      </c>
    </row>
    <row r="53" spans="1:40" ht="20.100000000000001" customHeight="1" thickBot="1" x14ac:dyDescent="0.2">
      <c r="A53" s="2575" t="s">
        <v>163</v>
      </c>
      <c r="B53" s="2576"/>
      <c r="C53" s="2576"/>
      <c r="D53" s="2576"/>
      <c r="E53" s="2577" t="s">
        <v>332</v>
      </c>
      <c r="F53" s="2578"/>
      <c r="G53" s="2578"/>
      <c r="H53" s="2578"/>
      <c r="I53" s="2578"/>
      <c r="J53" s="2578"/>
      <c r="K53" s="2578"/>
      <c r="L53" s="2578"/>
      <c r="M53" s="2578"/>
      <c r="N53" s="2579"/>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582000</v>
      </c>
      <c r="F57" s="108"/>
      <c r="G57" s="108">
        <f>IFERROR(HLOOKUP($AF$38,$AA$56:$AI$57,2,FALSE)*1000,"")</f>
        <v>954000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550</v>
      </c>
      <c r="AE57" s="23">
        <v>582</v>
      </c>
      <c r="AF57" s="23">
        <v>954</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582000</v>
      </c>
      <c r="G58" s="15"/>
      <c r="H58" s="16">
        <f>IFERROR(G57-H59,"")</f>
        <v>954000</v>
      </c>
      <c r="I58" s="15"/>
      <c r="J58" s="16">
        <f>IFERROR(I57-J59,"")</f>
        <v>0</v>
      </c>
      <c r="K58" s="15"/>
      <c r="L58" s="16">
        <f>IFERROR(K57-L59,"")</f>
        <v>0</v>
      </c>
      <c r="M58" s="15"/>
      <c r="N58" s="17">
        <f>IFERROR(M57-N59,"")</f>
        <v>0</v>
      </c>
      <c r="AA58" s="23">
        <v>0</v>
      </c>
      <c r="AB58" s="23">
        <v>0</v>
      </c>
      <c r="AC58" s="23">
        <v>0</v>
      </c>
      <c r="AD58" s="23">
        <v>53970</v>
      </c>
      <c r="AE58" s="23">
        <v>404640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404640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177360</v>
      </c>
      <c r="F61" s="108"/>
      <c r="G61" s="108">
        <f>IFERROR(G57-G60,"")</f>
        <v>954000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0.69525773195876284</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461</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462</v>
      </c>
      <c r="C70" s="96"/>
      <c r="D70" s="26" t="s">
        <v>249</v>
      </c>
      <c r="E70" s="91">
        <f>IFERROR(HLOOKUP($AE$38,$AA$76:$AI$80,2,FALSE),"")</f>
        <v>316430</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316430</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2562" t="s">
        <v>151</v>
      </c>
      <c r="B85" s="2563"/>
      <c r="C85" s="2563"/>
      <c r="D85" s="2563"/>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2562" t="s">
        <v>155</v>
      </c>
      <c r="B87" s="2563"/>
      <c r="C87" s="2563"/>
      <c r="D87" s="2563"/>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2573" t="s">
        <v>158</v>
      </c>
      <c r="B89" s="2574"/>
      <c r="C89" s="2574"/>
      <c r="D89" s="2574"/>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2562" t="s">
        <v>160</v>
      </c>
      <c r="B91" s="2563"/>
      <c r="C91" s="2563"/>
      <c r="D91" s="2564"/>
      <c r="E91" s="52" t="s">
        <v>463</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2562" t="s">
        <v>172</v>
      </c>
      <c r="B98" s="2563"/>
      <c r="C98" s="2563"/>
      <c r="D98" s="2564"/>
      <c r="E98" s="2568" t="s">
        <v>206</v>
      </c>
      <c r="F98" s="2569"/>
      <c r="G98" s="2570" t="s">
        <v>173</v>
      </c>
      <c r="H98" s="2571"/>
      <c r="I98" s="2571"/>
      <c r="J98" s="2571"/>
      <c r="K98" s="2571"/>
      <c r="L98" s="2571"/>
      <c r="M98" s="2571"/>
      <c r="N98" s="2572"/>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2562" t="s">
        <v>183</v>
      </c>
      <c r="B105" s="2563"/>
      <c r="C105" s="2563"/>
      <c r="D105" s="2564"/>
      <c r="E105" s="2565" t="s">
        <v>464</v>
      </c>
      <c r="F105" s="2566"/>
      <c r="G105" s="2566"/>
      <c r="H105" s="2566"/>
      <c r="I105" s="2566"/>
      <c r="J105" s="2566"/>
      <c r="K105" s="2566"/>
      <c r="L105" s="2566"/>
      <c r="M105" s="2566"/>
      <c r="N105" s="2567"/>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2573" t="s">
        <v>147</v>
      </c>
      <c r="Q4" s="2574"/>
      <c r="R4" s="2574"/>
      <c r="S4" s="2574"/>
      <c r="T4" s="197" t="str">
        <f>LEFT(E83,1)</f>
        <v>Ａ</v>
      </c>
      <c r="U4" s="2699" t="s">
        <v>148</v>
      </c>
      <c r="V4" s="2699"/>
      <c r="W4" s="2699"/>
      <c r="X4" s="2700"/>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施策２　教育活動の質の向上</v>
      </c>
      <c r="F6" s="138"/>
      <c r="G6" s="138"/>
      <c r="H6" s="138"/>
      <c r="I6" s="138"/>
      <c r="J6" s="138"/>
      <c r="K6" s="138"/>
      <c r="L6" s="138"/>
      <c r="M6" s="138"/>
      <c r="N6" s="139"/>
      <c r="P6" s="2562" t="s">
        <v>151</v>
      </c>
      <c r="Q6" s="2563"/>
      <c r="R6" s="2563"/>
      <c r="S6" s="2563"/>
      <c r="T6" s="197" t="str">
        <f>LEFT(E85,1)</f>
        <v>Ａ</v>
      </c>
      <c r="U6" s="2699" t="s">
        <v>152</v>
      </c>
      <c r="V6" s="2699"/>
      <c r="W6" s="2699"/>
      <c r="X6" s="2700"/>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2701" t="s">
        <v>153</v>
      </c>
      <c r="B7" s="2702"/>
      <c r="C7" s="2702"/>
      <c r="D7" s="2702"/>
      <c r="E7" s="2703" t="str">
        <f t="shared" si="0"/>
        <v>学校応援団推進</v>
      </c>
      <c r="F7" s="2704"/>
      <c r="G7" s="2704"/>
      <c r="H7" s="2704"/>
      <c r="I7" s="2704"/>
      <c r="J7" s="2704"/>
      <c r="K7" s="2704"/>
      <c r="L7" s="2704"/>
      <c r="M7" s="2704"/>
      <c r="N7" s="2705"/>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2676" t="s">
        <v>154</v>
      </c>
      <c r="B8" s="2677"/>
      <c r="C8" s="2677"/>
      <c r="D8" s="2677"/>
      <c r="E8" s="2686" t="str">
        <f t="shared" si="0"/>
        <v>教育支援課</v>
      </c>
      <c r="F8" s="2687"/>
      <c r="G8" s="2687"/>
      <c r="H8" s="2687"/>
      <c r="I8" s="2687"/>
      <c r="J8" s="2687"/>
      <c r="K8" s="2687"/>
      <c r="L8" s="2687"/>
      <c r="M8" s="2687"/>
      <c r="N8" s="2688"/>
      <c r="P8" s="2673" t="s">
        <v>155</v>
      </c>
      <c r="Q8" s="2674"/>
      <c r="R8" s="2674"/>
      <c r="S8" s="2674"/>
      <c r="T8" s="184" t="str">
        <f>LEFT(E87,1)</f>
        <v>Ｂ</v>
      </c>
      <c r="U8" s="2689" t="s">
        <v>156</v>
      </c>
      <c r="V8" s="2689"/>
      <c r="W8" s="2689"/>
      <c r="X8" s="2690"/>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2691" t="s">
        <v>157</v>
      </c>
      <c r="B9" s="2692"/>
      <c r="C9" s="2692"/>
      <c r="D9" s="2693"/>
      <c r="E9" s="2694" t="str">
        <f t="shared" si="0"/>
        <v>地域の教育力向上を図るため、地域住民が学校支援ボランティアとして学校の教育活動に参画する。
また、全ての小・中学校に配置された学校応援コーディネーターが学校の求めに応じてボランティア活動を調整して有効に機能させるなど、地域ぐるみで学校教育を支援する体制「学校応援団」の確立を推進する。</v>
      </c>
      <c r="F9" s="2695"/>
      <c r="G9" s="2695"/>
      <c r="H9" s="2695"/>
      <c r="I9" s="2695"/>
      <c r="J9" s="2695"/>
      <c r="K9" s="2695"/>
      <c r="L9" s="2695"/>
      <c r="M9" s="2695"/>
      <c r="N9" s="2696"/>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2697" t="s">
        <v>158</v>
      </c>
      <c r="Q10" s="2698"/>
      <c r="R10" s="2698"/>
      <c r="S10" s="2698"/>
      <c r="T10" s="197" t="str">
        <f>LEFT(E89,1)</f>
        <v>Ａ</v>
      </c>
      <c r="U10" s="2689" t="s">
        <v>159</v>
      </c>
      <c r="V10" s="2689"/>
      <c r="W10" s="2689"/>
      <c r="X10" s="2690"/>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(1) 学校応援団の組織：新型コロナウィルス５類移行を受け、コロナ禍以前の経験を基にした継続的な活動等、学校応援コーディネーターを中心とした活動が活発になり、協力者の人数も増加している。 
(2) 安全面、学習のサポート：校内の環境整備、登下校時の安全サポート、学習支援により、安全安心な教育活動への手助けとなっている。働き方改革の推進するためにも、多面的な視点で子供を見守るためにも、学校応援団の活動は非常に重要である。
(3) 広報活動の推進 ：学校応援団の活動状況を市及び各小中学校ホームページにて紹介することで、地域から学校に対する関心や理解を深めることに高い効果を得ている。さらなる周知や協力者を募るためにも、周知方法について検討していく。</v>
      </c>
      <c r="U12" s="2671"/>
      <c r="V12" s="2671"/>
      <c r="W12" s="2671"/>
      <c r="X12" s="2672"/>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2676" t="s">
        <v>161</v>
      </c>
      <c r="B14" s="2677"/>
      <c r="C14" s="2677"/>
      <c r="D14" s="2677"/>
      <c r="E14" s="2678" t="str">
        <f>E51</f>
        <v>■市が直接実施  □一部委託  □全部委託・指定管理  □その他</v>
      </c>
      <c r="F14" s="2679"/>
      <c r="G14" s="2679"/>
      <c r="H14" s="2679"/>
      <c r="I14" s="2679"/>
      <c r="J14" s="2679"/>
      <c r="K14" s="2679"/>
      <c r="L14" s="2679"/>
      <c r="M14" s="2679"/>
      <c r="N14" s="2680"/>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2676" t="s">
        <v>162</v>
      </c>
      <c r="B15" s="2677"/>
      <c r="C15" s="2677"/>
      <c r="D15" s="2677"/>
      <c r="E15" s="2678" t="str">
        <f>E52</f>
        <v>■国・県の制度　 □国・県の制度＋市独自の制度　 □市独自の制度</v>
      </c>
      <c r="F15" s="2679"/>
      <c r="G15" s="2679"/>
      <c r="H15" s="2679"/>
      <c r="I15" s="2679"/>
      <c r="J15" s="2679"/>
      <c r="K15" s="2679"/>
      <c r="L15" s="2679"/>
      <c r="M15" s="2679"/>
      <c r="N15" s="2680"/>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2681" t="s">
        <v>163</v>
      </c>
      <c r="B16" s="2682"/>
      <c r="C16" s="2682"/>
      <c r="D16" s="2682"/>
      <c r="E16" s="2683" t="str">
        <f>E53</f>
        <v>埼玉県学校応援団推進事業実施要領、新座市学校応援団推進事業実施要項</v>
      </c>
      <c r="F16" s="2684"/>
      <c r="G16" s="2684"/>
      <c r="H16" s="2684"/>
      <c r="I16" s="2684"/>
      <c r="J16" s="2684"/>
      <c r="K16" s="2684"/>
      <c r="L16" s="2684"/>
      <c r="M16" s="2684"/>
      <c r="N16" s="2685"/>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1321000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441000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880000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811841</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509159</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0.61456548069644212</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家庭を含む地域全体で学校教育を支援する体制づくりを推進することにより、教員の子どもと向き合う時間の増加、住民等の学習成果の活用機会の拡充及び家庭・地域の教育力の活性化を図る。具体的には、「学習への支援」「安心・安全への支援」「環境整備への支援」等の活動にあたる。</v>
      </c>
      <c r="F26" s="105"/>
      <c r="G26" s="105"/>
      <c r="H26" s="105"/>
      <c r="I26" s="105"/>
      <c r="J26" s="105"/>
      <c r="K26" s="105"/>
      <c r="L26" s="105"/>
      <c r="M26" s="105"/>
      <c r="N26" s="106"/>
      <c r="O26" s="18"/>
      <c r="P26" s="2673" t="s">
        <v>183</v>
      </c>
      <c r="Q26" s="2674"/>
      <c r="R26" s="2674"/>
      <c r="S26" s="2675"/>
      <c r="T26" s="153" t="str">
        <f>E105</f>
        <v>地域と共により質の高い教育を目指すために、学校運営協議会と学校応援団の一体的な取組を企画・実施する。それに伴い、協力者が固定化・高齢化している応援団もあるため、後継者の育成や幅広い募集のあり方を考え、持続可能な組織づくりに努めていく。</v>
      </c>
      <c r="U26" s="2671"/>
      <c r="V26" s="2671"/>
      <c r="W26" s="2671"/>
      <c r="X26" s="2672"/>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新座市学校応援団実行委員会</v>
      </c>
      <c r="C33" s="96"/>
      <c r="D33" s="21" t="str">
        <f t="shared" ref="D33:E36" si="1">D70</f>
        <v>回</v>
      </c>
      <c r="E33" s="148">
        <f t="shared" si="1"/>
        <v>2</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消耗品費配当</v>
      </c>
      <c r="C34" s="96"/>
      <c r="D34" s="21" t="str">
        <f t="shared" si="1"/>
        <v>校</v>
      </c>
      <c r="E34" s="148">
        <f t="shared" si="1"/>
        <v>23</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施策２　教育活動の質の向上</v>
      </c>
      <c r="F43" s="138"/>
      <c r="G43" s="138"/>
      <c r="H43" s="138"/>
      <c r="I43" s="138"/>
      <c r="J43" s="138"/>
      <c r="K43" s="138"/>
      <c r="L43" s="138"/>
      <c r="M43" s="138"/>
      <c r="N43" s="139"/>
      <c r="AA43" s="8">
        <v>2</v>
      </c>
      <c r="AB43" s="8" t="s">
        <v>36</v>
      </c>
    </row>
    <row r="44" spans="1:35" ht="20.100000000000001" customHeight="1" x14ac:dyDescent="0.15">
      <c r="A44" s="2663" t="s">
        <v>153</v>
      </c>
      <c r="B44" s="2664"/>
      <c r="C44" s="2664"/>
      <c r="D44" s="2664"/>
      <c r="E44" s="2665" t="s">
        <v>465</v>
      </c>
      <c r="F44" s="2666"/>
      <c r="G44" s="2666"/>
      <c r="H44" s="2666"/>
      <c r="I44" s="2666"/>
      <c r="J44" s="2666"/>
      <c r="K44" s="2666"/>
      <c r="L44" s="2666"/>
      <c r="M44" s="2666"/>
      <c r="N44" s="2667"/>
    </row>
    <row r="45" spans="1:35" ht="20.100000000000001" customHeight="1" x14ac:dyDescent="0.15">
      <c r="A45" s="2658" t="s">
        <v>154</v>
      </c>
      <c r="B45" s="2659"/>
      <c r="C45" s="2659"/>
      <c r="D45" s="2659"/>
      <c r="E45" s="2668" t="s">
        <v>189</v>
      </c>
      <c r="F45" s="2669"/>
      <c r="G45" s="2669"/>
      <c r="H45" s="2669"/>
      <c r="I45" s="2669"/>
      <c r="J45" s="2669"/>
      <c r="K45" s="2669"/>
      <c r="L45" s="2669"/>
      <c r="M45" s="2669"/>
      <c r="N45" s="2670"/>
    </row>
    <row r="46" spans="1:35" ht="20.100000000000001" customHeight="1" x14ac:dyDescent="0.15">
      <c r="A46" s="2652" t="s">
        <v>157</v>
      </c>
      <c r="B46" s="2653"/>
      <c r="C46" s="2653"/>
      <c r="D46" s="2654"/>
      <c r="E46" s="2655" t="s">
        <v>466</v>
      </c>
      <c r="F46" s="2656"/>
      <c r="G46" s="2656"/>
      <c r="H46" s="2656"/>
      <c r="I46" s="2656"/>
      <c r="J46" s="2656"/>
      <c r="K46" s="2656"/>
      <c r="L46" s="2656"/>
      <c r="M46" s="2656"/>
      <c r="N46" s="2657"/>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2658" t="s">
        <v>161</v>
      </c>
      <c r="B51" s="2659"/>
      <c r="C51" s="2659"/>
      <c r="D51" s="2659"/>
      <c r="E51" s="2660" t="str">
        <f>AA52 &amp; "市が直接実施  " &amp; AB52  &amp; "一部委託  "  &amp; AC52 &amp; "全部委託・指定管理  " &amp; AD52 &amp; "その他"</f>
        <v>■市が直接実施  □一部委託  □全部委託・指定管理  □その他</v>
      </c>
      <c r="F51" s="2661"/>
      <c r="G51" s="2661"/>
      <c r="H51" s="2661"/>
      <c r="I51" s="2661"/>
      <c r="J51" s="2661"/>
      <c r="K51" s="2661"/>
      <c r="L51" s="2661"/>
      <c r="M51" s="2661"/>
      <c r="N51" s="2662"/>
    </row>
    <row r="52" spans="1:40" ht="20.100000000000001" customHeight="1" x14ac:dyDescent="0.15">
      <c r="A52" s="2658" t="s">
        <v>162</v>
      </c>
      <c r="B52" s="2659"/>
      <c r="C52" s="2659"/>
      <c r="D52" s="2659"/>
      <c r="E52" s="2660" t="str">
        <f>AA53 &amp; "国・県の制度　 " &amp; AB53  &amp; "国・県の制度＋市独自の制度　 "  &amp; AC53  &amp; "市独自の制度"</f>
        <v>■国・県の制度　 □国・県の制度＋市独自の制度　 □市独自の制度</v>
      </c>
      <c r="F52" s="2661"/>
      <c r="G52" s="2661"/>
      <c r="H52" s="2661"/>
      <c r="I52" s="2661"/>
      <c r="J52" s="2661"/>
      <c r="K52" s="2661"/>
      <c r="L52" s="2661"/>
      <c r="M52" s="2661"/>
      <c r="N52" s="2662"/>
      <c r="AA52" s="8" t="s">
        <v>191</v>
      </c>
      <c r="AB52" s="8" t="s">
        <v>192</v>
      </c>
      <c r="AC52" s="8" t="s">
        <v>192</v>
      </c>
      <c r="AD52" s="8" t="s">
        <v>192</v>
      </c>
    </row>
    <row r="53" spans="1:40" ht="20.100000000000001" customHeight="1" thickBot="1" x14ac:dyDescent="0.2">
      <c r="A53" s="2647" t="s">
        <v>163</v>
      </c>
      <c r="B53" s="2648"/>
      <c r="C53" s="2648"/>
      <c r="D53" s="2648"/>
      <c r="E53" s="2649" t="s">
        <v>467</v>
      </c>
      <c r="F53" s="2650"/>
      <c r="G53" s="2650"/>
      <c r="H53" s="2650"/>
      <c r="I53" s="2650"/>
      <c r="J53" s="2650"/>
      <c r="K53" s="2650"/>
      <c r="L53" s="2650"/>
      <c r="M53" s="2650"/>
      <c r="N53" s="2651"/>
      <c r="AA53" s="8" t="s">
        <v>191</v>
      </c>
      <c r="AB53" s="8" t="s">
        <v>192</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1321000</v>
      </c>
      <c r="F57" s="108"/>
      <c r="G57" s="108">
        <f>IFERROR(HLOOKUP($AF$38,$AA$56:$AI$57,2,FALSE)*1000,"")</f>
        <v>1246000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1386</v>
      </c>
      <c r="AE57" s="23">
        <v>1321</v>
      </c>
      <c r="AF57" s="23">
        <v>1246</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441000</v>
      </c>
      <c r="G58" s="15"/>
      <c r="H58" s="16">
        <f>IFERROR(G57-H59,"")</f>
        <v>416000</v>
      </c>
      <c r="I58" s="15"/>
      <c r="J58" s="16">
        <f>IFERROR(I57-J59,"")</f>
        <v>0</v>
      </c>
      <c r="K58" s="15"/>
      <c r="L58" s="16">
        <f>IFERROR(K57-L59,"")</f>
        <v>0</v>
      </c>
      <c r="M58" s="15"/>
      <c r="N58" s="17">
        <f>IFERROR(M57-N59,"")</f>
        <v>0</v>
      </c>
      <c r="AA58" s="23">
        <v>0</v>
      </c>
      <c r="AB58" s="23">
        <v>0</v>
      </c>
      <c r="AC58" s="23">
        <v>0</v>
      </c>
      <c r="AD58" s="23">
        <v>520524</v>
      </c>
      <c r="AE58" s="23">
        <v>811841</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880000</v>
      </c>
      <c r="G59" s="15"/>
      <c r="H59" s="16">
        <f>IFERROR(HLOOKUP($AF$38,$AA$60:$AI$61,2,FALSE)*1000,"")</f>
        <v>830000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811841</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509159</v>
      </c>
      <c r="F61" s="108"/>
      <c r="G61" s="108">
        <f>IFERROR(G57-G60,"")</f>
        <v>1246000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924</v>
      </c>
      <c r="AE61" s="24">
        <f t="shared" si="2"/>
        <v>880</v>
      </c>
      <c r="AF61" s="24">
        <f t="shared" si="2"/>
        <v>830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0.61456548069644212</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468</v>
      </c>
      <c r="F63" s="105"/>
      <c r="G63" s="105"/>
      <c r="H63" s="105"/>
      <c r="I63" s="105"/>
      <c r="J63" s="105"/>
      <c r="K63" s="105"/>
      <c r="L63" s="105"/>
      <c r="M63" s="105"/>
      <c r="N63" s="106"/>
      <c r="AA63" s="25">
        <v>0</v>
      </c>
      <c r="AB63" s="25">
        <v>0</v>
      </c>
      <c r="AC63" s="25">
        <v>0</v>
      </c>
      <c r="AD63" s="25">
        <v>924</v>
      </c>
      <c r="AE63" s="25">
        <v>880</v>
      </c>
      <c r="AF63" s="25">
        <v>830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469</v>
      </c>
      <c r="C70" s="96"/>
      <c r="D70" s="26" t="s">
        <v>197</v>
      </c>
      <c r="E70" s="91">
        <f>IFERROR(HLOOKUP($AE$38,$AA$76:$AI$80,2,FALSE),"")</f>
        <v>2</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470</v>
      </c>
      <c r="C71" s="96"/>
      <c r="D71" s="26" t="s">
        <v>426</v>
      </c>
      <c r="E71" s="91">
        <f>IFERROR(HLOOKUP($AE$38,$AA$76:$AI$80,3,FALSE),"")</f>
        <v>23</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2</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23</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201</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2634" t="s">
        <v>151</v>
      </c>
      <c r="B85" s="2635"/>
      <c r="C85" s="2635"/>
      <c r="D85" s="2635"/>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2634" t="s">
        <v>155</v>
      </c>
      <c r="B87" s="2635"/>
      <c r="C87" s="2635"/>
      <c r="D87" s="2635"/>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2645" t="s">
        <v>158</v>
      </c>
      <c r="B89" s="2646"/>
      <c r="C89" s="2646"/>
      <c r="D89" s="2646"/>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2634" t="s">
        <v>160</v>
      </c>
      <c r="B91" s="2635"/>
      <c r="C91" s="2635"/>
      <c r="D91" s="2636"/>
      <c r="E91" s="52" t="s">
        <v>471</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2634" t="s">
        <v>172</v>
      </c>
      <c r="B98" s="2635"/>
      <c r="C98" s="2635"/>
      <c r="D98" s="2636"/>
      <c r="E98" s="2640" t="s">
        <v>216</v>
      </c>
      <c r="F98" s="2641"/>
      <c r="G98" s="2642" t="s">
        <v>173</v>
      </c>
      <c r="H98" s="2643"/>
      <c r="I98" s="2643"/>
      <c r="J98" s="2643"/>
      <c r="K98" s="2643"/>
      <c r="L98" s="2643"/>
      <c r="M98" s="2643"/>
      <c r="N98" s="2644"/>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2634" t="s">
        <v>183</v>
      </c>
      <c r="B105" s="2635"/>
      <c r="C105" s="2635"/>
      <c r="D105" s="2636"/>
      <c r="E105" s="2637" t="s">
        <v>472</v>
      </c>
      <c r="F105" s="2638"/>
      <c r="G105" s="2638"/>
      <c r="H105" s="2638"/>
      <c r="I105" s="2638"/>
      <c r="J105" s="2638"/>
      <c r="K105" s="2638"/>
      <c r="L105" s="2638"/>
      <c r="M105" s="2638"/>
      <c r="N105" s="2639"/>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1"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2645" t="s">
        <v>147</v>
      </c>
      <c r="Q4" s="2646"/>
      <c r="R4" s="2646"/>
      <c r="S4" s="2646"/>
      <c r="T4" s="197" t="str">
        <f>LEFT(E83,1)</f>
        <v>Ｂ</v>
      </c>
      <c r="U4" s="2771" t="s">
        <v>148</v>
      </c>
      <c r="V4" s="2771"/>
      <c r="W4" s="2771"/>
      <c r="X4" s="2772"/>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施策２　教育活動の質の向上</v>
      </c>
      <c r="F6" s="138"/>
      <c r="G6" s="138"/>
      <c r="H6" s="138"/>
      <c r="I6" s="138"/>
      <c r="J6" s="138"/>
      <c r="K6" s="138"/>
      <c r="L6" s="138"/>
      <c r="M6" s="138"/>
      <c r="N6" s="139"/>
      <c r="P6" s="2634" t="s">
        <v>151</v>
      </c>
      <c r="Q6" s="2635"/>
      <c r="R6" s="2635"/>
      <c r="S6" s="2635"/>
      <c r="T6" s="197" t="str">
        <f>LEFT(E85,1)</f>
        <v>Ｂ</v>
      </c>
      <c r="U6" s="2771" t="s">
        <v>152</v>
      </c>
      <c r="V6" s="2771"/>
      <c r="W6" s="2771"/>
      <c r="X6" s="2772"/>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2773" t="s">
        <v>153</v>
      </c>
      <c r="B7" s="2774"/>
      <c r="C7" s="2774"/>
      <c r="D7" s="2774"/>
      <c r="E7" s="2775" t="str">
        <f t="shared" si="0"/>
        <v>２１世紀教育研究</v>
      </c>
      <c r="F7" s="2776"/>
      <c r="G7" s="2776"/>
      <c r="H7" s="2776"/>
      <c r="I7" s="2776"/>
      <c r="J7" s="2776"/>
      <c r="K7" s="2776"/>
      <c r="L7" s="2776"/>
      <c r="M7" s="2776"/>
      <c r="N7" s="2777"/>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2748" t="s">
        <v>154</v>
      </c>
      <c r="B8" s="2749"/>
      <c r="C8" s="2749"/>
      <c r="D8" s="2749"/>
      <c r="E8" s="2758" t="str">
        <f t="shared" si="0"/>
        <v>教育支援課</v>
      </c>
      <c r="F8" s="2759"/>
      <c r="G8" s="2759"/>
      <c r="H8" s="2759"/>
      <c r="I8" s="2759"/>
      <c r="J8" s="2759"/>
      <c r="K8" s="2759"/>
      <c r="L8" s="2759"/>
      <c r="M8" s="2759"/>
      <c r="N8" s="2760"/>
      <c r="P8" s="2745" t="s">
        <v>155</v>
      </c>
      <c r="Q8" s="2746"/>
      <c r="R8" s="2746"/>
      <c r="S8" s="2746"/>
      <c r="T8" s="184" t="str">
        <f>LEFT(E87,1)</f>
        <v>Ｂ</v>
      </c>
      <c r="U8" s="2761" t="s">
        <v>156</v>
      </c>
      <c r="V8" s="2761"/>
      <c r="W8" s="2761"/>
      <c r="X8" s="2762"/>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2763" t="s">
        <v>157</v>
      </c>
      <c r="B9" s="2764"/>
      <c r="C9" s="2764"/>
      <c r="D9" s="2765"/>
      <c r="E9" s="2766" t="str">
        <f t="shared" si="0"/>
        <v>市内の学校教育の一層の充実・発展のため市立小・中学校全校に３年間の研究を委嘱する。
また、各種調査問題の傾向から、国が求めている授業のあり方や、調査結果から分かる児童生徒の学習上の課題を明確にし、学力向上につながる研修会を実施する。</v>
      </c>
      <c r="F9" s="2767"/>
      <c r="G9" s="2767"/>
      <c r="H9" s="2767"/>
      <c r="I9" s="2767"/>
      <c r="J9" s="2767"/>
      <c r="K9" s="2767"/>
      <c r="L9" s="2767"/>
      <c r="M9" s="2767"/>
      <c r="N9" s="2768"/>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2769" t="s">
        <v>158</v>
      </c>
      <c r="Q10" s="2770"/>
      <c r="R10" s="2770"/>
      <c r="S10" s="2770"/>
      <c r="T10" s="197" t="str">
        <f>LEFT(E89,1)</f>
        <v>Ａ</v>
      </c>
      <c r="U10" s="2761" t="s">
        <v>159</v>
      </c>
      <c r="V10" s="2761"/>
      <c r="W10" s="2761"/>
      <c r="X10" s="2762"/>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ＩＣＴの活用や主体的・対話的で深い学びの授業実践に必要な物品の購入について、研究費（補助金）を有効活用することができた。研究紀要等の印刷製本費が電子化により不要になることが予想されるため、事業費の低減が望める。
校内での研究の方向性を検討する時間を確保するため、３年目の研究委嘱発表を終えた学校は１年間研究の方向性を探る期間にする、もしくは秋以降の研究主題決定を認める等の検討も必要である。
教職員への研究委嘱については、今年度も応募が予定定数に満たなかった。個人・グループにおける実践を市内各校に広めるためにも重要な事業であり、教職員への周知を徹底していく必要がある。</v>
      </c>
      <c r="U12" s="2743"/>
      <c r="V12" s="2743"/>
      <c r="W12" s="2743"/>
      <c r="X12" s="2744"/>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2748" t="s">
        <v>161</v>
      </c>
      <c r="B14" s="2749"/>
      <c r="C14" s="2749"/>
      <c r="D14" s="2749"/>
      <c r="E14" s="2750" t="str">
        <f>E51</f>
        <v>■市が直接実施  □一部委託  □全部委託・指定管理  □その他</v>
      </c>
      <c r="F14" s="2751"/>
      <c r="G14" s="2751"/>
      <c r="H14" s="2751"/>
      <c r="I14" s="2751"/>
      <c r="J14" s="2751"/>
      <c r="K14" s="2751"/>
      <c r="L14" s="2751"/>
      <c r="M14" s="2751"/>
      <c r="N14" s="2752"/>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2748" t="s">
        <v>162</v>
      </c>
      <c r="B15" s="2749"/>
      <c r="C15" s="2749"/>
      <c r="D15" s="2749"/>
      <c r="E15" s="2750" t="str">
        <f>E52</f>
        <v>□国・県の制度　 □国・県の制度＋市独自の制度　 ■市独自の制度</v>
      </c>
      <c r="F15" s="2751"/>
      <c r="G15" s="2751"/>
      <c r="H15" s="2751"/>
      <c r="I15" s="2751"/>
      <c r="J15" s="2751"/>
      <c r="K15" s="2751"/>
      <c r="L15" s="2751"/>
      <c r="M15" s="2751"/>
      <c r="N15" s="2752"/>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2753" t="s">
        <v>163</v>
      </c>
      <c r="B16" s="2754"/>
      <c r="C16" s="2754"/>
      <c r="D16" s="2754"/>
      <c r="E16" s="2755" t="str">
        <f>E53</f>
        <v>新座市立小・中学校研究委嘱に関する要綱　等</v>
      </c>
      <c r="F16" s="2756"/>
      <c r="G16" s="2756"/>
      <c r="H16" s="2756"/>
      <c r="I16" s="2756"/>
      <c r="J16" s="2756"/>
      <c r="K16" s="2756"/>
      <c r="L16" s="2756"/>
      <c r="M16" s="2756"/>
      <c r="N16" s="2757"/>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3220000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3220000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3153376</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66624</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0.97930931677018629</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令和５年度から西堀小、第四小、栄小、新座小、第三中、第四中、第五中が研究を開始した。また、令和５年度に大和田小、東北小、野火止小、野寺小、新開小、陣屋小、第二中、第六小が研究発表を行った。また、個人研究として新堀小の工藤俊輔教諭が、グループ研究として野寺小の小津裕介教諭等が研究に取り組み、成果を発表した。</v>
      </c>
      <c r="F26" s="105"/>
      <c r="G26" s="105"/>
      <c r="H26" s="105"/>
      <c r="I26" s="105"/>
      <c r="J26" s="105"/>
      <c r="K26" s="105"/>
      <c r="L26" s="105"/>
      <c r="M26" s="105"/>
      <c r="N26" s="106"/>
      <c r="O26" s="18"/>
      <c r="P26" s="2745" t="s">
        <v>183</v>
      </c>
      <c r="Q26" s="2746"/>
      <c r="R26" s="2746"/>
      <c r="S26" s="2747"/>
      <c r="T26" s="153" t="str">
        <f>E105</f>
        <v>今後は学校研究だけではなく、個人・グループによる研究をより一層推進し、児童生徒の確かな学力の育成を目指す。また、学校研究として取り上げる主題の領域についても現代的な教育課題を認めていく。</v>
      </c>
      <c r="U26" s="2743"/>
      <c r="V26" s="2743"/>
      <c r="W26" s="2743"/>
      <c r="X26" s="2744"/>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研究発表会開催回数</v>
      </c>
      <c r="C33" s="96"/>
      <c r="D33" s="21" t="str">
        <f t="shared" ref="D33:E36" si="1">D70</f>
        <v>回</v>
      </c>
      <c r="E33" s="148">
        <f t="shared" si="1"/>
        <v>8</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教職員研究委嘱人数（個人）</v>
      </c>
      <c r="C34" s="96"/>
      <c r="D34" s="21" t="str">
        <f t="shared" si="1"/>
        <v>人</v>
      </c>
      <c r="E34" s="148">
        <f t="shared" si="1"/>
        <v>1</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教職員研究委嘱人数（グループ）</v>
      </c>
      <c r="C35" s="96"/>
      <c r="D35" s="21" t="str">
        <f t="shared" si="1"/>
        <v>グループ</v>
      </c>
      <c r="E35" s="148">
        <f t="shared" si="1"/>
        <v>1</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施策２　教育活動の質の向上</v>
      </c>
      <c r="F43" s="138"/>
      <c r="G43" s="138"/>
      <c r="H43" s="138"/>
      <c r="I43" s="138"/>
      <c r="J43" s="138"/>
      <c r="K43" s="138"/>
      <c r="L43" s="138"/>
      <c r="M43" s="138"/>
      <c r="N43" s="139"/>
      <c r="AA43" s="8">
        <v>2</v>
      </c>
      <c r="AB43" s="8" t="s">
        <v>36</v>
      </c>
    </row>
    <row r="44" spans="1:35" ht="20.100000000000001" customHeight="1" x14ac:dyDescent="0.15">
      <c r="A44" s="2735" t="s">
        <v>153</v>
      </c>
      <c r="B44" s="2736"/>
      <c r="C44" s="2736"/>
      <c r="D44" s="2736"/>
      <c r="E44" s="2737" t="s">
        <v>473</v>
      </c>
      <c r="F44" s="2738"/>
      <c r="G44" s="2738"/>
      <c r="H44" s="2738"/>
      <c r="I44" s="2738"/>
      <c r="J44" s="2738"/>
      <c r="K44" s="2738"/>
      <c r="L44" s="2738"/>
      <c r="M44" s="2738"/>
      <c r="N44" s="2739"/>
    </row>
    <row r="45" spans="1:35" ht="20.100000000000001" customHeight="1" x14ac:dyDescent="0.15">
      <c r="A45" s="2730" t="s">
        <v>154</v>
      </c>
      <c r="B45" s="2731"/>
      <c r="C45" s="2731"/>
      <c r="D45" s="2731"/>
      <c r="E45" s="2740" t="s">
        <v>189</v>
      </c>
      <c r="F45" s="2741"/>
      <c r="G45" s="2741"/>
      <c r="H45" s="2741"/>
      <c r="I45" s="2741"/>
      <c r="J45" s="2741"/>
      <c r="K45" s="2741"/>
      <c r="L45" s="2741"/>
      <c r="M45" s="2741"/>
      <c r="N45" s="2742"/>
    </row>
    <row r="46" spans="1:35" ht="20.100000000000001" customHeight="1" x14ac:dyDescent="0.15">
      <c r="A46" s="2724" t="s">
        <v>157</v>
      </c>
      <c r="B46" s="2725"/>
      <c r="C46" s="2725"/>
      <c r="D46" s="2726"/>
      <c r="E46" s="2727" t="s">
        <v>474</v>
      </c>
      <c r="F46" s="2728"/>
      <c r="G46" s="2728"/>
      <c r="H46" s="2728"/>
      <c r="I46" s="2728"/>
      <c r="J46" s="2728"/>
      <c r="K46" s="2728"/>
      <c r="L46" s="2728"/>
      <c r="M46" s="2728"/>
      <c r="N46" s="2729"/>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2730" t="s">
        <v>161</v>
      </c>
      <c r="B51" s="2731"/>
      <c r="C51" s="2731"/>
      <c r="D51" s="2731"/>
      <c r="E51" s="2732" t="str">
        <f>AA52 &amp; "市が直接実施  " &amp; AB52  &amp; "一部委託  "  &amp; AC52 &amp; "全部委託・指定管理  " &amp; AD52 &amp; "その他"</f>
        <v>■市が直接実施  □一部委託  □全部委託・指定管理  □その他</v>
      </c>
      <c r="F51" s="2733"/>
      <c r="G51" s="2733"/>
      <c r="H51" s="2733"/>
      <c r="I51" s="2733"/>
      <c r="J51" s="2733"/>
      <c r="K51" s="2733"/>
      <c r="L51" s="2733"/>
      <c r="M51" s="2733"/>
      <c r="N51" s="2734"/>
    </row>
    <row r="52" spans="1:40" ht="20.100000000000001" customHeight="1" x14ac:dyDescent="0.15">
      <c r="A52" s="2730" t="s">
        <v>162</v>
      </c>
      <c r="B52" s="2731"/>
      <c r="C52" s="2731"/>
      <c r="D52" s="2731"/>
      <c r="E52" s="2732" t="str">
        <f>AA53 &amp; "国・県の制度　 " &amp; AB53  &amp; "国・県の制度＋市独自の制度　 "  &amp; AC53  &amp; "市独自の制度"</f>
        <v>□国・県の制度　 □国・県の制度＋市独自の制度　 ■市独自の制度</v>
      </c>
      <c r="F52" s="2733"/>
      <c r="G52" s="2733"/>
      <c r="H52" s="2733"/>
      <c r="I52" s="2733"/>
      <c r="J52" s="2733"/>
      <c r="K52" s="2733"/>
      <c r="L52" s="2733"/>
      <c r="M52" s="2733"/>
      <c r="N52" s="2734"/>
      <c r="AA52" s="8" t="s">
        <v>191</v>
      </c>
      <c r="AB52" s="8" t="s">
        <v>192</v>
      </c>
      <c r="AC52" s="8" t="s">
        <v>192</v>
      </c>
      <c r="AD52" s="8" t="s">
        <v>192</v>
      </c>
    </row>
    <row r="53" spans="1:40" ht="20.100000000000001" customHeight="1" thickBot="1" x14ac:dyDescent="0.2">
      <c r="A53" s="2719" t="s">
        <v>163</v>
      </c>
      <c r="B53" s="2720"/>
      <c r="C53" s="2720"/>
      <c r="D53" s="2720"/>
      <c r="E53" s="2721" t="s">
        <v>475</v>
      </c>
      <c r="F53" s="2722"/>
      <c r="G53" s="2722"/>
      <c r="H53" s="2722"/>
      <c r="I53" s="2722"/>
      <c r="J53" s="2722"/>
      <c r="K53" s="2722"/>
      <c r="L53" s="2722"/>
      <c r="M53" s="2722"/>
      <c r="N53" s="2723"/>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3220000</v>
      </c>
      <c r="F57" s="108"/>
      <c r="G57" s="108">
        <f>IFERROR(HLOOKUP($AF$38,$AA$56:$AI$57,2,FALSE)*1000,"")</f>
        <v>3517000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3086</v>
      </c>
      <c r="AE57" s="23">
        <v>3220</v>
      </c>
      <c r="AF57" s="23">
        <v>3517</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3220000</v>
      </c>
      <c r="G58" s="15"/>
      <c r="H58" s="16">
        <f>IFERROR(G57-H59,"")</f>
        <v>3137000</v>
      </c>
      <c r="I58" s="15"/>
      <c r="J58" s="16">
        <f>IFERROR(I57-J59,"")</f>
        <v>0</v>
      </c>
      <c r="K58" s="15"/>
      <c r="L58" s="16">
        <f>IFERROR(K57-L59,"")</f>
        <v>0</v>
      </c>
      <c r="M58" s="15"/>
      <c r="N58" s="17">
        <f>IFERROR(M57-N59,"")</f>
        <v>0</v>
      </c>
      <c r="AA58" s="23">
        <v>0</v>
      </c>
      <c r="AB58" s="23">
        <v>0</v>
      </c>
      <c r="AC58" s="23">
        <v>0</v>
      </c>
      <c r="AD58" s="23">
        <v>2996402</v>
      </c>
      <c r="AE58" s="23">
        <v>3153376</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380000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3153376</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66624</v>
      </c>
      <c r="F61" s="108"/>
      <c r="G61" s="108">
        <f>IFERROR(G57-G60,"")</f>
        <v>3517000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380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0.97930931677018629</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476</v>
      </c>
      <c r="F63" s="105"/>
      <c r="G63" s="105"/>
      <c r="H63" s="105"/>
      <c r="I63" s="105"/>
      <c r="J63" s="105"/>
      <c r="K63" s="105"/>
      <c r="L63" s="105"/>
      <c r="M63" s="105"/>
      <c r="N63" s="106"/>
      <c r="AA63" s="25">
        <v>0</v>
      </c>
      <c r="AB63" s="25">
        <v>0</v>
      </c>
      <c r="AC63" s="25">
        <v>0</v>
      </c>
      <c r="AD63" s="25">
        <v>0</v>
      </c>
      <c r="AE63" s="25">
        <v>0</v>
      </c>
      <c r="AF63" s="25">
        <v>380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376</v>
      </c>
      <c r="C70" s="96"/>
      <c r="D70" s="26" t="s">
        <v>197</v>
      </c>
      <c r="E70" s="91">
        <f>IFERROR(HLOOKUP($AE$38,$AA$76:$AI$80,2,FALSE),"")</f>
        <v>8</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477</v>
      </c>
      <c r="C71" s="96"/>
      <c r="D71" s="26" t="s">
        <v>240</v>
      </c>
      <c r="E71" s="91">
        <f>IFERROR(HLOOKUP($AE$38,$AA$76:$AI$80,3,FALSE),"")</f>
        <v>1</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478</v>
      </c>
      <c r="C72" s="96"/>
      <c r="D72" s="26" t="s">
        <v>479</v>
      </c>
      <c r="E72" s="91">
        <f>IFERROR(HLOOKUP($AE$38,$AA$76:$AI$80,4,FALSE),"")</f>
        <v>1</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8</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1</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v>1</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2706" t="s">
        <v>151</v>
      </c>
      <c r="B85" s="2707"/>
      <c r="C85" s="2707"/>
      <c r="D85" s="2707"/>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2706" t="s">
        <v>155</v>
      </c>
      <c r="B87" s="2707"/>
      <c r="C87" s="2707"/>
      <c r="D87" s="2707"/>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2717" t="s">
        <v>158</v>
      </c>
      <c r="B89" s="2718"/>
      <c r="C89" s="2718"/>
      <c r="D89" s="2718"/>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2706" t="s">
        <v>160</v>
      </c>
      <c r="B91" s="2707"/>
      <c r="C91" s="2707"/>
      <c r="D91" s="2708"/>
      <c r="E91" s="52" t="s">
        <v>480</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2706" t="s">
        <v>172</v>
      </c>
      <c r="B98" s="2707"/>
      <c r="C98" s="2707"/>
      <c r="D98" s="2708"/>
      <c r="E98" s="2712" t="s">
        <v>216</v>
      </c>
      <c r="F98" s="2713"/>
      <c r="G98" s="2714" t="s">
        <v>173</v>
      </c>
      <c r="H98" s="2715"/>
      <c r="I98" s="2715"/>
      <c r="J98" s="2715"/>
      <c r="K98" s="2715"/>
      <c r="L98" s="2715"/>
      <c r="M98" s="2715"/>
      <c r="N98" s="2716"/>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2706" t="s">
        <v>183</v>
      </c>
      <c r="B105" s="2707"/>
      <c r="C105" s="2707"/>
      <c r="D105" s="2708"/>
      <c r="E105" s="2709" t="s">
        <v>481</v>
      </c>
      <c r="F105" s="2710"/>
      <c r="G105" s="2710"/>
      <c r="H105" s="2710"/>
      <c r="I105" s="2710"/>
      <c r="J105" s="2710"/>
      <c r="K105" s="2710"/>
      <c r="L105" s="2710"/>
      <c r="M105" s="2710"/>
      <c r="N105" s="2711"/>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221" t="s">
        <v>147</v>
      </c>
      <c r="Q4" s="222"/>
      <c r="R4" s="222"/>
      <c r="S4" s="222"/>
      <c r="T4" s="197" t="str">
        <f>LEFT(E83,1)</f>
        <v>Ｂ</v>
      </c>
      <c r="U4" s="347" t="s">
        <v>148</v>
      </c>
      <c r="V4" s="347"/>
      <c r="W4" s="347"/>
      <c r="X4" s="348"/>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教育内容の充実</v>
      </c>
      <c r="F6" s="138"/>
      <c r="G6" s="138"/>
      <c r="H6" s="138"/>
      <c r="I6" s="138"/>
      <c r="J6" s="138"/>
      <c r="K6" s="138"/>
      <c r="L6" s="138"/>
      <c r="M6" s="138"/>
      <c r="N6" s="139"/>
      <c r="P6" s="210" t="s">
        <v>151</v>
      </c>
      <c r="Q6" s="211"/>
      <c r="R6" s="211"/>
      <c r="S6" s="211"/>
      <c r="T6" s="197" t="str">
        <f>LEFT(E85,1)</f>
        <v>Ｂ</v>
      </c>
      <c r="U6" s="347" t="s">
        <v>152</v>
      </c>
      <c r="V6" s="347"/>
      <c r="W6" s="347"/>
      <c r="X6" s="348"/>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349" t="s">
        <v>153</v>
      </c>
      <c r="B7" s="350"/>
      <c r="C7" s="350"/>
      <c r="D7" s="350"/>
      <c r="E7" s="351" t="str">
        <f t="shared" si="0"/>
        <v>教育委員会運営</v>
      </c>
      <c r="F7" s="352"/>
      <c r="G7" s="352"/>
      <c r="H7" s="352"/>
      <c r="I7" s="352"/>
      <c r="J7" s="352"/>
      <c r="K7" s="352"/>
      <c r="L7" s="352"/>
      <c r="M7" s="352"/>
      <c r="N7" s="353"/>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324" t="s">
        <v>154</v>
      </c>
      <c r="B8" s="325"/>
      <c r="C8" s="325"/>
      <c r="D8" s="325"/>
      <c r="E8" s="334" t="str">
        <f t="shared" si="0"/>
        <v>教育総務課</v>
      </c>
      <c r="F8" s="335"/>
      <c r="G8" s="335"/>
      <c r="H8" s="335"/>
      <c r="I8" s="335"/>
      <c r="J8" s="335"/>
      <c r="K8" s="335"/>
      <c r="L8" s="335"/>
      <c r="M8" s="335"/>
      <c r="N8" s="336"/>
      <c r="P8" s="321" t="s">
        <v>155</v>
      </c>
      <c r="Q8" s="322"/>
      <c r="R8" s="322"/>
      <c r="S8" s="322"/>
      <c r="T8" s="184" t="str">
        <f>LEFT(E87,1)</f>
        <v>Ａ</v>
      </c>
      <c r="U8" s="337" t="s">
        <v>156</v>
      </c>
      <c r="V8" s="337"/>
      <c r="W8" s="337"/>
      <c r="X8" s="338"/>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339" t="s">
        <v>157</v>
      </c>
      <c r="B9" s="340"/>
      <c r="C9" s="340"/>
      <c r="D9" s="341"/>
      <c r="E9" s="342" t="str">
        <f t="shared" si="0"/>
        <v>教育行政における重要事項や基本方針を決定するため、教育委員会定例会を開催する。
また、市民の意見や要望等の把握を目的として、二つの中学校区ごとに教育懇談会を開催するとともに、様々な教育課題に関して先進自治体を視察し、教育行政に反映させる。</v>
      </c>
      <c r="F9" s="343"/>
      <c r="G9" s="343"/>
      <c r="H9" s="343"/>
      <c r="I9" s="343"/>
      <c r="J9" s="343"/>
      <c r="K9" s="343"/>
      <c r="L9" s="343"/>
      <c r="M9" s="343"/>
      <c r="N9" s="344"/>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345" t="s">
        <v>158</v>
      </c>
      <c r="Q10" s="346"/>
      <c r="R10" s="346"/>
      <c r="S10" s="346"/>
      <c r="T10" s="197" t="str">
        <f>LEFT(E89,1)</f>
        <v>Ａ</v>
      </c>
      <c r="U10" s="337" t="s">
        <v>159</v>
      </c>
      <c r="V10" s="337"/>
      <c r="W10" s="337"/>
      <c r="X10" s="33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教育委員会会議にて決定した重要事項や基本方針に基づき、教育委員会事務局の事業を推進することができた。
教育懇談会は、当初の計画どおり３回開催することができ、保護者や地域の方々から様々な意見や要望を聴取する貴重な機会となった。
教育行政視察では、本市の課題となっている小中一貫教育について現地視察ができ、今後の検討に当たって大変参考になるものであった。</v>
      </c>
      <c r="U12" s="319"/>
      <c r="V12" s="319"/>
      <c r="W12" s="319"/>
      <c r="X12" s="320"/>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324" t="s">
        <v>161</v>
      </c>
      <c r="B14" s="325"/>
      <c r="C14" s="325"/>
      <c r="D14" s="325"/>
      <c r="E14" s="326" t="str">
        <f>E51</f>
        <v>■市が直接実施  □一部委託  □全部委託・指定管理  □その他</v>
      </c>
      <c r="F14" s="327"/>
      <c r="G14" s="327"/>
      <c r="H14" s="327"/>
      <c r="I14" s="327"/>
      <c r="J14" s="327"/>
      <c r="K14" s="327"/>
      <c r="L14" s="327"/>
      <c r="M14" s="327"/>
      <c r="N14" s="328"/>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324" t="s">
        <v>162</v>
      </c>
      <c r="B15" s="325"/>
      <c r="C15" s="325"/>
      <c r="D15" s="325"/>
      <c r="E15" s="326" t="str">
        <f>E52</f>
        <v>■国・県の制度　 □国・県の制度＋市独自の制度　 □市独自の制度</v>
      </c>
      <c r="F15" s="327"/>
      <c r="G15" s="327"/>
      <c r="H15" s="327"/>
      <c r="I15" s="327"/>
      <c r="J15" s="327"/>
      <c r="K15" s="327"/>
      <c r="L15" s="327"/>
      <c r="M15" s="327"/>
      <c r="N15" s="328"/>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329" t="s">
        <v>163</v>
      </c>
      <c r="B16" s="330"/>
      <c r="C16" s="330"/>
      <c r="D16" s="330"/>
      <c r="E16" s="331" t="str">
        <f>E53</f>
        <v>地方教育行政の組織及び運営に関する法律</v>
      </c>
      <c r="F16" s="332"/>
      <c r="G16" s="332"/>
      <c r="H16" s="332"/>
      <c r="I16" s="332"/>
      <c r="J16" s="332"/>
      <c r="K16" s="332"/>
      <c r="L16" s="332"/>
      <c r="M16" s="332"/>
      <c r="N16" s="333"/>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3984000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3984000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3423771</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560229</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0.85938027108433734</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教育委員会会議を開催し、重要事項や基本方針を審議するとともに、教育行政に関する情報共有を図った。
また、教育懇談会を３回開催するとともに、教育行政視察では、兵庫県姫路市の小中一貫教育について視察した。
教育委員会構成員：教育長及び教育委員４名</v>
      </c>
      <c r="F26" s="105"/>
      <c r="G26" s="105"/>
      <c r="H26" s="105"/>
      <c r="I26" s="105"/>
      <c r="J26" s="105"/>
      <c r="K26" s="105"/>
      <c r="L26" s="105"/>
      <c r="M26" s="105"/>
      <c r="N26" s="106"/>
      <c r="O26" s="18"/>
      <c r="P26" s="321" t="s">
        <v>183</v>
      </c>
      <c r="Q26" s="322"/>
      <c r="R26" s="322"/>
      <c r="S26" s="323"/>
      <c r="T26" s="153" t="str">
        <f>E105</f>
        <v>今後も教育委員による合議によって、様々な意見や立場を集約した中立的な意思決定を図っていく。また、市民の意見や要望等の把握や先進市の調査・研究は、継続的に行う必要があるため、教育懇談会の開催及び教育行政視察を引き続き実施していく。</v>
      </c>
      <c r="U26" s="319"/>
      <c r="V26" s="319"/>
      <c r="W26" s="319"/>
      <c r="X26" s="320"/>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教育懇談会開催回数</v>
      </c>
      <c r="C33" s="96"/>
      <c r="D33" s="21" t="str">
        <f t="shared" ref="D33:E36" si="1">D70</f>
        <v>回</v>
      </c>
      <c r="E33" s="148">
        <f t="shared" si="1"/>
        <v>3</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施策１　教育内容の充実</v>
      </c>
      <c r="F43" s="138"/>
      <c r="G43" s="138"/>
      <c r="H43" s="138"/>
      <c r="I43" s="138"/>
      <c r="J43" s="138"/>
      <c r="K43" s="138"/>
      <c r="L43" s="138"/>
      <c r="M43" s="138"/>
      <c r="N43" s="139"/>
      <c r="AA43" s="8">
        <v>1</v>
      </c>
      <c r="AB43" s="8" t="s">
        <v>10</v>
      </c>
    </row>
    <row r="44" spans="1:35" ht="20.100000000000001" customHeight="1" x14ac:dyDescent="0.15">
      <c r="A44" s="311" t="s">
        <v>153</v>
      </c>
      <c r="B44" s="312"/>
      <c r="C44" s="312"/>
      <c r="D44" s="312"/>
      <c r="E44" s="313" t="s">
        <v>218</v>
      </c>
      <c r="F44" s="314"/>
      <c r="G44" s="314"/>
      <c r="H44" s="314"/>
      <c r="I44" s="314"/>
      <c r="J44" s="314"/>
      <c r="K44" s="314"/>
      <c r="L44" s="314"/>
      <c r="M44" s="314"/>
      <c r="N44" s="315"/>
    </row>
    <row r="45" spans="1:35" ht="20.100000000000001" customHeight="1" x14ac:dyDescent="0.15">
      <c r="A45" s="306" t="s">
        <v>154</v>
      </c>
      <c r="B45" s="307"/>
      <c r="C45" s="307"/>
      <c r="D45" s="307"/>
      <c r="E45" s="316" t="s">
        <v>219</v>
      </c>
      <c r="F45" s="317"/>
      <c r="G45" s="317"/>
      <c r="H45" s="317"/>
      <c r="I45" s="317"/>
      <c r="J45" s="317"/>
      <c r="K45" s="317"/>
      <c r="L45" s="317"/>
      <c r="M45" s="317"/>
      <c r="N45" s="318"/>
    </row>
    <row r="46" spans="1:35" ht="20.100000000000001" customHeight="1" x14ac:dyDescent="0.15">
      <c r="A46" s="300" t="s">
        <v>157</v>
      </c>
      <c r="B46" s="301"/>
      <c r="C46" s="301"/>
      <c r="D46" s="302"/>
      <c r="E46" s="303" t="s">
        <v>220</v>
      </c>
      <c r="F46" s="304"/>
      <c r="G46" s="304"/>
      <c r="H46" s="304"/>
      <c r="I46" s="304"/>
      <c r="J46" s="304"/>
      <c r="K46" s="304"/>
      <c r="L46" s="304"/>
      <c r="M46" s="304"/>
      <c r="N46" s="305"/>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306" t="s">
        <v>161</v>
      </c>
      <c r="B51" s="307"/>
      <c r="C51" s="307"/>
      <c r="D51" s="307"/>
      <c r="E51" s="308" t="str">
        <f>AA52 &amp; "市が直接実施  " &amp; AB52  &amp; "一部委託  "  &amp; AC52 &amp; "全部委託・指定管理  " &amp; AD52 &amp; "その他"</f>
        <v>■市が直接実施  □一部委託  □全部委託・指定管理  □その他</v>
      </c>
      <c r="F51" s="309"/>
      <c r="G51" s="309"/>
      <c r="H51" s="309"/>
      <c r="I51" s="309"/>
      <c r="J51" s="309"/>
      <c r="K51" s="309"/>
      <c r="L51" s="309"/>
      <c r="M51" s="309"/>
      <c r="N51" s="310"/>
    </row>
    <row r="52" spans="1:40" ht="20.100000000000001" customHeight="1" x14ac:dyDescent="0.15">
      <c r="A52" s="306" t="s">
        <v>162</v>
      </c>
      <c r="B52" s="307"/>
      <c r="C52" s="307"/>
      <c r="D52" s="307"/>
      <c r="E52" s="308" t="str">
        <f>AA53 &amp; "国・県の制度　 " &amp; AB53  &amp; "国・県の制度＋市独自の制度　 "  &amp; AC53  &amp; "市独自の制度"</f>
        <v>■国・県の制度　 □国・県の制度＋市独自の制度　 □市独自の制度</v>
      </c>
      <c r="F52" s="309"/>
      <c r="G52" s="309"/>
      <c r="H52" s="309"/>
      <c r="I52" s="309"/>
      <c r="J52" s="309"/>
      <c r="K52" s="309"/>
      <c r="L52" s="309"/>
      <c r="M52" s="309"/>
      <c r="N52" s="310"/>
      <c r="AA52" s="8" t="s">
        <v>191</v>
      </c>
      <c r="AB52" s="8" t="s">
        <v>192</v>
      </c>
      <c r="AC52" s="8" t="s">
        <v>192</v>
      </c>
      <c r="AD52" s="8" t="s">
        <v>192</v>
      </c>
    </row>
    <row r="53" spans="1:40" ht="20.100000000000001" customHeight="1" thickBot="1" x14ac:dyDescent="0.2">
      <c r="A53" s="295" t="s">
        <v>163</v>
      </c>
      <c r="B53" s="296"/>
      <c r="C53" s="296"/>
      <c r="D53" s="296"/>
      <c r="E53" s="297" t="s">
        <v>211</v>
      </c>
      <c r="F53" s="298"/>
      <c r="G53" s="298"/>
      <c r="H53" s="298"/>
      <c r="I53" s="298"/>
      <c r="J53" s="298"/>
      <c r="K53" s="298"/>
      <c r="L53" s="298"/>
      <c r="M53" s="298"/>
      <c r="N53" s="299"/>
      <c r="AA53" s="8" t="s">
        <v>191</v>
      </c>
      <c r="AB53" s="8" t="s">
        <v>192</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3984000</v>
      </c>
      <c r="F57" s="108"/>
      <c r="G57" s="108">
        <f>IFERROR(HLOOKUP($AF$38,$AA$56:$AI$57,2,FALSE)*1000,"")</f>
        <v>4056000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3821</v>
      </c>
      <c r="AE57" s="23">
        <v>3984</v>
      </c>
      <c r="AF57" s="23">
        <v>4056</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3984000</v>
      </c>
      <c r="G58" s="15"/>
      <c r="H58" s="16">
        <f>IFERROR(G57-H59,"")</f>
        <v>4056000</v>
      </c>
      <c r="I58" s="15"/>
      <c r="J58" s="16">
        <f>IFERROR(I57-J59,"")</f>
        <v>0</v>
      </c>
      <c r="K58" s="15"/>
      <c r="L58" s="16">
        <f>IFERROR(K57-L59,"")</f>
        <v>0</v>
      </c>
      <c r="M58" s="15"/>
      <c r="N58" s="17">
        <f>IFERROR(M57-N59,"")</f>
        <v>0</v>
      </c>
      <c r="AA58" s="23">
        <v>0</v>
      </c>
      <c r="AB58" s="23">
        <v>0</v>
      </c>
      <c r="AC58" s="23">
        <v>0</v>
      </c>
      <c r="AD58" s="23">
        <v>2218157</v>
      </c>
      <c r="AE58" s="23">
        <v>3423771</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3423771</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560229</v>
      </c>
      <c r="F61" s="108"/>
      <c r="G61" s="108">
        <f>IFERROR(G57-G60,"")</f>
        <v>4056000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0.85938027108433734</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221</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222</v>
      </c>
      <c r="C70" s="96"/>
      <c r="D70" s="26" t="s">
        <v>197</v>
      </c>
      <c r="E70" s="91">
        <f>IFERROR(HLOOKUP($AE$38,$AA$76:$AI$80,2,FALSE),"")</f>
        <v>3</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3</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282" t="s">
        <v>151</v>
      </c>
      <c r="B85" s="283"/>
      <c r="C85" s="283"/>
      <c r="D85" s="283"/>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282" t="s">
        <v>155</v>
      </c>
      <c r="B87" s="283"/>
      <c r="C87" s="283"/>
      <c r="D87" s="283"/>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293" t="s">
        <v>158</v>
      </c>
      <c r="B89" s="294"/>
      <c r="C89" s="294"/>
      <c r="D89" s="294"/>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282" t="s">
        <v>160</v>
      </c>
      <c r="B91" s="283"/>
      <c r="C91" s="283"/>
      <c r="D91" s="284"/>
      <c r="E91" s="52" t="s">
        <v>225</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282" t="s">
        <v>172</v>
      </c>
      <c r="B98" s="283"/>
      <c r="C98" s="283"/>
      <c r="D98" s="284"/>
      <c r="E98" s="288" t="s">
        <v>206</v>
      </c>
      <c r="F98" s="289"/>
      <c r="G98" s="290" t="s">
        <v>173</v>
      </c>
      <c r="H98" s="291"/>
      <c r="I98" s="291"/>
      <c r="J98" s="291"/>
      <c r="K98" s="291"/>
      <c r="L98" s="291"/>
      <c r="M98" s="291"/>
      <c r="N98" s="292"/>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282" t="s">
        <v>183</v>
      </c>
      <c r="B105" s="283"/>
      <c r="C105" s="283"/>
      <c r="D105" s="284"/>
      <c r="E105" s="285" t="s">
        <v>226</v>
      </c>
      <c r="F105" s="286"/>
      <c r="G105" s="286"/>
      <c r="H105" s="286"/>
      <c r="I105" s="286"/>
      <c r="J105" s="286"/>
      <c r="K105" s="286"/>
      <c r="L105" s="286"/>
      <c r="M105" s="286"/>
      <c r="N105" s="287"/>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1"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2717" t="s">
        <v>147</v>
      </c>
      <c r="Q4" s="2718"/>
      <c r="R4" s="2718"/>
      <c r="S4" s="2718"/>
      <c r="T4" s="197" t="str">
        <f>LEFT(E83,1)</f>
        <v>Ａ</v>
      </c>
      <c r="U4" s="2843" t="s">
        <v>148</v>
      </c>
      <c r="V4" s="2843"/>
      <c r="W4" s="2843"/>
      <c r="X4" s="2844"/>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施策２　教育活動の質の向上</v>
      </c>
      <c r="F6" s="138"/>
      <c r="G6" s="138"/>
      <c r="H6" s="138"/>
      <c r="I6" s="138"/>
      <c r="J6" s="138"/>
      <c r="K6" s="138"/>
      <c r="L6" s="138"/>
      <c r="M6" s="138"/>
      <c r="N6" s="139"/>
      <c r="P6" s="2706" t="s">
        <v>151</v>
      </c>
      <c r="Q6" s="2707"/>
      <c r="R6" s="2707"/>
      <c r="S6" s="2707"/>
      <c r="T6" s="197" t="str">
        <f>LEFT(E85,1)</f>
        <v>Ａ</v>
      </c>
      <c r="U6" s="2843" t="s">
        <v>152</v>
      </c>
      <c r="V6" s="2843"/>
      <c r="W6" s="2843"/>
      <c r="X6" s="2844"/>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2845" t="s">
        <v>153</v>
      </c>
      <c r="B7" s="2846"/>
      <c r="C7" s="2846"/>
      <c r="D7" s="2846"/>
      <c r="E7" s="2847" t="str">
        <f t="shared" si="0"/>
        <v>教育副読本整備</v>
      </c>
      <c r="F7" s="2848"/>
      <c r="G7" s="2848"/>
      <c r="H7" s="2848"/>
      <c r="I7" s="2848"/>
      <c r="J7" s="2848"/>
      <c r="K7" s="2848"/>
      <c r="L7" s="2848"/>
      <c r="M7" s="2848"/>
      <c r="N7" s="2849"/>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2820" t="s">
        <v>154</v>
      </c>
      <c r="B8" s="2821"/>
      <c r="C8" s="2821"/>
      <c r="D8" s="2821"/>
      <c r="E8" s="2830" t="str">
        <f t="shared" si="0"/>
        <v>教育支援課</v>
      </c>
      <c r="F8" s="2831"/>
      <c r="G8" s="2831"/>
      <c r="H8" s="2831"/>
      <c r="I8" s="2831"/>
      <c r="J8" s="2831"/>
      <c r="K8" s="2831"/>
      <c r="L8" s="2831"/>
      <c r="M8" s="2831"/>
      <c r="N8" s="2832"/>
      <c r="P8" s="2817" t="s">
        <v>155</v>
      </c>
      <c r="Q8" s="2818"/>
      <c r="R8" s="2818"/>
      <c r="S8" s="2818"/>
      <c r="T8" s="184" t="str">
        <f>LEFT(E87,1)</f>
        <v>Ａ</v>
      </c>
      <c r="U8" s="2833" t="s">
        <v>156</v>
      </c>
      <c r="V8" s="2833"/>
      <c r="W8" s="2833"/>
      <c r="X8" s="2834"/>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2835" t="s">
        <v>157</v>
      </c>
      <c r="B9" s="2836"/>
      <c r="C9" s="2836"/>
      <c r="D9" s="2837"/>
      <c r="E9" s="2838" t="str">
        <f t="shared" si="0"/>
        <v>児童生徒の郷土への理解と愛情育成、体力向上、進路、キャリア意識向上を目的として、副読本を各学校に配布する。</v>
      </c>
      <c r="F9" s="2839"/>
      <c r="G9" s="2839"/>
      <c r="H9" s="2839"/>
      <c r="I9" s="2839"/>
      <c r="J9" s="2839"/>
      <c r="K9" s="2839"/>
      <c r="L9" s="2839"/>
      <c r="M9" s="2839"/>
      <c r="N9" s="2840"/>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2841" t="s">
        <v>158</v>
      </c>
      <c r="Q10" s="2842"/>
      <c r="R10" s="2842"/>
      <c r="S10" s="2842"/>
      <c r="T10" s="197" t="str">
        <f>LEFT(E89,1)</f>
        <v>Ａ</v>
      </c>
      <c r="U10" s="2833" t="s">
        <v>159</v>
      </c>
      <c r="V10" s="2833"/>
      <c r="W10" s="2833"/>
      <c r="X10" s="2834"/>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目的としている児童生徒の郷土への理解と愛情育成、体力向上、進路、キャリア意識向上を達成するために活用することができた。特に、中学校社会科地域教材資料集及び小学校社会科副読本は、地域学習に無くてはならないものであり、活用されている。</v>
      </c>
      <c r="U12" s="2815"/>
      <c r="V12" s="2815"/>
      <c r="W12" s="2815"/>
      <c r="X12" s="2816"/>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2820" t="s">
        <v>161</v>
      </c>
      <c r="B14" s="2821"/>
      <c r="C14" s="2821"/>
      <c r="D14" s="2821"/>
      <c r="E14" s="2822" t="str">
        <f>E51</f>
        <v>■市が直接実施  □一部委託  □全部委託・指定管理  □その他</v>
      </c>
      <c r="F14" s="2823"/>
      <c r="G14" s="2823"/>
      <c r="H14" s="2823"/>
      <c r="I14" s="2823"/>
      <c r="J14" s="2823"/>
      <c r="K14" s="2823"/>
      <c r="L14" s="2823"/>
      <c r="M14" s="2823"/>
      <c r="N14" s="2824"/>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2820" t="s">
        <v>162</v>
      </c>
      <c r="B15" s="2821"/>
      <c r="C15" s="2821"/>
      <c r="D15" s="2821"/>
      <c r="E15" s="2822" t="str">
        <f>E52</f>
        <v>□国・県の制度　 □国・県の制度＋市独自の制度　 ■市独自の制度</v>
      </c>
      <c r="F15" s="2823"/>
      <c r="G15" s="2823"/>
      <c r="H15" s="2823"/>
      <c r="I15" s="2823"/>
      <c r="J15" s="2823"/>
      <c r="K15" s="2823"/>
      <c r="L15" s="2823"/>
      <c r="M15" s="2823"/>
      <c r="N15" s="2824"/>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2825" t="s">
        <v>163</v>
      </c>
      <c r="B16" s="2826"/>
      <c r="C16" s="2826"/>
      <c r="D16" s="2826"/>
      <c r="E16" s="2827" t="str">
        <f>E53</f>
        <v>なし</v>
      </c>
      <c r="F16" s="2828"/>
      <c r="G16" s="2828"/>
      <c r="H16" s="2828"/>
      <c r="I16" s="2828"/>
      <c r="J16" s="2828"/>
      <c r="K16" s="2828"/>
      <c r="L16" s="2828"/>
      <c r="M16" s="2828"/>
      <c r="N16" s="2829"/>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4145000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4145000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3947130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197870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0.95226296743063932</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児童生徒の郷土への理解と愛情育成、体力向上、進路、キャリア意識向上を目的として、副読本を各学校に配布した。</v>
      </c>
      <c r="F26" s="105"/>
      <c r="G26" s="105"/>
      <c r="H26" s="105"/>
      <c r="I26" s="105"/>
      <c r="J26" s="105"/>
      <c r="K26" s="105"/>
      <c r="L26" s="105"/>
      <c r="M26" s="105"/>
      <c r="N26" s="106"/>
      <c r="O26" s="18"/>
      <c r="P26" s="2817" t="s">
        <v>183</v>
      </c>
      <c r="Q26" s="2818"/>
      <c r="R26" s="2818"/>
      <c r="S26" s="2819"/>
      <c r="T26" s="153" t="str">
        <f>E105</f>
        <v>学習指導要領改訂や教科書改訂に合わせて内容を改訂するとともに、毎年度内容を見直して改善を図る。</v>
      </c>
      <c r="U26" s="2815"/>
      <c r="V26" s="2815"/>
      <c r="W26" s="2815"/>
      <c r="X26" s="2816"/>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中学校体育実技　中学校１年生各１冊</v>
      </c>
      <c r="C33" s="96"/>
      <c r="D33" s="21" t="str">
        <f t="shared" ref="D33:E36" si="1">D70</f>
        <v>冊</v>
      </c>
      <c r="E33" s="148">
        <f t="shared" si="1"/>
        <v>1</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埼玉県中学生活と進路　中学校各学年に４０冊</v>
      </c>
      <c r="C34" s="96"/>
      <c r="D34" s="21" t="str">
        <f t="shared" si="1"/>
        <v>冊</v>
      </c>
      <c r="E34" s="148">
        <f t="shared" si="1"/>
        <v>40</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中学校社会科地域教材資料集　中１各１冊</v>
      </c>
      <c r="C35" s="96"/>
      <c r="D35" s="21" t="str">
        <f t="shared" si="1"/>
        <v>冊</v>
      </c>
      <c r="E35" s="148">
        <f t="shared" si="1"/>
        <v>1</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小学校社会科副読本　小３・４各１冊</v>
      </c>
      <c r="C36" s="93"/>
      <c r="D36" s="22" t="str">
        <f t="shared" si="1"/>
        <v>冊</v>
      </c>
      <c r="E36" s="150">
        <f t="shared" si="1"/>
        <v>1</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施策２　教育活動の質の向上</v>
      </c>
      <c r="F43" s="138"/>
      <c r="G43" s="138"/>
      <c r="H43" s="138"/>
      <c r="I43" s="138"/>
      <c r="J43" s="138"/>
      <c r="K43" s="138"/>
      <c r="L43" s="138"/>
      <c r="M43" s="138"/>
      <c r="N43" s="139"/>
      <c r="AA43" s="8">
        <v>2</v>
      </c>
      <c r="AB43" s="8" t="s">
        <v>36</v>
      </c>
    </row>
    <row r="44" spans="1:35" ht="20.100000000000001" customHeight="1" x14ac:dyDescent="0.15">
      <c r="A44" s="2807" t="s">
        <v>153</v>
      </c>
      <c r="B44" s="2808"/>
      <c r="C44" s="2808"/>
      <c r="D44" s="2808"/>
      <c r="E44" s="2809" t="s">
        <v>482</v>
      </c>
      <c r="F44" s="2810"/>
      <c r="G44" s="2810"/>
      <c r="H44" s="2810"/>
      <c r="I44" s="2810"/>
      <c r="J44" s="2810"/>
      <c r="K44" s="2810"/>
      <c r="L44" s="2810"/>
      <c r="M44" s="2810"/>
      <c r="N44" s="2811"/>
    </row>
    <row r="45" spans="1:35" ht="20.100000000000001" customHeight="1" x14ac:dyDescent="0.15">
      <c r="A45" s="2802" t="s">
        <v>154</v>
      </c>
      <c r="B45" s="2803"/>
      <c r="C45" s="2803"/>
      <c r="D45" s="2803"/>
      <c r="E45" s="2812" t="s">
        <v>189</v>
      </c>
      <c r="F45" s="2813"/>
      <c r="G45" s="2813"/>
      <c r="H45" s="2813"/>
      <c r="I45" s="2813"/>
      <c r="J45" s="2813"/>
      <c r="K45" s="2813"/>
      <c r="L45" s="2813"/>
      <c r="M45" s="2813"/>
      <c r="N45" s="2814"/>
    </row>
    <row r="46" spans="1:35" ht="20.100000000000001" customHeight="1" x14ac:dyDescent="0.15">
      <c r="A46" s="2796" t="s">
        <v>157</v>
      </c>
      <c r="B46" s="2797"/>
      <c r="C46" s="2797"/>
      <c r="D46" s="2798"/>
      <c r="E46" s="2799" t="s">
        <v>483</v>
      </c>
      <c r="F46" s="2800"/>
      <c r="G46" s="2800"/>
      <c r="H46" s="2800"/>
      <c r="I46" s="2800"/>
      <c r="J46" s="2800"/>
      <c r="K46" s="2800"/>
      <c r="L46" s="2800"/>
      <c r="M46" s="2800"/>
      <c r="N46" s="2801"/>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2802" t="s">
        <v>161</v>
      </c>
      <c r="B51" s="2803"/>
      <c r="C51" s="2803"/>
      <c r="D51" s="2803"/>
      <c r="E51" s="2804" t="str">
        <f>AA52 &amp; "市が直接実施  " &amp; AB52  &amp; "一部委託  "  &amp; AC52 &amp; "全部委託・指定管理  " &amp; AD52 &amp; "その他"</f>
        <v>■市が直接実施  □一部委託  □全部委託・指定管理  □その他</v>
      </c>
      <c r="F51" s="2805"/>
      <c r="G51" s="2805"/>
      <c r="H51" s="2805"/>
      <c r="I51" s="2805"/>
      <c r="J51" s="2805"/>
      <c r="K51" s="2805"/>
      <c r="L51" s="2805"/>
      <c r="M51" s="2805"/>
      <c r="N51" s="2806"/>
    </row>
    <row r="52" spans="1:40" ht="20.100000000000001" customHeight="1" x14ac:dyDescent="0.15">
      <c r="A52" s="2802" t="s">
        <v>162</v>
      </c>
      <c r="B52" s="2803"/>
      <c r="C52" s="2803"/>
      <c r="D52" s="2803"/>
      <c r="E52" s="2804" t="str">
        <f>AA53 &amp; "国・県の制度　 " &amp; AB53  &amp; "国・県の制度＋市独自の制度　 "  &amp; AC53  &amp; "市独自の制度"</f>
        <v>□国・県の制度　 □国・県の制度＋市独自の制度　 ■市独自の制度</v>
      </c>
      <c r="F52" s="2805"/>
      <c r="G52" s="2805"/>
      <c r="H52" s="2805"/>
      <c r="I52" s="2805"/>
      <c r="J52" s="2805"/>
      <c r="K52" s="2805"/>
      <c r="L52" s="2805"/>
      <c r="M52" s="2805"/>
      <c r="N52" s="2806"/>
      <c r="AA52" s="8" t="s">
        <v>191</v>
      </c>
      <c r="AB52" s="8" t="s">
        <v>192</v>
      </c>
      <c r="AC52" s="8" t="s">
        <v>192</v>
      </c>
      <c r="AD52" s="8" t="s">
        <v>192</v>
      </c>
    </row>
    <row r="53" spans="1:40" ht="20.100000000000001" customHeight="1" thickBot="1" x14ac:dyDescent="0.2">
      <c r="A53" s="2791" t="s">
        <v>163</v>
      </c>
      <c r="B53" s="2792"/>
      <c r="C53" s="2792"/>
      <c r="D53" s="2792"/>
      <c r="E53" s="2793" t="s">
        <v>332</v>
      </c>
      <c r="F53" s="2794"/>
      <c r="G53" s="2794"/>
      <c r="H53" s="2794"/>
      <c r="I53" s="2794"/>
      <c r="J53" s="2794"/>
      <c r="K53" s="2794"/>
      <c r="L53" s="2794"/>
      <c r="M53" s="2794"/>
      <c r="N53" s="2795"/>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4145000</v>
      </c>
      <c r="F57" s="108"/>
      <c r="G57" s="108">
        <f>IFERROR(HLOOKUP($AF$38,$AA$56:$AI$57,2,FALSE)*1000,"")</f>
        <v>8356000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4517</v>
      </c>
      <c r="AE57" s="23">
        <v>4145</v>
      </c>
      <c r="AF57" s="23">
        <v>8356</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4145000</v>
      </c>
      <c r="G58" s="15"/>
      <c r="H58" s="16">
        <f>IFERROR(G57-H59,"")</f>
        <v>8356000</v>
      </c>
      <c r="I58" s="15"/>
      <c r="J58" s="16">
        <f>IFERROR(I57-J59,"")</f>
        <v>0</v>
      </c>
      <c r="K58" s="15"/>
      <c r="L58" s="16">
        <f>IFERROR(K57-L59,"")</f>
        <v>0</v>
      </c>
      <c r="M58" s="15"/>
      <c r="N58" s="17">
        <f>IFERROR(M57-N59,"")</f>
        <v>0</v>
      </c>
      <c r="AA58" s="23">
        <v>0</v>
      </c>
      <c r="AB58" s="23">
        <v>0</v>
      </c>
      <c r="AC58" s="23">
        <v>0</v>
      </c>
      <c r="AD58" s="23">
        <v>1605600</v>
      </c>
      <c r="AE58" s="23">
        <v>3947130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3947130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197870</v>
      </c>
      <c r="F61" s="108"/>
      <c r="G61" s="108">
        <f>IFERROR(G57-G60,"")</f>
        <v>8356000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0.95226296743063932</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484</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485</v>
      </c>
      <c r="C70" s="96"/>
      <c r="D70" s="26" t="s">
        <v>486</v>
      </c>
      <c r="E70" s="91">
        <f>IFERROR(HLOOKUP($AE$38,$AA$76:$AI$80,2,FALSE),"")</f>
        <v>1</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487</v>
      </c>
      <c r="C71" s="96"/>
      <c r="D71" s="26" t="s">
        <v>486</v>
      </c>
      <c r="E71" s="91">
        <f>IFERROR(HLOOKUP($AE$38,$AA$76:$AI$80,3,FALSE),"")</f>
        <v>40</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488</v>
      </c>
      <c r="C72" s="96"/>
      <c r="D72" s="26" t="s">
        <v>486</v>
      </c>
      <c r="E72" s="91">
        <f>IFERROR(HLOOKUP($AE$38,$AA$76:$AI$80,4,FALSE),"")</f>
        <v>1</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489</v>
      </c>
      <c r="C73" s="93"/>
      <c r="D73" s="27" t="s">
        <v>486</v>
      </c>
      <c r="E73" s="94">
        <f>IFERROR(HLOOKUP($AE$38,$AA$76:$AI$80,5,FALSE),"")</f>
        <v>1</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40</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v>1</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v>1</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201</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2778" t="s">
        <v>151</v>
      </c>
      <c r="B85" s="2779"/>
      <c r="C85" s="2779"/>
      <c r="D85" s="2779"/>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2778" t="s">
        <v>155</v>
      </c>
      <c r="B87" s="2779"/>
      <c r="C87" s="2779"/>
      <c r="D87" s="2779"/>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2789" t="s">
        <v>158</v>
      </c>
      <c r="B89" s="2790"/>
      <c r="C89" s="2790"/>
      <c r="D89" s="2790"/>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2778" t="s">
        <v>160</v>
      </c>
      <c r="B91" s="2779"/>
      <c r="C91" s="2779"/>
      <c r="D91" s="2780"/>
      <c r="E91" s="52" t="s">
        <v>490</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2778" t="s">
        <v>172</v>
      </c>
      <c r="B98" s="2779"/>
      <c r="C98" s="2779"/>
      <c r="D98" s="2780"/>
      <c r="E98" s="2784" t="s">
        <v>216</v>
      </c>
      <c r="F98" s="2785"/>
      <c r="G98" s="2786" t="s">
        <v>173</v>
      </c>
      <c r="H98" s="2787"/>
      <c r="I98" s="2787"/>
      <c r="J98" s="2787"/>
      <c r="K98" s="2787"/>
      <c r="L98" s="2787"/>
      <c r="M98" s="2787"/>
      <c r="N98" s="2788"/>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2778" t="s">
        <v>183</v>
      </c>
      <c r="B105" s="2779"/>
      <c r="C105" s="2779"/>
      <c r="D105" s="2780"/>
      <c r="E105" s="2781" t="s">
        <v>491</v>
      </c>
      <c r="F105" s="2782"/>
      <c r="G105" s="2782"/>
      <c r="H105" s="2782"/>
      <c r="I105" s="2782"/>
      <c r="J105" s="2782"/>
      <c r="K105" s="2782"/>
      <c r="L105" s="2782"/>
      <c r="M105" s="2782"/>
      <c r="N105" s="2783"/>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2789" t="s">
        <v>147</v>
      </c>
      <c r="Q4" s="2790"/>
      <c r="R4" s="2790"/>
      <c r="S4" s="2790"/>
      <c r="T4" s="197" t="str">
        <f>LEFT(E83,1)</f>
        <v>Ａ</v>
      </c>
      <c r="U4" s="2915" t="s">
        <v>148</v>
      </c>
      <c r="V4" s="2915"/>
      <c r="W4" s="2915"/>
      <c r="X4" s="2916"/>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施策２　教育活動の質の向上</v>
      </c>
      <c r="F6" s="138"/>
      <c r="G6" s="138"/>
      <c r="H6" s="138"/>
      <c r="I6" s="138"/>
      <c r="J6" s="138"/>
      <c r="K6" s="138"/>
      <c r="L6" s="138"/>
      <c r="M6" s="138"/>
      <c r="N6" s="139"/>
      <c r="P6" s="2778" t="s">
        <v>151</v>
      </c>
      <c r="Q6" s="2779"/>
      <c r="R6" s="2779"/>
      <c r="S6" s="2779"/>
      <c r="T6" s="197" t="str">
        <f>LEFT(E85,1)</f>
        <v>Ａ</v>
      </c>
      <c r="U6" s="2915" t="s">
        <v>152</v>
      </c>
      <c r="V6" s="2915"/>
      <c r="W6" s="2915"/>
      <c r="X6" s="2916"/>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2917" t="s">
        <v>153</v>
      </c>
      <c r="B7" s="2918"/>
      <c r="C7" s="2918"/>
      <c r="D7" s="2918"/>
      <c r="E7" s="2919" t="str">
        <f t="shared" si="0"/>
        <v>学校訪問指導員配置</v>
      </c>
      <c r="F7" s="2920"/>
      <c r="G7" s="2920"/>
      <c r="H7" s="2920"/>
      <c r="I7" s="2920"/>
      <c r="J7" s="2920"/>
      <c r="K7" s="2920"/>
      <c r="L7" s="2920"/>
      <c r="M7" s="2920"/>
      <c r="N7" s="2921"/>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2892" t="s">
        <v>154</v>
      </c>
      <c r="B8" s="2893"/>
      <c r="C8" s="2893"/>
      <c r="D8" s="2893"/>
      <c r="E8" s="2902" t="str">
        <f t="shared" si="0"/>
        <v>教育支援課</v>
      </c>
      <c r="F8" s="2903"/>
      <c r="G8" s="2903"/>
      <c r="H8" s="2903"/>
      <c r="I8" s="2903"/>
      <c r="J8" s="2903"/>
      <c r="K8" s="2903"/>
      <c r="L8" s="2903"/>
      <c r="M8" s="2903"/>
      <c r="N8" s="2904"/>
      <c r="P8" s="2889" t="s">
        <v>155</v>
      </c>
      <c r="Q8" s="2890"/>
      <c r="R8" s="2890"/>
      <c r="S8" s="2890"/>
      <c r="T8" s="184" t="str">
        <f>LEFT(E87,1)</f>
        <v>Ａ</v>
      </c>
      <c r="U8" s="2905" t="s">
        <v>156</v>
      </c>
      <c r="V8" s="2905"/>
      <c r="W8" s="2905"/>
      <c r="X8" s="2906"/>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2907" t="s">
        <v>157</v>
      </c>
      <c r="B9" s="2908"/>
      <c r="C9" s="2908"/>
      <c r="D9" s="2909"/>
      <c r="E9" s="2910" t="str">
        <f t="shared" si="0"/>
        <v>小・中学校の教育充実のため、指導者を外部から招致する。</v>
      </c>
      <c r="F9" s="2911"/>
      <c r="G9" s="2911"/>
      <c r="H9" s="2911"/>
      <c r="I9" s="2911"/>
      <c r="J9" s="2911"/>
      <c r="K9" s="2911"/>
      <c r="L9" s="2911"/>
      <c r="M9" s="2911"/>
      <c r="N9" s="2912"/>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2913" t="s">
        <v>158</v>
      </c>
      <c r="Q10" s="2914"/>
      <c r="R10" s="2914"/>
      <c r="S10" s="2914"/>
      <c r="T10" s="197" t="str">
        <f>LEFT(E89,1)</f>
        <v>Ａ</v>
      </c>
      <c r="U10" s="2905" t="s">
        <v>159</v>
      </c>
      <c r="V10" s="2905"/>
      <c r="W10" s="2905"/>
      <c r="X10" s="2906"/>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外部指導者による高い専門性に基づいた指導により、丁寧かつ具体的な教科指導法を学び、児童生徒への学習指導に生かすことができた。とくに、現在指導を依頼している教科は実技教科でより専門性の高い分野となるため、指導者活用による効果は高い。</v>
      </c>
      <c r="U12" s="2887"/>
      <c r="V12" s="2887"/>
      <c r="W12" s="2887"/>
      <c r="X12" s="288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2892" t="s">
        <v>161</v>
      </c>
      <c r="B14" s="2893"/>
      <c r="C14" s="2893"/>
      <c r="D14" s="2893"/>
      <c r="E14" s="2894" t="str">
        <f>E51</f>
        <v>■市が直接実施  □一部委託  □全部委託・指定管理  □その他</v>
      </c>
      <c r="F14" s="2895"/>
      <c r="G14" s="2895"/>
      <c r="H14" s="2895"/>
      <c r="I14" s="2895"/>
      <c r="J14" s="2895"/>
      <c r="K14" s="2895"/>
      <c r="L14" s="2895"/>
      <c r="M14" s="2895"/>
      <c r="N14" s="2896"/>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2892" t="s">
        <v>162</v>
      </c>
      <c r="B15" s="2893"/>
      <c r="C15" s="2893"/>
      <c r="D15" s="2893"/>
      <c r="E15" s="2894" t="str">
        <f>E52</f>
        <v>□国・県の制度　 ■国・県の制度＋市独自の制度　 □市独自の制度</v>
      </c>
      <c r="F15" s="2895"/>
      <c r="G15" s="2895"/>
      <c r="H15" s="2895"/>
      <c r="I15" s="2895"/>
      <c r="J15" s="2895"/>
      <c r="K15" s="2895"/>
      <c r="L15" s="2895"/>
      <c r="M15" s="2895"/>
      <c r="N15" s="2896"/>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2897" t="s">
        <v>163</v>
      </c>
      <c r="B16" s="2898"/>
      <c r="C16" s="2898"/>
      <c r="D16" s="2898"/>
      <c r="E16" s="2899" t="str">
        <f>E53</f>
        <v>なし</v>
      </c>
      <c r="F16" s="2900"/>
      <c r="G16" s="2900"/>
      <c r="H16" s="2900"/>
      <c r="I16" s="2900"/>
      <c r="J16" s="2900"/>
      <c r="K16" s="2900"/>
      <c r="L16" s="2900"/>
      <c r="M16" s="2900"/>
      <c r="N16" s="2901"/>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150000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150000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135000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15000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学校訪問の指導者として主に、音楽分野、美術分野、技術・家庭科分で専門性の高い外部指導者を招致することで、分科会等の指導をとおして教職員の授業力向上及び児童生徒の学力向上に資することができた。</v>
      </c>
      <c r="F26" s="105"/>
      <c r="G26" s="105"/>
      <c r="H26" s="105"/>
      <c r="I26" s="105"/>
      <c r="J26" s="105"/>
      <c r="K26" s="105"/>
      <c r="L26" s="105"/>
      <c r="M26" s="105"/>
      <c r="N26" s="106"/>
      <c r="O26" s="18"/>
      <c r="P26" s="2889" t="s">
        <v>183</v>
      </c>
      <c r="Q26" s="2890"/>
      <c r="R26" s="2890"/>
      <c r="S26" s="2891"/>
      <c r="T26" s="153" t="str">
        <f>E105</f>
        <v>学校訪問を通して、教職員の資質向上を図るために継続した外部指導者の活用の推進を図っていく。</v>
      </c>
      <c r="U26" s="2887"/>
      <c r="V26" s="2887"/>
      <c r="W26" s="2887"/>
      <c r="X26" s="2888"/>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学校訪問指導員　招致数</v>
      </c>
      <c r="C33" s="96"/>
      <c r="D33" s="21" t="str">
        <f t="shared" ref="D33:E36" si="1">D70</f>
        <v>名</v>
      </c>
      <c r="E33" s="148">
        <f t="shared" si="1"/>
        <v>27</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施策２　教育活動の質の向上</v>
      </c>
      <c r="F43" s="138"/>
      <c r="G43" s="138"/>
      <c r="H43" s="138"/>
      <c r="I43" s="138"/>
      <c r="J43" s="138"/>
      <c r="K43" s="138"/>
      <c r="L43" s="138"/>
      <c r="M43" s="138"/>
      <c r="N43" s="139"/>
      <c r="AA43" s="8">
        <v>2</v>
      </c>
      <c r="AB43" s="8" t="s">
        <v>36</v>
      </c>
    </row>
    <row r="44" spans="1:35" ht="20.100000000000001" customHeight="1" x14ac:dyDescent="0.15">
      <c r="A44" s="2879" t="s">
        <v>153</v>
      </c>
      <c r="B44" s="2880"/>
      <c r="C44" s="2880"/>
      <c r="D44" s="2880"/>
      <c r="E44" s="2881" t="s">
        <v>492</v>
      </c>
      <c r="F44" s="2882"/>
      <c r="G44" s="2882"/>
      <c r="H44" s="2882"/>
      <c r="I44" s="2882"/>
      <c r="J44" s="2882"/>
      <c r="K44" s="2882"/>
      <c r="L44" s="2882"/>
      <c r="M44" s="2882"/>
      <c r="N44" s="2883"/>
    </row>
    <row r="45" spans="1:35" ht="20.100000000000001" customHeight="1" x14ac:dyDescent="0.15">
      <c r="A45" s="2874" t="s">
        <v>154</v>
      </c>
      <c r="B45" s="2875"/>
      <c r="C45" s="2875"/>
      <c r="D45" s="2875"/>
      <c r="E45" s="2884" t="s">
        <v>189</v>
      </c>
      <c r="F45" s="2885"/>
      <c r="G45" s="2885"/>
      <c r="H45" s="2885"/>
      <c r="I45" s="2885"/>
      <c r="J45" s="2885"/>
      <c r="K45" s="2885"/>
      <c r="L45" s="2885"/>
      <c r="M45" s="2885"/>
      <c r="N45" s="2886"/>
    </row>
    <row r="46" spans="1:35" ht="20.100000000000001" customHeight="1" x14ac:dyDescent="0.15">
      <c r="A46" s="2868" t="s">
        <v>157</v>
      </c>
      <c r="B46" s="2869"/>
      <c r="C46" s="2869"/>
      <c r="D46" s="2870"/>
      <c r="E46" s="2871" t="s">
        <v>493</v>
      </c>
      <c r="F46" s="2872"/>
      <c r="G46" s="2872"/>
      <c r="H46" s="2872"/>
      <c r="I46" s="2872"/>
      <c r="J46" s="2872"/>
      <c r="K46" s="2872"/>
      <c r="L46" s="2872"/>
      <c r="M46" s="2872"/>
      <c r="N46" s="2873"/>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2874" t="s">
        <v>161</v>
      </c>
      <c r="B51" s="2875"/>
      <c r="C51" s="2875"/>
      <c r="D51" s="2875"/>
      <c r="E51" s="2876" t="str">
        <f>AA52 &amp; "市が直接実施  " &amp; AB52  &amp; "一部委託  "  &amp; AC52 &amp; "全部委託・指定管理  " &amp; AD52 &amp; "その他"</f>
        <v>■市が直接実施  □一部委託  □全部委託・指定管理  □その他</v>
      </c>
      <c r="F51" s="2877"/>
      <c r="G51" s="2877"/>
      <c r="H51" s="2877"/>
      <c r="I51" s="2877"/>
      <c r="J51" s="2877"/>
      <c r="K51" s="2877"/>
      <c r="L51" s="2877"/>
      <c r="M51" s="2877"/>
      <c r="N51" s="2878"/>
    </row>
    <row r="52" spans="1:40" ht="20.100000000000001" customHeight="1" x14ac:dyDescent="0.15">
      <c r="A52" s="2874" t="s">
        <v>162</v>
      </c>
      <c r="B52" s="2875"/>
      <c r="C52" s="2875"/>
      <c r="D52" s="2875"/>
      <c r="E52" s="2876" t="str">
        <f>AA53 &amp; "国・県の制度　 " &amp; AB53  &amp; "国・県の制度＋市独自の制度　 "  &amp; AC53  &amp; "市独自の制度"</f>
        <v>□国・県の制度　 ■国・県の制度＋市独自の制度　 □市独自の制度</v>
      </c>
      <c r="F52" s="2877"/>
      <c r="G52" s="2877"/>
      <c r="H52" s="2877"/>
      <c r="I52" s="2877"/>
      <c r="J52" s="2877"/>
      <c r="K52" s="2877"/>
      <c r="L52" s="2877"/>
      <c r="M52" s="2877"/>
      <c r="N52" s="2878"/>
      <c r="AA52" s="8" t="s">
        <v>191</v>
      </c>
      <c r="AB52" s="8" t="s">
        <v>192</v>
      </c>
      <c r="AC52" s="8" t="s">
        <v>192</v>
      </c>
      <c r="AD52" s="8" t="s">
        <v>192</v>
      </c>
    </row>
    <row r="53" spans="1:40" ht="20.100000000000001" customHeight="1" thickBot="1" x14ac:dyDescent="0.2">
      <c r="A53" s="2863" t="s">
        <v>163</v>
      </c>
      <c r="B53" s="2864"/>
      <c r="C53" s="2864"/>
      <c r="D53" s="2864"/>
      <c r="E53" s="2865" t="s">
        <v>332</v>
      </c>
      <c r="F53" s="2866"/>
      <c r="G53" s="2866"/>
      <c r="H53" s="2866"/>
      <c r="I53" s="2866"/>
      <c r="J53" s="2866"/>
      <c r="K53" s="2866"/>
      <c r="L53" s="2866"/>
      <c r="M53" s="2866"/>
      <c r="N53" s="2867"/>
      <c r="AA53" s="8" t="s">
        <v>192</v>
      </c>
      <c r="AB53" s="8" t="s">
        <v>191</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150000</v>
      </c>
      <c r="F57" s="108"/>
      <c r="G57" s="108">
        <f>IFERROR(HLOOKUP($AF$38,$AA$56:$AI$57,2,FALSE)*1000,"")</f>
        <v>150000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150</v>
      </c>
      <c r="AE57" s="23">
        <v>150</v>
      </c>
      <c r="AF57" s="23">
        <v>150</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150000</v>
      </c>
      <c r="G58" s="15"/>
      <c r="H58" s="16">
        <f>IFERROR(G57-H59,"")</f>
        <v>150000</v>
      </c>
      <c r="I58" s="15"/>
      <c r="J58" s="16">
        <f>IFERROR(I57-J59,"")</f>
        <v>0</v>
      </c>
      <c r="K58" s="15"/>
      <c r="L58" s="16">
        <f>IFERROR(K57-L59,"")</f>
        <v>0</v>
      </c>
      <c r="M58" s="15"/>
      <c r="N58" s="17">
        <f>IFERROR(M57-N59,"")</f>
        <v>0</v>
      </c>
      <c r="AA58" s="23">
        <v>0</v>
      </c>
      <c r="AB58" s="23">
        <v>0</v>
      </c>
      <c r="AC58" s="23">
        <v>0</v>
      </c>
      <c r="AD58" s="23">
        <v>110000</v>
      </c>
      <c r="AE58" s="23">
        <v>135000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135000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15000</v>
      </c>
      <c r="F61" s="108"/>
      <c r="G61" s="108">
        <f>IFERROR(G57-G60,"")</f>
        <v>150000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494</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495</v>
      </c>
      <c r="C70" s="96"/>
      <c r="D70" s="26" t="s">
        <v>496</v>
      </c>
      <c r="E70" s="91">
        <f>IFERROR(HLOOKUP($AE$38,$AA$76:$AI$80,2,FALSE),"")</f>
        <v>27</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27</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201</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2850" t="s">
        <v>151</v>
      </c>
      <c r="B85" s="2851"/>
      <c r="C85" s="2851"/>
      <c r="D85" s="2851"/>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2850" t="s">
        <v>155</v>
      </c>
      <c r="B87" s="2851"/>
      <c r="C87" s="2851"/>
      <c r="D87" s="2851"/>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2861" t="s">
        <v>158</v>
      </c>
      <c r="B89" s="2862"/>
      <c r="C89" s="2862"/>
      <c r="D89" s="2862"/>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2850" t="s">
        <v>160</v>
      </c>
      <c r="B91" s="2851"/>
      <c r="C91" s="2851"/>
      <c r="D91" s="2852"/>
      <c r="E91" s="52" t="s">
        <v>497</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2850" t="s">
        <v>172</v>
      </c>
      <c r="B98" s="2851"/>
      <c r="C98" s="2851"/>
      <c r="D98" s="2852"/>
      <c r="E98" s="2856" t="s">
        <v>206</v>
      </c>
      <c r="F98" s="2857"/>
      <c r="G98" s="2858" t="s">
        <v>173</v>
      </c>
      <c r="H98" s="2859"/>
      <c r="I98" s="2859"/>
      <c r="J98" s="2859"/>
      <c r="K98" s="2859"/>
      <c r="L98" s="2859"/>
      <c r="M98" s="2859"/>
      <c r="N98" s="2860"/>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2850" t="s">
        <v>183</v>
      </c>
      <c r="B105" s="2851"/>
      <c r="C105" s="2851"/>
      <c r="D105" s="2852"/>
      <c r="E105" s="2853" t="s">
        <v>498</v>
      </c>
      <c r="F105" s="2854"/>
      <c r="G105" s="2854"/>
      <c r="H105" s="2854"/>
      <c r="I105" s="2854"/>
      <c r="J105" s="2854"/>
      <c r="K105" s="2854"/>
      <c r="L105" s="2854"/>
      <c r="M105" s="2854"/>
      <c r="N105" s="2855"/>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7"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2861" t="s">
        <v>147</v>
      </c>
      <c r="Q4" s="2862"/>
      <c r="R4" s="2862"/>
      <c r="S4" s="2862"/>
      <c r="T4" s="197" t="str">
        <f>LEFT(E83,1)</f>
        <v>Ｂ</v>
      </c>
      <c r="U4" s="2987" t="s">
        <v>148</v>
      </c>
      <c r="V4" s="2987"/>
      <c r="W4" s="2987"/>
      <c r="X4" s="2988"/>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施策２　教育活動の質の向上</v>
      </c>
      <c r="F6" s="138"/>
      <c r="G6" s="138"/>
      <c r="H6" s="138"/>
      <c r="I6" s="138"/>
      <c r="J6" s="138"/>
      <c r="K6" s="138"/>
      <c r="L6" s="138"/>
      <c r="M6" s="138"/>
      <c r="N6" s="139"/>
      <c r="P6" s="2850" t="s">
        <v>151</v>
      </c>
      <c r="Q6" s="2851"/>
      <c r="R6" s="2851"/>
      <c r="S6" s="2851"/>
      <c r="T6" s="197" t="str">
        <f>LEFT(E85,1)</f>
        <v>Ｂ</v>
      </c>
      <c r="U6" s="2987" t="s">
        <v>152</v>
      </c>
      <c r="V6" s="2987"/>
      <c r="W6" s="2987"/>
      <c r="X6" s="2988"/>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2989" t="s">
        <v>153</v>
      </c>
      <c r="B7" s="2990"/>
      <c r="C7" s="2990"/>
      <c r="D7" s="2990"/>
      <c r="E7" s="2991" t="str">
        <f t="shared" si="0"/>
        <v>研修用図書（学校配当）</v>
      </c>
      <c r="F7" s="2992"/>
      <c r="G7" s="2992"/>
      <c r="H7" s="2992"/>
      <c r="I7" s="2992"/>
      <c r="J7" s="2992"/>
      <c r="K7" s="2992"/>
      <c r="L7" s="2992"/>
      <c r="M7" s="2992"/>
      <c r="N7" s="2993"/>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2964" t="s">
        <v>154</v>
      </c>
      <c r="B8" s="2965"/>
      <c r="C8" s="2965"/>
      <c r="D8" s="2965"/>
      <c r="E8" s="2974" t="str">
        <f t="shared" si="0"/>
        <v>教育支援課</v>
      </c>
      <c r="F8" s="2975"/>
      <c r="G8" s="2975"/>
      <c r="H8" s="2975"/>
      <c r="I8" s="2975"/>
      <c r="J8" s="2975"/>
      <c r="K8" s="2975"/>
      <c r="L8" s="2975"/>
      <c r="M8" s="2975"/>
      <c r="N8" s="2976"/>
      <c r="P8" s="2961" t="s">
        <v>155</v>
      </c>
      <c r="Q8" s="2962"/>
      <c r="R8" s="2962"/>
      <c r="S8" s="2962"/>
      <c r="T8" s="184" t="str">
        <f>LEFT(E87,1)</f>
        <v>Ａ</v>
      </c>
      <c r="U8" s="2977" t="s">
        <v>156</v>
      </c>
      <c r="V8" s="2977"/>
      <c r="W8" s="2977"/>
      <c r="X8" s="2978"/>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2979" t="s">
        <v>157</v>
      </c>
      <c r="B9" s="2980"/>
      <c r="C9" s="2980"/>
      <c r="D9" s="2981"/>
      <c r="E9" s="2982" t="str">
        <f t="shared" si="0"/>
        <v>学校課題解決及び教育の充実を図るため、必要な教職員用の図書及び資料を購入する。</v>
      </c>
      <c r="F9" s="2983"/>
      <c r="G9" s="2983"/>
      <c r="H9" s="2983"/>
      <c r="I9" s="2983"/>
      <c r="J9" s="2983"/>
      <c r="K9" s="2983"/>
      <c r="L9" s="2983"/>
      <c r="M9" s="2983"/>
      <c r="N9" s="2984"/>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2985" t="s">
        <v>158</v>
      </c>
      <c r="Q10" s="2986"/>
      <c r="R10" s="2986"/>
      <c r="S10" s="2986"/>
      <c r="T10" s="197" t="str">
        <f>LEFT(E89,1)</f>
        <v>Ａ</v>
      </c>
      <c r="U10" s="2977" t="s">
        <v>159</v>
      </c>
      <c r="V10" s="2977"/>
      <c r="W10" s="2977"/>
      <c r="X10" s="297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教員が学校で使用する共通のアイテム（教員用教科書や指導書等）については、教育支援課で一括購入したが、本事業では、学校毎に設定した研修や研究に必要な図書及び資料を購入した。</v>
      </c>
      <c r="U12" s="2959"/>
      <c r="V12" s="2959"/>
      <c r="W12" s="2959"/>
      <c r="X12" s="2960"/>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2964" t="s">
        <v>161</v>
      </c>
      <c r="B14" s="2965"/>
      <c r="C14" s="2965"/>
      <c r="D14" s="2965"/>
      <c r="E14" s="2966" t="str">
        <f>E51</f>
        <v>■市が直接実施  □一部委託  □全部委託・指定管理  □その他</v>
      </c>
      <c r="F14" s="2967"/>
      <c r="G14" s="2967"/>
      <c r="H14" s="2967"/>
      <c r="I14" s="2967"/>
      <c r="J14" s="2967"/>
      <c r="K14" s="2967"/>
      <c r="L14" s="2967"/>
      <c r="M14" s="2967"/>
      <c r="N14" s="2968"/>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2964" t="s">
        <v>162</v>
      </c>
      <c r="B15" s="2965"/>
      <c r="C15" s="2965"/>
      <c r="D15" s="2965"/>
      <c r="E15" s="2966" t="str">
        <f>E52</f>
        <v>□国・県の制度　 □国・県の制度＋市独自の制度　 ■市独自の制度</v>
      </c>
      <c r="F15" s="2967"/>
      <c r="G15" s="2967"/>
      <c r="H15" s="2967"/>
      <c r="I15" s="2967"/>
      <c r="J15" s="2967"/>
      <c r="K15" s="2967"/>
      <c r="L15" s="2967"/>
      <c r="M15" s="2967"/>
      <c r="N15" s="2968"/>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2969" t="s">
        <v>163</v>
      </c>
      <c r="B16" s="2970"/>
      <c r="C16" s="2970"/>
      <c r="D16" s="2970"/>
      <c r="E16" s="2971" t="str">
        <f>E53</f>
        <v>なし</v>
      </c>
      <c r="F16" s="2972"/>
      <c r="G16" s="2972"/>
      <c r="H16" s="2972"/>
      <c r="I16" s="2972"/>
      <c r="J16" s="2972"/>
      <c r="K16" s="2972"/>
      <c r="L16" s="2972"/>
      <c r="M16" s="2972"/>
      <c r="N16" s="2973"/>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575000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575000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556000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19000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0.96695652173913038</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研修や研究に使う教職員等の図書や資料を購入した。</v>
      </c>
      <c r="F26" s="105"/>
      <c r="G26" s="105"/>
      <c r="H26" s="105"/>
      <c r="I26" s="105"/>
      <c r="J26" s="105"/>
      <c r="K26" s="105"/>
      <c r="L26" s="105"/>
      <c r="M26" s="105"/>
      <c r="N26" s="106"/>
      <c r="O26" s="18"/>
      <c r="P26" s="2961" t="s">
        <v>183</v>
      </c>
      <c r="Q26" s="2962"/>
      <c r="R26" s="2962"/>
      <c r="S26" s="2963"/>
      <c r="T26" s="153" t="str">
        <f>E105</f>
        <v>教員の教育スキルを高め、授業へ還元することを目的とした研修や研究は、新座市の教育レベルを引き上げるために必要不可欠であることから、この研修や研究で必要となる図書及び資料の購入を、今後も引き続き行う。</v>
      </c>
      <c r="U26" s="2959"/>
      <c r="V26" s="2959"/>
      <c r="W26" s="2959"/>
      <c r="X26" s="2960"/>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市内小中学校数</v>
      </c>
      <c r="C33" s="96"/>
      <c r="D33" s="21" t="str">
        <f t="shared" ref="D33:E36" si="1">D70</f>
        <v>校</v>
      </c>
      <c r="E33" s="148">
        <f t="shared" si="1"/>
        <v>23</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施策２　教育活動の質の向上</v>
      </c>
      <c r="F43" s="138"/>
      <c r="G43" s="138"/>
      <c r="H43" s="138"/>
      <c r="I43" s="138"/>
      <c r="J43" s="138"/>
      <c r="K43" s="138"/>
      <c r="L43" s="138"/>
      <c r="M43" s="138"/>
      <c r="N43" s="139"/>
      <c r="AA43" s="8">
        <v>2</v>
      </c>
      <c r="AB43" s="8" t="s">
        <v>36</v>
      </c>
    </row>
    <row r="44" spans="1:35" ht="20.100000000000001" customHeight="1" x14ac:dyDescent="0.15">
      <c r="A44" s="2951" t="s">
        <v>153</v>
      </c>
      <c r="B44" s="2952"/>
      <c r="C44" s="2952"/>
      <c r="D44" s="2952"/>
      <c r="E44" s="2953" t="s">
        <v>499</v>
      </c>
      <c r="F44" s="2954"/>
      <c r="G44" s="2954"/>
      <c r="H44" s="2954"/>
      <c r="I44" s="2954"/>
      <c r="J44" s="2954"/>
      <c r="K44" s="2954"/>
      <c r="L44" s="2954"/>
      <c r="M44" s="2954"/>
      <c r="N44" s="2955"/>
    </row>
    <row r="45" spans="1:35" ht="20.100000000000001" customHeight="1" x14ac:dyDescent="0.15">
      <c r="A45" s="2946" t="s">
        <v>154</v>
      </c>
      <c r="B45" s="2947"/>
      <c r="C45" s="2947"/>
      <c r="D45" s="2947"/>
      <c r="E45" s="2956" t="s">
        <v>189</v>
      </c>
      <c r="F45" s="2957"/>
      <c r="G45" s="2957"/>
      <c r="H45" s="2957"/>
      <c r="I45" s="2957"/>
      <c r="J45" s="2957"/>
      <c r="K45" s="2957"/>
      <c r="L45" s="2957"/>
      <c r="M45" s="2957"/>
      <c r="N45" s="2958"/>
    </row>
    <row r="46" spans="1:35" ht="20.100000000000001" customHeight="1" x14ac:dyDescent="0.15">
      <c r="A46" s="2940" t="s">
        <v>157</v>
      </c>
      <c r="B46" s="2941"/>
      <c r="C46" s="2941"/>
      <c r="D46" s="2942"/>
      <c r="E46" s="2943" t="s">
        <v>500</v>
      </c>
      <c r="F46" s="2944"/>
      <c r="G46" s="2944"/>
      <c r="H46" s="2944"/>
      <c r="I46" s="2944"/>
      <c r="J46" s="2944"/>
      <c r="K46" s="2944"/>
      <c r="L46" s="2944"/>
      <c r="M46" s="2944"/>
      <c r="N46" s="2945"/>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2946" t="s">
        <v>161</v>
      </c>
      <c r="B51" s="2947"/>
      <c r="C51" s="2947"/>
      <c r="D51" s="2947"/>
      <c r="E51" s="2948" t="str">
        <f>AA52 &amp; "市が直接実施  " &amp; AB52  &amp; "一部委託  "  &amp; AC52 &amp; "全部委託・指定管理  " &amp; AD52 &amp; "その他"</f>
        <v>■市が直接実施  □一部委託  □全部委託・指定管理  □その他</v>
      </c>
      <c r="F51" s="2949"/>
      <c r="G51" s="2949"/>
      <c r="H51" s="2949"/>
      <c r="I51" s="2949"/>
      <c r="J51" s="2949"/>
      <c r="K51" s="2949"/>
      <c r="L51" s="2949"/>
      <c r="M51" s="2949"/>
      <c r="N51" s="2950"/>
    </row>
    <row r="52" spans="1:40" ht="20.100000000000001" customHeight="1" x14ac:dyDescent="0.15">
      <c r="A52" s="2946" t="s">
        <v>162</v>
      </c>
      <c r="B52" s="2947"/>
      <c r="C52" s="2947"/>
      <c r="D52" s="2947"/>
      <c r="E52" s="2948" t="str">
        <f>AA53 &amp; "国・県の制度　 " &amp; AB53  &amp; "国・県の制度＋市独自の制度　 "  &amp; AC53  &amp; "市独自の制度"</f>
        <v>□国・県の制度　 □国・県の制度＋市独自の制度　 ■市独自の制度</v>
      </c>
      <c r="F52" s="2949"/>
      <c r="G52" s="2949"/>
      <c r="H52" s="2949"/>
      <c r="I52" s="2949"/>
      <c r="J52" s="2949"/>
      <c r="K52" s="2949"/>
      <c r="L52" s="2949"/>
      <c r="M52" s="2949"/>
      <c r="N52" s="2950"/>
      <c r="AA52" s="8" t="s">
        <v>191</v>
      </c>
      <c r="AB52" s="8" t="s">
        <v>192</v>
      </c>
      <c r="AC52" s="8" t="s">
        <v>192</v>
      </c>
      <c r="AD52" s="8" t="s">
        <v>192</v>
      </c>
    </row>
    <row r="53" spans="1:40" ht="20.100000000000001" customHeight="1" thickBot="1" x14ac:dyDescent="0.2">
      <c r="A53" s="2935" t="s">
        <v>163</v>
      </c>
      <c r="B53" s="2936"/>
      <c r="C53" s="2936"/>
      <c r="D53" s="2936"/>
      <c r="E53" s="2937" t="s">
        <v>332</v>
      </c>
      <c r="F53" s="2938"/>
      <c r="G53" s="2938"/>
      <c r="H53" s="2938"/>
      <c r="I53" s="2938"/>
      <c r="J53" s="2938"/>
      <c r="K53" s="2938"/>
      <c r="L53" s="2938"/>
      <c r="M53" s="2938"/>
      <c r="N53" s="2939"/>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575000</v>
      </c>
      <c r="F57" s="108"/>
      <c r="G57" s="108">
        <f>IFERROR(HLOOKUP($AF$38,$AA$56:$AI$57,2,FALSE)*1000,"")</f>
        <v>575000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575</v>
      </c>
      <c r="AE57" s="23">
        <v>575</v>
      </c>
      <c r="AF57" s="23">
        <v>575</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575000</v>
      </c>
      <c r="G58" s="15"/>
      <c r="H58" s="16">
        <f>IFERROR(G57-H59,"")</f>
        <v>575000</v>
      </c>
      <c r="I58" s="15"/>
      <c r="J58" s="16">
        <f>IFERROR(I57-J59,"")</f>
        <v>0</v>
      </c>
      <c r="K58" s="15"/>
      <c r="L58" s="16">
        <f>IFERROR(K57-L59,"")</f>
        <v>0</v>
      </c>
      <c r="M58" s="15"/>
      <c r="N58" s="17">
        <f>IFERROR(M57-N59,"")</f>
        <v>0</v>
      </c>
      <c r="AA58" s="23">
        <v>0</v>
      </c>
      <c r="AB58" s="23">
        <v>0</v>
      </c>
      <c r="AC58" s="23">
        <v>0</v>
      </c>
      <c r="AD58" s="23">
        <v>325359</v>
      </c>
      <c r="AE58" s="23">
        <v>556000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556000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19000</v>
      </c>
      <c r="F61" s="108"/>
      <c r="G61" s="108">
        <f>IFERROR(G57-G60,"")</f>
        <v>575000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0.96695652173913038</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501</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502</v>
      </c>
      <c r="C70" s="96"/>
      <c r="D70" s="26" t="s">
        <v>426</v>
      </c>
      <c r="E70" s="91">
        <f>IFERROR(HLOOKUP($AE$38,$AA$76:$AI$80,2,FALSE),"")</f>
        <v>23</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23</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2922" t="s">
        <v>151</v>
      </c>
      <c r="B85" s="2923"/>
      <c r="C85" s="2923"/>
      <c r="D85" s="2923"/>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2922" t="s">
        <v>155</v>
      </c>
      <c r="B87" s="2923"/>
      <c r="C87" s="2923"/>
      <c r="D87" s="2923"/>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2933" t="s">
        <v>158</v>
      </c>
      <c r="B89" s="2934"/>
      <c r="C89" s="2934"/>
      <c r="D89" s="2934"/>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2922" t="s">
        <v>160</v>
      </c>
      <c r="B91" s="2923"/>
      <c r="C91" s="2923"/>
      <c r="D91" s="2924"/>
      <c r="E91" s="52" t="s">
        <v>503</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2922" t="s">
        <v>172</v>
      </c>
      <c r="B98" s="2923"/>
      <c r="C98" s="2923"/>
      <c r="D98" s="2924"/>
      <c r="E98" s="2928" t="s">
        <v>206</v>
      </c>
      <c r="F98" s="2929"/>
      <c r="G98" s="2930" t="s">
        <v>173</v>
      </c>
      <c r="H98" s="2931"/>
      <c r="I98" s="2931"/>
      <c r="J98" s="2931"/>
      <c r="K98" s="2931"/>
      <c r="L98" s="2931"/>
      <c r="M98" s="2931"/>
      <c r="N98" s="2932"/>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2922" t="s">
        <v>183</v>
      </c>
      <c r="B105" s="2923"/>
      <c r="C105" s="2923"/>
      <c r="D105" s="2924"/>
      <c r="E105" s="2925" t="s">
        <v>504</v>
      </c>
      <c r="F105" s="2926"/>
      <c r="G105" s="2926"/>
      <c r="H105" s="2926"/>
      <c r="I105" s="2926"/>
      <c r="J105" s="2926"/>
      <c r="K105" s="2926"/>
      <c r="L105" s="2926"/>
      <c r="M105" s="2926"/>
      <c r="N105" s="2927"/>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2933" t="s">
        <v>147</v>
      </c>
      <c r="Q4" s="2934"/>
      <c r="R4" s="2934"/>
      <c r="S4" s="2934"/>
      <c r="T4" s="197" t="str">
        <f>LEFT(E83,1)</f>
        <v>Ａ</v>
      </c>
      <c r="U4" s="3059" t="s">
        <v>148</v>
      </c>
      <c r="V4" s="3059"/>
      <c r="W4" s="3059"/>
      <c r="X4" s="3060"/>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施策２　教育活動の質の向上</v>
      </c>
      <c r="F6" s="138"/>
      <c r="G6" s="138"/>
      <c r="H6" s="138"/>
      <c r="I6" s="138"/>
      <c r="J6" s="138"/>
      <c r="K6" s="138"/>
      <c r="L6" s="138"/>
      <c r="M6" s="138"/>
      <c r="N6" s="139"/>
      <c r="P6" s="2922" t="s">
        <v>151</v>
      </c>
      <c r="Q6" s="2923"/>
      <c r="R6" s="2923"/>
      <c r="S6" s="2923"/>
      <c r="T6" s="197" t="str">
        <f>LEFT(E85,1)</f>
        <v>Ｂ</v>
      </c>
      <c r="U6" s="3059" t="s">
        <v>152</v>
      </c>
      <c r="V6" s="3059"/>
      <c r="W6" s="3059"/>
      <c r="X6" s="3060"/>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3061" t="s">
        <v>153</v>
      </c>
      <c r="B7" s="3062"/>
      <c r="C7" s="3062"/>
      <c r="D7" s="3062"/>
      <c r="E7" s="3063" t="str">
        <f t="shared" si="0"/>
        <v>夏季教職員全体研修会</v>
      </c>
      <c r="F7" s="3064"/>
      <c r="G7" s="3064"/>
      <c r="H7" s="3064"/>
      <c r="I7" s="3064"/>
      <c r="J7" s="3064"/>
      <c r="K7" s="3064"/>
      <c r="L7" s="3064"/>
      <c r="M7" s="3064"/>
      <c r="N7" s="3065"/>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3036" t="s">
        <v>154</v>
      </c>
      <c r="B8" s="3037"/>
      <c r="C8" s="3037"/>
      <c r="D8" s="3037"/>
      <c r="E8" s="3046" t="str">
        <f t="shared" si="0"/>
        <v>教育支援課</v>
      </c>
      <c r="F8" s="3047"/>
      <c r="G8" s="3047"/>
      <c r="H8" s="3047"/>
      <c r="I8" s="3047"/>
      <c r="J8" s="3047"/>
      <c r="K8" s="3047"/>
      <c r="L8" s="3047"/>
      <c r="M8" s="3047"/>
      <c r="N8" s="3048"/>
      <c r="P8" s="3033" t="s">
        <v>155</v>
      </c>
      <c r="Q8" s="3034"/>
      <c r="R8" s="3034"/>
      <c r="S8" s="3034"/>
      <c r="T8" s="184" t="str">
        <f>LEFT(E87,1)</f>
        <v>Ａ</v>
      </c>
      <c r="U8" s="3049" t="s">
        <v>156</v>
      </c>
      <c r="V8" s="3049"/>
      <c r="W8" s="3049"/>
      <c r="X8" s="3050"/>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3051" t="s">
        <v>157</v>
      </c>
      <c r="B9" s="3052"/>
      <c r="C9" s="3052"/>
      <c r="D9" s="3053"/>
      <c r="E9" s="3054" t="str">
        <f t="shared" si="0"/>
        <v>市立の小・中学校の全教職員が一堂に集まる研修会を開催し、資質向上を図るとともに、今日的な教育課題の理解を深め、今後の教育活動の一層の充実を図る。</v>
      </c>
      <c r="F9" s="3055"/>
      <c r="G9" s="3055"/>
      <c r="H9" s="3055"/>
      <c r="I9" s="3055"/>
      <c r="J9" s="3055"/>
      <c r="K9" s="3055"/>
      <c r="L9" s="3055"/>
      <c r="M9" s="3055"/>
      <c r="N9" s="3056"/>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3057" t="s">
        <v>158</v>
      </c>
      <c r="Q10" s="3058"/>
      <c r="R10" s="3058"/>
      <c r="S10" s="3058"/>
      <c r="T10" s="197" t="str">
        <f>LEFT(E89,1)</f>
        <v>Ａ</v>
      </c>
      <c r="U10" s="3049" t="s">
        <v>159</v>
      </c>
      <c r="V10" s="3049"/>
      <c r="W10" s="3049"/>
      <c r="X10" s="3050"/>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どんな子どもにも幸せな子ども時代を過ごしてほしい。あそびが学びへとつながっていく、人間の自然な育ちを大切にした学校をつくりたい」という軽井沢風越学園の教育方針・教育実践についてご講演いただき、子供の力と公教育の可能性について深く考え直すことができた。参加した教職員に事後にとったアンケートでは、「研修の内容は今後の教育実践に役立つものであったか」の質問に対し肯定的な回答が９７．３％を示し、満足度についても９８．２％と高い数値を示していることから、市立小・中学校教職員にとって有意義な研修会であったことがわかる。
例年、教育委員会が講師の選出を行っているが、教職員にアンケートを実施する等、ニーズに合わせた研修会の開催についても検討する必要がある。</v>
      </c>
      <c r="U12" s="3031"/>
      <c r="V12" s="3031"/>
      <c r="W12" s="3031"/>
      <c r="X12" s="3032"/>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3036" t="s">
        <v>161</v>
      </c>
      <c r="B14" s="3037"/>
      <c r="C14" s="3037"/>
      <c r="D14" s="3037"/>
      <c r="E14" s="3038" t="str">
        <f>E51</f>
        <v>■市が直接実施  □一部委託  □全部委託・指定管理  □その他</v>
      </c>
      <c r="F14" s="3039"/>
      <c r="G14" s="3039"/>
      <c r="H14" s="3039"/>
      <c r="I14" s="3039"/>
      <c r="J14" s="3039"/>
      <c r="K14" s="3039"/>
      <c r="L14" s="3039"/>
      <c r="M14" s="3039"/>
      <c r="N14" s="3040"/>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3036" t="s">
        <v>162</v>
      </c>
      <c r="B15" s="3037"/>
      <c r="C15" s="3037"/>
      <c r="D15" s="3037"/>
      <c r="E15" s="3038" t="str">
        <f>E52</f>
        <v>□国・県の制度　 □国・県の制度＋市独自の制度　 ■市独自の制度</v>
      </c>
      <c r="F15" s="3039"/>
      <c r="G15" s="3039"/>
      <c r="H15" s="3039"/>
      <c r="I15" s="3039"/>
      <c r="J15" s="3039"/>
      <c r="K15" s="3039"/>
      <c r="L15" s="3039"/>
      <c r="M15" s="3039"/>
      <c r="N15" s="3040"/>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3041" t="s">
        <v>163</v>
      </c>
      <c r="B16" s="3042"/>
      <c r="C16" s="3042"/>
      <c r="D16" s="3042"/>
      <c r="E16" s="3043" t="str">
        <f>E53</f>
        <v>教育基本法第九条</v>
      </c>
      <c r="F16" s="3044"/>
      <c r="G16" s="3044"/>
      <c r="H16" s="3044"/>
      <c r="I16" s="3044"/>
      <c r="J16" s="3044"/>
      <c r="K16" s="3044"/>
      <c r="L16" s="3044"/>
      <c r="M16" s="3044"/>
      <c r="N16" s="3045"/>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102000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102000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100000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2000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0.98039215686274506</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市内小・中学校全教職員を対象に研修会を開催し、教員の資質向上を図るとともに、今日的な教育課題について理解を深め、今後の教育活動の一層の充実を図った。令和５年度は
学校法人軽井沢風越学園校長　岩瀬直樹氏を講師にお迎えし、子どもも大人も学び続ける学校を目指した学校の在り方についてご講演していただいた。
＜令和５年８月２１日（月）実施＞</v>
      </c>
      <c r="F26" s="105"/>
      <c r="G26" s="105"/>
      <c r="H26" s="105"/>
      <c r="I26" s="105"/>
      <c r="J26" s="105"/>
      <c r="K26" s="105"/>
      <c r="L26" s="105"/>
      <c r="M26" s="105"/>
      <c r="N26" s="106"/>
      <c r="O26" s="18"/>
      <c r="P26" s="3033" t="s">
        <v>183</v>
      </c>
      <c r="Q26" s="3034"/>
      <c r="R26" s="3034"/>
      <c r="S26" s="3035"/>
      <c r="T26" s="153" t="str">
        <f>E105</f>
        <v>令和６年度については文化庁次長合田哲雄氏をお招きしてご講演をいただく予定である。
市立小・中学校の全職員が一堂に会し、今後の教育について共通のビジョンを持つための本研修会は非常に重要であると考えられるため、今後も現状のまま継続していく。</v>
      </c>
      <c r="U26" s="3031"/>
      <c r="V26" s="3031"/>
      <c r="W26" s="3031"/>
      <c r="X26" s="3032"/>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教職員アンケート「研修の満足度」</v>
      </c>
      <c r="C33" s="96"/>
      <c r="D33" s="21" t="str">
        <f t="shared" ref="D33:E36" si="1">D70</f>
        <v>％</v>
      </c>
      <c r="E33" s="148">
        <f t="shared" si="1"/>
        <v>98.2</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市立小・中学校教職員参加数</v>
      </c>
      <c r="C34" s="96"/>
      <c r="D34" s="21" t="str">
        <f t="shared" si="1"/>
        <v>人</v>
      </c>
      <c r="E34" s="148">
        <f t="shared" si="1"/>
        <v>691</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施策２　教育活動の質の向上</v>
      </c>
      <c r="F43" s="138"/>
      <c r="G43" s="138"/>
      <c r="H43" s="138"/>
      <c r="I43" s="138"/>
      <c r="J43" s="138"/>
      <c r="K43" s="138"/>
      <c r="L43" s="138"/>
      <c r="M43" s="138"/>
      <c r="N43" s="139"/>
      <c r="AA43" s="8">
        <v>2</v>
      </c>
      <c r="AB43" s="8" t="s">
        <v>36</v>
      </c>
    </row>
    <row r="44" spans="1:35" ht="20.100000000000001" customHeight="1" x14ac:dyDescent="0.15">
      <c r="A44" s="3023" t="s">
        <v>153</v>
      </c>
      <c r="B44" s="3024"/>
      <c r="C44" s="3024"/>
      <c r="D44" s="3024"/>
      <c r="E44" s="3025" t="s">
        <v>505</v>
      </c>
      <c r="F44" s="3026"/>
      <c r="G44" s="3026"/>
      <c r="H44" s="3026"/>
      <c r="I44" s="3026"/>
      <c r="J44" s="3026"/>
      <c r="K44" s="3026"/>
      <c r="L44" s="3026"/>
      <c r="M44" s="3026"/>
      <c r="N44" s="3027"/>
    </row>
    <row r="45" spans="1:35" ht="20.100000000000001" customHeight="1" x14ac:dyDescent="0.15">
      <c r="A45" s="3018" t="s">
        <v>154</v>
      </c>
      <c r="B45" s="3019"/>
      <c r="C45" s="3019"/>
      <c r="D45" s="3019"/>
      <c r="E45" s="3028" t="s">
        <v>189</v>
      </c>
      <c r="F45" s="3029"/>
      <c r="G45" s="3029"/>
      <c r="H45" s="3029"/>
      <c r="I45" s="3029"/>
      <c r="J45" s="3029"/>
      <c r="K45" s="3029"/>
      <c r="L45" s="3029"/>
      <c r="M45" s="3029"/>
      <c r="N45" s="3030"/>
    </row>
    <row r="46" spans="1:35" ht="20.100000000000001" customHeight="1" x14ac:dyDescent="0.15">
      <c r="A46" s="3012" t="s">
        <v>157</v>
      </c>
      <c r="B46" s="3013"/>
      <c r="C46" s="3013"/>
      <c r="D46" s="3014"/>
      <c r="E46" s="3015" t="s">
        <v>506</v>
      </c>
      <c r="F46" s="3016"/>
      <c r="G46" s="3016"/>
      <c r="H46" s="3016"/>
      <c r="I46" s="3016"/>
      <c r="J46" s="3016"/>
      <c r="K46" s="3016"/>
      <c r="L46" s="3016"/>
      <c r="M46" s="3016"/>
      <c r="N46" s="3017"/>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3018" t="s">
        <v>161</v>
      </c>
      <c r="B51" s="3019"/>
      <c r="C51" s="3019"/>
      <c r="D51" s="3019"/>
      <c r="E51" s="3020" t="str">
        <f>AA52 &amp; "市が直接実施  " &amp; AB52  &amp; "一部委託  "  &amp; AC52 &amp; "全部委託・指定管理  " &amp; AD52 &amp; "その他"</f>
        <v>■市が直接実施  □一部委託  □全部委託・指定管理  □その他</v>
      </c>
      <c r="F51" s="3021"/>
      <c r="G51" s="3021"/>
      <c r="H51" s="3021"/>
      <c r="I51" s="3021"/>
      <c r="J51" s="3021"/>
      <c r="K51" s="3021"/>
      <c r="L51" s="3021"/>
      <c r="M51" s="3021"/>
      <c r="N51" s="3022"/>
    </row>
    <row r="52" spans="1:40" ht="20.100000000000001" customHeight="1" x14ac:dyDescent="0.15">
      <c r="A52" s="3018" t="s">
        <v>162</v>
      </c>
      <c r="B52" s="3019"/>
      <c r="C52" s="3019"/>
      <c r="D52" s="3019"/>
      <c r="E52" s="3020" t="str">
        <f>AA53 &amp; "国・県の制度　 " &amp; AB53  &amp; "国・県の制度＋市独自の制度　 "  &amp; AC53  &amp; "市独自の制度"</f>
        <v>□国・県の制度　 □国・県の制度＋市独自の制度　 ■市独自の制度</v>
      </c>
      <c r="F52" s="3021"/>
      <c r="G52" s="3021"/>
      <c r="H52" s="3021"/>
      <c r="I52" s="3021"/>
      <c r="J52" s="3021"/>
      <c r="K52" s="3021"/>
      <c r="L52" s="3021"/>
      <c r="M52" s="3021"/>
      <c r="N52" s="3022"/>
      <c r="AA52" s="8" t="s">
        <v>191</v>
      </c>
      <c r="AB52" s="8" t="s">
        <v>192</v>
      </c>
      <c r="AC52" s="8" t="s">
        <v>192</v>
      </c>
      <c r="AD52" s="8" t="s">
        <v>192</v>
      </c>
    </row>
    <row r="53" spans="1:40" ht="20.100000000000001" customHeight="1" thickBot="1" x14ac:dyDescent="0.2">
      <c r="A53" s="3007" t="s">
        <v>163</v>
      </c>
      <c r="B53" s="3008"/>
      <c r="C53" s="3008"/>
      <c r="D53" s="3008"/>
      <c r="E53" s="3009" t="s">
        <v>507</v>
      </c>
      <c r="F53" s="3010"/>
      <c r="G53" s="3010"/>
      <c r="H53" s="3010"/>
      <c r="I53" s="3010"/>
      <c r="J53" s="3010"/>
      <c r="K53" s="3010"/>
      <c r="L53" s="3010"/>
      <c r="M53" s="3010"/>
      <c r="N53" s="3011"/>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102000</v>
      </c>
      <c r="F57" s="108"/>
      <c r="G57" s="108">
        <f>IFERROR(HLOOKUP($AF$38,$AA$56:$AI$57,2,FALSE)*1000,"")</f>
        <v>100000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0</v>
      </c>
      <c r="AE57" s="23">
        <v>102</v>
      </c>
      <c r="AF57" s="23">
        <v>100</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102000</v>
      </c>
      <c r="G58" s="15"/>
      <c r="H58" s="16">
        <f>IFERROR(G57-H59,"")</f>
        <v>100000</v>
      </c>
      <c r="I58" s="15"/>
      <c r="J58" s="16">
        <f>IFERROR(I57-J59,"")</f>
        <v>0</v>
      </c>
      <c r="K58" s="15"/>
      <c r="L58" s="16">
        <f>IFERROR(K57-L59,"")</f>
        <v>0</v>
      </c>
      <c r="M58" s="15"/>
      <c r="N58" s="17">
        <f>IFERROR(M57-N59,"")</f>
        <v>0</v>
      </c>
      <c r="AA58" s="23">
        <v>0</v>
      </c>
      <c r="AB58" s="23">
        <v>0</v>
      </c>
      <c r="AC58" s="23">
        <v>0</v>
      </c>
      <c r="AD58" s="23">
        <v>0</v>
      </c>
      <c r="AE58" s="23">
        <v>100000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100000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2000</v>
      </c>
      <c r="F61" s="108"/>
      <c r="G61" s="108">
        <f>IFERROR(G57-G60,"")</f>
        <v>100000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0.98039215686274506</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508</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509</v>
      </c>
      <c r="C70" s="96"/>
      <c r="D70" s="26" t="s">
        <v>271</v>
      </c>
      <c r="E70" s="91">
        <f>IFERROR(HLOOKUP($AE$38,$AA$76:$AI$80,2,FALSE),"")</f>
        <v>98.2</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510</v>
      </c>
      <c r="C71" s="96"/>
      <c r="D71" s="26" t="s">
        <v>240</v>
      </c>
      <c r="E71" s="91">
        <f>IFERROR(HLOOKUP($AE$38,$AA$76:$AI$80,3,FALSE),"")</f>
        <v>691</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98.2</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691</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201</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2994" t="s">
        <v>151</v>
      </c>
      <c r="B85" s="2995"/>
      <c r="C85" s="2995"/>
      <c r="D85" s="2995"/>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2994" t="s">
        <v>155</v>
      </c>
      <c r="B87" s="2995"/>
      <c r="C87" s="2995"/>
      <c r="D87" s="2995"/>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3005" t="s">
        <v>158</v>
      </c>
      <c r="B89" s="3006"/>
      <c r="C89" s="3006"/>
      <c r="D89" s="3006"/>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2994" t="s">
        <v>160</v>
      </c>
      <c r="B91" s="2995"/>
      <c r="C91" s="2995"/>
      <c r="D91" s="2996"/>
      <c r="E91" s="52" t="s">
        <v>511</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2994" t="s">
        <v>172</v>
      </c>
      <c r="B98" s="2995"/>
      <c r="C98" s="2995"/>
      <c r="D98" s="2996"/>
      <c r="E98" s="3000" t="s">
        <v>206</v>
      </c>
      <c r="F98" s="3001"/>
      <c r="G98" s="3002" t="s">
        <v>173</v>
      </c>
      <c r="H98" s="3003"/>
      <c r="I98" s="3003"/>
      <c r="J98" s="3003"/>
      <c r="K98" s="3003"/>
      <c r="L98" s="3003"/>
      <c r="M98" s="3003"/>
      <c r="N98" s="3004"/>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2994" t="s">
        <v>183</v>
      </c>
      <c r="B105" s="2995"/>
      <c r="C105" s="2995"/>
      <c r="D105" s="2996"/>
      <c r="E105" s="2997" t="s">
        <v>512</v>
      </c>
      <c r="F105" s="2998"/>
      <c r="G105" s="2998"/>
      <c r="H105" s="2998"/>
      <c r="I105" s="2998"/>
      <c r="J105" s="2998"/>
      <c r="K105" s="2998"/>
      <c r="L105" s="2998"/>
      <c r="M105" s="2998"/>
      <c r="N105" s="2999"/>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3005" t="s">
        <v>147</v>
      </c>
      <c r="Q4" s="3006"/>
      <c r="R4" s="3006"/>
      <c r="S4" s="3006"/>
      <c r="T4" s="197" t="str">
        <f>LEFT(E83,1)</f>
        <v>Ｂ</v>
      </c>
      <c r="U4" s="3131" t="s">
        <v>148</v>
      </c>
      <c r="V4" s="3131"/>
      <c r="W4" s="3131"/>
      <c r="X4" s="3132"/>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施策２　教育活動の質の向上</v>
      </c>
      <c r="F6" s="138"/>
      <c r="G6" s="138"/>
      <c r="H6" s="138"/>
      <c r="I6" s="138"/>
      <c r="J6" s="138"/>
      <c r="K6" s="138"/>
      <c r="L6" s="138"/>
      <c r="M6" s="138"/>
      <c r="N6" s="139"/>
      <c r="P6" s="2994" t="s">
        <v>151</v>
      </c>
      <c r="Q6" s="2995"/>
      <c r="R6" s="2995"/>
      <c r="S6" s="2995"/>
      <c r="T6" s="197" t="str">
        <f>LEFT(E85,1)</f>
        <v>Ｂ</v>
      </c>
      <c r="U6" s="3131" t="s">
        <v>152</v>
      </c>
      <c r="V6" s="3131"/>
      <c r="W6" s="3131"/>
      <c r="X6" s="3132"/>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3133" t="s">
        <v>153</v>
      </c>
      <c r="B7" s="3134"/>
      <c r="C7" s="3134"/>
      <c r="D7" s="3134"/>
      <c r="E7" s="3135" t="str">
        <f t="shared" si="0"/>
        <v>学校獣医師</v>
      </c>
      <c r="F7" s="3136"/>
      <c r="G7" s="3136"/>
      <c r="H7" s="3136"/>
      <c r="I7" s="3136"/>
      <c r="J7" s="3136"/>
      <c r="K7" s="3136"/>
      <c r="L7" s="3136"/>
      <c r="M7" s="3136"/>
      <c r="N7" s="3137"/>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3108" t="s">
        <v>154</v>
      </c>
      <c r="B8" s="3109"/>
      <c r="C8" s="3109"/>
      <c r="D8" s="3109"/>
      <c r="E8" s="3118" t="str">
        <f t="shared" si="0"/>
        <v>教育支援課</v>
      </c>
      <c r="F8" s="3119"/>
      <c r="G8" s="3119"/>
      <c r="H8" s="3119"/>
      <c r="I8" s="3119"/>
      <c r="J8" s="3119"/>
      <c r="K8" s="3119"/>
      <c r="L8" s="3119"/>
      <c r="M8" s="3119"/>
      <c r="N8" s="3120"/>
      <c r="P8" s="3105" t="s">
        <v>155</v>
      </c>
      <c r="Q8" s="3106"/>
      <c r="R8" s="3106"/>
      <c r="S8" s="3106"/>
      <c r="T8" s="184" t="str">
        <f>LEFT(E87,1)</f>
        <v>Ｂ</v>
      </c>
      <c r="U8" s="3121" t="s">
        <v>156</v>
      </c>
      <c r="V8" s="3121"/>
      <c r="W8" s="3121"/>
      <c r="X8" s="3122"/>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3123" t="s">
        <v>157</v>
      </c>
      <c r="B9" s="3124"/>
      <c r="C9" s="3124"/>
      <c r="D9" s="3125"/>
      <c r="E9" s="3126" t="str">
        <f t="shared" si="0"/>
        <v>児童が小動物と直接ふれあい、親しみを深め、生命の尊さを体感することができるよう、飼育方法・施設管理・環境整備等について、専門家から指導助言を得るため、学校獣医師を委嘱する。
学校獣医師指導校３校（第四小、栄小、陣屋小）</v>
      </c>
      <c r="F9" s="3127"/>
      <c r="G9" s="3127"/>
      <c r="H9" s="3127"/>
      <c r="I9" s="3127"/>
      <c r="J9" s="3127"/>
      <c r="K9" s="3127"/>
      <c r="L9" s="3127"/>
      <c r="M9" s="3127"/>
      <c r="N9" s="3128"/>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3129" t="s">
        <v>158</v>
      </c>
      <c r="Q10" s="3130"/>
      <c r="R10" s="3130"/>
      <c r="S10" s="3130"/>
      <c r="T10" s="197" t="str">
        <f>LEFT(E89,1)</f>
        <v>Ｂ</v>
      </c>
      <c r="U10" s="3121" t="s">
        <v>159</v>
      </c>
      <c r="V10" s="3121"/>
      <c r="W10" s="3121"/>
      <c r="X10" s="3122"/>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学校獣医師制度を利用した学校の取り組み状況から、病気についての講話や飼育に当たっての諸注意等の指導を受け、正しい知識に基づいた飼育ができた。
小動物等の飼育を通して動物と触れ合い、生命の大切さを実感させることができた。</v>
      </c>
      <c r="U12" s="3103"/>
      <c r="V12" s="3103"/>
      <c r="W12" s="3103"/>
      <c r="X12" s="3104"/>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3108" t="s">
        <v>161</v>
      </c>
      <c r="B14" s="3109"/>
      <c r="C14" s="3109"/>
      <c r="D14" s="3109"/>
      <c r="E14" s="3110" t="str">
        <f>E51</f>
        <v>■市が直接実施  □一部委託  □全部委託・指定管理  □その他</v>
      </c>
      <c r="F14" s="3111"/>
      <c r="G14" s="3111"/>
      <c r="H14" s="3111"/>
      <c r="I14" s="3111"/>
      <c r="J14" s="3111"/>
      <c r="K14" s="3111"/>
      <c r="L14" s="3111"/>
      <c r="M14" s="3111"/>
      <c r="N14" s="3112"/>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3108" t="s">
        <v>162</v>
      </c>
      <c r="B15" s="3109"/>
      <c r="C15" s="3109"/>
      <c r="D15" s="3109"/>
      <c r="E15" s="3110" t="str">
        <f>E52</f>
        <v>□国・県の制度　 □国・県の制度＋市独自の制度　 ■市独自の制度</v>
      </c>
      <c r="F15" s="3111"/>
      <c r="G15" s="3111"/>
      <c r="H15" s="3111"/>
      <c r="I15" s="3111"/>
      <c r="J15" s="3111"/>
      <c r="K15" s="3111"/>
      <c r="L15" s="3111"/>
      <c r="M15" s="3111"/>
      <c r="N15" s="3112"/>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3113" t="s">
        <v>163</v>
      </c>
      <c r="B16" s="3114"/>
      <c r="C16" s="3114"/>
      <c r="D16" s="3114"/>
      <c r="E16" s="3115" t="str">
        <f>E53</f>
        <v>新座市学校獣医師制度実施要綱</v>
      </c>
      <c r="F16" s="3116"/>
      <c r="G16" s="3116"/>
      <c r="H16" s="3116"/>
      <c r="I16" s="3116"/>
      <c r="J16" s="3116"/>
      <c r="K16" s="3116"/>
      <c r="L16" s="3116"/>
      <c r="M16" s="3116"/>
      <c r="N16" s="3117"/>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Ⅳ</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60000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60000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40000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20000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0.66666666666666663</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令和５年度は２校（栄小と第四小）が学校獣医師制度を利用した。２校の取り組み状況から、病気についての講話や飼育に当たっての諸注意等の指導を受け、正しい知識に基づいた飼育ができた。小動物等の飼育を通して動物と触れ合い、生命の大切さを実感させることができた。</v>
      </c>
      <c r="F26" s="105"/>
      <c r="G26" s="105"/>
      <c r="H26" s="105"/>
      <c r="I26" s="105"/>
      <c r="J26" s="105"/>
      <c r="K26" s="105"/>
      <c r="L26" s="105"/>
      <c r="M26" s="105"/>
      <c r="N26" s="106"/>
      <c r="O26" s="18"/>
      <c r="P26" s="3105" t="s">
        <v>183</v>
      </c>
      <c r="Q26" s="3106"/>
      <c r="R26" s="3106"/>
      <c r="S26" s="3107"/>
      <c r="T26" s="153" t="str">
        <f>E105</f>
        <v>小動物と適切にふれあう機会を提供することで、生命の尊さを体感することができるようにする制度である。学校が獣医師を必要としない動物を飼育している場合もあり、制度を利用する学校が減少しているため、事業規模を見直していく必要がある。</v>
      </c>
      <c r="U26" s="3103"/>
      <c r="V26" s="3103"/>
      <c r="W26" s="3103"/>
      <c r="X26" s="3104"/>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学校獣医師指導校数</v>
      </c>
      <c r="C33" s="96"/>
      <c r="D33" s="21" t="str">
        <f t="shared" ref="D33:E36" si="1">D70</f>
        <v>校</v>
      </c>
      <c r="E33" s="148">
        <f t="shared" si="1"/>
        <v>2</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施策２　教育活動の質の向上</v>
      </c>
      <c r="F43" s="138"/>
      <c r="G43" s="138"/>
      <c r="H43" s="138"/>
      <c r="I43" s="138"/>
      <c r="J43" s="138"/>
      <c r="K43" s="138"/>
      <c r="L43" s="138"/>
      <c r="M43" s="138"/>
      <c r="N43" s="139"/>
      <c r="AA43" s="8">
        <v>2</v>
      </c>
      <c r="AB43" s="8" t="s">
        <v>36</v>
      </c>
    </row>
    <row r="44" spans="1:35" ht="20.100000000000001" customHeight="1" x14ac:dyDescent="0.15">
      <c r="A44" s="3095" t="s">
        <v>153</v>
      </c>
      <c r="B44" s="3096"/>
      <c r="C44" s="3096"/>
      <c r="D44" s="3096"/>
      <c r="E44" s="3097" t="s">
        <v>513</v>
      </c>
      <c r="F44" s="3098"/>
      <c r="G44" s="3098"/>
      <c r="H44" s="3098"/>
      <c r="I44" s="3098"/>
      <c r="J44" s="3098"/>
      <c r="K44" s="3098"/>
      <c r="L44" s="3098"/>
      <c r="M44" s="3098"/>
      <c r="N44" s="3099"/>
    </row>
    <row r="45" spans="1:35" ht="20.100000000000001" customHeight="1" x14ac:dyDescent="0.15">
      <c r="A45" s="3090" t="s">
        <v>154</v>
      </c>
      <c r="B45" s="3091"/>
      <c r="C45" s="3091"/>
      <c r="D45" s="3091"/>
      <c r="E45" s="3100" t="s">
        <v>189</v>
      </c>
      <c r="F45" s="3101"/>
      <c r="G45" s="3101"/>
      <c r="H45" s="3101"/>
      <c r="I45" s="3101"/>
      <c r="J45" s="3101"/>
      <c r="K45" s="3101"/>
      <c r="L45" s="3101"/>
      <c r="M45" s="3101"/>
      <c r="N45" s="3102"/>
    </row>
    <row r="46" spans="1:35" ht="20.100000000000001" customHeight="1" x14ac:dyDescent="0.15">
      <c r="A46" s="3084" t="s">
        <v>157</v>
      </c>
      <c r="B46" s="3085"/>
      <c r="C46" s="3085"/>
      <c r="D46" s="3086"/>
      <c r="E46" s="3087" t="s">
        <v>514</v>
      </c>
      <c r="F46" s="3088"/>
      <c r="G46" s="3088"/>
      <c r="H46" s="3088"/>
      <c r="I46" s="3088"/>
      <c r="J46" s="3088"/>
      <c r="K46" s="3088"/>
      <c r="L46" s="3088"/>
      <c r="M46" s="3088"/>
      <c r="N46" s="3089"/>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3090" t="s">
        <v>161</v>
      </c>
      <c r="B51" s="3091"/>
      <c r="C51" s="3091"/>
      <c r="D51" s="3091"/>
      <c r="E51" s="3092" t="str">
        <f>AA52 &amp; "市が直接実施  " &amp; AB52  &amp; "一部委託  "  &amp; AC52 &amp; "全部委託・指定管理  " &amp; AD52 &amp; "その他"</f>
        <v>■市が直接実施  □一部委託  □全部委託・指定管理  □その他</v>
      </c>
      <c r="F51" s="3093"/>
      <c r="G51" s="3093"/>
      <c r="H51" s="3093"/>
      <c r="I51" s="3093"/>
      <c r="J51" s="3093"/>
      <c r="K51" s="3093"/>
      <c r="L51" s="3093"/>
      <c r="M51" s="3093"/>
      <c r="N51" s="3094"/>
    </row>
    <row r="52" spans="1:40" ht="20.100000000000001" customHeight="1" x14ac:dyDescent="0.15">
      <c r="A52" s="3090" t="s">
        <v>162</v>
      </c>
      <c r="B52" s="3091"/>
      <c r="C52" s="3091"/>
      <c r="D52" s="3091"/>
      <c r="E52" s="3092" t="str">
        <f>AA53 &amp; "国・県の制度　 " &amp; AB53  &amp; "国・県の制度＋市独自の制度　 "  &amp; AC53  &amp; "市独自の制度"</f>
        <v>□国・県の制度　 □国・県の制度＋市独自の制度　 ■市独自の制度</v>
      </c>
      <c r="F52" s="3093"/>
      <c r="G52" s="3093"/>
      <c r="H52" s="3093"/>
      <c r="I52" s="3093"/>
      <c r="J52" s="3093"/>
      <c r="K52" s="3093"/>
      <c r="L52" s="3093"/>
      <c r="M52" s="3093"/>
      <c r="N52" s="3094"/>
      <c r="AA52" s="8" t="s">
        <v>191</v>
      </c>
      <c r="AB52" s="8" t="s">
        <v>192</v>
      </c>
      <c r="AC52" s="8" t="s">
        <v>192</v>
      </c>
      <c r="AD52" s="8" t="s">
        <v>192</v>
      </c>
    </row>
    <row r="53" spans="1:40" ht="20.100000000000001" customHeight="1" thickBot="1" x14ac:dyDescent="0.2">
      <c r="A53" s="3079" t="s">
        <v>163</v>
      </c>
      <c r="B53" s="3080"/>
      <c r="C53" s="3080"/>
      <c r="D53" s="3080"/>
      <c r="E53" s="3081" t="s">
        <v>515</v>
      </c>
      <c r="F53" s="3082"/>
      <c r="G53" s="3082"/>
      <c r="H53" s="3082"/>
      <c r="I53" s="3082"/>
      <c r="J53" s="3082"/>
      <c r="K53" s="3082"/>
      <c r="L53" s="3082"/>
      <c r="M53" s="3082"/>
      <c r="N53" s="3083"/>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60000</v>
      </c>
      <c r="F57" s="108"/>
      <c r="G57" s="108">
        <f>IFERROR(HLOOKUP($AF$38,$AA$56:$AI$57,2,FALSE)*1000,"")</f>
        <v>60000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60</v>
      </c>
      <c r="AE57" s="23">
        <v>60</v>
      </c>
      <c r="AF57" s="23">
        <v>60</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60000</v>
      </c>
      <c r="G58" s="15"/>
      <c r="H58" s="16">
        <f>IFERROR(G57-H59,"")</f>
        <v>60000</v>
      </c>
      <c r="I58" s="15"/>
      <c r="J58" s="16">
        <f>IFERROR(I57-J59,"")</f>
        <v>0</v>
      </c>
      <c r="K58" s="15"/>
      <c r="L58" s="16">
        <f>IFERROR(K57-L59,"")</f>
        <v>0</v>
      </c>
      <c r="M58" s="15"/>
      <c r="N58" s="17">
        <f>IFERROR(M57-N59,"")</f>
        <v>0</v>
      </c>
      <c r="AA58" s="23">
        <v>0</v>
      </c>
      <c r="AB58" s="23">
        <v>0</v>
      </c>
      <c r="AC58" s="23">
        <v>0</v>
      </c>
      <c r="AD58" s="23">
        <v>0</v>
      </c>
      <c r="AE58" s="23">
        <v>40000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40000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20000</v>
      </c>
      <c r="F61" s="108"/>
      <c r="G61" s="108">
        <f>IFERROR(G57-G60,"")</f>
        <v>60000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0.66666666666666663</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516</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517</v>
      </c>
      <c r="C70" s="96"/>
      <c r="D70" s="26" t="s">
        <v>426</v>
      </c>
      <c r="E70" s="91">
        <f>IFERROR(HLOOKUP($AE$38,$AA$76:$AI$80,2,FALSE),"")</f>
        <v>2</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2</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3066" t="s">
        <v>151</v>
      </c>
      <c r="B85" s="3067"/>
      <c r="C85" s="3067"/>
      <c r="D85" s="3067"/>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3066" t="s">
        <v>155</v>
      </c>
      <c r="B87" s="3067"/>
      <c r="C87" s="3067"/>
      <c r="D87" s="3067"/>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3077" t="s">
        <v>158</v>
      </c>
      <c r="B89" s="3078"/>
      <c r="C89" s="3078"/>
      <c r="D89" s="3078"/>
      <c r="E89" s="79" t="s">
        <v>302</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3066" t="s">
        <v>160</v>
      </c>
      <c r="B91" s="3067"/>
      <c r="C91" s="3067"/>
      <c r="D91" s="3068"/>
      <c r="E91" s="52" t="s">
        <v>518</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3066" t="s">
        <v>172</v>
      </c>
      <c r="B98" s="3067"/>
      <c r="C98" s="3067"/>
      <c r="D98" s="3068"/>
      <c r="E98" s="3072" t="s">
        <v>337</v>
      </c>
      <c r="F98" s="3073"/>
      <c r="G98" s="3074" t="s">
        <v>173</v>
      </c>
      <c r="H98" s="3075"/>
      <c r="I98" s="3075"/>
      <c r="J98" s="3075"/>
      <c r="K98" s="3075"/>
      <c r="L98" s="3075"/>
      <c r="M98" s="3075"/>
      <c r="N98" s="3076"/>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3066" t="s">
        <v>183</v>
      </c>
      <c r="B105" s="3067"/>
      <c r="C105" s="3067"/>
      <c r="D105" s="3068"/>
      <c r="E105" s="3069" t="s">
        <v>519</v>
      </c>
      <c r="F105" s="3070"/>
      <c r="G105" s="3070"/>
      <c r="H105" s="3070"/>
      <c r="I105" s="3070"/>
      <c r="J105" s="3070"/>
      <c r="K105" s="3070"/>
      <c r="L105" s="3070"/>
      <c r="M105" s="3070"/>
      <c r="N105" s="3071"/>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3077" t="s">
        <v>147</v>
      </c>
      <c r="Q4" s="3078"/>
      <c r="R4" s="3078"/>
      <c r="S4" s="3078"/>
      <c r="T4" s="197" t="str">
        <f>LEFT(E83,1)</f>
        <v>Ｂ</v>
      </c>
      <c r="U4" s="3203" t="s">
        <v>148</v>
      </c>
      <c r="V4" s="3203"/>
      <c r="W4" s="3203"/>
      <c r="X4" s="3204"/>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3066" t="s">
        <v>151</v>
      </c>
      <c r="Q6" s="3067"/>
      <c r="R6" s="3067"/>
      <c r="S6" s="3067"/>
      <c r="T6" s="197" t="str">
        <f>LEFT(E85,1)</f>
        <v>Ｂ</v>
      </c>
      <c r="U6" s="3203" t="s">
        <v>152</v>
      </c>
      <c r="V6" s="3203"/>
      <c r="W6" s="3203"/>
      <c r="X6" s="3204"/>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3205" t="s">
        <v>153</v>
      </c>
      <c r="B7" s="3206"/>
      <c r="C7" s="3206"/>
      <c r="D7" s="3206"/>
      <c r="E7" s="3207" t="str">
        <f t="shared" si="0"/>
        <v>教育ネットワーク整備</v>
      </c>
      <c r="F7" s="3208"/>
      <c r="G7" s="3208"/>
      <c r="H7" s="3208"/>
      <c r="I7" s="3208"/>
      <c r="J7" s="3208"/>
      <c r="K7" s="3208"/>
      <c r="L7" s="3208"/>
      <c r="M7" s="3208"/>
      <c r="N7" s="3209"/>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3180" t="s">
        <v>154</v>
      </c>
      <c r="B8" s="3181"/>
      <c r="C8" s="3181"/>
      <c r="D8" s="3181"/>
      <c r="E8" s="3190" t="str">
        <f t="shared" si="0"/>
        <v>教育総務課</v>
      </c>
      <c r="F8" s="3191"/>
      <c r="G8" s="3191"/>
      <c r="H8" s="3191"/>
      <c r="I8" s="3191"/>
      <c r="J8" s="3191"/>
      <c r="K8" s="3191"/>
      <c r="L8" s="3191"/>
      <c r="M8" s="3191"/>
      <c r="N8" s="3192"/>
      <c r="P8" s="3177" t="s">
        <v>155</v>
      </c>
      <c r="Q8" s="3178"/>
      <c r="R8" s="3178"/>
      <c r="S8" s="3178"/>
      <c r="T8" s="184" t="str">
        <f>LEFT(E87,1)</f>
        <v>Ａ</v>
      </c>
      <c r="U8" s="3193" t="s">
        <v>156</v>
      </c>
      <c r="V8" s="3193"/>
      <c r="W8" s="3193"/>
      <c r="X8" s="3194"/>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3195" t="s">
        <v>157</v>
      </c>
      <c r="B9" s="3196"/>
      <c r="C9" s="3196"/>
      <c r="D9" s="3197"/>
      <c r="E9" s="3198" t="str">
        <f t="shared" si="0"/>
        <v>ＧＩＧＡスクール構想による整備等を受けて教育ＤＸを着実に推進するため、国の指針に沿った新たな教育ネットワークを構築・運用する。教職員の働き方改革に繋げるとともに、蓄積した個々の教育データの有機的な利活用を図る。</v>
      </c>
      <c r="F9" s="3199"/>
      <c r="G9" s="3199"/>
      <c r="H9" s="3199"/>
      <c r="I9" s="3199"/>
      <c r="J9" s="3199"/>
      <c r="K9" s="3199"/>
      <c r="L9" s="3199"/>
      <c r="M9" s="3199"/>
      <c r="N9" s="3200"/>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3201" t="s">
        <v>158</v>
      </c>
      <c r="Q10" s="3202"/>
      <c r="R10" s="3202"/>
      <c r="S10" s="3202"/>
      <c r="T10" s="197" t="str">
        <f>LEFT(E89,1)</f>
        <v>Ａ</v>
      </c>
      <c r="U10" s="3193" t="s">
        <v>159</v>
      </c>
      <c r="V10" s="3193"/>
      <c r="W10" s="3193"/>
      <c r="X10" s="3194"/>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教育ネットワークの更改により「双方向の保護者連絡システムの導入」「印刷環境の統一化」「使用端末の高性能化」等により校務における教職員の業務負担軽減を図った。
加えて、双方向の保護者連絡システムの活用により児童生徒の欠席連絡を各保護者のスマホからアプリ経由で連絡できるようになり、保護者視点での負担軽減もできていることから教育環境の整備・充実は図れていると考える。
また、文部科学省が示す教育ネットワークの方針に逸早く対応したことにより、複数自治体からの視察要望や、本市教育ネットワーク関係各社からのインタビュー・講演等の依頼が多くあり随時対応を行っていることから、一定のシティプロモーション効果を発揮できていると考える。</v>
      </c>
      <c r="U12" s="3175"/>
      <c r="V12" s="3175"/>
      <c r="W12" s="3175"/>
      <c r="X12" s="3176"/>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3180" t="s">
        <v>161</v>
      </c>
      <c r="B14" s="3181"/>
      <c r="C14" s="3181"/>
      <c r="D14" s="3181"/>
      <c r="E14" s="3182" t="str">
        <f>E51</f>
        <v>■市が直接実施  □一部委託  □全部委託・指定管理  □その他</v>
      </c>
      <c r="F14" s="3183"/>
      <c r="G14" s="3183"/>
      <c r="H14" s="3183"/>
      <c r="I14" s="3183"/>
      <c r="J14" s="3183"/>
      <c r="K14" s="3183"/>
      <c r="L14" s="3183"/>
      <c r="M14" s="3183"/>
      <c r="N14" s="3184"/>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3180" t="s">
        <v>162</v>
      </c>
      <c r="B15" s="3181"/>
      <c r="C15" s="3181"/>
      <c r="D15" s="3181"/>
      <c r="E15" s="3182" t="str">
        <f>E52</f>
        <v>□国・県の制度　 □国・県の制度＋市独自の制度　 ■市独自の制度</v>
      </c>
      <c r="F15" s="3183"/>
      <c r="G15" s="3183"/>
      <c r="H15" s="3183"/>
      <c r="I15" s="3183"/>
      <c r="J15" s="3183"/>
      <c r="K15" s="3183"/>
      <c r="L15" s="3183"/>
      <c r="M15" s="3183"/>
      <c r="N15" s="3184"/>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3185" t="s">
        <v>163</v>
      </c>
      <c r="B16" s="3186"/>
      <c r="C16" s="3186"/>
      <c r="D16" s="3186"/>
      <c r="E16" s="3187" t="str">
        <f>E53</f>
        <v>なし</v>
      </c>
      <c r="F16" s="3188"/>
      <c r="G16" s="3188"/>
      <c r="H16" s="3188"/>
      <c r="I16" s="3188"/>
      <c r="J16" s="3188"/>
      <c r="K16" s="3188"/>
      <c r="L16" s="3188"/>
      <c r="M16" s="3188"/>
      <c r="N16" s="3189"/>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278302000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278302000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273654533</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4647467</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0.98330063384380995</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教育ネットワークの更改に合せて、文部科学省が示す方針に逸早く対応し、教育先進市として他自治体の模範となるべくアクセス制御型のネットワーク（ゼロトラストネットワーク）を構築した。</v>
      </c>
      <c r="F26" s="105"/>
      <c r="G26" s="105"/>
      <c r="H26" s="105"/>
      <c r="I26" s="105"/>
      <c r="J26" s="105"/>
      <c r="K26" s="105"/>
      <c r="L26" s="105"/>
      <c r="M26" s="105"/>
      <c r="N26" s="106"/>
      <c r="O26" s="18"/>
      <c r="P26" s="3177" t="s">
        <v>183</v>
      </c>
      <c r="Q26" s="3178"/>
      <c r="R26" s="3178"/>
      <c r="S26" s="3179"/>
      <c r="T26" s="153" t="str">
        <f>E105</f>
        <v>まずは新たに構築したネットワーク・システムをフル活用し、追加費用をかけずに既存契約の範囲内で何ができるのか、どこまでできるのかを模索していく。
併せて、複合機の設置台数・印刷上限枚数や端末の性能等、次期更改に向けた要望調査を随時行っていく。</v>
      </c>
      <c r="U26" s="3175"/>
      <c r="V26" s="3175"/>
      <c r="W26" s="3175"/>
      <c r="X26" s="3176"/>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教育ネットワーク運用保守定例会</v>
      </c>
      <c r="C33" s="96"/>
      <c r="D33" s="21" t="str">
        <f t="shared" ref="D33:E36" si="1">D70</f>
        <v>回</v>
      </c>
      <c r="E33" s="148">
        <f t="shared" si="1"/>
        <v>12</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3167" t="s">
        <v>153</v>
      </c>
      <c r="B44" s="3168"/>
      <c r="C44" s="3168"/>
      <c r="D44" s="3168"/>
      <c r="E44" s="3169" t="s">
        <v>520</v>
      </c>
      <c r="F44" s="3170"/>
      <c r="G44" s="3170"/>
      <c r="H44" s="3170"/>
      <c r="I44" s="3170"/>
      <c r="J44" s="3170"/>
      <c r="K44" s="3170"/>
      <c r="L44" s="3170"/>
      <c r="M44" s="3170"/>
      <c r="N44" s="3171"/>
    </row>
    <row r="45" spans="1:35" ht="20.100000000000001" customHeight="1" x14ac:dyDescent="0.15">
      <c r="A45" s="3162" t="s">
        <v>154</v>
      </c>
      <c r="B45" s="3163"/>
      <c r="C45" s="3163"/>
      <c r="D45" s="3163"/>
      <c r="E45" s="3172" t="s">
        <v>219</v>
      </c>
      <c r="F45" s="3173"/>
      <c r="G45" s="3173"/>
      <c r="H45" s="3173"/>
      <c r="I45" s="3173"/>
      <c r="J45" s="3173"/>
      <c r="K45" s="3173"/>
      <c r="L45" s="3173"/>
      <c r="M45" s="3173"/>
      <c r="N45" s="3174"/>
    </row>
    <row r="46" spans="1:35" ht="20.100000000000001" customHeight="1" x14ac:dyDescent="0.15">
      <c r="A46" s="3156" t="s">
        <v>157</v>
      </c>
      <c r="B46" s="3157"/>
      <c r="C46" s="3157"/>
      <c r="D46" s="3158"/>
      <c r="E46" s="3159" t="s">
        <v>521</v>
      </c>
      <c r="F46" s="3160"/>
      <c r="G46" s="3160"/>
      <c r="H46" s="3160"/>
      <c r="I46" s="3160"/>
      <c r="J46" s="3160"/>
      <c r="K46" s="3160"/>
      <c r="L46" s="3160"/>
      <c r="M46" s="3160"/>
      <c r="N46" s="3161"/>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3162" t="s">
        <v>161</v>
      </c>
      <c r="B51" s="3163"/>
      <c r="C51" s="3163"/>
      <c r="D51" s="3163"/>
      <c r="E51" s="3164" t="str">
        <f>AA52 &amp; "市が直接実施  " &amp; AB52  &amp; "一部委託  "  &amp; AC52 &amp; "全部委託・指定管理  " &amp; AD52 &amp; "その他"</f>
        <v>■市が直接実施  □一部委託  □全部委託・指定管理  □その他</v>
      </c>
      <c r="F51" s="3165"/>
      <c r="G51" s="3165"/>
      <c r="H51" s="3165"/>
      <c r="I51" s="3165"/>
      <c r="J51" s="3165"/>
      <c r="K51" s="3165"/>
      <c r="L51" s="3165"/>
      <c r="M51" s="3165"/>
      <c r="N51" s="3166"/>
    </row>
    <row r="52" spans="1:40" ht="20.100000000000001" customHeight="1" x14ac:dyDescent="0.15">
      <c r="A52" s="3162" t="s">
        <v>162</v>
      </c>
      <c r="B52" s="3163"/>
      <c r="C52" s="3163"/>
      <c r="D52" s="3163"/>
      <c r="E52" s="3164" t="str">
        <f>AA53 &amp; "国・県の制度　 " &amp; AB53  &amp; "国・県の制度＋市独自の制度　 "  &amp; AC53  &amp; "市独自の制度"</f>
        <v>□国・県の制度　 □国・県の制度＋市独自の制度　 ■市独自の制度</v>
      </c>
      <c r="F52" s="3165"/>
      <c r="G52" s="3165"/>
      <c r="H52" s="3165"/>
      <c r="I52" s="3165"/>
      <c r="J52" s="3165"/>
      <c r="K52" s="3165"/>
      <c r="L52" s="3165"/>
      <c r="M52" s="3165"/>
      <c r="N52" s="3166"/>
      <c r="AA52" s="8" t="s">
        <v>191</v>
      </c>
      <c r="AB52" s="8" t="s">
        <v>192</v>
      </c>
      <c r="AC52" s="8" t="s">
        <v>192</v>
      </c>
      <c r="AD52" s="8" t="s">
        <v>192</v>
      </c>
    </row>
    <row r="53" spans="1:40" ht="20.100000000000001" customHeight="1" thickBot="1" x14ac:dyDescent="0.2">
      <c r="A53" s="3151" t="s">
        <v>163</v>
      </c>
      <c r="B53" s="3152"/>
      <c r="C53" s="3152"/>
      <c r="D53" s="3152"/>
      <c r="E53" s="3153" t="s">
        <v>332</v>
      </c>
      <c r="F53" s="3154"/>
      <c r="G53" s="3154"/>
      <c r="H53" s="3154"/>
      <c r="I53" s="3154"/>
      <c r="J53" s="3154"/>
      <c r="K53" s="3154"/>
      <c r="L53" s="3154"/>
      <c r="M53" s="3154"/>
      <c r="N53" s="3155"/>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278302000</v>
      </c>
      <c r="F57" s="108"/>
      <c r="G57" s="108">
        <f>IFERROR(HLOOKUP($AF$38,$AA$56:$AI$57,2,FALSE)*1000,"")</f>
        <v>399293000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22764</v>
      </c>
      <c r="AE57" s="23">
        <v>278302</v>
      </c>
      <c r="AF57" s="23">
        <v>399293</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278302000</v>
      </c>
      <c r="G58" s="15"/>
      <c r="H58" s="16">
        <f>IFERROR(G57-H59,"")</f>
        <v>399293000</v>
      </c>
      <c r="I58" s="15"/>
      <c r="J58" s="16">
        <f>IFERROR(I57-J59,"")</f>
        <v>0</v>
      </c>
      <c r="K58" s="15"/>
      <c r="L58" s="16">
        <f>IFERROR(K57-L59,"")</f>
        <v>0</v>
      </c>
      <c r="M58" s="15"/>
      <c r="N58" s="17">
        <f>IFERROR(M57-N59,"")</f>
        <v>0</v>
      </c>
      <c r="AA58" s="23">
        <v>0</v>
      </c>
      <c r="AB58" s="23">
        <v>0</v>
      </c>
      <c r="AC58" s="23">
        <v>0</v>
      </c>
      <c r="AD58" s="23">
        <v>13746327</v>
      </c>
      <c r="AE58" s="23">
        <v>273654533</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273654533</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4647467</v>
      </c>
      <c r="F61" s="108"/>
      <c r="G61" s="108">
        <f>IFERROR(G57-G60,"")</f>
        <v>399293000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0.98330063384380995</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522</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523</v>
      </c>
      <c r="C70" s="96"/>
      <c r="D70" s="26" t="s">
        <v>197</v>
      </c>
      <c r="E70" s="91">
        <f>IFERROR(HLOOKUP($AE$38,$AA$76:$AI$80,2,FALSE),"")</f>
        <v>12</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12</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3138" t="s">
        <v>151</v>
      </c>
      <c r="B85" s="3139"/>
      <c r="C85" s="3139"/>
      <c r="D85" s="3139"/>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3138" t="s">
        <v>155</v>
      </c>
      <c r="B87" s="3139"/>
      <c r="C87" s="3139"/>
      <c r="D87" s="3139"/>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3149" t="s">
        <v>158</v>
      </c>
      <c r="B89" s="3150"/>
      <c r="C89" s="3150"/>
      <c r="D89" s="3150"/>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3138" t="s">
        <v>160</v>
      </c>
      <c r="B91" s="3139"/>
      <c r="C91" s="3139"/>
      <c r="D91" s="3140"/>
      <c r="E91" s="52" t="s">
        <v>524</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3138" t="s">
        <v>172</v>
      </c>
      <c r="B98" s="3139"/>
      <c r="C98" s="3139"/>
      <c r="D98" s="3140"/>
      <c r="E98" s="3144" t="s">
        <v>206</v>
      </c>
      <c r="F98" s="3145"/>
      <c r="G98" s="3146" t="s">
        <v>173</v>
      </c>
      <c r="H98" s="3147"/>
      <c r="I98" s="3147"/>
      <c r="J98" s="3147"/>
      <c r="K98" s="3147"/>
      <c r="L98" s="3147"/>
      <c r="M98" s="3147"/>
      <c r="N98" s="3148"/>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3138" t="s">
        <v>183</v>
      </c>
      <c r="B105" s="3139"/>
      <c r="C105" s="3139"/>
      <c r="D105" s="3140"/>
      <c r="E105" s="3141" t="s">
        <v>525</v>
      </c>
      <c r="F105" s="3142"/>
      <c r="G105" s="3142"/>
      <c r="H105" s="3142"/>
      <c r="I105" s="3142"/>
      <c r="J105" s="3142"/>
      <c r="K105" s="3142"/>
      <c r="L105" s="3142"/>
      <c r="M105" s="3142"/>
      <c r="N105" s="3143"/>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3149" t="s">
        <v>147</v>
      </c>
      <c r="Q4" s="3150"/>
      <c r="R4" s="3150"/>
      <c r="S4" s="3150"/>
      <c r="T4" s="197" t="str">
        <f>LEFT(E83,1)</f>
        <v>Ｂ</v>
      </c>
      <c r="U4" s="3275" t="s">
        <v>148</v>
      </c>
      <c r="V4" s="3275"/>
      <c r="W4" s="3275"/>
      <c r="X4" s="3276"/>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3138" t="s">
        <v>151</v>
      </c>
      <c r="Q6" s="3139"/>
      <c r="R6" s="3139"/>
      <c r="S6" s="3139"/>
      <c r="T6" s="197" t="str">
        <f>LEFT(E85,1)</f>
        <v>Ｂ</v>
      </c>
      <c r="U6" s="3275" t="s">
        <v>152</v>
      </c>
      <c r="V6" s="3275"/>
      <c r="W6" s="3275"/>
      <c r="X6" s="3276"/>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3277" t="s">
        <v>153</v>
      </c>
      <c r="B7" s="3278"/>
      <c r="C7" s="3278"/>
      <c r="D7" s="3278"/>
      <c r="E7" s="3279" t="str">
        <f t="shared" si="0"/>
        <v>社会保障・税番号（マイナンバー）制度</v>
      </c>
      <c r="F7" s="3280"/>
      <c r="G7" s="3280"/>
      <c r="H7" s="3280"/>
      <c r="I7" s="3280"/>
      <c r="J7" s="3280"/>
      <c r="K7" s="3280"/>
      <c r="L7" s="3280"/>
      <c r="M7" s="3280"/>
      <c r="N7" s="3281"/>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3252" t="s">
        <v>154</v>
      </c>
      <c r="B8" s="3253"/>
      <c r="C8" s="3253"/>
      <c r="D8" s="3253"/>
      <c r="E8" s="3262" t="str">
        <f t="shared" si="0"/>
        <v>教育総務課</v>
      </c>
      <c r="F8" s="3263"/>
      <c r="G8" s="3263"/>
      <c r="H8" s="3263"/>
      <c r="I8" s="3263"/>
      <c r="J8" s="3263"/>
      <c r="K8" s="3263"/>
      <c r="L8" s="3263"/>
      <c r="M8" s="3263"/>
      <c r="N8" s="3264"/>
      <c r="P8" s="3249" t="s">
        <v>155</v>
      </c>
      <c r="Q8" s="3250"/>
      <c r="R8" s="3250"/>
      <c r="S8" s="3250"/>
      <c r="T8" s="184" t="str">
        <f>LEFT(E87,1)</f>
        <v>Ａ</v>
      </c>
      <c r="U8" s="3265" t="s">
        <v>156</v>
      </c>
      <c r="V8" s="3265"/>
      <c r="W8" s="3265"/>
      <c r="X8" s="3266"/>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3267" t="s">
        <v>157</v>
      </c>
      <c r="B9" s="3268"/>
      <c r="C9" s="3268"/>
      <c r="D9" s="3269"/>
      <c r="E9" s="3270" t="str">
        <f t="shared" si="0"/>
        <v>行政手続における特定の個人を識別するための番号の利用等に関する法律（マイナンバー法）の施行に伴い、国等との安全な情報連携を実現するため、中間サーバを利用する。</v>
      </c>
      <c r="F9" s="3271"/>
      <c r="G9" s="3271"/>
      <c r="H9" s="3271"/>
      <c r="I9" s="3271"/>
      <c r="J9" s="3271"/>
      <c r="K9" s="3271"/>
      <c r="L9" s="3271"/>
      <c r="M9" s="3271"/>
      <c r="N9" s="3272"/>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3273" t="s">
        <v>158</v>
      </c>
      <c r="Q10" s="3274"/>
      <c r="R10" s="3274"/>
      <c r="S10" s="3274"/>
      <c r="T10" s="197" t="str">
        <f>LEFT(E89,1)</f>
        <v>Ａ</v>
      </c>
      <c r="U10" s="3265" t="s">
        <v>159</v>
      </c>
      <c r="V10" s="3265"/>
      <c r="W10" s="3265"/>
      <c r="X10" s="3266"/>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国及び県からの指示に応じて情報システム課と併せて負担金の支出を行った。</v>
      </c>
      <c r="U12" s="3247"/>
      <c r="V12" s="3247"/>
      <c r="W12" s="3247"/>
      <c r="X12" s="324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3252" t="s">
        <v>161</v>
      </c>
      <c r="B14" s="3253"/>
      <c r="C14" s="3253"/>
      <c r="D14" s="3253"/>
      <c r="E14" s="3254" t="str">
        <f>E51</f>
        <v>■市が直接実施  □一部委託  □全部委託・指定管理  □その他</v>
      </c>
      <c r="F14" s="3255"/>
      <c r="G14" s="3255"/>
      <c r="H14" s="3255"/>
      <c r="I14" s="3255"/>
      <c r="J14" s="3255"/>
      <c r="K14" s="3255"/>
      <c r="L14" s="3255"/>
      <c r="M14" s="3255"/>
      <c r="N14" s="3256"/>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3252" t="s">
        <v>162</v>
      </c>
      <c r="B15" s="3253"/>
      <c r="C15" s="3253"/>
      <c r="D15" s="3253"/>
      <c r="E15" s="3254" t="str">
        <f>E52</f>
        <v>■国・県の制度　 □国・県の制度＋市独自の制度　 □市独自の制度</v>
      </c>
      <c r="F15" s="3255"/>
      <c r="G15" s="3255"/>
      <c r="H15" s="3255"/>
      <c r="I15" s="3255"/>
      <c r="J15" s="3255"/>
      <c r="K15" s="3255"/>
      <c r="L15" s="3255"/>
      <c r="M15" s="3255"/>
      <c r="N15" s="3256"/>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3257" t="s">
        <v>163</v>
      </c>
      <c r="B16" s="3258"/>
      <c r="C16" s="3258"/>
      <c r="D16" s="3258"/>
      <c r="E16" s="3259" t="str">
        <f>E53</f>
        <v>なし</v>
      </c>
      <c r="F16" s="3260"/>
      <c r="G16" s="3260"/>
      <c r="H16" s="3260"/>
      <c r="I16" s="3260"/>
      <c r="J16" s="3260"/>
      <c r="K16" s="3260"/>
      <c r="L16" s="3260"/>
      <c r="M16" s="3260"/>
      <c r="N16" s="3261"/>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237000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237000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236220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780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0.99670886075949372</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中間サーバー・プラットフォームの運用保守経費に係る負担金を支払った。</v>
      </c>
      <c r="F26" s="105"/>
      <c r="G26" s="105"/>
      <c r="H26" s="105"/>
      <c r="I26" s="105"/>
      <c r="J26" s="105"/>
      <c r="K26" s="105"/>
      <c r="L26" s="105"/>
      <c r="M26" s="105"/>
      <c r="N26" s="106"/>
      <c r="O26" s="18"/>
      <c r="P26" s="3249" t="s">
        <v>183</v>
      </c>
      <c r="Q26" s="3250"/>
      <c r="R26" s="3250"/>
      <c r="S26" s="3251"/>
      <c r="T26" s="153" t="str">
        <f>E105</f>
        <v>継続して国及び県からの指示に応じて情報システム課と併せて負担金の支出を行う。</v>
      </c>
      <c r="U26" s="3247"/>
      <c r="V26" s="3247"/>
      <c r="W26" s="3247"/>
      <c r="X26" s="3248"/>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負担金支払回数</v>
      </c>
      <c r="C33" s="96"/>
      <c r="D33" s="21" t="str">
        <f t="shared" ref="D33:E36" si="1">D70</f>
        <v>回</v>
      </c>
      <c r="E33" s="148">
        <f t="shared" si="1"/>
        <v>2</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3239" t="s">
        <v>153</v>
      </c>
      <c r="B44" s="3240"/>
      <c r="C44" s="3240"/>
      <c r="D44" s="3240"/>
      <c r="E44" s="3241" t="s">
        <v>526</v>
      </c>
      <c r="F44" s="3242"/>
      <c r="G44" s="3242"/>
      <c r="H44" s="3242"/>
      <c r="I44" s="3242"/>
      <c r="J44" s="3242"/>
      <c r="K44" s="3242"/>
      <c r="L44" s="3242"/>
      <c r="M44" s="3242"/>
      <c r="N44" s="3243"/>
    </row>
    <row r="45" spans="1:35" ht="20.100000000000001" customHeight="1" x14ac:dyDescent="0.15">
      <c r="A45" s="3234" t="s">
        <v>154</v>
      </c>
      <c r="B45" s="3235"/>
      <c r="C45" s="3235"/>
      <c r="D45" s="3235"/>
      <c r="E45" s="3244" t="s">
        <v>219</v>
      </c>
      <c r="F45" s="3245"/>
      <c r="G45" s="3245"/>
      <c r="H45" s="3245"/>
      <c r="I45" s="3245"/>
      <c r="J45" s="3245"/>
      <c r="K45" s="3245"/>
      <c r="L45" s="3245"/>
      <c r="M45" s="3245"/>
      <c r="N45" s="3246"/>
    </row>
    <row r="46" spans="1:35" ht="20.100000000000001" customHeight="1" x14ac:dyDescent="0.15">
      <c r="A46" s="3228" t="s">
        <v>157</v>
      </c>
      <c r="B46" s="3229"/>
      <c r="C46" s="3229"/>
      <c r="D46" s="3230"/>
      <c r="E46" s="3231" t="s">
        <v>527</v>
      </c>
      <c r="F46" s="3232"/>
      <c r="G46" s="3232"/>
      <c r="H46" s="3232"/>
      <c r="I46" s="3232"/>
      <c r="J46" s="3232"/>
      <c r="K46" s="3232"/>
      <c r="L46" s="3232"/>
      <c r="M46" s="3232"/>
      <c r="N46" s="3233"/>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3234" t="s">
        <v>161</v>
      </c>
      <c r="B51" s="3235"/>
      <c r="C51" s="3235"/>
      <c r="D51" s="3235"/>
      <c r="E51" s="3236" t="str">
        <f>AA52 &amp; "市が直接実施  " &amp; AB52  &amp; "一部委託  "  &amp; AC52 &amp; "全部委託・指定管理  " &amp; AD52 &amp; "その他"</f>
        <v>■市が直接実施  □一部委託  □全部委託・指定管理  □その他</v>
      </c>
      <c r="F51" s="3237"/>
      <c r="G51" s="3237"/>
      <c r="H51" s="3237"/>
      <c r="I51" s="3237"/>
      <c r="J51" s="3237"/>
      <c r="K51" s="3237"/>
      <c r="L51" s="3237"/>
      <c r="M51" s="3237"/>
      <c r="N51" s="3238"/>
    </row>
    <row r="52" spans="1:40" ht="20.100000000000001" customHeight="1" x14ac:dyDescent="0.15">
      <c r="A52" s="3234" t="s">
        <v>162</v>
      </c>
      <c r="B52" s="3235"/>
      <c r="C52" s="3235"/>
      <c r="D52" s="3235"/>
      <c r="E52" s="3236" t="str">
        <f>AA53 &amp; "国・県の制度　 " &amp; AB53  &amp; "国・県の制度＋市独自の制度　 "  &amp; AC53  &amp; "市独自の制度"</f>
        <v>■国・県の制度　 □国・県の制度＋市独自の制度　 □市独自の制度</v>
      </c>
      <c r="F52" s="3237"/>
      <c r="G52" s="3237"/>
      <c r="H52" s="3237"/>
      <c r="I52" s="3237"/>
      <c r="J52" s="3237"/>
      <c r="K52" s="3237"/>
      <c r="L52" s="3237"/>
      <c r="M52" s="3237"/>
      <c r="N52" s="3238"/>
      <c r="AA52" s="8" t="s">
        <v>191</v>
      </c>
      <c r="AB52" s="8" t="s">
        <v>192</v>
      </c>
      <c r="AC52" s="8" t="s">
        <v>192</v>
      </c>
      <c r="AD52" s="8" t="s">
        <v>192</v>
      </c>
    </row>
    <row r="53" spans="1:40" ht="20.100000000000001" customHeight="1" thickBot="1" x14ac:dyDescent="0.2">
      <c r="A53" s="3223" t="s">
        <v>163</v>
      </c>
      <c r="B53" s="3224"/>
      <c r="C53" s="3224"/>
      <c r="D53" s="3224"/>
      <c r="E53" s="3225" t="s">
        <v>332</v>
      </c>
      <c r="F53" s="3226"/>
      <c r="G53" s="3226"/>
      <c r="H53" s="3226"/>
      <c r="I53" s="3226"/>
      <c r="J53" s="3226"/>
      <c r="K53" s="3226"/>
      <c r="L53" s="3226"/>
      <c r="M53" s="3226"/>
      <c r="N53" s="3227"/>
      <c r="AA53" s="8" t="s">
        <v>191</v>
      </c>
      <c r="AB53" s="8" t="s">
        <v>192</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237000</v>
      </c>
      <c r="F57" s="108"/>
      <c r="G57" s="108">
        <f>IFERROR(HLOOKUP($AF$38,$AA$56:$AI$57,2,FALSE)*1000,"")</f>
        <v>532000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237</v>
      </c>
      <c r="AE57" s="23">
        <v>237</v>
      </c>
      <c r="AF57" s="23">
        <v>532</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237000</v>
      </c>
      <c r="G58" s="15"/>
      <c r="H58" s="16">
        <f>IFERROR(G57-H59,"")</f>
        <v>237000</v>
      </c>
      <c r="I58" s="15"/>
      <c r="J58" s="16">
        <f>IFERROR(I57-J59,"")</f>
        <v>0</v>
      </c>
      <c r="K58" s="15"/>
      <c r="L58" s="16">
        <f>IFERROR(K57-L59,"")</f>
        <v>0</v>
      </c>
      <c r="M58" s="15"/>
      <c r="N58" s="17">
        <f>IFERROR(M57-N59,"")</f>
        <v>0</v>
      </c>
      <c r="AA58" s="23">
        <v>0</v>
      </c>
      <c r="AB58" s="23">
        <v>0</v>
      </c>
      <c r="AC58" s="23">
        <v>0</v>
      </c>
      <c r="AD58" s="23">
        <v>118110</v>
      </c>
      <c r="AE58" s="23">
        <v>236220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295000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236220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780</v>
      </c>
      <c r="F61" s="108"/>
      <c r="G61" s="108">
        <f>IFERROR(G57-G60,"")</f>
        <v>532000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295</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0.99670886075949372</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295</v>
      </c>
      <c r="AG62" s="25">
        <v>0</v>
      </c>
      <c r="AH62" s="25">
        <v>0</v>
      </c>
      <c r="AI62" s="25">
        <v>0</v>
      </c>
      <c r="AJ62" s="8" t="s">
        <v>194</v>
      </c>
      <c r="AL62" s="8" t="s">
        <v>194</v>
      </c>
      <c r="AN62" s="8" t="s">
        <v>194</v>
      </c>
    </row>
    <row r="63" spans="1:40" ht="20.100000000000001" customHeight="1" x14ac:dyDescent="0.15">
      <c r="A63" s="103" t="s">
        <v>182</v>
      </c>
      <c r="B63" s="104"/>
      <c r="C63" s="104"/>
      <c r="D63" s="104"/>
      <c r="E63" s="105" t="s">
        <v>528</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529</v>
      </c>
      <c r="C70" s="96"/>
      <c r="D70" s="26" t="s">
        <v>197</v>
      </c>
      <c r="E70" s="91">
        <f>IFERROR(HLOOKUP($AE$38,$AA$76:$AI$80,2,FALSE),"")</f>
        <v>2</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2</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3210" t="s">
        <v>151</v>
      </c>
      <c r="B85" s="3211"/>
      <c r="C85" s="3211"/>
      <c r="D85" s="3211"/>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3210" t="s">
        <v>155</v>
      </c>
      <c r="B87" s="3211"/>
      <c r="C87" s="3211"/>
      <c r="D87" s="3211"/>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3221" t="s">
        <v>158</v>
      </c>
      <c r="B89" s="3222"/>
      <c r="C89" s="3222"/>
      <c r="D89" s="3222"/>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3210" t="s">
        <v>160</v>
      </c>
      <c r="B91" s="3211"/>
      <c r="C91" s="3211"/>
      <c r="D91" s="3212"/>
      <c r="E91" s="52" t="s">
        <v>530</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3210" t="s">
        <v>172</v>
      </c>
      <c r="B98" s="3211"/>
      <c r="C98" s="3211"/>
      <c r="D98" s="3212"/>
      <c r="E98" s="3216" t="s">
        <v>206</v>
      </c>
      <c r="F98" s="3217"/>
      <c r="G98" s="3218" t="s">
        <v>173</v>
      </c>
      <c r="H98" s="3219"/>
      <c r="I98" s="3219"/>
      <c r="J98" s="3219"/>
      <c r="K98" s="3219"/>
      <c r="L98" s="3219"/>
      <c r="M98" s="3219"/>
      <c r="N98" s="3220"/>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3210" t="s">
        <v>183</v>
      </c>
      <c r="B105" s="3211"/>
      <c r="C105" s="3211"/>
      <c r="D105" s="3212"/>
      <c r="E105" s="3213" t="s">
        <v>531</v>
      </c>
      <c r="F105" s="3214"/>
      <c r="G105" s="3214"/>
      <c r="H105" s="3214"/>
      <c r="I105" s="3214"/>
      <c r="J105" s="3214"/>
      <c r="K105" s="3214"/>
      <c r="L105" s="3214"/>
      <c r="M105" s="3214"/>
      <c r="N105" s="3215"/>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3221" t="s">
        <v>147</v>
      </c>
      <c r="Q4" s="3222"/>
      <c r="R4" s="3222"/>
      <c r="S4" s="3222"/>
      <c r="T4" s="197" t="str">
        <f>LEFT(E83,1)</f>
        <v>Ｂ</v>
      </c>
      <c r="U4" s="3347" t="s">
        <v>148</v>
      </c>
      <c r="V4" s="3347"/>
      <c r="W4" s="3347"/>
      <c r="X4" s="3348"/>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3210" t="s">
        <v>151</v>
      </c>
      <c r="Q6" s="3211"/>
      <c r="R6" s="3211"/>
      <c r="S6" s="3211"/>
      <c r="T6" s="197" t="str">
        <f>LEFT(E85,1)</f>
        <v>Ｂ</v>
      </c>
      <c r="U6" s="3347" t="s">
        <v>152</v>
      </c>
      <c r="V6" s="3347"/>
      <c r="W6" s="3347"/>
      <c r="X6" s="3348"/>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3349" t="s">
        <v>153</v>
      </c>
      <c r="B7" s="3350"/>
      <c r="C7" s="3350"/>
      <c r="D7" s="3350"/>
      <c r="E7" s="3351" t="str">
        <f t="shared" si="0"/>
        <v>小学校施設管理</v>
      </c>
      <c r="F7" s="3352"/>
      <c r="G7" s="3352"/>
      <c r="H7" s="3352"/>
      <c r="I7" s="3352"/>
      <c r="J7" s="3352"/>
      <c r="K7" s="3352"/>
      <c r="L7" s="3352"/>
      <c r="M7" s="3352"/>
      <c r="N7" s="3353"/>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3324" t="s">
        <v>154</v>
      </c>
      <c r="B8" s="3325"/>
      <c r="C8" s="3325"/>
      <c r="D8" s="3325"/>
      <c r="E8" s="3334" t="str">
        <f t="shared" si="0"/>
        <v>教育総務課</v>
      </c>
      <c r="F8" s="3335"/>
      <c r="G8" s="3335"/>
      <c r="H8" s="3335"/>
      <c r="I8" s="3335"/>
      <c r="J8" s="3335"/>
      <c r="K8" s="3335"/>
      <c r="L8" s="3335"/>
      <c r="M8" s="3335"/>
      <c r="N8" s="3336"/>
      <c r="P8" s="3321" t="s">
        <v>155</v>
      </c>
      <c r="Q8" s="3322"/>
      <c r="R8" s="3322"/>
      <c r="S8" s="3322"/>
      <c r="T8" s="184" t="str">
        <f>LEFT(E87,1)</f>
        <v>Ｂ</v>
      </c>
      <c r="U8" s="3337" t="s">
        <v>156</v>
      </c>
      <c r="V8" s="3337"/>
      <c r="W8" s="3337"/>
      <c r="X8" s="3338"/>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3339" t="s">
        <v>157</v>
      </c>
      <c r="B9" s="3340"/>
      <c r="C9" s="3340"/>
      <c r="D9" s="3341"/>
      <c r="E9" s="3342" t="str">
        <f t="shared" si="0"/>
        <v>小学校施設に係る維持管理を行う。</v>
      </c>
      <c r="F9" s="3343"/>
      <c r="G9" s="3343"/>
      <c r="H9" s="3343"/>
      <c r="I9" s="3343"/>
      <c r="J9" s="3343"/>
      <c r="K9" s="3343"/>
      <c r="L9" s="3343"/>
      <c r="M9" s="3343"/>
      <c r="N9" s="3344"/>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3345" t="s">
        <v>158</v>
      </c>
      <c r="Q10" s="3346"/>
      <c r="R10" s="3346"/>
      <c r="S10" s="3346"/>
      <c r="T10" s="197" t="str">
        <f>LEFT(E89,1)</f>
        <v>Ａ</v>
      </c>
      <c r="U10" s="3337" t="s">
        <v>159</v>
      </c>
      <c r="V10" s="3337"/>
      <c r="W10" s="3337"/>
      <c r="X10" s="333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学校敷地内の設備における保守点検・維持管理業務委託において様々な是正事項が挙げられた。</v>
      </c>
      <c r="U12" s="3319"/>
      <c r="V12" s="3319"/>
      <c r="W12" s="3319"/>
      <c r="X12" s="3320"/>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3324" t="s">
        <v>161</v>
      </c>
      <c r="B14" s="3325"/>
      <c r="C14" s="3325"/>
      <c r="D14" s="3325"/>
      <c r="E14" s="3326" t="str">
        <f>E51</f>
        <v>□市が直接実施  □一部委託  ■全部委託・指定管理  □その他</v>
      </c>
      <c r="F14" s="3327"/>
      <c r="G14" s="3327"/>
      <c r="H14" s="3327"/>
      <c r="I14" s="3327"/>
      <c r="J14" s="3327"/>
      <c r="K14" s="3327"/>
      <c r="L14" s="3327"/>
      <c r="M14" s="3327"/>
      <c r="N14" s="3328"/>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3324" t="s">
        <v>162</v>
      </c>
      <c r="B15" s="3325"/>
      <c r="C15" s="3325"/>
      <c r="D15" s="3325"/>
      <c r="E15" s="3326" t="str">
        <f>E52</f>
        <v>□国・県の制度　 □国・県の制度＋市独自の制度　 ■市独自の制度</v>
      </c>
      <c r="F15" s="3327"/>
      <c r="G15" s="3327"/>
      <c r="H15" s="3327"/>
      <c r="I15" s="3327"/>
      <c r="J15" s="3327"/>
      <c r="K15" s="3327"/>
      <c r="L15" s="3327"/>
      <c r="M15" s="3327"/>
      <c r="N15" s="3328"/>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3329" t="s">
        <v>163</v>
      </c>
      <c r="B16" s="3330"/>
      <c r="C16" s="3330"/>
      <c r="D16" s="3330"/>
      <c r="E16" s="3331" t="str">
        <f>E53</f>
        <v>なし</v>
      </c>
      <c r="F16" s="3332"/>
      <c r="G16" s="3332"/>
      <c r="H16" s="3332"/>
      <c r="I16" s="3332"/>
      <c r="J16" s="3332"/>
      <c r="K16" s="3332"/>
      <c r="L16" s="3332"/>
      <c r="M16" s="3332"/>
      <c r="N16" s="3333"/>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264733000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87491000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177242000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172016233</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92716767</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0.64977253685789083</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"学校施設運営にかかる設備や清掃等の保守維持管理を行った。
例　水質検査、自家用電気工作物保守点検、東野小学校側溝清掃(R5)、校舎空調機借上料(R5~)等"</v>
      </c>
      <c r="F26" s="105"/>
      <c r="G26" s="105"/>
      <c r="H26" s="105"/>
      <c r="I26" s="105"/>
      <c r="J26" s="105"/>
      <c r="K26" s="105"/>
      <c r="L26" s="105"/>
      <c r="M26" s="105"/>
      <c r="N26" s="106"/>
      <c r="O26" s="18"/>
      <c r="P26" s="3321" t="s">
        <v>183</v>
      </c>
      <c r="Q26" s="3322"/>
      <c r="R26" s="3322"/>
      <c r="S26" s="3323"/>
      <c r="T26" s="153" t="str">
        <f>E105</f>
        <v>学校敷地内の設備における保守点検・維持管理業務委託において、挙げられた様々な是正事項に対して段階的に修繕を行う。</v>
      </c>
      <c r="U26" s="3319"/>
      <c r="V26" s="3319"/>
      <c r="W26" s="3319"/>
      <c r="X26" s="3320"/>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業務委託件数(保守点検関係)</v>
      </c>
      <c r="C33" s="96"/>
      <c r="D33" s="21" t="str">
        <f t="shared" ref="D33:E36" si="1">D70</f>
        <v>件</v>
      </c>
      <c r="E33" s="148">
        <f t="shared" si="1"/>
        <v>30</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3311" t="s">
        <v>153</v>
      </c>
      <c r="B44" s="3312"/>
      <c r="C44" s="3312"/>
      <c r="D44" s="3312"/>
      <c r="E44" s="3313" t="s">
        <v>532</v>
      </c>
      <c r="F44" s="3314"/>
      <c r="G44" s="3314"/>
      <c r="H44" s="3314"/>
      <c r="I44" s="3314"/>
      <c r="J44" s="3314"/>
      <c r="K44" s="3314"/>
      <c r="L44" s="3314"/>
      <c r="M44" s="3314"/>
      <c r="N44" s="3315"/>
    </row>
    <row r="45" spans="1:35" ht="20.100000000000001" customHeight="1" x14ac:dyDescent="0.15">
      <c r="A45" s="3306" t="s">
        <v>154</v>
      </c>
      <c r="B45" s="3307"/>
      <c r="C45" s="3307"/>
      <c r="D45" s="3307"/>
      <c r="E45" s="3316" t="s">
        <v>219</v>
      </c>
      <c r="F45" s="3317"/>
      <c r="G45" s="3317"/>
      <c r="H45" s="3317"/>
      <c r="I45" s="3317"/>
      <c r="J45" s="3317"/>
      <c r="K45" s="3317"/>
      <c r="L45" s="3317"/>
      <c r="M45" s="3317"/>
      <c r="N45" s="3318"/>
    </row>
    <row r="46" spans="1:35" ht="20.100000000000001" customHeight="1" x14ac:dyDescent="0.15">
      <c r="A46" s="3300" t="s">
        <v>157</v>
      </c>
      <c r="B46" s="3301"/>
      <c r="C46" s="3301"/>
      <c r="D46" s="3302"/>
      <c r="E46" s="3303" t="s">
        <v>533</v>
      </c>
      <c r="F46" s="3304"/>
      <c r="G46" s="3304"/>
      <c r="H46" s="3304"/>
      <c r="I46" s="3304"/>
      <c r="J46" s="3304"/>
      <c r="K46" s="3304"/>
      <c r="L46" s="3304"/>
      <c r="M46" s="3304"/>
      <c r="N46" s="3305"/>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3306" t="s">
        <v>161</v>
      </c>
      <c r="B51" s="3307"/>
      <c r="C51" s="3307"/>
      <c r="D51" s="3307"/>
      <c r="E51" s="3308" t="str">
        <f>AA52 &amp; "市が直接実施  " &amp; AB52  &amp; "一部委託  "  &amp; AC52 &amp; "全部委託・指定管理  " &amp; AD52 &amp; "その他"</f>
        <v>□市が直接実施  □一部委託  ■全部委託・指定管理  □その他</v>
      </c>
      <c r="F51" s="3309"/>
      <c r="G51" s="3309"/>
      <c r="H51" s="3309"/>
      <c r="I51" s="3309"/>
      <c r="J51" s="3309"/>
      <c r="K51" s="3309"/>
      <c r="L51" s="3309"/>
      <c r="M51" s="3309"/>
      <c r="N51" s="3310"/>
    </row>
    <row r="52" spans="1:40" ht="20.100000000000001" customHeight="1" x14ac:dyDescent="0.15">
      <c r="A52" s="3306" t="s">
        <v>162</v>
      </c>
      <c r="B52" s="3307"/>
      <c r="C52" s="3307"/>
      <c r="D52" s="3307"/>
      <c r="E52" s="3308" t="str">
        <f>AA53 &amp; "国・県の制度　 " &amp; AB53  &amp; "国・県の制度＋市独自の制度　 "  &amp; AC53  &amp; "市独自の制度"</f>
        <v>□国・県の制度　 □国・県の制度＋市独自の制度　 ■市独自の制度</v>
      </c>
      <c r="F52" s="3309"/>
      <c r="G52" s="3309"/>
      <c r="H52" s="3309"/>
      <c r="I52" s="3309"/>
      <c r="J52" s="3309"/>
      <c r="K52" s="3309"/>
      <c r="L52" s="3309"/>
      <c r="M52" s="3309"/>
      <c r="N52" s="3310"/>
      <c r="AA52" s="8" t="s">
        <v>192</v>
      </c>
      <c r="AB52" s="8" t="s">
        <v>192</v>
      </c>
      <c r="AC52" s="8" t="s">
        <v>191</v>
      </c>
      <c r="AD52" s="8" t="s">
        <v>192</v>
      </c>
    </row>
    <row r="53" spans="1:40" ht="20.100000000000001" customHeight="1" thickBot="1" x14ac:dyDescent="0.2">
      <c r="A53" s="3295" t="s">
        <v>163</v>
      </c>
      <c r="B53" s="3296"/>
      <c r="C53" s="3296"/>
      <c r="D53" s="3296"/>
      <c r="E53" s="3297" t="s">
        <v>332</v>
      </c>
      <c r="F53" s="3298"/>
      <c r="G53" s="3298"/>
      <c r="H53" s="3298"/>
      <c r="I53" s="3298"/>
      <c r="J53" s="3298"/>
      <c r="K53" s="3298"/>
      <c r="L53" s="3298"/>
      <c r="M53" s="3298"/>
      <c r="N53" s="3299"/>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264733000</v>
      </c>
      <c r="F57" s="108"/>
      <c r="G57" s="108">
        <f>IFERROR(HLOOKUP($AF$38,$AA$56:$AI$57,2,FALSE)*1000,"")</f>
        <v>143554000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69301</v>
      </c>
      <c r="AE57" s="23">
        <v>264733</v>
      </c>
      <c r="AF57" s="23">
        <v>143554</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87491000</v>
      </c>
      <c r="G58" s="15"/>
      <c r="H58" s="16">
        <f>IFERROR(G57-H59,"")</f>
        <v>143554000</v>
      </c>
      <c r="I58" s="15"/>
      <c r="J58" s="16">
        <f>IFERROR(I57-J59,"")</f>
        <v>0</v>
      </c>
      <c r="K58" s="15"/>
      <c r="L58" s="16">
        <f>IFERROR(K57-L59,"")</f>
        <v>0</v>
      </c>
      <c r="M58" s="15"/>
      <c r="N58" s="17">
        <f>IFERROR(M57-N59,"")</f>
        <v>0</v>
      </c>
      <c r="AA58" s="23">
        <v>0</v>
      </c>
      <c r="AB58" s="23">
        <v>0</v>
      </c>
      <c r="AC58" s="23">
        <v>0</v>
      </c>
      <c r="AD58" s="23">
        <v>33341417</v>
      </c>
      <c r="AE58" s="23">
        <v>172016233</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177242000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172016233</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92716767</v>
      </c>
      <c r="F61" s="108"/>
      <c r="G61" s="108">
        <f>IFERROR(G57-G60,"")</f>
        <v>143554000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177242</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0.64977253685789083</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177242</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534</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535</v>
      </c>
      <c r="C70" s="96"/>
      <c r="D70" s="26" t="s">
        <v>393</v>
      </c>
      <c r="E70" s="91">
        <f>IFERROR(HLOOKUP($AE$38,$AA$76:$AI$80,2,FALSE),"")</f>
        <v>30</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30</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3282" t="s">
        <v>151</v>
      </c>
      <c r="B85" s="3283"/>
      <c r="C85" s="3283"/>
      <c r="D85" s="3283"/>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3282" t="s">
        <v>155</v>
      </c>
      <c r="B87" s="3283"/>
      <c r="C87" s="3283"/>
      <c r="D87" s="3283"/>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3293" t="s">
        <v>158</v>
      </c>
      <c r="B89" s="3294"/>
      <c r="C89" s="3294"/>
      <c r="D89" s="3294"/>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3282" t="s">
        <v>160</v>
      </c>
      <c r="B91" s="3283"/>
      <c r="C91" s="3283"/>
      <c r="D91" s="3284"/>
      <c r="E91" s="52" t="s">
        <v>536</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3282" t="s">
        <v>172</v>
      </c>
      <c r="B98" s="3283"/>
      <c r="C98" s="3283"/>
      <c r="D98" s="3284"/>
      <c r="E98" s="3288" t="s">
        <v>216</v>
      </c>
      <c r="F98" s="3289"/>
      <c r="G98" s="3290" t="s">
        <v>173</v>
      </c>
      <c r="H98" s="3291"/>
      <c r="I98" s="3291"/>
      <c r="J98" s="3291"/>
      <c r="K98" s="3291"/>
      <c r="L98" s="3291"/>
      <c r="M98" s="3291"/>
      <c r="N98" s="3292"/>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3282" t="s">
        <v>183</v>
      </c>
      <c r="B105" s="3283"/>
      <c r="C105" s="3283"/>
      <c r="D105" s="3284"/>
      <c r="E105" s="3285" t="s">
        <v>537</v>
      </c>
      <c r="F105" s="3286"/>
      <c r="G105" s="3286"/>
      <c r="H105" s="3286"/>
      <c r="I105" s="3286"/>
      <c r="J105" s="3286"/>
      <c r="K105" s="3286"/>
      <c r="L105" s="3286"/>
      <c r="M105" s="3286"/>
      <c r="N105" s="3287"/>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3293" t="s">
        <v>147</v>
      </c>
      <c r="Q4" s="3294"/>
      <c r="R4" s="3294"/>
      <c r="S4" s="3294"/>
      <c r="T4" s="197" t="str">
        <f>LEFT(E83,1)</f>
        <v>Ｂ</v>
      </c>
      <c r="U4" s="3419" t="s">
        <v>148</v>
      </c>
      <c r="V4" s="3419"/>
      <c r="W4" s="3419"/>
      <c r="X4" s="3420"/>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3282" t="s">
        <v>151</v>
      </c>
      <c r="Q6" s="3283"/>
      <c r="R6" s="3283"/>
      <c r="S6" s="3283"/>
      <c r="T6" s="197" t="str">
        <f>LEFT(E85,1)</f>
        <v>Ｂ</v>
      </c>
      <c r="U6" s="3419" t="s">
        <v>152</v>
      </c>
      <c r="V6" s="3419"/>
      <c r="W6" s="3419"/>
      <c r="X6" s="3420"/>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3421" t="s">
        <v>153</v>
      </c>
      <c r="B7" s="3422"/>
      <c r="C7" s="3422"/>
      <c r="D7" s="3422"/>
      <c r="E7" s="3423" t="str">
        <f t="shared" si="0"/>
        <v>小学校施設修繕</v>
      </c>
      <c r="F7" s="3424"/>
      <c r="G7" s="3424"/>
      <c r="H7" s="3424"/>
      <c r="I7" s="3424"/>
      <c r="J7" s="3424"/>
      <c r="K7" s="3424"/>
      <c r="L7" s="3424"/>
      <c r="M7" s="3424"/>
      <c r="N7" s="3425"/>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3396" t="s">
        <v>154</v>
      </c>
      <c r="B8" s="3397"/>
      <c r="C8" s="3397"/>
      <c r="D8" s="3397"/>
      <c r="E8" s="3406" t="str">
        <f t="shared" si="0"/>
        <v>教育総務課</v>
      </c>
      <c r="F8" s="3407"/>
      <c r="G8" s="3407"/>
      <c r="H8" s="3407"/>
      <c r="I8" s="3407"/>
      <c r="J8" s="3407"/>
      <c r="K8" s="3407"/>
      <c r="L8" s="3407"/>
      <c r="M8" s="3407"/>
      <c r="N8" s="3408"/>
      <c r="P8" s="3393" t="s">
        <v>155</v>
      </c>
      <c r="Q8" s="3394"/>
      <c r="R8" s="3394"/>
      <c r="S8" s="3394"/>
      <c r="T8" s="184" t="str">
        <f>LEFT(E87,1)</f>
        <v>Ｂ</v>
      </c>
      <c r="U8" s="3409" t="s">
        <v>156</v>
      </c>
      <c r="V8" s="3409"/>
      <c r="W8" s="3409"/>
      <c r="X8" s="3410"/>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3411" t="s">
        <v>157</v>
      </c>
      <c r="B9" s="3412"/>
      <c r="C9" s="3412"/>
      <c r="D9" s="3413"/>
      <c r="E9" s="3414" t="str">
        <f t="shared" si="0"/>
        <v>小学校施設の老朽化等に対応する修繕を行う。</v>
      </c>
      <c r="F9" s="3415"/>
      <c r="G9" s="3415"/>
      <c r="H9" s="3415"/>
      <c r="I9" s="3415"/>
      <c r="J9" s="3415"/>
      <c r="K9" s="3415"/>
      <c r="L9" s="3415"/>
      <c r="M9" s="3415"/>
      <c r="N9" s="3416"/>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3417" t="s">
        <v>158</v>
      </c>
      <c r="Q10" s="3418"/>
      <c r="R10" s="3418"/>
      <c r="S10" s="3418"/>
      <c r="T10" s="197" t="str">
        <f>LEFT(E89,1)</f>
        <v>Ａ</v>
      </c>
      <c r="U10" s="3409" t="s">
        <v>159</v>
      </c>
      <c r="V10" s="3409"/>
      <c r="W10" s="3409"/>
      <c r="X10" s="3410"/>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小学校施設の、突発的に発生する修繕や、経年劣化から起こる施設の修繕を行っているが、例年件数が多く今年度についても、年度末は予算が不足し流用等で対応をおこなった。また、優先順位を定めながら対応しているため可能な限り対応を行ったが、全ての対応が難しい状況であった。</v>
      </c>
      <c r="U12" s="3391"/>
      <c r="V12" s="3391"/>
      <c r="W12" s="3391"/>
      <c r="X12" s="3392"/>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3396" t="s">
        <v>161</v>
      </c>
      <c r="B14" s="3397"/>
      <c r="C14" s="3397"/>
      <c r="D14" s="3397"/>
      <c r="E14" s="3398" t="str">
        <f>E51</f>
        <v>□市が直接実施  □一部委託  ■全部委託・指定管理  □その他</v>
      </c>
      <c r="F14" s="3399"/>
      <c r="G14" s="3399"/>
      <c r="H14" s="3399"/>
      <c r="I14" s="3399"/>
      <c r="J14" s="3399"/>
      <c r="K14" s="3399"/>
      <c r="L14" s="3399"/>
      <c r="M14" s="3399"/>
      <c r="N14" s="3400"/>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3396" t="s">
        <v>162</v>
      </c>
      <c r="B15" s="3397"/>
      <c r="C15" s="3397"/>
      <c r="D15" s="3397"/>
      <c r="E15" s="3398" t="str">
        <f>E52</f>
        <v>□国・県の制度　 □国・県の制度＋市独自の制度　 ■市独自の制度</v>
      </c>
      <c r="F15" s="3399"/>
      <c r="G15" s="3399"/>
      <c r="H15" s="3399"/>
      <c r="I15" s="3399"/>
      <c r="J15" s="3399"/>
      <c r="K15" s="3399"/>
      <c r="L15" s="3399"/>
      <c r="M15" s="3399"/>
      <c r="N15" s="3400"/>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3401" t="s">
        <v>163</v>
      </c>
      <c r="B16" s="3402"/>
      <c r="C16" s="3402"/>
      <c r="D16" s="3402"/>
      <c r="E16" s="3403" t="str">
        <f>E53</f>
        <v>なし</v>
      </c>
      <c r="F16" s="3404"/>
      <c r="G16" s="3404"/>
      <c r="H16" s="3404"/>
      <c r="I16" s="3404"/>
      <c r="J16" s="3404"/>
      <c r="K16" s="3404"/>
      <c r="L16" s="3404"/>
      <c r="M16" s="3404"/>
      <c r="N16" s="3405"/>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33103000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33103000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33102995</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5</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0.99999984895628791</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・陣屋小学校保健室天井換気扇修繕
・八石小学校体育館アルミ引戸鍵修繕
・片山小学校職員女子トイレ手洗い自動水栓修繕　　他142件</v>
      </c>
      <c r="F26" s="105"/>
      <c r="G26" s="105"/>
      <c r="H26" s="105"/>
      <c r="I26" s="105"/>
      <c r="J26" s="105"/>
      <c r="K26" s="105"/>
      <c r="L26" s="105"/>
      <c r="M26" s="105"/>
      <c r="N26" s="106"/>
      <c r="O26" s="18"/>
      <c r="P26" s="3393" t="s">
        <v>183</v>
      </c>
      <c r="Q26" s="3394"/>
      <c r="R26" s="3394"/>
      <c r="S26" s="3395"/>
      <c r="T26" s="153" t="str">
        <f>E105</f>
        <v>件数の多い修繕に可能な限り対応できるよう事前に要望を取りまとめるなどし、対応していくとともに、適正な予算管理を行い、可能な限り対応できるよう行っていく。</v>
      </c>
      <c r="U26" s="3391"/>
      <c r="V26" s="3391"/>
      <c r="W26" s="3391"/>
      <c r="X26" s="3392"/>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施設修繕件数</v>
      </c>
      <c r="C33" s="96"/>
      <c r="D33" s="21" t="str">
        <f t="shared" ref="D33:E36" si="1">D70</f>
        <v>件</v>
      </c>
      <c r="E33" s="148">
        <f t="shared" si="1"/>
        <v>145</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3383" t="s">
        <v>153</v>
      </c>
      <c r="B44" s="3384"/>
      <c r="C44" s="3384"/>
      <c r="D44" s="3384"/>
      <c r="E44" s="3385" t="s">
        <v>538</v>
      </c>
      <c r="F44" s="3386"/>
      <c r="G44" s="3386"/>
      <c r="H44" s="3386"/>
      <c r="I44" s="3386"/>
      <c r="J44" s="3386"/>
      <c r="K44" s="3386"/>
      <c r="L44" s="3386"/>
      <c r="M44" s="3386"/>
      <c r="N44" s="3387"/>
    </row>
    <row r="45" spans="1:35" ht="20.100000000000001" customHeight="1" x14ac:dyDescent="0.15">
      <c r="A45" s="3378" t="s">
        <v>154</v>
      </c>
      <c r="B45" s="3379"/>
      <c r="C45" s="3379"/>
      <c r="D45" s="3379"/>
      <c r="E45" s="3388" t="s">
        <v>219</v>
      </c>
      <c r="F45" s="3389"/>
      <c r="G45" s="3389"/>
      <c r="H45" s="3389"/>
      <c r="I45" s="3389"/>
      <c r="J45" s="3389"/>
      <c r="K45" s="3389"/>
      <c r="L45" s="3389"/>
      <c r="M45" s="3389"/>
      <c r="N45" s="3390"/>
    </row>
    <row r="46" spans="1:35" ht="20.100000000000001" customHeight="1" x14ac:dyDescent="0.15">
      <c r="A46" s="3372" t="s">
        <v>157</v>
      </c>
      <c r="B46" s="3373"/>
      <c r="C46" s="3373"/>
      <c r="D46" s="3374"/>
      <c r="E46" s="3375" t="s">
        <v>539</v>
      </c>
      <c r="F46" s="3376"/>
      <c r="G46" s="3376"/>
      <c r="H46" s="3376"/>
      <c r="I46" s="3376"/>
      <c r="J46" s="3376"/>
      <c r="K46" s="3376"/>
      <c r="L46" s="3376"/>
      <c r="M46" s="3376"/>
      <c r="N46" s="3377"/>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3378" t="s">
        <v>161</v>
      </c>
      <c r="B51" s="3379"/>
      <c r="C51" s="3379"/>
      <c r="D51" s="3379"/>
      <c r="E51" s="3380" t="str">
        <f>AA52 &amp; "市が直接実施  " &amp; AB52  &amp; "一部委託  "  &amp; AC52 &amp; "全部委託・指定管理  " &amp; AD52 &amp; "その他"</f>
        <v>□市が直接実施  □一部委託  ■全部委託・指定管理  □その他</v>
      </c>
      <c r="F51" s="3381"/>
      <c r="G51" s="3381"/>
      <c r="H51" s="3381"/>
      <c r="I51" s="3381"/>
      <c r="J51" s="3381"/>
      <c r="K51" s="3381"/>
      <c r="L51" s="3381"/>
      <c r="M51" s="3381"/>
      <c r="N51" s="3382"/>
    </row>
    <row r="52" spans="1:40" ht="20.100000000000001" customHeight="1" x14ac:dyDescent="0.15">
      <c r="A52" s="3378" t="s">
        <v>162</v>
      </c>
      <c r="B52" s="3379"/>
      <c r="C52" s="3379"/>
      <c r="D52" s="3379"/>
      <c r="E52" s="3380" t="str">
        <f>AA53 &amp; "国・県の制度　 " &amp; AB53  &amp; "国・県の制度＋市独自の制度　 "  &amp; AC53  &amp; "市独自の制度"</f>
        <v>□国・県の制度　 □国・県の制度＋市独自の制度　 ■市独自の制度</v>
      </c>
      <c r="F52" s="3381"/>
      <c r="G52" s="3381"/>
      <c r="H52" s="3381"/>
      <c r="I52" s="3381"/>
      <c r="J52" s="3381"/>
      <c r="K52" s="3381"/>
      <c r="L52" s="3381"/>
      <c r="M52" s="3381"/>
      <c r="N52" s="3382"/>
      <c r="AA52" s="8" t="s">
        <v>192</v>
      </c>
      <c r="AB52" s="8" t="s">
        <v>192</v>
      </c>
      <c r="AC52" s="8" t="s">
        <v>191</v>
      </c>
      <c r="AD52" s="8" t="s">
        <v>192</v>
      </c>
    </row>
    <row r="53" spans="1:40" ht="20.100000000000001" customHeight="1" thickBot="1" x14ac:dyDescent="0.2">
      <c r="A53" s="3367" t="s">
        <v>163</v>
      </c>
      <c r="B53" s="3368"/>
      <c r="C53" s="3368"/>
      <c r="D53" s="3368"/>
      <c r="E53" s="3369" t="s">
        <v>332</v>
      </c>
      <c r="F53" s="3370"/>
      <c r="G53" s="3370"/>
      <c r="H53" s="3370"/>
      <c r="I53" s="3370"/>
      <c r="J53" s="3370"/>
      <c r="K53" s="3370"/>
      <c r="L53" s="3370"/>
      <c r="M53" s="3370"/>
      <c r="N53" s="3371"/>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33103000</v>
      </c>
      <c r="F57" s="108"/>
      <c r="G57" s="108">
        <f>IFERROR(HLOOKUP($AF$38,$AA$56:$AI$57,2,FALSE)*1000,"")</f>
        <v>28000000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28000</v>
      </c>
      <c r="AE57" s="23">
        <v>33103</v>
      </c>
      <c r="AF57" s="23">
        <v>28000</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33103000</v>
      </c>
      <c r="G58" s="15"/>
      <c r="H58" s="16">
        <f>IFERROR(G57-H59,"")</f>
        <v>28000000</v>
      </c>
      <c r="I58" s="15"/>
      <c r="J58" s="16">
        <f>IFERROR(I57-J59,"")</f>
        <v>0</v>
      </c>
      <c r="K58" s="15"/>
      <c r="L58" s="16">
        <f>IFERROR(K57-L59,"")</f>
        <v>0</v>
      </c>
      <c r="M58" s="15"/>
      <c r="N58" s="17">
        <f>IFERROR(M57-N59,"")</f>
        <v>0</v>
      </c>
      <c r="AA58" s="23">
        <v>0</v>
      </c>
      <c r="AB58" s="23">
        <v>0</v>
      </c>
      <c r="AC58" s="23">
        <v>0</v>
      </c>
      <c r="AD58" s="23">
        <v>15738232</v>
      </c>
      <c r="AE58" s="23">
        <v>33102995</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33102995</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5</v>
      </c>
      <c r="F61" s="108"/>
      <c r="G61" s="108">
        <f>IFERROR(G57-G60,"")</f>
        <v>28000000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0.99999984895628791</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540</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541</v>
      </c>
      <c r="C70" s="96"/>
      <c r="D70" s="26" t="s">
        <v>393</v>
      </c>
      <c r="E70" s="91">
        <f>IFERROR(HLOOKUP($AE$38,$AA$76:$AI$80,2,FALSE),"")</f>
        <v>145</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145</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3354" t="s">
        <v>151</v>
      </c>
      <c r="B85" s="3355"/>
      <c r="C85" s="3355"/>
      <c r="D85" s="3355"/>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3354" t="s">
        <v>155</v>
      </c>
      <c r="B87" s="3355"/>
      <c r="C87" s="3355"/>
      <c r="D87" s="3355"/>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3365" t="s">
        <v>158</v>
      </c>
      <c r="B89" s="3366"/>
      <c r="C89" s="3366"/>
      <c r="D89" s="3366"/>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3354" t="s">
        <v>160</v>
      </c>
      <c r="B91" s="3355"/>
      <c r="C91" s="3355"/>
      <c r="D91" s="3356"/>
      <c r="E91" s="52" t="s">
        <v>542</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3354" t="s">
        <v>172</v>
      </c>
      <c r="B98" s="3355"/>
      <c r="C98" s="3355"/>
      <c r="D98" s="3356"/>
      <c r="E98" s="3360" t="s">
        <v>216</v>
      </c>
      <c r="F98" s="3361"/>
      <c r="G98" s="3362" t="s">
        <v>173</v>
      </c>
      <c r="H98" s="3363"/>
      <c r="I98" s="3363"/>
      <c r="J98" s="3363"/>
      <c r="K98" s="3363"/>
      <c r="L98" s="3363"/>
      <c r="M98" s="3363"/>
      <c r="N98" s="3364"/>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3354" t="s">
        <v>183</v>
      </c>
      <c r="B105" s="3355"/>
      <c r="C105" s="3355"/>
      <c r="D105" s="3356"/>
      <c r="E105" s="3357" t="s">
        <v>543</v>
      </c>
      <c r="F105" s="3358"/>
      <c r="G105" s="3358"/>
      <c r="H105" s="3358"/>
      <c r="I105" s="3358"/>
      <c r="J105" s="3358"/>
      <c r="K105" s="3358"/>
      <c r="L105" s="3358"/>
      <c r="M105" s="3358"/>
      <c r="N105" s="3359"/>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3365" t="s">
        <v>147</v>
      </c>
      <c r="Q4" s="3366"/>
      <c r="R4" s="3366"/>
      <c r="S4" s="3366"/>
      <c r="T4" s="197" t="str">
        <f>LEFT(E83,1)</f>
        <v>Ｂ</v>
      </c>
      <c r="U4" s="3491" t="s">
        <v>148</v>
      </c>
      <c r="V4" s="3491"/>
      <c r="W4" s="3491"/>
      <c r="X4" s="3492"/>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3354" t="s">
        <v>151</v>
      </c>
      <c r="Q6" s="3355"/>
      <c r="R6" s="3355"/>
      <c r="S6" s="3355"/>
      <c r="T6" s="197" t="str">
        <f>LEFT(E85,1)</f>
        <v>Ａ</v>
      </c>
      <c r="U6" s="3491" t="s">
        <v>152</v>
      </c>
      <c r="V6" s="3491"/>
      <c r="W6" s="3491"/>
      <c r="X6" s="3492"/>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3493" t="s">
        <v>153</v>
      </c>
      <c r="B7" s="3494"/>
      <c r="C7" s="3494"/>
      <c r="D7" s="3494"/>
      <c r="E7" s="3495" t="str">
        <f t="shared" si="0"/>
        <v>小学校施設整備</v>
      </c>
      <c r="F7" s="3496"/>
      <c r="G7" s="3496"/>
      <c r="H7" s="3496"/>
      <c r="I7" s="3496"/>
      <c r="J7" s="3496"/>
      <c r="K7" s="3496"/>
      <c r="L7" s="3496"/>
      <c r="M7" s="3496"/>
      <c r="N7" s="3497"/>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3468" t="s">
        <v>154</v>
      </c>
      <c r="B8" s="3469"/>
      <c r="C8" s="3469"/>
      <c r="D8" s="3469"/>
      <c r="E8" s="3478" t="str">
        <f t="shared" si="0"/>
        <v>教育総務課</v>
      </c>
      <c r="F8" s="3479"/>
      <c r="G8" s="3479"/>
      <c r="H8" s="3479"/>
      <c r="I8" s="3479"/>
      <c r="J8" s="3479"/>
      <c r="K8" s="3479"/>
      <c r="L8" s="3479"/>
      <c r="M8" s="3479"/>
      <c r="N8" s="3480"/>
      <c r="P8" s="3465" t="s">
        <v>155</v>
      </c>
      <c r="Q8" s="3466"/>
      <c r="R8" s="3466"/>
      <c r="S8" s="3466"/>
      <c r="T8" s="184" t="str">
        <f>LEFT(E87,1)</f>
        <v>Ｂ</v>
      </c>
      <c r="U8" s="3481" t="s">
        <v>156</v>
      </c>
      <c r="V8" s="3481"/>
      <c r="W8" s="3481"/>
      <c r="X8" s="3482"/>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3483" t="s">
        <v>157</v>
      </c>
      <c r="B9" s="3484"/>
      <c r="C9" s="3484"/>
      <c r="D9" s="3485"/>
      <c r="E9" s="3486" t="str">
        <f t="shared" si="0"/>
        <v>小学校施設の維持補修及び改良改修を行う。</v>
      </c>
      <c r="F9" s="3487"/>
      <c r="G9" s="3487"/>
      <c r="H9" s="3487"/>
      <c r="I9" s="3487"/>
      <c r="J9" s="3487"/>
      <c r="K9" s="3487"/>
      <c r="L9" s="3487"/>
      <c r="M9" s="3487"/>
      <c r="N9" s="3488"/>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3489" t="s">
        <v>158</v>
      </c>
      <c r="Q10" s="3490"/>
      <c r="R10" s="3490"/>
      <c r="S10" s="3490"/>
      <c r="T10" s="197" t="str">
        <f>LEFT(E89,1)</f>
        <v>Ａ</v>
      </c>
      <c r="U10" s="3481" t="s">
        <v>159</v>
      </c>
      <c r="V10" s="3481"/>
      <c r="W10" s="3481"/>
      <c r="X10" s="3482"/>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小学校施設の、突発的に発生する諸工事や、経年劣化から起こる施設の諸工事を行っているが、例年件数が多く今年度についても、年度末は予算が不足し流用等で対応をおこなった。また、優先順位を定めながら対応しているため可能な限り対応を行ったが、全ての対応が難しい状況であった。
設計監理業務及び改良改修工事については、予算のとおり実施できた。</v>
      </c>
      <c r="U12" s="3463"/>
      <c r="V12" s="3463"/>
      <c r="W12" s="3463"/>
      <c r="X12" s="3464"/>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3468" t="s">
        <v>161</v>
      </c>
      <c r="B14" s="3469"/>
      <c r="C14" s="3469"/>
      <c r="D14" s="3469"/>
      <c r="E14" s="3470" t="str">
        <f>E51</f>
        <v>□市が直接実施  □一部委託  ■全部委託・指定管理  □その他</v>
      </c>
      <c r="F14" s="3471"/>
      <c r="G14" s="3471"/>
      <c r="H14" s="3471"/>
      <c r="I14" s="3471"/>
      <c r="J14" s="3471"/>
      <c r="K14" s="3471"/>
      <c r="L14" s="3471"/>
      <c r="M14" s="3471"/>
      <c r="N14" s="3472"/>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3468" t="s">
        <v>162</v>
      </c>
      <c r="B15" s="3469"/>
      <c r="C15" s="3469"/>
      <c r="D15" s="3469"/>
      <c r="E15" s="3470" t="str">
        <f>E52</f>
        <v>□国・県の制度　 □国・県の制度＋市独自の制度　 ■市独自の制度</v>
      </c>
      <c r="F15" s="3471"/>
      <c r="G15" s="3471"/>
      <c r="H15" s="3471"/>
      <c r="I15" s="3471"/>
      <c r="J15" s="3471"/>
      <c r="K15" s="3471"/>
      <c r="L15" s="3471"/>
      <c r="M15" s="3471"/>
      <c r="N15" s="3472"/>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3473" t="s">
        <v>163</v>
      </c>
      <c r="B16" s="3474"/>
      <c r="C16" s="3474"/>
      <c r="D16" s="3474"/>
      <c r="E16" s="3475" t="str">
        <f>E53</f>
        <v>なし</v>
      </c>
      <c r="F16" s="3476"/>
      <c r="G16" s="3476"/>
      <c r="H16" s="3476"/>
      <c r="I16" s="3476"/>
      <c r="J16" s="3476"/>
      <c r="K16" s="3476"/>
      <c r="L16" s="3476"/>
      <c r="M16" s="3476"/>
      <c r="N16" s="3477"/>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273979000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54592000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219387000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191890156</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82088844</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0.70038271546359387</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■維持補修諸工事
・東野小学校校庭内法面補修工事　他11件
■改良改修諸工事
・第四小学校門扉設置工事　他40件
■設計監理委託・改良改修工事（資産形成）
・第四、池田小学校校舎長寿命化改修工事基本設計業務委託　他3件
・西堀小学校ほか４校屋外トイレ改築工事　他2件</v>
      </c>
      <c r="F26" s="105"/>
      <c r="G26" s="105"/>
      <c r="H26" s="105"/>
      <c r="I26" s="105"/>
      <c r="J26" s="105"/>
      <c r="K26" s="105"/>
      <c r="L26" s="105"/>
      <c r="M26" s="105"/>
      <c r="N26" s="106"/>
      <c r="O26" s="18"/>
      <c r="P26" s="3465" t="s">
        <v>183</v>
      </c>
      <c r="Q26" s="3466"/>
      <c r="R26" s="3466"/>
      <c r="S26" s="3467"/>
      <c r="T26" s="153" t="str">
        <f>E105</f>
        <v>件数の多い諸工事に可能な限り対応できるよう事前に要望を取りまとめるなどし、対応していくとともに、適正な予算管理を行い、可能な限り対応できるよう行っていく。
設計監理業務及び改良改修工事については、新座市学校施設長寿命化計画等に基づき、計画的に進めていく。</v>
      </c>
      <c r="U26" s="3463"/>
      <c r="V26" s="3463"/>
      <c r="W26" s="3463"/>
      <c r="X26" s="3464"/>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維持補修諸工事件数</v>
      </c>
      <c r="C33" s="96"/>
      <c r="D33" s="21" t="str">
        <f t="shared" ref="D33:E36" si="1">D70</f>
        <v>件</v>
      </c>
      <c r="E33" s="148">
        <f t="shared" si="1"/>
        <v>12</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改良改修諸工事件数</v>
      </c>
      <c r="C34" s="96"/>
      <c r="D34" s="21" t="str">
        <f t="shared" si="1"/>
        <v>件</v>
      </c>
      <c r="E34" s="148">
        <f t="shared" si="1"/>
        <v>41</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3455" t="s">
        <v>153</v>
      </c>
      <c r="B44" s="3456"/>
      <c r="C44" s="3456"/>
      <c r="D44" s="3456"/>
      <c r="E44" s="3457" t="s">
        <v>544</v>
      </c>
      <c r="F44" s="3458"/>
      <c r="G44" s="3458"/>
      <c r="H44" s="3458"/>
      <c r="I44" s="3458"/>
      <c r="J44" s="3458"/>
      <c r="K44" s="3458"/>
      <c r="L44" s="3458"/>
      <c r="M44" s="3458"/>
      <c r="N44" s="3459"/>
    </row>
    <row r="45" spans="1:35" ht="20.100000000000001" customHeight="1" x14ac:dyDescent="0.15">
      <c r="A45" s="3450" t="s">
        <v>154</v>
      </c>
      <c r="B45" s="3451"/>
      <c r="C45" s="3451"/>
      <c r="D45" s="3451"/>
      <c r="E45" s="3460" t="s">
        <v>219</v>
      </c>
      <c r="F45" s="3461"/>
      <c r="G45" s="3461"/>
      <c r="H45" s="3461"/>
      <c r="I45" s="3461"/>
      <c r="J45" s="3461"/>
      <c r="K45" s="3461"/>
      <c r="L45" s="3461"/>
      <c r="M45" s="3461"/>
      <c r="N45" s="3462"/>
    </row>
    <row r="46" spans="1:35" ht="20.100000000000001" customHeight="1" x14ac:dyDescent="0.15">
      <c r="A46" s="3444" t="s">
        <v>157</v>
      </c>
      <c r="B46" s="3445"/>
      <c r="C46" s="3445"/>
      <c r="D46" s="3446"/>
      <c r="E46" s="3447" t="s">
        <v>545</v>
      </c>
      <c r="F46" s="3448"/>
      <c r="G46" s="3448"/>
      <c r="H46" s="3448"/>
      <c r="I46" s="3448"/>
      <c r="J46" s="3448"/>
      <c r="K46" s="3448"/>
      <c r="L46" s="3448"/>
      <c r="M46" s="3448"/>
      <c r="N46" s="3449"/>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3450" t="s">
        <v>161</v>
      </c>
      <c r="B51" s="3451"/>
      <c r="C51" s="3451"/>
      <c r="D51" s="3451"/>
      <c r="E51" s="3452" t="str">
        <f>AA52 &amp; "市が直接実施  " &amp; AB52  &amp; "一部委託  "  &amp; AC52 &amp; "全部委託・指定管理  " &amp; AD52 &amp; "その他"</f>
        <v>□市が直接実施  □一部委託  ■全部委託・指定管理  □その他</v>
      </c>
      <c r="F51" s="3453"/>
      <c r="G51" s="3453"/>
      <c r="H51" s="3453"/>
      <c r="I51" s="3453"/>
      <c r="J51" s="3453"/>
      <c r="K51" s="3453"/>
      <c r="L51" s="3453"/>
      <c r="M51" s="3453"/>
      <c r="N51" s="3454"/>
    </row>
    <row r="52" spans="1:40" ht="20.100000000000001" customHeight="1" x14ac:dyDescent="0.15">
      <c r="A52" s="3450" t="s">
        <v>162</v>
      </c>
      <c r="B52" s="3451"/>
      <c r="C52" s="3451"/>
      <c r="D52" s="3451"/>
      <c r="E52" s="3452" t="str">
        <f>AA53 &amp; "国・県の制度　 " &amp; AB53  &amp; "国・県の制度＋市独自の制度　 "  &amp; AC53  &amp; "市独自の制度"</f>
        <v>□国・県の制度　 □国・県の制度＋市独自の制度　 ■市独自の制度</v>
      </c>
      <c r="F52" s="3453"/>
      <c r="G52" s="3453"/>
      <c r="H52" s="3453"/>
      <c r="I52" s="3453"/>
      <c r="J52" s="3453"/>
      <c r="K52" s="3453"/>
      <c r="L52" s="3453"/>
      <c r="M52" s="3453"/>
      <c r="N52" s="3454"/>
      <c r="AA52" s="8" t="s">
        <v>192</v>
      </c>
      <c r="AB52" s="8" t="s">
        <v>192</v>
      </c>
      <c r="AC52" s="8" t="s">
        <v>191</v>
      </c>
      <c r="AD52" s="8" t="s">
        <v>192</v>
      </c>
    </row>
    <row r="53" spans="1:40" ht="20.100000000000001" customHeight="1" thickBot="1" x14ac:dyDescent="0.2">
      <c r="A53" s="3439" t="s">
        <v>163</v>
      </c>
      <c r="B53" s="3440"/>
      <c r="C53" s="3440"/>
      <c r="D53" s="3440"/>
      <c r="E53" s="3441" t="s">
        <v>332</v>
      </c>
      <c r="F53" s="3442"/>
      <c r="G53" s="3442"/>
      <c r="H53" s="3442"/>
      <c r="I53" s="3442"/>
      <c r="J53" s="3442"/>
      <c r="K53" s="3442"/>
      <c r="L53" s="3442"/>
      <c r="M53" s="3442"/>
      <c r="N53" s="3443"/>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273979000</v>
      </c>
      <c r="F57" s="108"/>
      <c r="G57" s="108">
        <f>IFERROR(HLOOKUP($AF$38,$AA$56:$AI$57,2,FALSE)*1000,"")</f>
        <v>685790000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191956</v>
      </c>
      <c r="AE57" s="23">
        <v>273979</v>
      </c>
      <c r="AF57" s="23">
        <v>685790</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54592000</v>
      </c>
      <c r="G58" s="15"/>
      <c r="H58" s="16">
        <f>IFERROR(G57-H59,"")</f>
        <v>50050000</v>
      </c>
      <c r="I58" s="15"/>
      <c r="J58" s="16">
        <f>IFERROR(I57-J59,"")</f>
        <v>0</v>
      </c>
      <c r="K58" s="15"/>
      <c r="L58" s="16">
        <f>IFERROR(K57-L59,"")</f>
        <v>0</v>
      </c>
      <c r="M58" s="15"/>
      <c r="N58" s="17">
        <f>IFERROR(M57-N59,"")</f>
        <v>0</v>
      </c>
      <c r="AA58" s="23">
        <v>0</v>
      </c>
      <c r="AB58" s="23">
        <v>0</v>
      </c>
      <c r="AC58" s="23">
        <v>0</v>
      </c>
      <c r="AD58" s="23">
        <v>36933875</v>
      </c>
      <c r="AE58" s="23">
        <v>191890156</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219387000</v>
      </c>
      <c r="G59" s="15"/>
      <c r="H59" s="16">
        <f>IFERROR(HLOOKUP($AF$38,$AA$60:$AI$61,2,FALSE)*1000,"")</f>
        <v>635740000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191890156</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82088844</v>
      </c>
      <c r="F61" s="108"/>
      <c r="G61" s="108">
        <f>IFERROR(G57-G60,"")</f>
        <v>685790000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78600</v>
      </c>
      <c r="AE61" s="24">
        <f t="shared" si="2"/>
        <v>219387</v>
      </c>
      <c r="AF61" s="24">
        <f t="shared" si="2"/>
        <v>635740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0.70038271546359387</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3300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546</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547</v>
      </c>
      <c r="C70" s="96"/>
      <c r="D70" s="26" t="s">
        <v>393</v>
      </c>
      <c r="E70" s="91">
        <f>IFERROR(HLOOKUP($AE$38,$AA$76:$AI$80,2,FALSE),"")</f>
        <v>12</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27571</v>
      </c>
      <c r="AF70" s="25">
        <v>30740</v>
      </c>
      <c r="AG70" s="25">
        <v>0</v>
      </c>
      <c r="AH70" s="25">
        <v>0</v>
      </c>
      <c r="AI70" s="25">
        <v>0</v>
      </c>
      <c r="AJ70" s="8" t="s">
        <v>194</v>
      </c>
      <c r="AL70" s="8" t="s">
        <v>194</v>
      </c>
      <c r="AN70" s="8" t="s">
        <v>194</v>
      </c>
    </row>
    <row r="71" spans="1:40" ht="20.100000000000001" customHeight="1" x14ac:dyDescent="0.15">
      <c r="A71" s="97"/>
      <c r="B71" s="96" t="s">
        <v>548</v>
      </c>
      <c r="C71" s="96"/>
      <c r="D71" s="26" t="s">
        <v>393</v>
      </c>
      <c r="E71" s="91">
        <f>IFERROR(HLOOKUP($AE$38,$AA$76:$AI$80,3,FALSE),"")</f>
        <v>41</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36916</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78600</v>
      </c>
      <c r="AE73" s="25">
        <v>151600</v>
      </c>
      <c r="AF73" s="25">
        <v>605000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12</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41</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3426" t="s">
        <v>151</v>
      </c>
      <c r="B85" s="3427"/>
      <c r="C85" s="3427"/>
      <c r="D85" s="3427"/>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3426" t="s">
        <v>155</v>
      </c>
      <c r="B87" s="3427"/>
      <c r="C87" s="3427"/>
      <c r="D87" s="3427"/>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3437" t="s">
        <v>158</v>
      </c>
      <c r="B89" s="3438"/>
      <c r="C89" s="3438"/>
      <c r="D89" s="3438"/>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3426" t="s">
        <v>160</v>
      </c>
      <c r="B91" s="3427"/>
      <c r="C91" s="3427"/>
      <c r="D91" s="3428"/>
      <c r="E91" s="52" t="s">
        <v>549</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3426" t="s">
        <v>172</v>
      </c>
      <c r="B98" s="3427"/>
      <c r="C98" s="3427"/>
      <c r="D98" s="3428"/>
      <c r="E98" s="3432" t="s">
        <v>216</v>
      </c>
      <c r="F98" s="3433"/>
      <c r="G98" s="3434" t="s">
        <v>173</v>
      </c>
      <c r="H98" s="3435"/>
      <c r="I98" s="3435"/>
      <c r="J98" s="3435"/>
      <c r="K98" s="3435"/>
      <c r="L98" s="3435"/>
      <c r="M98" s="3435"/>
      <c r="N98" s="3436"/>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3426" t="s">
        <v>183</v>
      </c>
      <c r="B105" s="3427"/>
      <c r="C105" s="3427"/>
      <c r="D105" s="3428"/>
      <c r="E105" s="3429" t="s">
        <v>550</v>
      </c>
      <c r="F105" s="3430"/>
      <c r="G105" s="3430"/>
      <c r="H105" s="3430"/>
      <c r="I105" s="3430"/>
      <c r="J105" s="3430"/>
      <c r="K105" s="3430"/>
      <c r="L105" s="3430"/>
      <c r="M105" s="3430"/>
      <c r="N105" s="3431"/>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293" t="s">
        <v>147</v>
      </c>
      <c r="Q4" s="294"/>
      <c r="R4" s="294"/>
      <c r="S4" s="294"/>
      <c r="T4" s="197" t="str">
        <f>LEFT(E83,1)</f>
        <v>Ｂ</v>
      </c>
      <c r="U4" s="419" t="s">
        <v>148</v>
      </c>
      <c r="V4" s="419"/>
      <c r="W4" s="419"/>
      <c r="X4" s="420"/>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教育内容の充実</v>
      </c>
      <c r="F6" s="138"/>
      <c r="G6" s="138"/>
      <c r="H6" s="138"/>
      <c r="I6" s="138"/>
      <c r="J6" s="138"/>
      <c r="K6" s="138"/>
      <c r="L6" s="138"/>
      <c r="M6" s="138"/>
      <c r="N6" s="139"/>
      <c r="P6" s="282" t="s">
        <v>151</v>
      </c>
      <c r="Q6" s="283"/>
      <c r="R6" s="283"/>
      <c r="S6" s="283"/>
      <c r="T6" s="197" t="str">
        <f>LEFT(E85,1)</f>
        <v>Ｂ</v>
      </c>
      <c r="U6" s="419" t="s">
        <v>152</v>
      </c>
      <c r="V6" s="419"/>
      <c r="W6" s="419"/>
      <c r="X6" s="420"/>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421" t="s">
        <v>153</v>
      </c>
      <c r="B7" s="422"/>
      <c r="C7" s="422"/>
      <c r="D7" s="422"/>
      <c r="E7" s="423" t="str">
        <f t="shared" si="0"/>
        <v>児童派遣費助成</v>
      </c>
      <c r="F7" s="424"/>
      <c r="G7" s="424"/>
      <c r="H7" s="424"/>
      <c r="I7" s="424"/>
      <c r="J7" s="424"/>
      <c r="K7" s="424"/>
      <c r="L7" s="424"/>
      <c r="M7" s="424"/>
      <c r="N7" s="425"/>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396" t="s">
        <v>154</v>
      </c>
      <c r="B8" s="397"/>
      <c r="C8" s="397"/>
      <c r="D8" s="397"/>
      <c r="E8" s="406" t="str">
        <f t="shared" si="0"/>
        <v>学務課</v>
      </c>
      <c r="F8" s="407"/>
      <c r="G8" s="407"/>
      <c r="H8" s="407"/>
      <c r="I8" s="407"/>
      <c r="J8" s="407"/>
      <c r="K8" s="407"/>
      <c r="L8" s="407"/>
      <c r="M8" s="407"/>
      <c r="N8" s="408"/>
      <c r="P8" s="393" t="s">
        <v>155</v>
      </c>
      <c r="Q8" s="394"/>
      <c r="R8" s="394"/>
      <c r="S8" s="394"/>
      <c r="T8" s="184" t="str">
        <f>LEFT(E87,1)</f>
        <v>Ａ</v>
      </c>
      <c r="U8" s="409" t="s">
        <v>156</v>
      </c>
      <c r="V8" s="409"/>
      <c r="W8" s="409"/>
      <c r="X8" s="410"/>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411" t="s">
        <v>157</v>
      </c>
      <c r="B9" s="412"/>
      <c r="C9" s="412"/>
      <c r="D9" s="413"/>
      <c r="E9" s="414" t="str">
        <f t="shared" si="0"/>
        <v>クラブ活動などで大会等に出場する児童の派遣に要する費用について、助成を行う。</v>
      </c>
      <c r="F9" s="415"/>
      <c r="G9" s="415"/>
      <c r="H9" s="415"/>
      <c r="I9" s="415"/>
      <c r="J9" s="415"/>
      <c r="K9" s="415"/>
      <c r="L9" s="415"/>
      <c r="M9" s="415"/>
      <c r="N9" s="416"/>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417" t="s">
        <v>158</v>
      </c>
      <c r="Q10" s="418"/>
      <c r="R10" s="418"/>
      <c r="S10" s="418"/>
      <c r="T10" s="197" t="str">
        <f>LEFT(E89,1)</f>
        <v>Ａ</v>
      </c>
      <c r="U10" s="409" t="s">
        <v>159</v>
      </c>
      <c r="V10" s="409"/>
      <c r="W10" s="409"/>
      <c r="X10" s="410"/>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大会出場に際して、児童の移動費のみだけではなく、楽器や運動用具等の運搬費用もかかるため、それらの費用を助成することにより負担の軽減となった。
しかしながら、楽器等の運搬にかかる費用は上昇しており、学校はコスト意識を持っているもののコストを下げる余地はあまり大きくない。</v>
      </c>
      <c r="U12" s="391"/>
      <c r="V12" s="391"/>
      <c r="W12" s="391"/>
      <c r="X12" s="392"/>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396" t="s">
        <v>161</v>
      </c>
      <c r="B14" s="397"/>
      <c r="C14" s="397"/>
      <c r="D14" s="397"/>
      <c r="E14" s="398" t="str">
        <f>E51</f>
        <v>■市が直接実施  □一部委託  □全部委託・指定管理  □その他</v>
      </c>
      <c r="F14" s="399"/>
      <c r="G14" s="399"/>
      <c r="H14" s="399"/>
      <c r="I14" s="399"/>
      <c r="J14" s="399"/>
      <c r="K14" s="399"/>
      <c r="L14" s="399"/>
      <c r="M14" s="399"/>
      <c r="N14" s="400"/>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396" t="s">
        <v>162</v>
      </c>
      <c r="B15" s="397"/>
      <c r="C15" s="397"/>
      <c r="D15" s="397"/>
      <c r="E15" s="398" t="str">
        <f>E52</f>
        <v>□国・県の制度　 □国・県の制度＋市独自の制度　 ■市独自の制度</v>
      </c>
      <c r="F15" s="399"/>
      <c r="G15" s="399"/>
      <c r="H15" s="399"/>
      <c r="I15" s="399"/>
      <c r="J15" s="399"/>
      <c r="K15" s="399"/>
      <c r="L15" s="399"/>
      <c r="M15" s="399"/>
      <c r="N15" s="400"/>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401" t="s">
        <v>163</v>
      </c>
      <c r="B16" s="402"/>
      <c r="C16" s="402"/>
      <c r="D16" s="402"/>
      <c r="E16" s="403" t="str">
        <f>E53</f>
        <v>新座市立小・中学校児童生徒派遣費助成金交付要領</v>
      </c>
      <c r="F16" s="404"/>
      <c r="G16" s="404"/>
      <c r="H16" s="404"/>
      <c r="I16" s="404"/>
      <c r="J16" s="404"/>
      <c r="K16" s="404"/>
      <c r="L16" s="404"/>
      <c r="M16" s="404"/>
      <c r="N16" s="405"/>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250000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250000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249732</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268</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0.99892800000000004</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新開小学校マーチングバンドに助成を行った。
１、マーチングバンド埼玉県大会　令和５年９月２４日
２、マーチングバンド関東大会　令和５年１１月１１日　</v>
      </c>
      <c r="F26" s="105"/>
      <c r="G26" s="105"/>
      <c r="H26" s="105"/>
      <c r="I26" s="105"/>
      <c r="J26" s="105"/>
      <c r="K26" s="105"/>
      <c r="L26" s="105"/>
      <c r="M26" s="105"/>
      <c r="N26" s="106"/>
      <c r="O26" s="18"/>
      <c r="P26" s="393" t="s">
        <v>183</v>
      </c>
      <c r="Q26" s="394"/>
      <c r="R26" s="394"/>
      <c r="S26" s="395"/>
      <c r="T26" s="153" t="str">
        <f>E105</f>
        <v>今後も児童のクラブ活動での大会出場の派遣費用について、適切に助成を行っていく。</v>
      </c>
      <c r="U26" s="391"/>
      <c r="V26" s="391"/>
      <c r="W26" s="391"/>
      <c r="X26" s="392"/>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大会出場件数</v>
      </c>
      <c r="C33" s="96"/>
      <c r="D33" s="21" t="str">
        <f t="shared" ref="D33:E36" si="1">D70</f>
        <v>回</v>
      </c>
      <c r="E33" s="148">
        <f t="shared" si="1"/>
        <v>2</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施策１　教育内容の充実</v>
      </c>
      <c r="F43" s="138"/>
      <c r="G43" s="138"/>
      <c r="H43" s="138"/>
      <c r="I43" s="138"/>
      <c r="J43" s="138"/>
      <c r="K43" s="138"/>
      <c r="L43" s="138"/>
      <c r="M43" s="138"/>
      <c r="N43" s="139"/>
      <c r="AA43" s="8">
        <v>1</v>
      </c>
      <c r="AB43" s="8" t="s">
        <v>10</v>
      </c>
    </row>
    <row r="44" spans="1:35" ht="20.100000000000001" customHeight="1" x14ac:dyDescent="0.15">
      <c r="A44" s="383" t="s">
        <v>153</v>
      </c>
      <c r="B44" s="384"/>
      <c r="C44" s="384"/>
      <c r="D44" s="384"/>
      <c r="E44" s="385" t="s">
        <v>227</v>
      </c>
      <c r="F44" s="386"/>
      <c r="G44" s="386"/>
      <c r="H44" s="386"/>
      <c r="I44" s="386"/>
      <c r="J44" s="386"/>
      <c r="K44" s="386"/>
      <c r="L44" s="386"/>
      <c r="M44" s="386"/>
      <c r="N44" s="387"/>
    </row>
    <row r="45" spans="1:35" ht="20.100000000000001" customHeight="1" x14ac:dyDescent="0.15">
      <c r="A45" s="378" t="s">
        <v>154</v>
      </c>
      <c r="B45" s="379"/>
      <c r="C45" s="379"/>
      <c r="D45" s="379"/>
      <c r="E45" s="388" t="s">
        <v>228</v>
      </c>
      <c r="F45" s="389"/>
      <c r="G45" s="389"/>
      <c r="H45" s="389"/>
      <c r="I45" s="389"/>
      <c r="J45" s="389"/>
      <c r="K45" s="389"/>
      <c r="L45" s="389"/>
      <c r="M45" s="389"/>
      <c r="N45" s="390"/>
    </row>
    <row r="46" spans="1:35" ht="20.100000000000001" customHeight="1" x14ac:dyDescent="0.15">
      <c r="A46" s="372" t="s">
        <v>157</v>
      </c>
      <c r="B46" s="373"/>
      <c r="C46" s="373"/>
      <c r="D46" s="374"/>
      <c r="E46" s="375" t="s">
        <v>229</v>
      </c>
      <c r="F46" s="376"/>
      <c r="G46" s="376"/>
      <c r="H46" s="376"/>
      <c r="I46" s="376"/>
      <c r="J46" s="376"/>
      <c r="K46" s="376"/>
      <c r="L46" s="376"/>
      <c r="M46" s="376"/>
      <c r="N46" s="377"/>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378" t="s">
        <v>161</v>
      </c>
      <c r="B51" s="379"/>
      <c r="C51" s="379"/>
      <c r="D51" s="379"/>
      <c r="E51" s="380" t="str">
        <f>AA52 &amp; "市が直接実施  " &amp; AB52  &amp; "一部委託  "  &amp; AC52 &amp; "全部委託・指定管理  " &amp; AD52 &amp; "その他"</f>
        <v>■市が直接実施  □一部委託  □全部委託・指定管理  □その他</v>
      </c>
      <c r="F51" s="381"/>
      <c r="G51" s="381"/>
      <c r="H51" s="381"/>
      <c r="I51" s="381"/>
      <c r="J51" s="381"/>
      <c r="K51" s="381"/>
      <c r="L51" s="381"/>
      <c r="M51" s="381"/>
      <c r="N51" s="382"/>
    </row>
    <row r="52" spans="1:40" ht="20.100000000000001" customHeight="1" x14ac:dyDescent="0.15">
      <c r="A52" s="378" t="s">
        <v>162</v>
      </c>
      <c r="B52" s="379"/>
      <c r="C52" s="379"/>
      <c r="D52" s="379"/>
      <c r="E52" s="380" t="str">
        <f>AA53 &amp; "国・県の制度　 " &amp; AB53  &amp; "国・県の制度＋市独自の制度　 "  &amp; AC53  &amp; "市独自の制度"</f>
        <v>□国・県の制度　 □国・県の制度＋市独自の制度　 ■市独自の制度</v>
      </c>
      <c r="F52" s="381"/>
      <c r="G52" s="381"/>
      <c r="H52" s="381"/>
      <c r="I52" s="381"/>
      <c r="J52" s="381"/>
      <c r="K52" s="381"/>
      <c r="L52" s="381"/>
      <c r="M52" s="381"/>
      <c r="N52" s="382"/>
      <c r="AA52" s="8" t="s">
        <v>191</v>
      </c>
      <c r="AB52" s="8" t="s">
        <v>192</v>
      </c>
      <c r="AC52" s="8" t="s">
        <v>192</v>
      </c>
      <c r="AD52" s="8" t="s">
        <v>192</v>
      </c>
    </row>
    <row r="53" spans="1:40" ht="20.100000000000001" customHeight="1" thickBot="1" x14ac:dyDescent="0.2">
      <c r="A53" s="367" t="s">
        <v>163</v>
      </c>
      <c r="B53" s="368"/>
      <c r="C53" s="368"/>
      <c r="D53" s="368"/>
      <c r="E53" s="369" t="s">
        <v>230</v>
      </c>
      <c r="F53" s="370"/>
      <c r="G53" s="370"/>
      <c r="H53" s="370"/>
      <c r="I53" s="370"/>
      <c r="J53" s="370"/>
      <c r="K53" s="370"/>
      <c r="L53" s="370"/>
      <c r="M53" s="370"/>
      <c r="N53" s="371"/>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250000</v>
      </c>
      <c r="F57" s="108"/>
      <c r="G57" s="108">
        <f>IFERROR(HLOOKUP($AF$38,$AA$56:$AI$57,2,FALSE)*1000,"")</f>
        <v>180000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180</v>
      </c>
      <c r="AE57" s="23">
        <v>250</v>
      </c>
      <c r="AF57" s="23">
        <v>180</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250000</v>
      </c>
      <c r="G58" s="15"/>
      <c r="H58" s="16">
        <f>IFERROR(G57-H59,"")</f>
        <v>180000</v>
      </c>
      <c r="I58" s="15"/>
      <c r="J58" s="16">
        <f>IFERROR(I57-J59,"")</f>
        <v>0</v>
      </c>
      <c r="K58" s="15"/>
      <c r="L58" s="16">
        <f>IFERROR(K57-L59,"")</f>
        <v>0</v>
      </c>
      <c r="M58" s="15"/>
      <c r="N58" s="17">
        <f>IFERROR(M57-N59,"")</f>
        <v>0</v>
      </c>
      <c r="AA58" s="23">
        <v>0</v>
      </c>
      <c r="AB58" s="23">
        <v>0</v>
      </c>
      <c r="AC58" s="23">
        <v>0</v>
      </c>
      <c r="AD58" s="23">
        <v>116479</v>
      </c>
      <c r="AE58" s="23">
        <v>249732</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249732</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268</v>
      </c>
      <c r="F61" s="108"/>
      <c r="G61" s="108">
        <f>IFERROR(G57-G60,"")</f>
        <v>180000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0.99892800000000004</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231</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232</v>
      </c>
      <c r="C70" s="96"/>
      <c r="D70" s="26" t="s">
        <v>197</v>
      </c>
      <c r="E70" s="91">
        <f>IFERROR(HLOOKUP($AE$38,$AA$76:$AI$80,2,FALSE),"")</f>
        <v>2</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2</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354" t="s">
        <v>151</v>
      </c>
      <c r="B85" s="355"/>
      <c r="C85" s="355"/>
      <c r="D85" s="355"/>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354" t="s">
        <v>155</v>
      </c>
      <c r="B87" s="355"/>
      <c r="C87" s="355"/>
      <c r="D87" s="355"/>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365" t="s">
        <v>158</v>
      </c>
      <c r="B89" s="366"/>
      <c r="C89" s="366"/>
      <c r="D89" s="366"/>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354" t="s">
        <v>160</v>
      </c>
      <c r="B91" s="355"/>
      <c r="C91" s="355"/>
      <c r="D91" s="356"/>
      <c r="E91" s="52" t="s">
        <v>233</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354" t="s">
        <v>172</v>
      </c>
      <c r="B98" s="355"/>
      <c r="C98" s="355"/>
      <c r="D98" s="356"/>
      <c r="E98" s="360" t="s">
        <v>206</v>
      </c>
      <c r="F98" s="361"/>
      <c r="G98" s="362" t="s">
        <v>173</v>
      </c>
      <c r="H98" s="363"/>
      <c r="I98" s="363"/>
      <c r="J98" s="363"/>
      <c r="K98" s="363"/>
      <c r="L98" s="363"/>
      <c r="M98" s="363"/>
      <c r="N98" s="364"/>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354" t="s">
        <v>183</v>
      </c>
      <c r="B105" s="355"/>
      <c r="C105" s="355"/>
      <c r="D105" s="356"/>
      <c r="E105" s="357" t="s">
        <v>234</v>
      </c>
      <c r="F105" s="358"/>
      <c r="G105" s="358"/>
      <c r="H105" s="358"/>
      <c r="I105" s="358"/>
      <c r="J105" s="358"/>
      <c r="K105" s="358"/>
      <c r="L105" s="358"/>
      <c r="M105" s="358"/>
      <c r="N105" s="359"/>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3437" t="s">
        <v>147</v>
      </c>
      <c r="Q4" s="3438"/>
      <c r="R4" s="3438"/>
      <c r="S4" s="3438"/>
      <c r="T4" s="197" t="str">
        <f>LEFT(E83,1)</f>
        <v>Ｂ</v>
      </c>
      <c r="U4" s="3563" t="s">
        <v>148</v>
      </c>
      <c r="V4" s="3563"/>
      <c r="W4" s="3563"/>
      <c r="X4" s="3564"/>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3426" t="s">
        <v>151</v>
      </c>
      <c r="Q6" s="3427"/>
      <c r="R6" s="3427"/>
      <c r="S6" s="3427"/>
      <c r="T6" s="197" t="str">
        <f>LEFT(E85,1)</f>
        <v>Ｂ</v>
      </c>
      <c r="U6" s="3563" t="s">
        <v>152</v>
      </c>
      <c r="V6" s="3563"/>
      <c r="W6" s="3563"/>
      <c r="X6" s="3564"/>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3565" t="s">
        <v>153</v>
      </c>
      <c r="B7" s="3566"/>
      <c r="C7" s="3566"/>
      <c r="D7" s="3566"/>
      <c r="E7" s="3567" t="str">
        <f t="shared" si="0"/>
        <v>小学校用地借上</v>
      </c>
      <c r="F7" s="3568"/>
      <c r="G7" s="3568"/>
      <c r="H7" s="3568"/>
      <c r="I7" s="3568"/>
      <c r="J7" s="3568"/>
      <c r="K7" s="3568"/>
      <c r="L7" s="3568"/>
      <c r="M7" s="3568"/>
      <c r="N7" s="3569"/>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3540" t="s">
        <v>154</v>
      </c>
      <c r="B8" s="3541"/>
      <c r="C8" s="3541"/>
      <c r="D8" s="3541"/>
      <c r="E8" s="3550" t="str">
        <f t="shared" si="0"/>
        <v>教育総務課</v>
      </c>
      <c r="F8" s="3551"/>
      <c r="G8" s="3551"/>
      <c r="H8" s="3551"/>
      <c r="I8" s="3551"/>
      <c r="J8" s="3551"/>
      <c r="K8" s="3551"/>
      <c r="L8" s="3551"/>
      <c r="M8" s="3551"/>
      <c r="N8" s="3552"/>
      <c r="P8" s="3537" t="s">
        <v>155</v>
      </c>
      <c r="Q8" s="3538"/>
      <c r="R8" s="3538"/>
      <c r="S8" s="3538"/>
      <c r="T8" s="184" t="str">
        <f>LEFT(E87,1)</f>
        <v>Ａ</v>
      </c>
      <c r="U8" s="3553" t="s">
        <v>156</v>
      </c>
      <c r="V8" s="3553"/>
      <c r="W8" s="3553"/>
      <c r="X8" s="3554"/>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3555" t="s">
        <v>157</v>
      </c>
      <c r="B9" s="3556"/>
      <c r="C9" s="3556"/>
      <c r="D9" s="3557"/>
      <c r="E9" s="3558" t="str">
        <f t="shared" si="0"/>
        <v>学校運営に必要な学校用地の一部を借り上げる。
１　地権者　７人
２　借　地　９，４６７．９３㎡</v>
      </c>
      <c r="F9" s="3559"/>
      <c r="G9" s="3559"/>
      <c r="H9" s="3559"/>
      <c r="I9" s="3559"/>
      <c r="J9" s="3559"/>
      <c r="K9" s="3559"/>
      <c r="L9" s="3559"/>
      <c r="M9" s="3559"/>
      <c r="N9" s="3560"/>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3561" t="s">
        <v>158</v>
      </c>
      <c r="Q10" s="3562"/>
      <c r="R10" s="3562"/>
      <c r="S10" s="3562"/>
      <c r="T10" s="197" t="str">
        <f>LEFT(E89,1)</f>
        <v>Ａ</v>
      </c>
      <c r="U10" s="3553" t="s">
        <v>159</v>
      </c>
      <c r="V10" s="3553"/>
      <c r="W10" s="3553"/>
      <c r="X10" s="3554"/>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当初の予定どおり遅延なく小学校用地借上に係る賃借料の支払いを行った。</v>
      </c>
      <c r="U12" s="3535"/>
      <c r="V12" s="3535"/>
      <c r="W12" s="3535"/>
      <c r="X12" s="3536"/>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3540" t="s">
        <v>161</v>
      </c>
      <c r="B14" s="3541"/>
      <c r="C14" s="3541"/>
      <c r="D14" s="3541"/>
      <c r="E14" s="3542" t="str">
        <f>E51</f>
        <v>■市が直接実施  □一部委託  □全部委託・指定管理  □その他</v>
      </c>
      <c r="F14" s="3543"/>
      <c r="G14" s="3543"/>
      <c r="H14" s="3543"/>
      <c r="I14" s="3543"/>
      <c r="J14" s="3543"/>
      <c r="K14" s="3543"/>
      <c r="L14" s="3543"/>
      <c r="M14" s="3543"/>
      <c r="N14" s="3544"/>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3540" t="s">
        <v>162</v>
      </c>
      <c r="B15" s="3541"/>
      <c r="C15" s="3541"/>
      <c r="D15" s="3541"/>
      <c r="E15" s="3542" t="str">
        <f>E52</f>
        <v>□国・県の制度　 □国・県の制度＋市独自の制度　 ■市独自の制度</v>
      </c>
      <c r="F15" s="3543"/>
      <c r="G15" s="3543"/>
      <c r="H15" s="3543"/>
      <c r="I15" s="3543"/>
      <c r="J15" s="3543"/>
      <c r="K15" s="3543"/>
      <c r="L15" s="3543"/>
      <c r="M15" s="3543"/>
      <c r="N15" s="3544"/>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3545" t="s">
        <v>163</v>
      </c>
      <c r="B16" s="3546"/>
      <c r="C16" s="3546"/>
      <c r="D16" s="3546"/>
      <c r="E16" s="3547" t="str">
        <f>E53</f>
        <v>なし</v>
      </c>
      <c r="F16" s="3548"/>
      <c r="G16" s="3548"/>
      <c r="H16" s="3548"/>
      <c r="I16" s="3548"/>
      <c r="J16" s="3548"/>
      <c r="K16" s="3548"/>
      <c r="L16" s="3548"/>
      <c r="M16" s="3548"/>
      <c r="N16" s="3549"/>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16706000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16706000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16705440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560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0.99996647910930203</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土地賃貸借契約に基づき、小学校用地として借り上げている土地の賃貸借料、固定資産税及び都市計画税を年間３回に分けて支払いを行った。</v>
      </c>
      <c r="F26" s="105"/>
      <c r="G26" s="105"/>
      <c r="H26" s="105"/>
      <c r="I26" s="105"/>
      <c r="J26" s="105"/>
      <c r="K26" s="105"/>
      <c r="L26" s="105"/>
      <c r="M26" s="105"/>
      <c r="N26" s="106"/>
      <c r="O26" s="18"/>
      <c r="P26" s="3537" t="s">
        <v>183</v>
      </c>
      <c r="Q26" s="3538"/>
      <c r="R26" s="3538"/>
      <c r="S26" s="3539"/>
      <c r="T26" s="153" t="str">
        <f>E105</f>
        <v>継続して計画どおりに小学校用地借上に係る賃借料の支払いを行う。</v>
      </c>
      <c r="U26" s="3535"/>
      <c r="V26" s="3535"/>
      <c r="W26" s="3535"/>
      <c r="X26" s="3536"/>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用地借上料支払回数</v>
      </c>
      <c r="C33" s="96"/>
      <c r="D33" s="21" t="str">
        <f t="shared" ref="D33:E36" si="1">D70</f>
        <v>回</v>
      </c>
      <c r="E33" s="148">
        <f t="shared" si="1"/>
        <v>3</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3527" t="s">
        <v>153</v>
      </c>
      <c r="B44" s="3528"/>
      <c r="C44" s="3528"/>
      <c r="D44" s="3528"/>
      <c r="E44" s="3529" t="s">
        <v>551</v>
      </c>
      <c r="F44" s="3530"/>
      <c r="G44" s="3530"/>
      <c r="H44" s="3530"/>
      <c r="I44" s="3530"/>
      <c r="J44" s="3530"/>
      <c r="K44" s="3530"/>
      <c r="L44" s="3530"/>
      <c r="M44" s="3530"/>
      <c r="N44" s="3531"/>
    </row>
    <row r="45" spans="1:35" ht="20.100000000000001" customHeight="1" x14ac:dyDescent="0.15">
      <c r="A45" s="3522" t="s">
        <v>154</v>
      </c>
      <c r="B45" s="3523"/>
      <c r="C45" s="3523"/>
      <c r="D45" s="3523"/>
      <c r="E45" s="3532" t="s">
        <v>219</v>
      </c>
      <c r="F45" s="3533"/>
      <c r="G45" s="3533"/>
      <c r="H45" s="3533"/>
      <c r="I45" s="3533"/>
      <c r="J45" s="3533"/>
      <c r="K45" s="3533"/>
      <c r="L45" s="3533"/>
      <c r="M45" s="3533"/>
      <c r="N45" s="3534"/>
    </row>
    <row r="46" spans="1:35" ht="20.100000000000001" customHeight="1" x14ac:dyDescent="0.15">
      <c r="A46" s="3516" t="s">
        <v>157</v>
      </c>
      <c r="B46" s="3517"/>
      <c r="C46" s="3517"/>
      <c r="D46" s="3518"/>
      <c r="E46" s="3519" t="s">
        <v>552</v>
      </c>
      <c r="F46" s="3520"/>
      <c r="G46" s="3520"/>
      <c r="H46" s="3520"/>
      <c r="I46" s="3520"/>
      <c r="J46" s="3520"/>
      <c r="K46" s="3520"/>
      <c r="L46" s="3520"/>
      <c r="M46" s="3520"/>
      <c r="N46" s="3521"/>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3522" t="s">
        <v>161</v>
      </c>
      <c r="B51" s="3523"/>
      <c r="C51" s="3523"/>
      <c r="D51" s="3523"/>
      <c r="E51" s="3524" t="str">
        <f>AA52 &amp; "市が直接実施  " &amp; AB52  &amp; "一部委託  "  &amp; AC52 &amp; "全部委託・指定管理  " &amp; AD52 &amp; "その他"</f>
        <v>■市が直接実施  □一部委託  □全部委託・指定管理  □その他</v>
      </c>
      <c r="F51" s="3525"/>
      <c r="G51" s="3525"/>
      <c r="H51" s="3525"/>
      <c r="I51" s="3525"/>
      <c r="J51" s="3525"/>
      <c r="K51" s="3525"/>
      <c r="L51" s="3525"/>
      <c r="M51" s="3525"/>
      <c r="N51" s="3526"/>
    </row>
    <row r="52" spans="1:40" ht="20.100000000000001" customHeight="1" x14ac:dyDescent="0.15">
      <c r="A52" s="3522" t="s">
        <v>162</v>
      </c>
      <c r="B52" s="3523"/>
      <c r="C52" s="3523"/>
      <c r="D52" s="3523"/>
      <c r="E52" s="3524" t="str">
        <f>AA53 &amp; "国・県の制度　 " &amp; AB53  &amp; "国・県の制度＋市独自の制度　 "  &amp; AC53  &amp; "市独自の制度"</f>
        <v>□国・県の制度　 □国・県の制度＋市独自の制度　 ■市独自の制度</v>
      </c>
      <c r="F52" s="3525"/>
      <c r="G52" s="3525"/>
      <c r="H52" s="3525"/>
      <c r="I52" s="3525"/>
      <c r="J52" s="3525"/>
      <c r="K52" s="3525"/>
      <c r="L52" s="3525"/>
      <c r="M52" s="3525"/>
      <c r="N52" s="3526"/>
      <c r="AA52" s="8" t="s">
        <v>191</v>
      </c>
      <c r="AB52" s="8" t="s">
        <v>192</v>
      </c>
      <c r="AC52" s="8" t="s">
        <v>192</v>
      </c>
      <c r="AD52" s="8" t="s">
        <v>192</v>
      </c>
    </row>
    <row r="53" spans="1:40" ht="20.100000000000001" customHeight="1" thickBot="1" x14ac:dyDescent="0.2">
      <c r="A53" s="3511" t="s">
        <v>163</v>
      </c>
      <c r="B53" s="3512"/>
      <c r="C53" s="3512"/>
      <c r="D53" s="3512"/>
      <c r="E53" s="3513" t="s">
        <v>332</v>
      </c>
      <c r="F53" s="3514"/>
      <c r="G53" s="3514"/>
      <c r="H53" s="3514"/>
      <c r="I53" s="3514"/>
      <c r="J53" s="3514"/>
      <c r="K53" s="3514"/>
      <c r="L53" s="3514"/>
      <c r="M53" s="3514"/>
      <c r="N53" s="3515"/>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16706000</v>
      </c>
      <c r="F57" s="108"/>
      <c r="G57" s="108">
        <f>IFERROR(HLOOKUP($AF$38,$AA$56:$AI$57,2,FALSE)*1000,"")</f>
        <v>16874000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16792</v>
      </c>
      <c r="AE57" s="23">
        <v>16706</v>
      </c>
      <c r="AF57" s="23">
        <v>16874</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16706000</v>
      </c>
      <c r="G58" s="15"/>
      <c r="H58" s="16">
        <f>IFERROR(G57-H59,"")</f>
        <v>16874000</v>
      </c>
      <c r="I58" s="15"/>
      <c r="J58" s="16">
        <f>IFERROR(I57-J59,"")</f>
        <v>0</v>
      </c>
      <c r="K58" s="15"/>
      <c r="L58" s="16">
        <f>IFERROR(K57-L59,"")</f>
        <v>0</v>
      </c>
      <c r="M58" s="15"/>
      <c r="N58" s="17">
        <f>IFERROR(M57-N59,"")</f>
        <v>0</v>
      </c>
      <c r="AA58" s="23">
        <v>0</v>
      </c>
      <c r="AB58" s="23">
        <v>0</v>
      </c>
      <c r="AC58" s="23">
        <v>0</v>
      </c>
      <c r="AD58" s="23">
        <v>11085477</v>
      </c>
      <c r="AE58" s="23">
        <v>16705440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16705440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560</v>
      </c>
      <c r="F61" s="108"/>
      <c r="G61" s="108">
        <f>IFERROR(G57-G60,"")</f>
        <v>16874000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0.99996647910930203</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553</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554</v>
      </c>
      <c r="C70" s="96"/>
      <c r="D70" s="26" t="s">
        <v>197</v>
      </c>
      <c r="E70" s="91">
        <f>IFERROR(HLOOKUP($AE$38,$AA$76:$AI$80,2,FALSE),"")</f>
        <v>3</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3</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3498" t="s">
        <v>151</v>
      </c>
      <c r="B85" s="3499"/>
      <c r="C85" s="3499"/>
      <c r="D85" s="3499"/>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3498" t="s">
        <v>155</v>
      </c>
      <c r="B87" s="3499"/>
      <c r="C87" s="3499"/>
      <c r="D87" s="3499"/>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3509" t="s">
        <v>158</v>
      </c>
      <c r="B89" s="3510"/>
      <c r="C89" s="3510"/>
      <c r="D89" s="3510"/>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3498" t="s">
        <v>160</v>
      </c>
      <c r="B91" s="3499"/>
      <c r="C91" s="3499"/>
      <c r="D91" s="3500"/>
      <c r="E91" s="52" t="s">
        <v>555</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3498" t="s">
        <v>172</v>
      </c>
      <c r="B98" s="3499"/>
      <c r="C98" s="3499"/>
      <c r="D98" s="3500"/>
      <c r="E98" s="3504" t="s">
        <v>206</v>
      </c>
      <c r="F98" s="3505"/>
      <c r="G98" s="3506" t="s">
        <v>173</v>
      </c>
      <c r="H98" s="3507"/>
      <c r="I98" s="3507"/>
      <c r="J98" s="3507"/>
      <c r="K98" s="3507"/>
      <c r="L98" s="3507"/>
      <c r="M98" s="3507"/>
      <c r="N98" s="3508"/>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3498" t="s">
        <v>183</v>
      </c>
      <c r="B105" s="3499"/>
      <c r="C105" s="3499"/>
      <c r="D105" s="3500"/>
      <c r="E105" s="3501" t="s">
        <v>556</v>
      </c>
      <c r="F105" s="3502"/>
      <c r="G105" s="3502"/>
      <c r="H105" s="3502"/>
      <c r="I105" s="3502"/>
      <c r="J105" s="3502"/>
      <c r="K105" s="3502"/>
      <c r="L105" s="3502"/>
      <c r="M105" s="3502"/>
      <c r="N105" s="3503"/>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2"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3509" t="s">
        <v>147</v>
      </c>
      <c r="Q4" s="3510"/>
      <c r="R4" s="3510"/>
      <c r="S4" s="3510"/>
      <c r="T4" s="197" t="str">
        <f>LEFT(E83,1)</f>
        <v>Ｂ</v>
      </c>
      <c r="U4" s="3635" t="s">
        <v>148</v>
      </c>
      <c r="V4" s="3635"/>
      <c r="W4" s="3635"/>
      <c r="X4" s="3636"/>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3498" t="s">
        <v>151</v>
      </c>
      <c r="Q6" s="3499"/>
      <c r="R6" s="3499"/>
      <c r="S6" s="3499"/>
      <c r="T6" s="197" t="str">
        <f>LEFT(E85,1)</f>
        <v>Ｂ</v>
      </c>
      <c r="U6" s="3635" t="s">
        <v>152</v>
      </c>
      <c r="V6" s="3635"/>
      <c r="W6" s="3635"/>
      <c r="X6" s="3636"/>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3637" t="s">
        <v>153</v>
      </c>
      <c r="B7" s="3638"/>
      <c r="C7" s="3638"/>
      <c r="D7" s="3638"/>
      <c r="E7" s="3639" t="str">
        <f t="shared" si="0"/>
        <v>小学校備品整備</v>
      </c>
      <c r="F7" s="3640"/>
      <c r="G7" s="3640"/>
      <c r="H7" s="3640"/>
      <c r="I7" s="3640"/>
      <c r="J7" s="3640"/>
      <c r="K7" s="3640"/>
      <c r="L7" s="3640"/>
      <c r="M7" s="3640"/>
      <c r="N7" s="3641"/>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3612" t="s">
        <v>154</v>
      </c>
      <c r="B8" s="3613"/>
      <c r="C8" s="3613"/>
      <c r="D8" s="3613"/>
      <c r="E8" s="3622" t="str">
        <f t="shared" si="0"/>
        <v>教育総務課</v>
      </c>
      <c r="F8" s="3623"/>
      <c r="G8" s="3623"/>
      <c r="H8" s="3623"/>
      <c r="I8" s="3623"/>
      <c r="J8" s="3623"/>
      <c r="K8" s="3623"/>
      <c r="L8" s="3623"/>
      <c r="M8" s="3623"/>
      <c r="N8" s="3624"/>
      <c r="P8" s="3609" t="s">
        <v>155</v>
      </c>
      <c r="Q8" s="3610"/>
      <c r="R8" s="3610"/>
      <c r="S8" s="3610"/>
      <c r="T8" s="184" t="str">
        <f>LEFT(E87,1)</f>
        <v>Ａ</v>
      </c>
      <c r="U8" s="3625" t="s">
        <v>156</v>
      </c>
      <c r="V8" s="3625"/>
      <c r="W8" s="3625"/>
      <c r="X8" s="3626"/>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3627" t="s">
        <v>157</v>
      </c>
      <c r="B9" s="3628"/>
      <c r="C9" s="3628"/>
      <c r="D9" s="3629"/>
      <c r="E9" s="3630" t="str">
        <f t="shared" si="0"/>
        <v>小学校の施設備品、教材備品等の充実を図るとともに、現有備品の老朽化、破損等に伴う買換え等、備品の整備を行う。</v>
      </c>
      <c r="F9" s="3631"/>
      <c r="G9" s="3631"/>
      <c r="H9" s="3631"/>
      <c r="I9" s="3631"/>
      <c r="J9" s="3631"/>
      <c r="K9" s="3631"/>
      <c r="L9" s="3631"/>
      <c r="M9" s="3631"/>
      <c r="N9" s="3632"/>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3633" t="s">
        <v>158</v>
      </c>
      <c r="Q10" s="3634"/>
      <c r="R10" s="3634"/>
      <c r="S10" s="3634"/>
      <c r="T10" s="197" t="str">
        <f>LEFT(E89,1)</f>
        <v>Ａ</v>
      </c>
      <c r="U10" s="3625" t="s">
        <v>159</v>
      </c>
      <c r="V10" s="3625"/>
      <c r="W10" s="3625"/>
      <c r="X10" s="3626"/>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各小学校の直近数年間の備品整備状況を勘案し、偏りなく教育業務備品の整備を進めることができた。また、国の理科教育振興費国庫補助金を最大限活用して理科備品を整備することができ、教育環境の充足を図ることができたと考える。
グランドピアノ等の高額な備品修繕についても、備品の老朽化具合を調査のうえ緊急性の高いものから計画的に修繕対応をすることができた。</v>
      </c>
      <c r="U12" s="3607"/>
      <c r="V12" s="3607"/>
      <c r="W12" s="3607"/>
      <c r="X12" s="360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3612" t="s">
        <v>161</v>
      </c>
      <c r="B14" s="3613"/>
      <c r="C14" s="3613"/>
      <c r="D14" s="3613"/>
      <c r="E14" s="3614" t="str">
        <f>E51</f>
        <v>■市が直接実施  □一部委託  □全部委託・指定管理  □その他</v>
      </c>
      <c r="F14" s="3615"/>
      <c r="G14" s="3615"/>
      <c r="H14" s="3615"/>
      <c r="I14" s="3615"/>
      <c r="J14" s="3615"/>
      <c r="K14" s="3615"/>
      <c r="L14" s="3615"/>
      <c r="M14" s="3615"/>
      <c r="N14" s="3616"/>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3612" t="s">
        <v>162</v>
      </c>
      <c r="B15" s="3613"/>
      <c r="C15" s="3613"/>
      <c r="D15" s="3613"/>
      <c r="E15" s="3614" t="str">
        <f>E52</f>
        <v>□国・県の制度　 □国・県の制度＋市独自の制度　 ■市独自の制度</v>
      </c>
      <c r="F15" s="3615"/>
      <c r="G15" s="3615"/>
      <c r="H15" s="3615"/>
      <c r="I15" s="3615"/>
      <c r="J15" s="3615"/>
      <c r="K15" s="3615"/>
      <c r="L15" s="3615"/>
      <c r="M15" s="3615"/>
      <c r="N15" s="3616"/>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3617" t="s">
        <v>163</v>
      </c>
      <c r="B16" s="3618"/>
      <c r="C16" s="3618"/>
      <c r="D16" s="3618"/>
      <c r="E16" s="3619" t="str">
        <f>E53</f>
        <v>なし</v>
      </c>
      <c r="F16" s="3620"/>
      <c r="G16" s="3620"/>
      <c r="H16" s="3620"/>
      <c r="I16" s="3620"/>
      <c r="J16" s="3620"/>
      <c r="K16" s="3620"/>
      <c r="L16" s="3620"/>
      <c r="M16" s="3620"/>
      <c r="N16" s="3621"/>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25426000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24736000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690000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25073079</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352921</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0.98611968064186262</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学校からの整備要望に応じて、学校配当の範囲では購入や修繕が難しいものを教育総務課で取りまとめのうえ整備を行った。また、理科備品については理科教育振興費国庫補助金を活用して教育環境の充実を図った。
当該事業において実施した主な内容は以下のとおり。
・生徒用机、椅子の整備
・グランドピアノ等の高額な備品の修繕
・オージオメーター等の高額な備品の購入</v>
      </c>
      <c r="F26" s="105"/>
      <c r="G26" s="105"/>
      <c r="H26" s="105"/>
      <c r="I26" s="105"/>
      <c r="J26" s="105"/>
      <c r="K26" s="105"/>
      <c r="L26" s="105"/>
      <c r="M26" s="105"/>
      <c r="N26" s="106"/>
      <c r="O26" s="18"/>
      <c r="P26" s="3609" t="s">
        <v>183</v>
      </c>
      <c r="Q26" s="3610"/>
      <c r="R26" s="3610"/>
      <c r="S26" s="3611"/>
      <c r="T26" s="153" t="str">
        <f>E105</f>
        <v>一部の学校のみが充実して学校間における偏りが生じないよう、学校からの整備要望を整理しつつ、高額な教育業務備品の購入については必要性を、高額な備品修繕については緊急性をそれぞれ勘案しながら引き続き計画的に対応を進めていく。</v>
      </c>
      <c r="U26" s="3607"/>
      <c r="V26" s="3607"/>
      <c r="W26" s="3607"/>
      <c r="X26" s="3608"/>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理科教育振興費国庫補助金活用率</v>
      </c>
      <c r="C33" s="96"/>
      <c r="D33" s="21" t="str">
        <f t="shared" ref="D33:E36" si="1">D70</f>
        <v>％</v>
      </c>
      <c r="E33" s="148">
        <f t="shared" si="1"/>
        <v>100</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3599" t="s">
        <v>153</v>
      </c>
      <c r="B44" s="3600"/>
      <c r="C44" s="3600"/>
      <c r="D44" s="3600"/>
      <c r="E44" s="3601" t="s">
        <v>557</v>
      </c>
      <c r="F44" s="3602"/>
      <c r="G44" s="3602"/>
      <c r="H44" s="3602"/>
      <c r="I44" s="3602"/>
      <c r="J44" s="3602"/>
      <c r="K44" s="3602"/>
      <c r="L44" s="3602"/>
      <c r="M44" s="3602"/>
      <c r="N44" s="3603"/>
    </row>
    <row r="45" spans="1:35" ht="20.100000000000001" customHeight="1" x14ac:dyDescent="0.15">
      <c r="A45" s="3594" t="s">
        <v>154</v>
      </c>
      <c r="B45" s="3595"/>
      <c r="C45" s="3595"/>
      <c r="D45" s="3595"/>
      <c r="E45" s="3604" t="s">
        <v>219</v>
      </c>
      <c r="F45" s="3605"/>
      <c r="G45" s="3605"/>
      <c r="H45" s="3605"/>
      <c r="I45" s="3605"/>
      <c r="J45" s="3605"/>
      <c r="K45" s="3605"/>
      <c r="L45" s="3605"/>
      <c r="M45" s="3605"/>
      <c r="N45" s="3606"/>
    </row>
    <row r="46" spans="1:35" ht="20.100000000000001" customHeight="1" x14ac:dyDescent="0.15">
      <c r="A46" s="3588" t="s">
        <v>157</v>
      </c>
      <c r="B46" s="3589"/>
      <c r="C46" s="3589"/>
      <c r="D46" s="3590"/>
      <c r="E46" s="3591" t="s">
        <v>558</v>
      </c>
      <c r="F46" s="3592"/>
      <c r="G46" s="3592"/>
      <c r="H46" s="3592"/>
      <c r="I46" s="3592"/>
      <c r="J46" s="3592"/>
      <c r="K46" s="3592"/>
      <c r="L46" s="3592"/>
      <c r="M46" s="3592"/>
      <c r="N46" s="3593"/>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3594" t="s">
        <v>161</v>
      </c>
      <c r="B51" s="3595"/>
      <c r="C51" s="3595"/>
      <c r="D51" s="3595"/>
      <c r="E51" s="3596" t="str">
        <f>AA52 &amp; "市が直接実施  " &amp; AB52  &amp; "一部委託  "  &amp; AC52 &amp; "全部委託・指定管理  " &amp; AD52 &amp; "その他"</f>
        <v>■市が直接実施  □一部委託  □全部委託・指定管理  □その他</v>
      </c>
      <c r="F51" s="3597"/>
      <c r="G51" s="3597"/>
      <c r="H51" s="3597"/>
      <c r="I51" s="3597"/>
      <c r="J51" s="3597"/>
      <c r="K51" s="3597"/>
      <c r="L51" s="3597"/>
      <c r="M51" s="3597"/>
      <c r="N51" s="3598"/>
    </row>
    <row r="52" spans="1:40" ht="20.100000000000001" customHeight="1" x14ac:dyDescent="0.15">
      <c r="A52" s="3594" t="s">
        <v>162</v>
      </c>
      <c r="B52" s="3595"/>
      <c r="C52" s="3595"/>
      <c r="D52" s="3595"/>
      <c r="E52" s="3596" t="str">
        <f>AA53 &amp; "国・県の制度　 " &amp; AB53  &amp; "国・県の制度＋市独自の制度　 "  &amp; AC53  &amp; "市独自の制度"</f>
        <v>□国・県の制度　 □国・県の制度＋市独自の制度　 ■市独自の制度</v>
      </c>
      <c r="F52" s="3597"/>
      <c r="G52" s="3597"/>
      <c r="H52" s="3597"/>
      <c r="I52" s="3597"/>
      <c r="J52" s="3597"/>
      <c r="K52" s="3597"/>
      <c r="L52" s="3597"/>
      <c r="M52" s="3597"/>
      <c r="N52" s="3598"/>
      <c r="AA52" s="8" t="s">
        <v>191</v>
      </c>
      <c r="AB52" s="8" t="s">
        <v>192</v>
      </c>
      <c r="AC52" s="8" t="s">
        <v>192</v>
      </c>
      <c r="AD52" s="8" t="s">
        <v>192</v>
      </c>
    </row>
    <row r="53" spans="1:40" ht="20.100000000000001" customHeight="1" thickBot="1" x14ac:dyDescent="0.2">
      <c r="A53" s="3583" t="s">
        <v>163</v>
      </c>
      <c r="B53" s="3584"/>
      <c r="C53" s="3584"/>
      <c r="D53" s="3584"/>
      <c r="E53" s="3585" t="s">
        <v>332</v>
      </c>
      <c r="F53" s="3586"/>
      <c r="G53" s="3586"/>
      <c r="H53" s="3586"/>
      <c r="I53" s="3586"/>
      <c r="J53" s="3586"/>
      <c r="K53" s="3586"/>
      <c r="L53" s="3586"/>
      <c r="M53" s="3586"/>
      <c r="N53" s="3587"/>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25426000</v>
      </c>
      <c r="F57" s="108"/>
      <c r="G57" s="108">
        <f>IFERROR(HLOOKUP($AF$38,$AA$56:$AI$57,2,FALSE)*1000,"")</f>
        <v>20115000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27026</v>
      </c>
      <c r="AE57" s="23">
        <v>25426</v>
      </c>
      <c r="AF57" s="23">
        <v>20115</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24736000</v>
      </c>
      <c r="G58" s="15"/>
      <c r="H58" s="16">
        <f>IFERROR(G57-H59,"")</f>
        <v>19425000</v>
      </c>
      <c r="I58" s="15"/>
      <c r="J58" s="16">
        <f>IFERROR(I57-J59,"")</f>
        <v>0</v>
      </c>
      <c r="K58" s="15"/>
      <c r="L58" s="16">
        <f>IFERROR(K57-L59,"")</f>
        <v>0</v>
      </c>
      <c r="M58" s="15"/>
      <c r="N58" s="17">
        <f>IFERROR(M57-N59,"")</f>
        <v>0</v>
      </c>
      <c r="AA58" s="23">
        <v>0</v>
      </c>
      <c r="AB58" s="23">
        <v>0</v>
      </c>
      <c r="AC58" s="23">
        <v>0</v>
      </c>
      <c r="AD58" s="23">
        <v>10120689</v>
      </c>
      <c r="AE58" s="23">
        <v>25073079</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690000</v>
      </c>
      <c r="G59" s="15"/>
      <c r="H59" s="16">
        <f>IFERROR(HLOOKUP($AF$38,$AA$60:$AI$61,2,FALSE)*1000,"")</f>
        <v>690000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25073079</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352921</v>
      </c>
      <c r="F61" s="108"/>
      <c r="G61" s="108">
        <f>IFERROR(G57-G60,"")</f>
        <v>20115000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690</v>
      </c>
      <c r="AE61" s="24">
        <f t="shared" si="2"/>
        <v>690</v>
      </c>
      <c r="AF61" s="24">
        <f t="shared" si="2"/>
        <v>690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0.98611968064186262</v>
      </c>
      <c r="F62" s="110"/>
      <c r="G62" s="110">
        <f>IFERROR(G$60/G$57,"")</f>
        <v>0</v>
      </c>
      <c r="H62" s="110"/>
      <c r="I62" s="110" t="str">
        <f>IFERROR(I$60/I$57,"")</f>
        <v/>
      </c>
      <c r="J62" s="110"/>
      <c r="K62" s="110" t="str">
        <f>IFERROR(K$60/K$57,"")</f>
        <v/>
      </c>
      <c r="L62" s="110"/>
      <c r="M62" s="110" t="str">
        <f>IFERROR(M$60/M$57,"")</f>
        <v/>
      </c>
      <c r="N62" s="111"/>
      <c r="AA62" s="25">
        <v>0</v>
      </c>
      <c r="AB62" s="25">
        <v>0</v>
      </c>
      <c r="AC62" s="25">
        <v>0</v>
      </c>
      <c r="AD62" s="25">
        <v>690</v>
      </c>
      <c r="AE62" s="25">
        <v>690</v>
      </c>
      <c r="AF62" s="25">
        <v>690</v>
      </c>
      <c r="AG62" s="25">
        <v>0</v>
      </c>
      <c r="AH62" s="25">
        <v>0</v>
      </c>
      <c r="AI62" s="25">
        <v>0</v>
      </c>
      <c r="AJ62" s="8" t="s">
        <v>194</v>
      </c>
      <c r="AL62" s="8" t="s">
        <v>194</v>
      </c>
      <c r="AN62" s="8" t="s">
        <v>194</v>
      </c>
    </row>
    <row r="63" spans="1:40" ht="20.100000000000001" customHeight="1" x14ac:dyDescent="0.15">
      <c r="A63" s="103" t="s">
        <v>182</v>
      </c>
      <c r="B63" s="104"/>
      <c r="C63" s="104"/>
      <c r="D63" s="104"/>
      <c r="E63" s="105" t="s">
        <v>559</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560</v>
      </c>
      <c r="C70" s="96"/>
      <c r="D70" s="26" t="s">
        <v>271</v>
      </c>
      <c r="E70" s="91">
        <f>IFERROR(HLOOKUP($AE$38,$AA$76:$AI$80,2,FALSE),"")</f>
        <v>100</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100</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3570" t="s">
        <v>151</v>
      </c>
      <c r="B85" s="3571"/>
      <c r="C85" s="3571"/>
      <c r="D85" s="3571"/>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3570" t="s">
        <v>155</v>
      </c>
      <c r="B87" s="3571"/>
      <c r="C87" s="3571"/>
      <c r="D87" s="3571"/>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3581" t="s">
        <v>158</v>
      </c>
      <c r="B89" s="3582"/>
      <c r="C89" s="3582"/>
      <c r="D89" s="3582"/>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3570" t="s">
        <v>160</v>
      </c>
      <c r="B91" s="3571"/>
      <c r="C91" s="3571"/>
      <c r="D91" s="3572"/>
      <c r="E91" s="52" t="s">
        <v>561</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3570" t="s">
        <v>172</v>
      </c>
      <c r="B98" s="3571"/>
      <c r="C98" s="3571"/>
      <c r="D98" s="3572"/>
      <c r="E98" s="3576" t="s">
        <v>206</v>
      </c>
      <c r="F98" s="3577"/>
      <c r="G98" s="3578" t="s">
        <v>173</v>
      </c>
      <c r="H98" s="3579"/>
      <c r="I98" s="3579"/>
      <c r="J98" s="3579"/>
      <c r="K98" s="3579"/>
      <c r="L98" s="3579"/>
      <c r="M98" s="3579"/>
      <c r="N98" s="3580"/>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3570" t="s">
        <v>183</v>
      </c>
      <c r="B105" s="3571"/>
      <c r="C105" s="3571"/>
      <c r="D105" s="3572"/>
      <c r="E105" s="3573" t="s">
        <v>562</v>
      </c>
      <c r="F105" s="3574"/>
      <c r="G105" s="3574"/>
      <c r="H105" s="3574"/>
      <c r="I105" s="3574"/>
      <c r="J105" s="3574"/>
      <c r="K105" s="3574"/>
      <c r="L105" s="3574"/>
      <c r="M105" s="3574"/>
      <c r="N105" s="3575"/>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3581" t="s">
        <v>147</v>
      </c>
      <c r="Q4" s="3582"/>
      <c r="R4" s="3582"/>
      <c r="S4" s="3582"/>
      <c r="T4" s="197" t="str">
        <f>LEFT(E83,1)</f>
        <v>Ｂ</v>
      </c>
      <c r="U4" s="3707" t="s">
        <v>148</v>
      </c>
      <c r="V4" s="3707"/>
      <c r="W4" s="3707"/>
      <c r="X4" s="3708"/>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3570" t="s">
        <v>151</v>
      </c>
      <c r="Q6" s="3571"/>
      <c r="R6" s="3571"/>
      <c r="S6" s="3571"/>
      <c r="T6" s="197" t="str">
        <f>LEFT(E85,1)</f>
        <v>Ｂ</v>
      </c>
      <c r="U6" s="3707" t="s">
        <v>152</v>
      </c>
      <c r="V6" s="3707"/>
      <c r="W6" s="3707"/>
      <c r="X6" s="3708"/>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3709" t="s">
        <v>153</v>
      </c>
      <c r="B7" s="3710"/>
      <c r="C7" s="3710"/>
      <c r="D7" s="3710"/>
      <c r="E7" s="3711" t="str">
        <f t="shared" si="0"/>
        <v>小学校図書整備</v>
      </c>
      <c r="F7" s="3712"/>
      <c r="G7" s="3712"/>
      <c r="H7" s="3712"/>
      <c r="I7" s="3712"/>
      <c r="J7" s="3712"/>
      <c r="K7" s="3712"/>
      <c r="L7" s="3712"/>
      <c r="M7" s="3712"/>
      <c r="N7" s="3713"/>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3684" t="s">
        <v>154</v>
      </c>
      <c r="B8" s="3685"/>
      <c r="C8" s="3685"/>
      <c r="D8" s="3685"/>
      <c r="E8" s="3694" t="str">
        <f t="shared" si="0"/>
        <v>教育総務課</v>
      </c>
      <c r="F8" s="3695"/>
      <c r="G8" s="3695"/>
      <c r="H8" s="3695"/>
      <c r="I8" s="3695"/>
      <c r="J8" s="3695"/>
      <c r="K8" s="3695"/>
      <c r="L8" s="3695"/>
      <c r="M8" s="3695"/>
      <c r="N8" s="3696"/>
      <c r="P8" s="3681" t="s">
        <v>155</v>
      </c>
      <c r="Q8" s="3682"/>
      <c r="R8" s="3682"/>
      <c r="S8" s="3682"/>
      <c r="T8" s="184" t="str">
        <f>LEFT(E87,1)</f>
        <v>Ａ</v>
      </c>
      <c r="U8" s="3697" t="s">
        <v>156</v>
      </c>
      <c r="V8" s="3697"/>
      <c r="W8" s="3697"/>
      <c r="X8" s="3698"/>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3699" t="s">
        <v>157</v>
      </c>
      <c r="B9" s="3700"/>
      <c r="C9" s="3700"/>
      <c r="D9" s="3701"/>
      <c r="E9" s="3702" t="str">
        <f t="shared" si="0"/>
        <v>小学校の図書の整備・充実を図る。
また、蔵書データの保存や貸出業務、調べ学習等における図書の検索等を行うために、蔵書管理用コンピュータの維持管理を行う。
蔵書冊数　１８５，０００冊（令和５年３月末見込み）</v>
      </c>
      <c r="F9" s="3703"/>
      <c r="G9" s="3703"/>
      <c r="H9" s="3703"/>
      <c r="I9" s="3703"/>
      <c r="J9" s="3703"/>
      <c r="K9" s="3703"/>
      <c r="L9" s="3703"/>
      <c r="M9" s="3703"/>
      <c r="N9" s="3704"/>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3705" t="s">
        <v>158</v>
      </c>
      <c r="Q10" s="3706"/>
      <c r="R10" s="3706"/>
      <c r="S10" s="3706"/>
      <c r="T10" s="197" t="str">
        <f>LEFT(E89,1)</f>
        <v>Ａ</v>
      </c>
      <c r="U10" s="3697" t="s">
        <v>159</v>
      </c>
      <c r="V10" s="3697"/>
      <c r="W10" s="3697"/>
      <c r="X10" s="369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文部科学省が示す学校図書館図書の標準冊数を充足できるよう計画的に図書購入の予算配分及び購入・廃棄を実施することができた。</v>
      </c>
      <c r="U12" s="3679"/>
      <c r="V12" s="3679"/>
      <c r="W12" s="3679"/>
      <c r="X12" s="3680"/>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3684" t="s">
        <v>161</v>
      </c>
      <c r="B14" s="3685"/>
      <c r="C14" s="3685"/>
      <c r="D14" s="3685"/>
      <c r="E14" s="3686" t="str">
        <f>E51</f>
        <v>■市が直接実施  □一部委託  □全部委託・指定管理  □その他</v>
      </c>
      <c r="F14" s="3687"/>
      <c r="G14" s="3687"/>
      <c r="H14" s="3687"/>
      <c r="I14" s="3687"/>
      <c r="J14" s="3687"/>
      <c r="K14" s="3687"/>
      <c r="L14" s="3687"/>
      <c r="M14" s="3687"/>
      <c r="N14" s="3688"/>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3684" t="s">
        <v>162</v>
      </c>
      <c r="B15" s="3685"/>
      <c r="C15" s="3685"/>
      <c r="D15" s="3685"/>
      <c r="E15" s="3686" t="str">
        <f>E52</f>
        <v>□国・県の制度　 □国・県の制度＋市独自の制度　 ■市独自の制度</v>
      </c>
      <c r="F15" s="3687"/>
      <c r="G15" s="3687"/>
      <c r="H15" s="3687"/>
      <c r="I15" s="3687"/>
      <c r="J15" s="3687"/>
      <c r="K15" s="3687"/>
      <c r="L15" s="3687"/>
      <c r="M15" s="3687"/>
      <c r="N15" s="3688"/>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3689" t="s">
        <v>163</v>
      </c>
      <c r="B16" s="3690"/>
      <c r="C16" s="3690"/>
      <c r="D16" s="3690"/>
      <c r="E16" s="3691" t="str">
        <f>E53</f>
        <v>なし</v>
      </c>
      <c r="F16" s="3692"/>
      <c r="G16" s="3692"/>
      <c r="H16" s="3692"/>
      <c r="I16" s="3692"/>
      <c r="J16" s="3692"/>
      <c r="K16" s="3692"/>
      <c r="L16" s="3692"/>
      <c r="M16" s="3692"/>
      <c r="N16" s="3693"/>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10288000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10288000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10285596</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2404</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0.99976632970451007</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各小学校の学級数や蔵書数に応じて予算配分を行い、図書室における図書の充実を図った。</v>
      </c>
      <c r="F26" s="105"/>
      <c r="G26" s="105"/>
      <c r="H26" s="105"/>
      <c r="I26" s="105"/>
      <c r="J26" s="105"/>
      <c r="K26" s="105"/>
      <c r="L26" s="105"/>
      <c r="M26" s="105"/>
      <c r="N26" s="106"/>
      <c r="O26" s="18"/>
      <c r="P26" s="3681" t="s">
        <v>183</v>
      </c>
      <c r="Q26" s="3682"/>
      <c r="R26" s="3682"/>
      <c r="S26" s="3683"/>
      <c r="T26" s="153" t="str">
        <f>E105</f>
        <v>文部科学省が示す学校図書館図書の標準冊数を継続して充足できるよう、図書の購入及び廃棄を計画していく。
また、古くなって図書室での貸出が難しくなってしまった図書については、すぐに廃棄せず学級文庫として各学級に配架する等、可能な限り活用できるよう努める。</v>
      </c>
      <c r="U26" s="3679"/>
      <c r="V26" s="3679"/>
      <c r="W26" s="3679"/>
      <c r="X26" s="3680"/>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年度末蔵書冊数</v>
      </c>
      <c r="C33" s="96"/>
      <c r="D33" s="21" t="str">
        <f t="shared" ref="D33:E36" si="1">D70</f>
        <v>冊</v>
      </c>
      <c r="E33" s="162">
        <f t="shared" si="1"/>
        <v>193376</v>
      </c>
      <c r="F33" s="162"/>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3671" t="s">
        <v>153</v>
      </c>
      <c r="B44" s="3672"/>
      <c r="C44" s="3672"/>
      <c r="D44" s="3672"/>
      <c r="E44" s="3673" t="s">
        <v>563</v>
      </c>
      <c r="F44" s="3674"/>
      <c r="G44" s="3674"/>
      <c r="H44" s="3674"/>
      <c r="I44" s="3674"/>
      <c r="J44" s="3674"/>
      <c r="K44" s="3674"/>
      <c r="L44" s="3674"/>
      <c r="M44" s="3674"/>
      <c r="N44" s="3675"/>
    </row>
    <row r="45" spans="1:35" ht="20.100000000000001" customHeight="1" x14ac:dyDescent="0.15">
      <c r="A45" s="3666" t="s">
        <v>154</v>
      </c>
      <c r="B45" s="3667"/>
      <c r="C45" s="3667"/>
      <c r="D45" s="3667"/>
      <c r="E45" s="3676" t="s">
        <v>219</v>
      </c>
      <c r="F45" s="3677"/>
      <c r="G45" s="3677"/>
      <c r="H45" s="3677"/>
      <c r="I45" s="3677"/>
      <c r="J45" s="3677"/>
      <c r="K45" s="3677"/>
      <c r="L45" s="3677"/>
      <c r="M45" s="3677"/>
      <c r="N45" s="3678"/>
    </row>
    <row r="46" spans="1:35" ht="20.100000000000001" customHeight="1" x14ac:dyDescent="0.15">
      <c r="A46" s="3660" t="s">
        <v>157</v>
      </c>
      <c r="B46" s="3661"/>
      <c r="C46" s="3661"/>
      <c r="D46" s="3662"/>
      <c r="E46" s="3663" t="s">
        <v>564</v>
      </c>
      <c r="F46" s="3664"/>
      <c r="G46" s="3664"/>
      <c r="H46" s="3664"/>
      <c r="I46" s="3664"/>
      <c r="J46" s="3664"/>
      <c r="K46" s="3664"/>
      <c r="L46" s="3664"/>
      <c r="M46" s="3664"/>
      <c r="N46" s="3665"/>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3666" t="s">
        <v>161</v>
      </c>
      <c r="B51" s="3667"/>
      <c r="C51" s="3667"/>
      <c r="D51" s="3667"/>
      <c r="E51" s="3668" t="str">
        <f>AA52 &amp; "市が直接実施  " &amp; AB52  &amp; "一部委託  "  &amp; AC52 &amp; "全部委託・指定管理  " &amp; AD52 &amp; "その他"</f>
        <v>■市が直接実施  □一部委託  □全部委託・指定管理  □その他</v>
      </c>
      <c r="F51" s="3669"/>
      <c r="G51" s="3669"/>
      <c r="H51" s="3669"/>
      <c r="I51" s="3669"/>
      <c r="J51" s="3669"/>
      <c r="K51" s="3669"/>
      <c r="L51" s="3669"/>
      <c r="M51" s="3669"/>
      <c r="N51" s="3670"/>
    </row>
    <row r="52" spans="1:40" ht="20.100000000000001" customHeight="1" x14ac:dyDescent="0.15">
      <c r="A52" s="3666" t="s">
        <v>162</v>
      </c>
      <c r="B52" s="3667"/>
      <c r="C52" s="3667"/>
      <c r="D52" s="3667"/>
      <c r="E52" s="3668" t="str">
        <f>AA53 &amp; "国・県の制度　 " &amp; AB53  &amp; "国・県の制度＋市独自の制度　 "  &amp; AC53  &amp; "市独自の制度"</f>
        <v>□国・県の制度　 □国・県の制度＋市独自の制度　 ■市独自の制度</v>
      </c>
      <c r="F52" s="3669"/>
      <c r="G52" s="3669"/>
      <c r="H52" s="3669"/>
      <c r="I52" s="3669"/>
      <c r="J52" s="3669"/>
      <c r="K52" s="3669"/>
      <c r="L52" s="3669"/>
      <c r="M52" s="3669"/>
      <c r="N52" s="3670"/>
      <c r="AA52" s="8" t="s">
        <v>191</v>
      </c>
      <c r="AB52" s="8" t="s">
        <v>192</v>
      </c>
      <c r="AC52" s="8" t="s">
        <v>192</v>
      </c>
      <c r="AD52" s="8" t="s">
        <v>192</v>
      </c>
    </row>
    <row r="53" spans="1:40" ht="20.100000000000001" customHeight="1" thickBot="1" x14ac:dyDescent="0.2">
      <c r="A53" s="3655" t="s">
        <v>163</v>
      </c>
      <c r="B53" s="3656"/>
      <c r="C53" s="3656"/>
      <c r="D53" s="3656"/>
      <c r="E53" s="3657" t="s">
        <v>332</v>
      </c>
      <c r="F53" s="3658"/>
      <c r="G53" s="3658"/>
      <c r="H53" s="3658"/>
      <c r="I53" s="3658"/>
      <c r="J53" s="3658"/>
      <c r="K53" s="3658"/>
      <c r="L53" s="3658"/>
      <c r="M53" s="3658"/>
      <c r="N53" s="3659"/>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10288000</v>
      </c>
      <c r="F57" s="108"/>
      <c r="G57" s="108">
        <f>IFERROR(HLOOKUP($AF$38,$AA$56:$AI$57,2,FALSE)*1000,"")</f>
        <v>10000000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11461</v>
      </c>
      <c r="AE57" s="23">
        <v>10288</v>
      </c>
      <c r="AF57" s="23">
        <v>10000</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10288000</v>
      </c>
      <c r="G58" s="15"/>
      <c r="H58" s="16">
        <f>IFERROR(G57-H59,"")</f>
        <v>10000000</v>
      </c>
      <c r="I58" s="15"/>
      <c r="J58" s="16">
        <f>IFERROR(I57-J59,"")</f>
        <v>0</v>
      </c>
      <c r="K58" s="15"/>
      <c r="L58" s="16">
        <f>IFERROR(K57-L59,"")</f>
        <v>0</v>
      </c>
      <c r="M58" s="15"/>
      <c r="N58" s="17">
        <f>IFERROR(M57-N59,"")</f>
        <v>0</v>
      </c>
      <c r="AA58" s="23">
        <v>0</v>
      </c>
      <c r="AB58" s="23">
        <v>0</v>
      </c>
      <c r="AC58" s="23">
        <v>0</v>
      </c>
      <c r="AD58" s="23">
        <v>8984459</v>
      </c>
      <c r="AE58" s="23">
        <v>10285596</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10285596</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2404</v>
      </c>
      <c r="F61" s="108"/>
      <c r="G61" s="108">
        <f>IFERROR(G57-G60,"")</f>
        <v>10000000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0.99976632970451007</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565</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566</v>
      </c>
      <c r="C70" s="96"/>
      <c r="D70" s="26" t="s">
        <v>486</v>
      </c>
      <c r="E70" s="91">
        <f>IFERROR(HLOOKUP($AE$38,$AA$76:$AI$80,2,FALSE),"")</f>
        <v>193376</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193376</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3642" t="s">
        <v>151</v>
      </c>
      <c r="B85" s="3643"/>
      <c r="C85" s="3643"/>
      <c r="D85" s="3643"/>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3642" t="s">
        <v>155</v>
      </c>
      <c r="B87" s="3643"/>
      <c r="C87" s="3643"/>
      <c r="D87" s="3643"/>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3653" t="s">
        <v>158</v>
      </c>
      <c r="B89" s="3654"/>
      <c r="C89" s="3654"/>
      <c r="D89" s="3654"/>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3642" t="s">
        <v>160</v>
      </c>
      <c r="B91" s="3643"/>
      <c r="C91" s="3643"/>
      <c r="D91" s="3644"/>
      <c r="E91" s="52" t="s">
        <v>567</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3642" t="s">
        <v>172</v>
      </c>
      <c r="B98" s="3643"/>
      <c r="C98" s="3643"/>
      <c r="D98" s="3644"/>
      <c r="E98" s="3648" t="s">
        <v>206</v>
      </c>
      <c r="F98" s="3649"/>
      <c r="G98" s="3650" t="s">
        <v>173</v>
      </c>
      <c r="H98" s="3651"/>
      <c r="I98" s="3651"/>
      <c r="J98" s="3651"/>
      <c r="K98" s="3651"/>
      <c r="L98" s="3651"/>
      <c r="M98" s="3651"/>
      <c r="N98" s="3652"/>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3642" t="s">
        <v>183</v>
      </c>
      <c r="B105" s="3643"/>
      <c r="C105" s="3643"/>
      <c r="D105" s="3644"/>
      <c r="E105" s="3645" t="s">
        <v>568</v>
      </c>
      <c r="F105" s="3646"/>
      <c r="G105" s="3646"/>
      <c r="H105" s="3646"/>
      <c r="I105" s="3646"/>
      <c r="J105" s="3646"/>
      <c r="K105" s="3646"/>
      <c r="L105" s="3646"/>
      <c r="M105" s="3646"/>
      <c r="N105" s="3647"/>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1"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3653" t="s">
        <v>147</v>
      </c>
      <c r="Q4" s="3654"/>
      <c r="R4" s="3654"/>
      <c r="S4" s="3654"/>
      <c r="T4" s="197" t="str">
        <f>LEFT(E83,1)</f>
        <v>Ｂ</v>
      </c>
      <c r="U4" s="3779" t="s">
        <v>148</v>
      </c>
      <c r="V4" s="3779"/>
      <c r="W4" s="3779"/>
      <c r="X4" s="3780"/>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3642" t="s">
        <v>151</v>
      </c>
      <c r="Q6" s="3643"/>
      <c r="R6" s="3643"/>
      <c r="S6" s="3643"/>
      <c r="T6" s="197" t="str">
        <f>LEFT(E85,1)</f>
        <v>Ａ</v>
      </c>
      <c r="U6" s="3779" t="s">
        <v>152</v>
      </c>
      <c r="V6" s="3779"/>
      <c r="W6" s="3779"/>
      <c r="X6" s="3780"/>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3781" t="s">
        <v>153</v>
      </c>
      <c r="B7" s="3782"/>
      <c r="C7" s="3782"/>
      <c r="D7" s="3782"/>
      <c r="E7" s="3783" t="str">
        <f t="shared" si="0"/>
        <v>小学校樹木管理</v>
      </c>
      <c r="F7" s="3784"/>
      <c r="G7" s="3784"/>
      <c r="H7" s="3784"/>
      <c r="I7" s="3784"/>
      <c r="J7" s="3784"/>
      <c r="K7" s="3784"/>
      <c r="L7" s="3784"/>
      <c r="M7" s="3784"/>
      <c r="N7" s="3785"/>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3756" t="s">
        <v>154</v>
      </c>
      <c r="B8" s="3757"/>
      <c r="C8" s="3757"/>
      <c r="D8" s="3757"/>
      <c r="E8" s="3766" t="str">
        <f t="shared" si="0"/>
        <v>教育総務課</v>
      </c>
      <c r="F8" s="3767"/>
      <c r="G8" s="3767"/>
      <c r="H8" s="3767"/>
      <c r="I8" s="3767"/>
      <c r="J8" s="3767"/>
      <c r="K8" s="3767"/>
      <c r="L8" s="3767"/>
      <c r="M8" s="3767"/>
      <c r="N8" s="3768"/>
      <c r="P8" s="3753" t="s">
        <v>155</v>
      </c>
      <c r="Q8" s="3754"/>
      <c r="R8" s="3754"/>
      <c r="S8" s="3754"/>
      <c r="T8" s="184" t="str">
        <f>LEFT(E87,1)</f>
        <v>Ｂ</v>
      </c>
      <c r="U8" s="3769" t="s">
        <v>156</v>
      </c>
      <c r="V8" s="3769"/>
      <c r="W8" s="3769"/>
      <c r="X8" s="3770"/>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3771" t="s">
        <v>157</v>
      </c>
      <c r="B9" s="3772"/>
      <c r="C9" s="3772"/>
      <c r="D9" s="3773"/>
      <c r="E9" s="3774" t="str">
        <f t="shared" si="0"/>
        <v>小学校樹木の維持管理に係る剪定・清掃を行う。</v>
      </c>
      <c r="F9" s="3775"/>
      <c r="G9" s="3775"/>
      <c r="H9" s="3775"/>
      <c r="I9" s="3775"/>
      <c r="J9" s="3775"/>
      <c r="K9" s="3775"/>
      <c r="L9" s="3775"/>
      <c r="M9" s="3775"/>
      <c r="N9" s="3776"/>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3777" t="s">
        <v>158</v>
      </c>
      <c r="Q10" s="3778"/>
      <c r="R10" s="3778"/>
      <c r="S10" s="3778"/>
      <c r="T10" s="197" t="str">
        <f>LEFT(E89,1)</f>
        <v>Ａ</v>
      </c>
      <c r="U10" s="3769" t="s">
        <v>159</v>
      </c>
      <c r="V10" s="3769"/>
      <c r="W10" s="3769"/>
      <c r="X10" s="3770"/>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今年度は、各小学校からの剪定要望に対応することができた。
しかしながら、各小学校敷地内の樹木が全体的に大きくなっていることや老朽化が進んでいることから突発的な剪定とは別に計画的に剪定を行っていく必要がある。</v>
      </c>
      <c r="U12" s="3751"/>
      <c r="V12" s="3751"/>
      <c r="W12" s="3751"/>
      <c r="X12" s="3752"/>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3756" t="s">
        <v>161</v>
      </c>
      <c r="B14" s="3757"/>
      <c r="C14" s="3757"/>
      <c r="D14" s="3757"/>
      <c r="E14" s="3758" t="str">
        <f>E51</f>
        <v>□市が直接実施  □一部委託  ■全部委託・指定管理  □その他</v>
      </c>
      <c r="F14" s="3759"/>
      <c r="G14" s="3759"/>
      <c r="H14" s="3759"/>
      <c r="I14" s="3759"/>
      <c r="J14" s="3759"/>
      <c r="K14" s="3759"/>
      <c r="L14" s="3759"/>
      <c r="M14" s="3759"/>
      <c r="N14" s="3760"/>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3756" t="s">
        <v>162</v>
      </c>
      <c r="B15" s="3757"/>
      <c r="C15" s="3757"/>
      <c r="D15" s="3757"/>
      <c r="E15" s="3758" t="str">
        <f>E52</f>
        <v>□国・県の制度　 □国・県の制度＋市独自の制度　 ■市独自の制度</v>
      </c>
      <c r="F15" s="3759"/>
      <c r="G15" s="3759"/>
      <c r="H15" s="3759"/>
      <c r="I15" s="3759"/>
      <c r="J15" s="3759"/>
      <c r="K15" s="3759"/>
      <c r="L15" s="3759"/>
      <c r="M15" s="3759"/>
      <c r="N15" s="3760"/>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3761" t="s">
        <v>163</v>
      </c>
      <c r="B16" s="3762"/>
      <c r="C16" s="3762"/>
      <c r="D16" s="3762"/>
      <c r="E16" s="3763" t="str">
        <f>E53</f>
        <v>なし</v>
      </c>
      <c r="F16" s="3764"/>
      <c r="G16" s="3764"/>
      <c r="H16" s="3764"/>
      <c r="I16" s="3764"/>
      <c r="J16" s="3764"/>
      <c r="K16" s="3764"/>
      <c r="L16" s="3764"/>
      <c r="M16" s="3764"/>
      <c r="N16" s="3765"/>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Ⅰ</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16671000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16671000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16577188</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93812</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0.99437274308679746</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小学校敷地内の樹木の剪定、害虫駆除等に係る維持管理及び学校による剪定、草刈りの際に発生した枝草等の清掃及び処分を行った。</v>
      </c>
      <c r="F26" s="105"/>
      <c r="G26" s="105"/>
      <c r="H26" s="105"/>
      <c r="I26" s="105"/>
      <c r="J26" s="105"/>
      <c r="K26" s="105"/>
      <c r="L26" s="105"/>
      <c r="M26" s="105"/>
      <c r="N26" s="106"/>
      <c r="O26" s="18"/>
      <c r="P26" s="3753" t="s">
        <v>183</v>
      </c>
      <c r="Q26" s="3754"/>
      <c r="R26" s="3754"/>
      <c r="S26" s="3755"/>
      <c r="T26" s="153" t="str">
        <f>E105</f>
        <v>各小学校敷地内の樹木が全体的に大きくなっていることや樹木の老朽化が進んでいることからも、今後は突発的な剪定に加えて計画的剪定を順次行っていく予定である。</v>
      </c>
      <c r="U26" s="3751"/>
      <c r="V26" s="3751"/>
      <c r="W26" s="3751"/>
      <c r="X26" s="3752"/>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草刈及び樹木剪定等業務委託</v>
      </c>
      <c r="C33" s="96"/>
      <c r="D33" s="21" t="str">
        <f t="shared" ref="D33:E36" si="1">D70</f>
        <v>件</v>
      </c>
      <c r="E33" s="148">
        <f t="shared" si="1"/>
        <v>28</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樹木清掃業務委託</v>
      </c>
      <c r="C34" s="96"/>
      <c r="D34" s="21" t="str">
        <f t="shared" si="1"/>
        <v>件</v>
      </c>
      <c r="E34" s="148">
        <f t="shared" si="1"/>
        <v>2</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3743" t="s">
        <v>153</v>
      </c>
      <c r="B44" s="3744"/>
      <c r="C44" s="3744"/>
      <c r="D44" s="3744"/>
      <c r="E44" s="3745" t="s">
        <v>569</v>
      </c>
      <c r="F44" s="3746"/>
      <c r="G44" s="3746"/>
      <c r="H44" s="3746"/>
      <c r="I44" s="3746"/>
      <c r="J44" s="3746"/>
      <c r="K44" s="3746"/>
      <c r="L44" s="3746"/>
      <c r="M44" s="3746"/>
      <c r="N44" s="3747"/>
    </row>
    <row r="45" spans="1:35" ht="20.100000000000001" customHeight="1" x14ac:dyDescent="0.15">
      <c r="A45" s="3738" t="s">
        <v>154</v>
      </c>
      <c r="B45" s="3739"/>
      <c r="C45" s="3739"/>
      <c r="D45" s="3739"/>
      <c r="E45" s="3748" t="s">
        <v>219</v>
      </c>
      <c r="F45" s="3749"/>
      <c r="G45" s="3749"/>
      <c r="H45" s="3749"/>
      <c r="I45" s="3749"/>
      <c r="J45" s="3749"/>
      <c r="K45" s="3749"/>
      <c r="L45" s="3749"/>
      <c r="M45" s="3749"/>
      <c r="N45" s="3750"/>
    </row>
    <row r="46" spans="1:35" ht="20.100000000000001" customHeight="1" x14ac:dyDescent="0.15">
      <c r="A46" s="3732" t="s">
        <v>157</v>
      </c>
      <c r="B46" s="3733"/>
      <c r="C46" s="3733"/>
      <c r="D46" s="3734"/>
      <c r="E46" s="3735" t="s">
        <v>570</v>
      </c>
      <c r="F46" s="3736"/>
      <c r="G46" s="3736"/>
      <c r="H46" s="3736"/>
      <c r="I46" s="3736"/>
      <c r="J46" s="3736"/>
      <c r="K46" s="3736"/>
      <c r="L46" s="3736"/>
      <c r="M46" s="3736"/>
      <c r="N46" s="3737"/>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3738" t="s">
        <v>161</v>
      </c>
      <c r="B51" s="3739"/>
      <c r="C51" s="3739"/>
      <c r="D51" s="3739"/>
      <c r="E51" s="3740" t="str">
        <f>AA52 &amp; "市が直接実施  " &amp; AB52  &amp; "一部委託  "  &amp; AC52 &amp; "全部委託・指定管理  " &amp; AD52 &amp; "その他"</f>
        <v>□市が直接実施  □一部委託  ■全部委託・指定管理  □その他</v>
      </c>
      <c r="F51" s="3741"/>
      <c r="G51" s="3741"/>
      <c r="H51" s="3741"/>
      <c r="I51" s="3741"/>
      <c r="J51" s="3741"/>
      <c r="K51" s="3741"/>
      <c r="L51" s="3741"/>
      <c r="M51" s="3741"/>
      <c r="N51" s="3742"/>
    </row>
    <row r="52" spans="1:40" ht="20.100000000000001" customHeight="1" x14ac:dyDescent="0.15">
      <c r="A52" s="3738" t="s">
        <v>162</v>
      </c>
      <c r="B52" s="3739"/>
      <c r="C52" s="3739"/>
      <c r="D52" s="3739"/>
      <c r="E52" s="3740" t="str">
        <f>AA53 &amp; "国・県の制度　 " &amp; AB53  &amp; "国・県の制度＋市独自の制度　 "  &amp; AC53  &amp; "市独自の制度"</f>
        <v>□国・県の制度　 □国・県の制度＋市独自の制度　 ■市独自の制度</v>
      </c>
      <c r="F52" s="3741"/>
      <c r="G52" s="3741"/>
      <c r="H52" s="3741"/>
      <c r="I52" s="3741"/>
      <c r="J52" s="3741"/>
      <c r="K52" s="3741"/>
      <c r="L52" s="3741"/>
      <c r="M52" s="3741"/>
      <c r="N52" s="3742"/>
      <c r="AA52" s="8" t="s">
        <v>192</v>
      </c>
      <c r="AB52" s="8" t="s">
        <v>192</v>
      </c>
      <c r="AC52" s="8" t="s">
        <v>191</v>
      </c>
      <c r="AD52" s="8" t="s">
        <v>192</v>
      </c>
    </row>
    <row r="53" spans="1:40" ht="20.100000000000001" customHeight="1" thickBot="1" x14ac:dyDescent="0.2">
      <c r="A53" s="3727" t="s">
        <v>163</v>
      </c>
      <c r="B53" s="3728"/>
      <c r="C53" s="3728"/>
      <c r="D53" s="3728"/>
      <c r="E53" s="3729" t="s">
        <v>332</v>
      </c>
      <c r="F53" s="3730"/>
      <c r="G53" s="3730"/>
      <c r="H53" s="3730"/>
      <c r="I53" s="3730"/>
      <c r="J53" s="3730"/>
      <c r="K53" s="3730"/>
      <c r="L53" s="3730"/>
      <c r="M53" s="3730"/>
      <c r="N53" s="3731"/>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16671000</v>
      </c>
      <c r="F57" s="108"/>
      <c r="G57" s="108">
        <f>IFERROR(HLOOKUP($AF$38,$AA$56:$AI$57,2,FALSE)*1000,"")</f>
        <v>28671000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16241</v>
      </c>
      <c r="AE57" s="23">
        <v>16671</v>
      </c>
      <c r="AF57" s="23">
        <v>28671</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16671000</v>
      </c>
      <c r="G58" s="15"/>
      <c r="H58" s="16">
        <f>IFERROR(G57-H59,"")</f>
        <v>28671000</v>
      </c>
      <c r="I58" s="15"/>
      <c r="J58" s="16">
        <f>IFERROR(I57-J59,"")</f>
        <v>0</v>
      </c>
      <c r="K58" s="15"/>
      <c r="L58" s="16">
        <f>IFERROR(K57-L59,"")</f>
        <v>0</v>
      </c>
      <c r="M58" s="15"/>
      <c r="N58" s="17">
        <f>IFERROR(M57-N59,"")</f>
        <v>0</v>
      </c>
      <c r="AA58" s="23">
        <v>0</v>
      </c>
      <c r="AB58" s="23">
        <v>0</v>
      </c>
      <c r="AC58" s="23">
        <v>0</v>
      </c>
      <c r="AD58" s="23">
        <v>11338389</v>
      </c>
      <c r="AE58" s="23">
        <v>16577188</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16577188</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93812</v>
      </c>
      <c r="F61" s="108"/>
      <c r="G61" s="108">
        <f>IFERROR(G57-G60,"")</f>
        <v>28671000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0.99437274308679746</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571</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572</v>
      </c>
      <c r="C70" s="96"/>
      <c r="D70" s="26" t="s">
        <v>393</v>
      </c>
      <c r="E70" s="91">
        <f>IFERROR(HLOOKUP($AE$38,$AA$76:$AI$80,2,FALSE),"")</f>
        <v>28</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573</v>
      </c>
      <c r="C71" s="96"/>
      <c r="D71" s="26" t="s">
        <v>393</v>
      </c>
      <c r="E71" s="91">
        <f>IFERROR(HLOOKUP($AE$38,$AA$76:$AI$80,3,FALSE),"")</f>
        <v>2</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28</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2</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3714" t="s">
        <v>151</v>
      </c>
      <c r="B85" s="3715"/>
      <c r="C85" s="3715"/>
      <c r="D85" s="3715"/>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3714" t="s">
        <v>155</v>
      </c>
      <c r="B87" s="3715"/>
      <c r="C87" s="3715"/>
      <c r="D87" s="3715"/>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3725" t="s">
        <v>158</v>
      </c>
      <c r="B89" s="3726"/>
      <c r="C89" s="3726"/>
      <c r="D89" s="3726"/>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3714" t="s">
        <v>160</v>
      </c>
      <c r="B91" s="3715"/>
      <c r="C91" s="3715"/>
      <c r="D91" s="3716"/>
      <c r="E91" s="52" t="s">
        <v>574</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3714" t="s">
        <v>172</v>
      </c>
      <c r="B98" s="3715"/>
      <c r="C98" s="3715"/>
      <c r="D98" s="3716"/>
      <c r="E98" s="3720" t="s">
        <v>386</v>
      </c>
      <c r="F98" s="3721"/>
      <c r="G98" s="3722" t="s">
        <v>173</v>
      </c>
      <c r="H98" s="3723"/>
      <c r="I98" s="3723"/>
      <c r="J98" s="3723"/>
      <c r="K98" s="3723"/>
      <c r="L98" s="3723"/>
      <c r="M98" s="3723"/>
      <c r="N98" s="3724"/>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3714" t="s">
        <v>183</v>
      </c>
      <c r="B105" s="3715"/>
      <c r="C105" s="3715"/>
      <c r="D105" s="3716"/>
      <c r="E105" s="3717" t="s">
        <v>575</v>
      </c>
      <c r="F105" s="3718"/>
      <c r="G105" s="3718"/>
      <c r="H105" s="3718"/>
      <c r="I105" s="3718"/>
      <c r="J105" s="3718"/>
      <c r="K105" s="3718"/>
      <c r="L105" s="3718"/>
      <c r="M105" s="3718"/>
      <c r="N105" s="3719"/>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4"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3725" t="s">
        <v>147</v>
      </c>
      <c r="Q4" s="3726"/>
      <c r="R4" s="3726"/>
      <c r="S4" s="3726"/>
      <c r="T4" s="197" t="str">
        <f>LEFT(E83,1)</f>
        <v>Ａ</v>
      </c>
      <c r="U4" s="3851" t="s">
        <v>148</v>
      </c>
      <c r="V4" s="3851"/>
      <c r="W4" s="3851"/>
      <c r="X4" s="3852"/>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3714" t="s">
        <v>151</v>
      </c>
      <c r="Q6" s="3715"/>
      <c r="R6" s="3715"/>
      <c r="S6" s="3715"/>
      <c r="T6" s="197" t="str">
        <f>LEFT(E85,1)</f>
        <v>Ａ</v>
      </c>
      <c r="U6" s="3851" t="s">
        <v>152</v>
      </c>
      <c r="V6" s="3851"/>
      <c r="W6" s="3851"/>
      <c r="X6" s="3852"/>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3853" t="s">
        <v>153</v>
      </c>
      <c r="B7" s="3854"/>
      <c r="C7" s="3854"/>
      <c r="D7" s="3854"/>
      <c r="E7" s="3855" t="str">
        <f t="shared" si="0"/>
        <v>小学校コンピュータ教育推進</v>
      </c>
      <c r="F7" s="3856"/>
      <c r="G7" s="3856"/>
      <c r="H7" s="3856"/>
      <c r="I7" s="3856"/>
      <c r="J7" s="3856"/>
      <c r="K7" s="3856"/>
      <c r="L7" s="3856"/>
      <c r="M7" s="3856"/>
      <c r="N7" s="3857"/>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3828" t="s">
        <v>154</v>
      </c>
      <c r="B8" s="3829"/>
      <c r="C8" s="3829"/>
      <c r="D8" s="3829"/>
      <c r="E8" s="3838" t="str">
        <f t="shared" si="0"/>
        <v>教育総務課</v>
      </c>
      <c r="F8" s="3839"/>
      <c r="G8" s="3839"/>
      <c r="H8" s="3839"/>
      <c r="I8" s="3839"/>
      <c r="J8" s="3839"/>
      <c r="K8" s="3839"/>
      <c r="L8" s="3839"/>
      <c r="M8" s="3839"/>
      <c r="N8" s="3840"/>
      <c r="P8" s="3825" t="s">
        <v>155</v>
      </c>
      <c r="Q8" s="3826"/>
      <c r="R8" s="3826"/>
      <c r="S8" s="3826"/>
      <c r="T8" s="184" t="str">
        <f>LEFT(E87,1)</f>
        <v>Ｂ</v>
      </c>
      <c r="U8" s="3841" t="s">
        <v>156</v>
      </c>
      <c r="V8" s="3841"/>
      <c r="W8" s="3841"/>
      <c r="X8" s="3842"/>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3843" t="s">
        <v>157</v>
      </c>
      <c r="B9" s="3844"/>
      <c r="C9" s="3844"/>
      <c r="D9" s="3845"/>
      <c r="E9" s="3846" t="str">
        <f t="shared" si="0"/>
        <v>情報化社会に対応した学習環境を整備するため、ＧＩＧＡスクール構想に基づき、可動式コンピュータ等を活用して、ＩＣＴ教育水準の維持向上を図る。</v>
      </c>
      <c r="F9" s="3847"/>
      <c r="G9" s="3847"/>
      <c r="H9" s="3847"/>
      <c r="I9" s="3847"/>
      <c r="J9" s="3847"/>
      <c r="K9" s="3847"/>
      <c r="L9" s="3847"/>
      <c r="M9" s="3847"/>
      <c r="N9" s="3848"/>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3849" t="s">
        <v>158</v>
      </c>
      <c r="Q10" s="3850"/>
      <c r="R10" s="3850"/>
      <c r="S10" s="3850"/>
      <c r="T10" s="197" t="str">
        <f>LEFT(E89,1)</f>
        <v>Ａ</v>
      </c>
      <c r="U10" s="3841" t="s">
        <v>159</v>
      </c>
      <c r="V10" s="3841"/>
      <c r="W10" s="3841"/>
      <c r="X10" s="3842"/>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新座市は県内でもトップクラスにＧＩＧＡスクール構想で整備した端末の故障率が多く、端末修理の頻度が高すぎることによる予備機の払底が発生している。
また、予備機が払底するという背景から、多少の故障・破損では修理依頼をせず、学期末や年度末まで溜め込んで一括して修理依頼をかけるといった学校も存在している。一括で修理依頼をかけることによりメーカー側も一時的に修理対応の需要が高まり、想定以上に修繕完了までの時間を要しているといった悪循環が生じている。</v>
      </c>
      <c r="U12" s="3823"/>
      <c r="V12" s="3823"/>
      <c r="W12" s="3823"/>
      <c r="X12" s="3824"/>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3828" t="s">
        <v>161</v>
      </c>
      <c r="B14" s="3829"/>
      <c r="C14" s="3829"/>
      <c r="D14" s="3829"/>
      <c r="E14" s="3830" t="str">
        <f>E51</f>
        <v>■市が直接実施  ■一部委託  □全部委託・指定管理  □その他</v>
      </c>
      <c r="F14" s="3831"/>
      <c r="G14" s="3831"/>
      <c r="H14" s="3831"/>
      <c r="I14" s="3831"/>
      <c r="J14" s="3831"/>
      <c r="K14" s="3831"/>
      <c r="L14" s="3831"/>
      <c r="M14" s="3831"/>
      <c r="N14" s="3832"/>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3828" t="s">
        <v>162</v>
      </c>
      <c r="B15" s="3829"/>
      <c r="C15" s="3829"/>
      <c r="D15" s="3829"/>
      <c r="E15" s="3830" t="str">
        <f>E52</f>
        <v>□国・県の制度　 □国・県の制度＋市独自の制度　 ■市独自の制度</v>
      </c>
      <c r="F15" s="3831"/>
      <c r="G15" s="3831"/>
      <c r="H15" s="3831"/>
      <c r="I15" s="3831"/>
      <c r="J15" s="3831"/>
      <c r="K15" s="3831"/>
      <c r="L15" s="3831"/>
      <c r="M15" s="3831"/>
      <c r="N15" s="3832"/>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3833" t="s">
        <v>163</v>
      </c>
      <c r="B16" s="3834"/>
      <c r="C16" s="3834"/>
      <c r="D16" s="3834"/>
      <c r="E16" s="3835" t="str">
        <f>E53</f>
        <v>なし</v>
      </c>
      <c r="F16" s="3836"/>
      <c r="G16" s="3836"/>
      <c r="H16" s="3836"/>
      <c r="I16" s="3836"/>
      <c r="J16" s="3836"/>
      <c r="K16" s="3836"/>
      <c r="L16" s="3836"/>
      <c r="M16" s="3836"/>
      <c r="N16" s="3837"/>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80595000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75541000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5054000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80255958</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339042</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0.99579326260934298</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ＧＩＧＡスクール構想に基づき整備した稼働式コンピュータについて、小学校における積極的な利活用に伴い端末の故障率が増加していることから、修理に係る修繕費用の負担軽減を目的に財産補償保険に加入した。
また、故障から端末引上げ・代替機の配布、事故報告書等の書類作成を含めた修理依頼及び保険申請までの業務を一元化し、それぞれのフェーズにおける待ち時間を極力減らせるよう、稼働式コンピュータの保守業務委託を締結して教職員の業務負担軽減を図った。</v>
      </c>
      <c r="F26" s="105"/>
      <c r="G26" s="105"/>
      <c r="H26" s="105"/>
      <c r="I26" s="105"/>
      <c r="J26" s="105"/>
      <c r="K26" s="105"/>
      <c r="L26" s="105"/>
      <c r="M26" s="105"/>
      <c r="N26" s="106"/>
      <c r="O26" s="18"/>
      <c r="P26" s="3825" t="s">
        <v>183</v>
      </c>
      <c r="Q26" s="3826"/>
      <c r="R26" s="3826"/>
      <c r="S26" s="3827"/>
      <c r="T26" s="153" t="str">
        <f>E105</f>
        <v>端末が故障した際には溜め込まずに随時修理依頼をかけるといった運用改善のほか、端末故障自体を低減できるよう、端末の適切な取り扱いに関する教育を行うなど、学びを止めないための運用について検討を進めていく。</v>
      </c>
      <c r="U26" s="3823"/>
      <c r="V26" s="3823"/>
      <c r="W26" s="3823"/>
      <c r="X26" s="3824"/>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年間端末故障率</v>
      </c>
      <c r="C33" s="96"/>
      <c r="D33" s="21" t="str">
        <f t="shared" ref="D33:E36" si="1">D70</f>
        <v>％</v>
      </c>
      <c r="E33" s="148">
        <f t="shared" si="1"/>
        <v>5.2</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3815" t="s">
        <v>153</v>
      </c>
      <c r="B44" s="3816"/>
      <c r="C44" s="3816"/>
      <c r="D44" s="3816"/>
      <c r="E44" s="3817" t="s">
        <v>576</v>
      </c>
      <c r="F44" s="3818"/>
      <c r="G44" s="3818"/>
      <c r="H44" s="3818"/>
      <c r="I44" s="3818"/>
      <c r="J44" s="3818"/>
      <c r="K44" s="3818"/>
      <c r="L44" s="3818"/>
      <c r="M44" s="3818"/>
      <c r="N44" s="3819"/>
    </row>
    <row r="45" spans="1:35" ht="20.100000000000001" customHeight="1" x14ac:dyDescent="0.15">
      <c r="A45" s="3810" t="s">
        <v>154</v>
      </c>
      <c r="B45" s="3811"/>
      <c r="C45" s="3811"/>
      <c r="D45" s="3811"/>
      <c r="E45" s="3820" t="s">
        <v>219</v>
      </c>
      <c r="F45" s="3821"/>
      <c r="G45" s="3821"/>
      <c r="H45" s="3821"/>
      <c r="I45" s="3821"/>
      <c r="J45" s="3821"/>
      <c r="K45" s="3821"/>
      <c r="L45" s="3821"/>
      <c r="M45" s="3821"/>
      <c r="N45" s="3822"/>
    </row>
    <row r="46" spans="1:35" ht="20.100000000000001" customHeight="1" x14ac:dyDescent="0.15">
      <c r="A46" s="3804" t="s">
        <v>157</v>
      </c>
      <c r="B46" s="3805"/>
      <c r="C46" s="3805"/>
      <c r="D46" s="3806"/>
      <c r="E46" s="3807" t="s">
        <v>577</v>
      </c>
      <c r="F46" s="3808"/>
      <c r="G46" s="3808"/>
      <c r="H46" s="3808"/>
      <c r="I46" s="3808"/>
      <c r="J46" s="3808"/>
      <c r="K46" s="3808"/>
      <c r="L46" s="3808"/>
      <c r="M46" s="3808"/>
      <c r="N46" s="3809"/>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3810" t="s">
        <v>161</v>
      </c>
      <c r="B51" s="3811"/>
      <c r="C51" s="3811"/>
      <c r="D51" s="3811"/>
      <c r="E51" s="3812" t="str">
        <f>AA52 &amp; "市が直接実施  " &amp; AB52  &amp; "一部委託  "  &amp; AC52 &amp; "全部委託・指定管理  " &amp; AD52 &amp; "その他"</f>
        <v>■市が直接実施  ■一部委託  □全部委託・指定管理  □その他</v>
      </c>
      <c r="F51" s="3813"/>
      <c r="G51" s="3813"/>
      <c r="H51" s="3813"/>
      <c r="I51" s="3813"/>
      <c r="J51" s="3813"/>
      <c r="K51" s="3813"/>
      <c r="L51" s="3813"/>
      <c r="M51" s="3813"/>
      <c r="N51" s="3814"/>
    </row>
    <row r="52" spans="1:40" ht="20.100000000000001" customHeight="1" x14ac:dyDescent="0.15">
      <c r="A52" s="3810" t="s">
        <v>162</v>
      </c>
      <c r="B52" s="3811"/>
      <c r="C52" s="3811"/>
      <c r="D52" s="3811"/>
      <c r="E52" s="3812" t="str">
        <f>AA53 &amp; "国・県の制度　 " &amp; AB53  &amp; "国・県の制度＋市独自の制度　 "  &amp; AC53  &amp; "市独自の制度"</f>
        <v>□国・県の制度　 □国・県の制度＋市独自の制度　 ■市独自の制度</v>
      </c>
      <c r="F52" s="3813"/>
      <c r="G52" s="3813"/>
      <c r="H52" s="3813"/>
      <c r="I52" s="3813"/>
      <c r="J52" s="3813"/>
      <c r="K52" s="3813"/>
      <c r="L52" s="3813"/>
      <c r="M52" s="3813"/>
      <c r="N52" s="3814"/>
      <c r="AA52" s="8" t="s">
        <v>191</v>
      </c>
      <c r="AB52" s="8" t="s">
        <v>191</v>
      </c>
      <c r="AC52" s="8" t="s">
        <v>192</v>
      </c>
      <c r="AD52" s="8" t="s">
        <v>192</v>
      </c>
    </row>
    <row r="53" spans="1:40" ht="20.100000000000001" customHeight="1" thickBot="1" x14ac:dyDescent="0.2">
      <c r="A53" s="3799" t="s">
        <v>163</v>
      </c>
      <c r="B53" s="3800"/>
      <c r="C53" s="3800"/>
      <c r="D53" s="3800"/>
      <c r="E53" s="3801" t="s">
        <v>332</v>
      </c>
      <c r="F53" s="3802"/>
      <c r="G53" s="3802"/>
      <c r="H53" s="3802"/>
      <c r="I53" s="3802"/>
      <c r="J53" s="3802"/>
      <c r="K53" s="3802"/>
      <c r="L53" s="3802"/>
      <c r="M53" s="3802"/>
      <c r="N53" s="3803"/>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80595000</v>
      </c>
      <c r="F57" s="108"/>
      <c r="G57" s="108">
        <f>IFERROR(HLOOKUP($AF$38,$AA$56:$AI$57,2,FALSE)*1000,"")</f>
        <v>88392000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160651</v>
      </c>
      <c r="AE57" s="23">
        <v>80595</v>
      </c>
      <c r="AF57" s="23">
        <v>88392</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75541000</v>
      </c>
      <c r="G58" s="15"/>
      <c r="H58" s="16">
        <f>IFERROR(G57-H59,"")</f>
        <v>57718000</v>
      </c>
      <c r="I58" s="15"/>
      <c r="J58" s="16">
        <f>IFERROR(I57-J59,"")</f>
        <v>0</v>
      </c>
      <c r="K58" s="15"/>
      <c r="L58" s="16">
        <f>IFERROR(K57-L59,"")</f>
        <v>0</v>
      </c>
      <c r="M58" s="15"/>
      <c r="N58" s="17">
        <f>IFERROR(M57-N59,"")</f>
        <v>0</v>
      </c>
      <c r="AA58" s="23">
        <v>0</v>
      </c>
      <c r="AB58" s="23">
        <v>0</v>
      </c>
      <c r="AC58" s="23">
        <v>0</v>
      </c>
      <c r="AD58" s="23">
        <v>91875568</v>
      </c>
      <c r="AE58" s="23">
        <v>80255958</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5054000</v>
      </c>
      <c r="G59" s="15"/>
      <c r="H59" s="16">
        <f>IFERROR(HLOOKUP($AF$38,$AA$60:$AI$61,2,FALSE)*1000,"")</f>
        <v>30674000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80255958</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339042</v>
      </c>
      <c r="F61" s="108"/>
      <c r="G61" s="108">
        <f>IFERROR(G57-G60,"")</f>
        <v>88392000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5054</v>
      </c>
      <c r="AF61" s="24">
        <f t="shared" si="2"/>
        <v>30674</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0.99579326260934298</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17696</v>
      </c>
      <c r="AG62" s="25">
        <v>0</v>
      </c>
      <c r="AH62" s="25">
        <v>0</v>
      </c>
      <c r="AI62" s="25">
        <v>0</v>
      </c>
      <c r="AJ62" s="8" t="s">
        <v>194</v>
      </c>
      <c r="AL62" s="8" t="s">
        <v>194</v>
      </c>
      <c r="AN62" s="8" t="s">
        <v>194</v>
      </c>
    </row>
    <row r="63" spans="1:40" ht="20.100000000000001" customHeight="1" x14ac:dyDescent="0.15">
      <c r="A63" s="103" t="s">
        <v>182</v>
      </c>
      <c r="B63" s="104"/>
      <c r="C63" s="104"/>
      <c r="D63" s="104"/>
      <c r="E63" s="105" t="s">
        <v>578</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579</v>
      </c>
      <c r="C70" s="96"/>
      <c r="D70" s="26" t="s">
        <v>271</v>
      </c>
      <c r="E70" s="91">
        <f>IFERROR(HLOOKUP($AE$38,$AA$76:$AI$80,2,FALSE),"")</f>
        <v>5.2</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5054</v>
      </c>
      <c r="AF71" s="25">
        <v>12978</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5.2</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201</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3786" t="s">
        <v>151</v>
      </c>
      <c r="B85" s="3787"/>
      <c r="C85" s="3787"/>
      <c r="D85" s="3787"/>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3786" t="s">
        <v>155</v>
      </c>
      <c r="B87" s="3787"/>
      <c r="C87" s="3787"/>
      <c r="D87" s="3787"/>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3797" t="s">
        <v>158</v>
      </c>
      <c r="B89" s="3798"/>
      <c r="C89" s="3798"/>
      <c r="D89" s="3798"/>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3786" t="s">
        <v>160</v>
      </c>
      <c r="B91" s="3787"/>
      <c r="C91" s="3787"/>
      <c r="D91" s="3788"/>
      <c r="E91" s="52" t="s">
        <v>580</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3786" t="s">
        <v>172</v>
      </c>
      <c r="B98" s="3787"/>
      <c r="C98" s="3787"/>
      <c r="D98" s="3788"/>
      <c r="E98" s="3792" t="s">
        <v>216</v>
      </c>
      <c r="F98" s="3793"/>
      <c r="G98" s="3794" t="s">
        <v>173</v>
      </c>
      <c r="H98" s="3795"/>
      <c r="I98" s="3795"/>
      <c r="J98" s="3795"/>
      <c r="K98" s="3795"/>
      <c r="L98" s="3795"/>
      <c r="M98" s="3795"/>
      <c r="N98" s="3796"/>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3786" t="s">
        <v>183</v>
      </c>
      <c r="B105" s="3787"/>
      <c r="C105" s="3787"/>
      <c r="D105" s="3788"/>
      <c r="E105" s="3789" t="s">
        <v>581</v>
      </c>
      <c r="F105" s="3790"/>
      <c r="G105" s="3790"/>
      <c r="H105" s="3790"/>
      <c r="I105" s="3790"/>
      <c r="J105" s="3790"/>
      <c r="K105" s="3790"/>
      <c r="L105" s="3790"/>
      <c r="M105" s="3790"/>
      <c r="N105" s="3791"/>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3797" t="s">
        <v>147</v>
      </c>
      <c r="Q4" s="3798"/>
      <c r="R4" s="3798"/>
      <c r="S4" s="3798"/>
      <c r="T4" s="197" t="str">
        <f>LEFT(E83,1)</f>
        <v>Ｂ</v>
      </c>
      <c r="U4" s="3923" t="s">
        <v>148</v>
      </c>
      <c r="V4" s="3923"/>
      <c r="W4" s="3923"/>
      <c r="X4" s="3924"/>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3786" t="s">
        <v>151</v>
      </c>
      <c r="Q6" s="3787"/>
      <c r="R6" s="3787"/>
      <c r="S6" s="3787"/>
      <c r="T6" s="197" t="str">
        <f>LEFT(E85,1)</f>
        <v>Ｂ</v>
      </c>
      <c r="U6" s="3923" t="s">
        <v>152</v>
      </c>
      <c r="V6" s="3923"/>
      <c r="W6" s="3923"/>
      <c r="X6" s="3924"/>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3925" t="s">
        <v>153</v>
      </c>
      <c r="B7" s="3926"/>
      <c r="C7" s="3926"/>
      <c r="D7" s="3926"/>
      <c r="E7" s="3927" t="str">
        <f t="shared" si="0"/>
        <v>中学校施設管理</v>
      </c>
      <c r="F7" s="3928"/>
      <c r="G7" s="3928"/>
      <c r="H7" s="3928"/>
      <c r="I7" s="3928"/>
      <c r="J7" s="3928"/>
      <c r="K7" s="3928"/>
      <c r="L7" s="3928"/>
      <c r="M7" s="3928"/>
      <c r="N7" s="3929"/>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3900" t="s">
        <v>154</v>
      </c>
      <c r="B8" s="3901"/>
      <c r="C8" s="3901"/>
      <c r="D8" s="3901"/>
      <c r="E8" s="3910" t="str">
        <f t="shared" si="0"/>
        <v>教育総務課</v>
      </c>
      <c r="F8" s="3911"/>
      <c r="G8" s="3911"/>
      <c r="H8" s="3911"/>
      <c r="I8" s="3911"/>
      <c r="J8" s="3911"/>
      <c r="K8" s="3911"/>
      <c r="L8" s="3911"/>
      <c r="M8" s="3911"/>
      <c r="N8" s="3912"/>
      <c r="P8" s="3897" t="s">
        <v>155</v>
      </c>
      <c r="Q8" s="3898"/>
      <c r="R8" s="3898"/>
      <c r="S8" s="3898"/>
      <c r="T8" s="184" t="str">
        <f>LEFT(E87,1)</f>
        <v>Ｂ</v>
      </c>
      <c r="U8" s="3913" t="s">
        <v>156</v>
      </c>
      <c r="V8" s="3913"/>
      <c r="W8" s="3913"/>
      <c r="X8" s="3914"/>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3915" t="s">
        <v>157</v>
      </c>
      <c r="B9" s="3916"/>
      <c r="C9" s="3916"/>
      <c r="D9" s="3917"/>
      <c r="E9" s="3918" t="str">
        <f t="shared" si="0"/>
        <v>中学校施設に係る維持管理を行う。</v>
      </c>
      <c r="F9" s="3919"/>
      <c r="G9" s="3919"/>
      <c r="H9" s="3919"/>
      <c r="I9" s="3919"/>
      <c r="J9" s="3919"/>
      <c r="K9" s="3919"/>
      <c r="L9" s="3919"/>
      <c r="M9" s="3919"/>
      <c r="N9" s="3920"/>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3921" t="s">
        <v>158</v>
      </c>
      <c r="Q10" s="3922"/>
      <c r="R10" s="3922"/>
      <c r="S10" s="3922"/>
      <c r="T10" s="197" t="str">
        <f>LEFT(E89,1)</f>
        <v>Ａ</v>
      </c>
      <c r="U10" s="3913" t="s">
        <v>159</v>
      </c>
      <c r="V10" s="3913"/>
      <c r="W10" s="3913"/>
      <c r="X10" s="3914"/>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学校敷地内の設備における保守点検・維持管理業務委託において様々な是正事項が挙げられた。</v>
      </c>
      <c r="U12" s="3895"/>
      <c r="V12" s="3895"/>
      <c r="W12" s="3895"/>
      <c r="X12" s="3896"/>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3900" t="s">
        <v>161</v>
      </c>
      <c r="B14" s="3901"/>
      <c r="C14" s="3901"/>
      <c r="D14" s="3901"/>
      <c r="E14" s="3902" t="str">
        <f>E51</f>
        <v>□市が直接実施  □一部委託  ■全部委託・指定管理  □その他</v>
      </c>
      <c r="F14" s="3903"/>
      <c r="G14" s="3903"/>
      <c r="H14" s="3903"/>
      <c r="I14" s="3903"/>
      <c r="J14" s="3903"/>
      <c r="K14" s="3903"/>
      <c r="L14" s="3903"/>
      <c r="M14" s="3903"/>
      <c r="N14" s="3904"/>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3900" t="s">
        <v>162</v>
      </c>
      <c r="B15" s="3901"/>
      <c r="C15" s="3901"/>
      <c r="D15" s="3901"/>
      <c r="E15" s="3902" t="str">
        <f>E52</f>
        <v>□国・県の制度　 □国・県の制度＋市独自の制度　 ■市独自の制度</v>
      </c>
      <c r="F15" s="3903"/>
      <c r="G15" s="3903"/>
      <c r="H15" s="3903"/>
      <c r="I15" s="3903"/>
      <c r="J15" s="3903"/>
      <c r="K15" s="3903"/>
      <c r="L15" s="3903"/>
      <c r="M15" s="3903"/>
      <c r="N15" s="3904"/>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3905" t="s">
        <v>163</v>
      </c>
      <c r="B16" s="3906"/>
      <c r="C16" s="3906"/>
      <c r="D16" s="3906"/>
      <c r="E16" s="3907" t="str">
        <f>E53</f>
        <v>なし</v>
      </c>
      <c r="F16" s="3908"/>
      <c r="G16" s="3908"/>
      <c r="H16" s="3908"/>
      <c r="I16" s="3908"/>
      <c r="J16" s="3908"/>
      <c r="K16" s="3908"/>
      <c r="L16" s="3908"/>
      <c r="M16" s="3908"/>
      <c r="N16" s="3909"/>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101182000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39796000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61386000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44435433</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56746567</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0.43916341839457612</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学校施設運営にかかる設備や清掃等の保守維持管理を行うもの。
例　水質検査、自家用電気工作物保守点検、第四中学校側溝清掃(R5)、校舎空調機借上料(R5~)等</v>
      </c>
      <c r="F26" s="105"/>
      <c r="G26" s="105"/>
      <c r="H26" s="105"/>
      <c r="I26" s="105"/>
      <c r="J26" s="105"/>
      <c r="K26" s="105"/>
      <c r="L26" s="105"/>
      <c r="M26" s="105"/>
      <c r="N26" s="106"/>
      <c r="O26" s="18"/>
      <c r="P26" s="3897" t="s">
        <v>183</v>
      </c>
      <c r="Q26" s="3898"/>
      <c r="R26" s="3898"/>
      <c r="S26" s="3899"/>
      <c r="T26" s="153" t="str">
        <f>E105</f>
        <v>学校敷地内の設備における保守点検・維持管理業務委託において、挙げられた様々な是正事項に対して段階的に修繕を行う。</v>
      </c>
      <c r="U26" s="3895"/>
      <c r="V26" s="3895"/>
      <c r="W26" s="3895"/>
      <c r="X26" s="3896"/>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業務委託件数(保守点検関係)</v>
      </c>
      <c r="C33" s="96"/>
      <c r="D33" s="21" t="str">
        <f t="shared" ref="D33:E36" si="1">D70</f>
        <v>件</v>
      </c>
      <c r="E33" s="148">
        <f t="shared" si="1"/>
        <v>21</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3887" t="s">
        <v>153</v>
      </c>
      <c r="B44" s="3888"/>
      <c r="C44" s="3888"/>
      <c r="D44" s="3888"/>
      <c r="E44" s="3889" t="s">
        <v>582</v>
      </c>
      <c r="F44" s="3890"/>
      <c r="G44" s="3890"/>
      <c r="H44" s="3890"/>
      <c r="I44" s="3890"/>
      <c r="J44" s="3890"/>
      <c r="K44" s="3890"/>
      <c r="L44" s="3890"/>
      <c r="M44" s="3890"/>
      <c r="N44" s="3891"/>
    </row>
    <row r="45" spans="1:35" ht="20.100000000000001" customHeight="1" x14ac:dyDescent="0.15">
      <c r="A45" s="3882" t="s">
        <v>154</v>
      </c>
      <c r="B45" s="3883"/>
      <c r="C45" s="3883"/>
      <c r="D45" s="3883"/>
      <c r="E45" s="3892" t="s">
        <v>219</v>
      </c>
      <c r="F45" s="3893"/>
      <c r="G45" s="3893"/>
      <c r="H45" s="3893"/>
      <c r="I45" s="3893"/>
      <c r="J45" s="3893"/>
      <c r="K45" s="3893"/>
      <c r="L45" s="3893"/>
      <c r="M45" s="3893"/>
      <c r="N45" s="3894"/>
    </row>
    <row r="46" spans="1:35" ht="20.100000000000001" customHeight="1" x14ac:dyDescent="0.15">
      <c r="A46" s="3876" t="s">
        <v>157</v>
      </c>
      <c r="B46" s="3877"/>
      <c r="C46" s="3877"/>
      <c r="D46" s="3878"/>
      <c r="E46" s="3879" t="s">
        <v>583</v>
      </c>
      <c r="F46" s="3880"/>
      <c r="G46" s="3880"/>
      <c r="H46" s="3880"/>
      <c r="I46" s="3880"/>
      <c r="J46" s="3880"/>
      <c r="K46" s="3880"/>
      <c r="L46" s="3880"/>
      <c r="M46" s="3880"/>
      <c r="N46" s="3881"/>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3882" t="s">
        <v>161</v>
      </c>
      <c r="B51" s="3883"/>
      <c r="C51" s="3883"/>
      <c r="D51" s="3883"/>
      <c r="E51" s="3884" t="str">
        <f>AA52 &amp; "市が直接実施  " &amp; AB52  &amp; "一部委託  "  &amp; AC52 &amp; "全部委託・指定管理  " &amp; AD52 &amp; "その他"</f>
        <v>□市が直接実施  □一部委託  ■全部委託・指定管理  □その他</v>
      </c>
      <c r="F51" s="3885"/>
      <c r="G51" s="3885"/>
      <c r="H51" s="3885"/>
      <c r="I51" s="3885"/>
      <c r="J51" s="3885"/>
      <c r="K51" s="3885"/>
      <c r="L51" s="3885"/>
      <c r="M51" s="3885"/>
      <c r="N51" s="3886"/>
    </row>
    <row r="52" spans="1:40" ht="20.100000000000001" customHeight="1" x14ac:dyDescent="0.15">
      <c r="A52" s="3882" t="s">
        <v>162</v>
      </c>
      <c r="B52" s="3883"/>
      <c r="C52" s="3883"/>
      <c r="D52" s="3883"/>
      <c r="E52" s="3884" t="str">
        <f>AA53 &amp; "国・県の制度　 " &amp; AB53  &amp; "国・県の制度＋市独自の制度　 "  &amp; AC53  &amp; "市独自の制度"</f>
        <v>□国・県の制度　 □国・県の制度＋市独自の制度　 ■市独自の制度</v>
      </c>
      <c r="F52" s="3885"/>
      <c r="G52" s="3885"/>
      <c r="H52" s="3885"/>
      <c r="I52" s="3885"/>
      <c r="J52" s="3885"/>
      <c r="K52" s="3885"/>
      <c r="L52" s="3885"/>
      <c r="M52" s="3885"/>
      <c r="N52" s="3886"/>
      <c r="AA52" s="8" t="s">
        <v>192</v>
      </c>
      <c r="AB52" s="8" t="s">
        <v>192</v>
      </c>
      <c r="AC52" s="8" t="s">
        <v>191</v>
      </c>
      <c r="AD52" s="8" t="s">
        <v>192</v>
      </c>
    </row>
    <row r="53" spans="1:40" ht="20.100000000000001" customHeight="1" thickBot="1" x14ac:dyDescent="0.2">
      <c r="A53" s="3871" t="s">
        <v>163</v>
      </c>
      <c r="B53" s="3872"/>
      <c r="C53" s="3872"/>
      <c r="D53" s="3872"/>
      <c r="E53" s="3873" t="s">
        <v>332</v>
      </c>
      <c r="F53" s="3874"/>
      <c r="G53" s="3874"/>
      <c r="H53" s="3874"/>
      <c r="I53" s="3874"/>
      <c r="J53" s="3874"/>
      <c r="K53" s="3874"/>
      <c r="L53" s="3874"/>
      <c r="M53" s="3874"/>
      <c r="N53" s="3875"/>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101182000</v>
      </c>
      <c r="F57" s="108"/>
      <c r="G57" s="108">
        <f>IFERROR(HLOOKUP($AF$38,$AA$56:$AI$57,2,FALSE)*1000,"")</f>
        <v>66752000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37916</v>
      </c>
      <c r="AE57" s="23">
        <v>101182</v>
      </c>
      <c r="AF57" s="23">
        <v>66752</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39796000</v>
      </c>
      <c r="G58" s="15"/>
      <c r="H58" s="16">
        <f>IFERROR(G57-H59,"")</f>
        <v>66752000</v>
      </c>
      <c r="I58" s="15"/>
      <c r="J58" s="16">
        <f>IFERROR(I57-J59,"")</f>
        <v>0</v>
      </c>
      <c r="K58" s="15"/>
      <c r="L58" s="16">
        <f>IFERROR(K57-L59,"")</f>
        <v>0</v>
      </c>
      <c r="M58" s="15"/>
      <c r="N58" s="17">
        <f>IFERROR(M57-N59,"")</f>
        <v>0</v>
      </c>
      <c r="AA58" s="23">
        <v>0</v>
      </c>
      <c r="AB58" s="23">
        <v>0</v>
      </c>
      <c r="AC58" s="23">
        <v>0</v>
      </c>
      <c r="AD58" s="23">
        <v>19275157</v>
      </c>
      <c r="AE58" s="23">
        <v>44435433</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61386000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44435433</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56746567</v>
      </c>
      <c r="F61" s="108"/>
      <c r="G61" s="108">
        <f>IFERROR(G57-G60,"")</f>
        <v>66752000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61386</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0.43916341839457612</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61386</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584</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535</v>
      </c>
      <c r="C70" s="96"/>
      <c r="D70" s="26" t="s">
        <v>393</v>
      </c>
      <c r="E70" s="91">
        <f>IFERROR(HLOOKUP($AE$38,$AA$76:$AI$80,2,FALSE),"")</f>
        <v>21</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21</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3858" t="s">
        <v>151</v>
      </c>
      <c r="B85" s="3859"/>
      <c r="C85" s="3859"/>
      <c r="D85" s="3859"/>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3858" t="s">
        <v>155</v>
      </c>
      <c r="B87" s="3859"/>
      <c r="C87" s="3859"/>
      <c r="D87" s="3859"/>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3869" t="s">
        <v>158</v>
      </c>
      <c r="B89" s="3870"/>
      <c r="C89" s="3870"/>
      <c r="D89" s="3870"/>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3858" t="s">
        <v>160</v>
      </c>
      <c r="B91" s="3859"/>
      <c r="C91" s="3859"/>
      <c r="D91" s="3860"/>
      <c r="E91" s="52" t="s">
        <v>536</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3858" t="s">
        <v>172</v>
      </c>
      <c r="B98" s="3859"/>
      <c r="C98" s="3859"/>
      <c r="D98" s="3860"/>
      <c r="E98" s="3864" t="s">
        <v>216</v>
      </c>
      <c r="F98" s="3865"/>
      <c r="G98" s="3866" t="s">
        <v>173</v>
      </c>
      <c r="H98" s="3867"/>
      <c r="I98" s="3867"/>
      <c r="J98" s="3867"/>
      <c r="K98" s="3867"/>
      <c r="L98" s="3867"/>
      <c r="M98" s="3867"/>
      <c r="N98" s="3868"/>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3858" t="s">
        <v>183</v>
      </c>
      <c r="B105" s="3859"/>
      <c r="C105" s="3859"/>
      <c r="D105" s="3860"/>
      <c r="E105" s="3861" t="s">
        <v>537</v>
      </c>
      <c r="F105" s="3862"/>
      <c r="G105" s="3862"/>
      <c r="H105" s="3862"/>
      <c r="I105" s="3862"/>
      <c r="J105" s="3862"/>
      <c r="K105" s="3862"/>
      <c r="L105" s="3862"/>
      <c r="M105" s="3862"/>
      <c r="N105" s="3863"/>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3869" t="s">
        <v>147</v>
      </c>
      <c r="Q4" s="3870"/>
      <c r="R4" s="3870"/>
      <c r="S4" s="3870"/>
      <c r="T4" s="197" t="str">
        <f>LEFT(E83,1)</f>
        <v>Ｂ</v>
      </c>
      <c r="U4" s="3995" t="s">
        <v>148</v>
      </c>
      <c r="V4" s="3995"/>
      <c r="W4" s="3995"/>
      <c r="X4" s="3996"/>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3858" t="s">
        <v>151</v>
      </c>
      <c r="Q6" s="3859"/>
      <c r="R6" s="3859"/>
      <c r="S6" s="3859"/>
      <c r="T6" s="197" t="str">
        <f>LEFT(E85,1)</f>
        <v>Ｂ</v>
      </c>
      <c r="U6" s="3995" t="s">
        <v>152</v>
      </c>
      <c r="V6" s="3995"/>
      <c r="W6" s="3995"/>
      <c r="X6" s="3996"/>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3997" t="s">
        <v>153</v>
      </c>
      <c r="B7" s="3998"/>
      <c r="C7" s="3998"/>
      <c r="D7" s="3998"/>
      <c r="E7" s="3999" t="str">
        <f t="shared" si="0"/>
        <v>中学校施設修繕</v>
      </c>
      <c r="F7" s="4000"/>
      <c r="G7" s="4000"/>
      <c r="H7" s="4000"/>
      <c r="I7" s="4000"/>
      <c r="J7" s="4000"/>
      <c r="K7" s="4000"/>
      <c r="L7" s="4000"/>
      <c r="M7" s="4000"/>
      <c r="N7" s="4001"/>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3972" t="s">
        <v>154</v>
      </c>
      <c r="B8" s="3973"/>
      <c r="C8" s="3973"/>
      <c r="D8" s="3973"/>
      <c r="E8" s="3982" t="str">
        <f t="shared" si="0"/>
        <v>教育総務課</v>
      </c>
      <c r="F8" s="3983"/>
      <c r="G8" s="3983"/>
      <c r="H8" s="3983"/>
      <c r="I8" s="3983"/>
      <c r="J8" s="3983"/>
      <c r="K8" s="3983"/>
      <c r="L8" s="3983"/>
      <c r="M8" s="3983"/>
      <c r="N8" s="3984"/>
      <c r="P8" s="3969" t="s">
        <v>155</v>
      </c>
      <c r="Q8" s="3970"/>
      <c r="R8" s="3970"/>
      <c r="S8" s="3970"/>
      <c r="T8" s="184" t="str">
        <f>LEFT(E87,1)</f>
        <v>Ｂ</v>
      </c>
      <c r="U8" s="3985" t="s">
        <v>156</v>
      </c>
      <c r="V8" s="3985"/>
      <c r="W8" s="3985"/>
      <c r="X8" s="3986"/>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3987" t="s">
        <v>157</v>
      </c>
      <c r="B9" s="3988"/>
      <c r="C9" s="3988"/>
      <c r="D9" s="3989"/>
      <c r="E9" s="3990" t="str">
        <f t="shared" si="0"/>
        <v>中学校施設の老朽化等に対応する修繕を行う。</v>
      </c>
      <c r="F9" s="3991"/>
      <c r="G9" s="3991"/>
      <c r="H9" s="3991"/>
      <c r="I9" s="3991"/>
      <c r="J9" s="3991"/>
      <c r="K9" s="3991"/>
      <c r="L9" s="3991"/>
      <c r="M9" s="3991"/>
      <c r="N9" s="3992"/>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3993" t="s">
        <v>158</v>
      </c>
      <c r="Q10" s="3994"/>
      <c r="R10" s="3994"/>
      <c r="S10" s="3994"/>
      <c r="T10" s="197" t="str">
        <f>LEFT(E89,1)</f>
        <v>Ａ</v>
      </c>
      <c r="U10" s="3985" t="s">
        <v>159</v>
      </c>
      <c r="V10" s="3985"/>
      <c r="W10" s="3985"/>
      <c r="X10" s="3986"/>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中学校施設の、突発的に発生する修繕や、経年劣化から起こる施設の修繕を行っているが、例年件数が多く今年度についても、年度末は予算が不足し流用等で対応をおこなった。また、優先順位を定めながら対応しているため可能な限り対応を行ったが、全ての対応が難しい状況であった。</v>
      </c>
      <c r="U12" s="3967"/>
      <c r="V12" s="3967"/>
      <c r="W12" s="3967"/>
      <c r="X12" s="396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3972" t="s">
        <v>161</v>
      </c>
      <c r="B14" s="3973"/>
      <c r="C14" s="3973"/>
      <c r="D14" s="3973"/>
      <c r="E14" s="3974" t="str">
        <f>E51</f>
        <v>□市が直接実施  □一部委託  ■全部委託・指定管理  □その他</v>
      </c>
      <c r="F14" s="3975"/>
      <c r="G14" s="3975"/>
      <c r="H14" s="3975"/>
      <c r="I14" s="3975"/>
      <c r="J14" s="3975"/>
      <c r="K14" s="3975"/>
      <c r="L14" s="3975"/>
      <c r="M14" s="3975"/>
      <c r="N14" s="3976"/>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3972" t="s">
        <v>162</v>
      </c>
      <c r="B15" s="3973"/>
      <c r="C15" s="3973"/>
      <c r="D15" s="3973"/>
      <c r="E15" s="3974" t="str">
        <f>E52</f>
        <v>□国・県の制度　 □国・県の制度＋市独自の制度　 ■市独自の制度</v>
      </c>
      <c r="F15" s="3975"/>
      <c r="G15" s="3975"/>
      <c r="H15" s="3975"/>
      <c r="I15" s="3975"/>
      <c r="J15" s="3975"/>
      <c r="K15" s="3975"/>
      <c r="L15" s="3975"/>
      <c r="M15" s="3975"/>
      <c r="N15" s="3976"/>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3977" t="s">
        <v>163</v>
      </c>
      <c r="B16" s="3978"/>
      <c r="C16" s="3978"/>
      <c r="D16" s="3978"/>
      <c r="E16" s="3979" t="str">
        <f>E53</f>
        <v>なし</v>
      </c>
      <c r="F16" s="3980"/>
      <c r="G16" s="3980"/>
      <c r="H16" s="3980"/>
      <c r="I16" s="3980"/>
      <c r="J16" s="3980"/>
      <c r="K16" s="3980"/>
      <c r="L16" s="3980"/>
      <c r="M16" s="3980"/>
      <c r="N16" s="3981"/>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20648000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20648000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20618977</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29023</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0.99859439170864006</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・第四中学校屋外運動場スピーカー等修繕
・第三中学校昇降口柱基礎修繕
・第五中学校家庭科室流し場漏水修繕　他71件</v>
      </c>
      <c r="F26" s="105"/>
      <c r="G26" s="105"/>
      <c r="H26" s="105"/>
      <c r="I26" s="105"/>
      <c r="J26" s="105"/>
      <c r="K26" s="105"/>
      <c r="L26" s="105"/>
      <c r="M26" s="105"/>
      <c r="N26" s="106"/>
      <c r="O26" s="18"/>
      <c r="P26" s="3969" t="s">
        <v>183</v>
      </c>
      <c r="Q26" s="3970"/>
      <c r="R26" s="3970"/>
      <c r="S26" s="3971"/>
      <c r="T26" s="153" t="str">
        <f>E105</f>
        <v>件数の多い修繕に可能な限り対応できるよう事前に要望を取りまとめるなどし、対応していくとともに、適正な予算管理を行い、可能な限り対応できるよう行っていく。</v>
      </c>
      <c r="U26" s="3967"/>
      <c r="V26" s="3967"/>
      <c r="W26" s="3967"/>
      <c r="X26" s="3968"/>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施設修繕件数</v>
      </c>
      <c r="C33" s="96"/>
      <c r="D33" s="21" t="str">
        <f t="shared" ref="D33:E36" si="1">D70</f>
        <v>件</v>
      </c>
      <c r="E33" s="148">
        <f t="shared" si="1"/>
        <v>74</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3959" t="s">
        <v>153</v>
      </c>
      <c r="B44" s="3960"/>
      <c r="C44" s="3960"/>
      <c r="D44" s="3960"/>
      <c r="E44" s="3961" t="s">
        <v>585</v>
      </c>
      <c r="F44" s="3962"/>
      <c r="G44" s="3962"/>
      <c r="H44" s="3962"/>
      <c r="I44" s="3962"/>
      <c r="J44" s="3962"/>
      <c r="K44" s="3962"/>
      <c r="L44" s="3962"/>
      <c r="M44" s="3962"/>
      <c r="N44" s="3963"/>
    </row>
    <row r="45" spans="1:35" ht="20.100000000000001" customHeight="1" x14ac:dyDescent="0.15">
      <c r="A45" s="3954" t="s">
        <v>154</v>
      </c>
      <c r="B45" s="3955"/>
      <c r="C45" s="3955"/>
      <c r="D45" s="3955"/>
      <c r="E45" s="3964" t="s">
        <v>219</v>
      </c>
      <c r="F45" s="3965"/>
      <c r="G45" s="3965"/>
      <c r="H45" s="3965"/>
      <c r="I45" s="3965"/>
      <c r="J45" s="3965"/>
      <c r="K45" s="3965"/>
      <c r="L45" s="3965"/>
      <c r="M45" s="3965"/>
      <c r="N45" s="3966"/>
    </row>
    <row r="46" spans="1:35" ht="20.100000000000001" customHeight="1" x14ac:dyDescent="0.15">
      <c r="A46" s="3948" t="s">
        <v>157</v>
      </c>
      <c r="B46" s="3949"/>
      <c r="C46" s="3949"/>
      <c r="D46" s="3950"/>
      <c r="E46" s="3951" t="s">
        <v>586</v>
      </c>
      <c r="F46" s="3952"/>
      <c r="G46" s="3952"/>
      <c r="H46" s="3952"/>
      <c r="I46" s="3952"/>
      <c r="J46" s="3952"/>
      <c r="K46" s="3952"/>
      <c r="L46" s="3952"/>
      <c r="M46" s="3952"/>
      <c r="N46" s="3953"/>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3954" t="s">
        <v>161</v>
      </c>
      <c r="B51" s="3955"/>
      <c r="C51" s="3955"/>
      <c r="D51" s="3955"/>
      <c r="E51" s="3956" t="str">
        <f>AA52 &amp; "市が直接実施  " &amp; AB52  &amp; "一部委託  "  &amp; AC52 &amp; "全部委託・指定管理  " &amp; AD52 &amp; "その他"</f>
        <v>□市が直接実施  □一部委託  ■全部委託・指定管理  □その他</v>
      </c>
      <c r="F51" s="3957"/>
      <c r="G51" s="3957"/>
      <c r="H51" s="3957"/>
      <c r="I51" s="3957"/>
      <c r="J51" s="3957"/>
      <c r="K51" s="3957"/>
      <c r="L51" s="3957"/>
      <c r="M51" s="3957"/>
      <c r="N51" s="3958"/>
    </row>
    <row r="52" spans="1:40" ht="20.100000000000001" customHeight="1" x14ac:dyDescent="0.15">
      <c r="A52" s="3954" t="s">
        <v>162</v>
      </c>
      <c r="B52" s="3955"/>
      <c r="C52" s="3955"/>
      <c r="D52" s="3955"/>
      <c r="E52" s="3956" t="str">
        <f>AA53 &amp; "国・県の制度　 " &amp; AB53  &amp; "国・県の制度＋市独自の制度　 "  &amp; AC53  &amp; "市独自の制度"</f>
        <v>□国・県の制度　 □国・県の制度＋市独自の制度　 ■市独自の制度</v>
      </c>
      <c r="F52" s="3957"/>
      <c r="G52" s="3957"/>
      <c r="H52" s="3957"/>
      <c r="I52" s="3957"/>
      <c r="J52" s="3957"/>
      <c r="K52" s="3957"/>
      <c r="L52" s="3957"/>
      <c r="M52" s="3957"/>
      <c r="N52" s="3958"/>
      <c r="AA52" s="8" t="s">
        <v>192</v>
      </c>
      <c r="AB52" s="8" t="s">
        <v>192</v>
      </c>
      <c r="AC52" s="8" t="s">
        <v>191</v>
      </c>
      <c r="AD52" s="8" t="s">
        <v>192</v>
      </c>
    </row>
    <row r="53" spans="1:40" ht="20.100000000000001" customHeight="1" thickBot="1" x14ac:dyDescent="0.2">
      <c r="A53" s="3943" t="s">
        <v>163</v>
      </c>
      <c r="B53" s="3944"/>
      <c r="C53" s="3944"/>
      <c r="D53" s="3944"/>
      <c r="E53" s="3945" t="s">
        <v>332</v>
      </c>
      <c r="F53" s="3946"/>
      <c r="G53" s="3946"/>
      <c r="H53" s="3946"/>
      <c r="I53" s="3946"/>
      <c r="J53" s="3946"/>
      <c r="K53" s="3946"/>
      <c r="L53" s="3946"/>
      <c r="M53" s="3946"/>
      <c r="N53" s="3947"/>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20648000</v>
      </c>
      <c r="F57" s="108"/>
      <c r="G57" s="108">
        <f>IFERROR(HLOOKUP($AF$38,$AA$56:$AI$57,2,FALSE)*1000,"")</f>
        <v>13000000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13000</v>
      </c>
      <c r="AE57" s="23">
        <v>20648</v>
      </c>
      <c r="AF57" s="23">
        <v>13000</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20648000</v>
      </c>
      <c r="G58" s="15"/>
      <c r="H58" s="16">
        <f>IFERROR(G57-H59,"")</f>
        <v>13000000</v>
      </c>
      <c r="I58" s="15"/>
      <c r="J58" s="16">
        <f>IFERROR(I57-J59,"")</f>
        <v>0</v>
      </c>
      <c r="K58" s="15"/>
      <c r="L58" s="16">
        <f>IFERROR(K57-L59,"")</f>
        <v>0</v>
      </c>
      <c r="M58" s="15"/>
      <c r="N58" s="17">
        <f>IFERROR(M57-N59,"")</f>
        <v>0</v>
      </c>
      <c r="AA58" s="23">
        <v>0</v>
      </c>
      <c r="AB58" s="23">
        <v>0</v>
      </c>
      <c r="AC58" s="23">
        <v>0</v>
      </c>
      <c r="AD58" s="23">
        <v>9136501</v>
      </c>
      <c r="AE58" s="23">
        <v>20618977</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20618977</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29023</v>
      </c>
      <c r="F61" s="108"/>
      <c r="G61" s="108">
        <f>IFERROR(G57-G60,"")</f>
        <v>13000000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0.99859439170864006</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587</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541</v>
      </c>
      <c r="C70" s="96"/>
      <c r="D70" s="26" t="s">
        <v>393</v>
      </c>
      <c r="E70" s="91">
        <f>IFERROR(HLOOKUP($AE$38,$AA$76:$AI$80,2,FALSE),"")</f>
        <v>74</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74</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3930" t="s">
        <v>151</v>
      </c>
      <c r="B85" s="3931"/>
      <c r="C85" s="3931"/>
      <c r="D85" s="3931"/>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3930" t="s">
        <v>155</v>
      </c>
      <c r="B87" s="3931"/>
      <c r="C87" s="3931"/>
      <c r="D87" s="3931"/>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3941" t="s">
        <v>158</v>
      </c>
      <c r="B89" s="3942"/>
      <c r="C89" s="3942"/>
      <c r="D89" s="3942"/>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3930" t="s">
        <v>160</v>
      </c>
      <c r="B91" s="3931"/>
      <c r="C91" s="3931"/>
      <c r="D91" s="3932"/>
      <c r="E91" s="52" t="s">
        <v>588</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3930" t="s">
        <v>172</v>
      </c>
      <c r="B98" s="3931"/>
      <c r="C98" s="3931"/>
      <c r="D98" s="3932"/>
      <c r="E98" s="3936" t="s">
        <v>216</v>
      </c>
      <c r="F98" s="3937"/>
      <c r="G98" s="3938" t="s">
        <v>173</v>
      </c>
      <c r="H98" s="3939"/>
      <c r="I98" s="3939"/>
      <c r="J98" s="3939"/>
      <c r="K98" s="3939"/>
      <c r="L98" s="3939"/>
      <c r="M98" s="3939"/>
      <c r="N98" s="3940"/>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3930" t="s">
        <v>183</v>
      </c>
      <c r="B105" s="3931"/>
      <c r="C105" s="3931"/>
      <c r="D105" s="3932"/>
      <c r="E105" s="3933" t="s">
        <v>543</v>
      </c>
      <c r="F105" s="3934"/>
      <c r="G105" s="3934"/>
      <c r="H105" s="3934"/>
      <c r="I105" s="3934"/>
      <c r="J105" s="3934"/>
      <c r="K105" s="3934"/>
      <c r="L105" s="3934"/>
      <c r="M105" s="3934"/>
      <c r="N105" s="3935"/>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3941" t="s">
        <v>147</v>
      </c>
      <c r="Q4" s="3942"/>
      <c r="R4" s="3942"/>
      <c r="S4" s="3942"/>
      <c r="T4" s="197" t="str">
        <f>LEFT(E83,1)</f>
        <v>Ｂ</v>
      </c>
      <c r="U4" s="4067" t="s">
        <v>148</v>
      </c>
      <c r="V4" s="4067"/>
      <c r="W4" s="4067"/>
      <c r="X4" s="4068"/>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3930" t="s">
        <v>151</v>
      </c>
      <c r="Q6" s="3931"/>
      <c r="R6" s="3931"/>
      <c r="S6" s="3931"/>
      <c r="T6" s="197" t="str">
        <f>LEFT(E85,1)</f>
        <v>Ａ</v>
      </c>
      <c r="U6" s="4067" t="s">
        <v>152</v>
      </c>
      <c r="V6" s="4067"/>
      <c r="W6" s="4067"/>
      <c r="X6" s="4068"/>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4069" t="s">
        <v>153</v>
      </c>
      <c r="B7" s="4070"/>
      <c r="C7" s="4070"/>
      <c r="D7" s="4070"/>
      <c r="E7" s="4071" t="str">
        <f t="shared" si="0"/>
        <v>中学校施設整備</v>
      </c>
      <c r="F7" s="4072"/>
      <c r="G7" s="4072"/>
      <c r="H7" s="4072"/>
      <c r="I7" s="4072"/>
      <c r="J7" s="4072"/>
      <c r="K7" s="4072"/>
      <c r="L7" s="4072"/>
      <c r="M7" s="4072"/>
      <c r="N7" s="4073"/>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4044" t="s">
        <v>154</v>
      </c>
      <c r="B8" s="4045"/>
      <c r="C8" s="4045"/>
      <c r="D8" s="4045"/>
      <c r="E8" s="4054" t="str">
        <f t="shared" si="0"/>
        <v>教育総務課</v>
      </c>
      <c r="F8" s="4055"/>
      <c r="G8" s="4055"/>
      <c r="H8" s="4055"/>
      <c r="I8" s="4055"/>
      <c r="J8" s="4055"/>
      <c r="K8" s="4055"/>
      <c r="L8" s="4055"/>
      <c r="M8" s="4055"/>
      <c r="N8" s="4056"/>
      <c r="P8" s="4041" t="s">
        <v>155</v>
      </c>
      <c r="Q8" s="4042"/>
      <c r="R8" s="4042"/>
      <c r="S8" s="4042"/>
      <c r="T8" s="184" t="str">
        <f>LEFT(E87,1)</f>
        <v>Ｂ</v>
      </c>
      <c r="U8" s="4057" t="s">
        <v>156</v>
      </c>
      <c r="V8" s="4057"/>
      <c r="W8" s="4057"/>
      <c r="X8" s="4058"/>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4059" t="s">
        <v>157</v>
      </c>
      <c r="B9" s="4060"/>
      <c r="C9" s="4060"/>
      <c r="D9" s="4061"/>
      <c r="E9" s="4062" t="str">
        <f t="shared" si="0"/>
        <v>中学校施設の維持補修及び改良改修を行う。</v>
      </c>
      <c r="F9" s="4063"/>
      <c r="G9" s="4063"/>
      <c r="H9" s="4063"/>
      <c r="I9" s="4063"/>
      <c r="J9" s="4063"/>
      <c r="K9" s="4063"/>
      <c r="L9" s="4063"/>
      <c r="M9" s="4063"/>
      <c r="N9" s="4064"/>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4065" t="s">
        <v>158</v>
      </c>
      <c r="Q10" s="4066"/>
      <c r="R10" s="4066"/>
      <c r="S10" s="4066"/>
      <c r="T10" s="197" t="str">
        <f>LEFT(E89,1)</f>
        <v>Ａ</v>
      </c>
      <c r="U10" s="4057" t="s">
        <v>159</v>
      </c>
      <c r="V10" s="4057"/>
      <c r="W10" s="4057"/>
      <c r="X10" s="405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中学校施設の、突発的に発生する諸工事や、経年劣化から起こる施設の諸工事を行っているが、例年件数が多く今年度についても、年度末は予算が不足し流用等で対応をおこなった。また、優先順位を定めながら対応しているため可能な限り対応を行ったが、全ての対応が難しい状況であった。
設計監理業務及び改良改修工事については、予算のとおり実施できた。</v>
      </c>
      <c r="U12" s="4039"/>
      <c r="V12" s="4039"/>
      <c r="W12" s="4039"/>
      <c r="X12" s="4040"/>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4044" t="s">
        <v>161</v>
      </c>
      <c r="B14" s="4045"/>
      <c r="C14" s="4045"/>
      <c r="D14" s="4045"/>
      <c r="E14" s="4046" t="str">
        <f>E51</f>
        <v>□市が直接実施  □一部委託  ■全部委託・指定管理  □その他</v>
      </c>
      <c r="F14" s="4047"/>
      <c r="G14" s="4047"/>
      <c r="H14" s="4047"/>
      <c r="I14" s="4047"/>
      <c r="J14" s="4047"/>
      <c r="K14" s="4047"/>
      <c r="L14" s="4047"/>
      <c r="M14" s="4047"/>
      <c r="N14" s="4048"/>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4044" t="s">
        <v>162</v>
      </c>
      <c r="B15" s="4045"/>
      <c r="C15" s="4045"/>
      <c r="D15" s="4045"/>
      <c r="E15" s="4046" t="str">
        <f>E52</f>
        <v>□国・県の制度　 □国・県の制度＋市独自の制度　 ■市独自の制度</v>
      </c>
      <c r="F15" s="4047"/>
      <c r="G15" s="4047"/>
      <c r="H15" s="4047"/>
      <c r="I15" s="4047"/>
      <c r="J15" s="4047"/>
      <c r="K15" s="4047"/>
      <c r="L15" s="4047"/>
      <c r="M15" s="4047"/>
      <c r="N15" s="4048"/>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4049" t="s">
        <v>163</v>
      </c>
      <c r="B16" s="4050"/>
      <c r="C16" s="4050"/>
      <c r="D16" s="4050"/>
      <c r="E16" s="4051" t="str">
        <f>E53</f>
        <v>なし</v>
      </c>
      <c r="F16" s="4052"/>
      <c r="G16" s="4052"/>
      <c r="H16" s="4052"/>
      <c r="I16" s="4052"/>
      <c r="J16" s="4052"/>
      <c r="K16" s="4052"/>
      <c r="L16" s="4052"/>
      <c r="M16" s="4052"/>
      <c r="N16" s="4053"/>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594799000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46725000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548074000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581994585</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12804415</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0.97847270254321206</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■維持補修諸工事
・第六中学校消火管漏水補修工事　他5件
■改良改修諸工事
・第五中学校通級指導教室間仕切り設置工事　他11件
■設計監理業務・改良改修工事（資産形成）
・第四中学校屋外トイレ改築工事設計業務委託　他2件
・各中学校屋内運動場・武道場空調設備設置工事　他4件</v>
      </c>
      <c r="F26" s="105"/>
      <c r="G26" s="105"/>
      <c r="H26" s="105"/>
      <c r="I26" s="105"/>
      <c r="J26" s="105"/>
      <c r="K26" s="105"/>
      <c r="L26" s="105"/>
      <c r="M26" s="105"/>
      <c r="N26" s="106"/>
      <c r="O26" s="18"/>
      <c r="P26" s="4041" t="s">
        <v>183</v>
      </c>
      <c r="Q26" s="4042"/>
      <c r="R26" s="4042"/>
      <c r="S26" s="4043"/>
      <c r="T26" s="153" t="str">
        <f>E105</f>
        <v>件数の多い諸工事に可能な限り対応できるよう事前に要望を取りまとめるなどし、対応していくとともに、適正な予算管理を行い、可能な限り対応できるよう行っていく。
設計監理業務及び改良改修工事については、新座市学校施設長寿命化計画等に基づき、計画的に進めていく。</v>
      </c>
      <c r="U26" s="4039"/>
      <c r="V26" s="4039"/>
      <c r="W26" s="4039"/>
      <c r="X26" s="4040"/>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維持補修諸工事件数</v>
      </c>
      <c r="C33" s="96"/>
      <c r="D33" s="21" t="str">
        <f t="shared" ref="D33:E36" si="1">D70</f>
        <v>件</v>
      </c>
      <c r="E33" s="148">
        <f t="shared" si="1"/>
        <v>6</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改良改修諸工事件数</v>
      </c>
      <c r="C34" s="96"/>
      <c r="D34" s="21" t="str">
        <f t="shared" si="1"/>
        <v>件</v>
      </c>
      <c r="E34" s="148">
        <f t="shared" si="1"/>
        <v>12</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4031" t="s">
        <v>153</v>
      </c>
      <c r="B44" s="4032"/>
      <c r="C44" s="4032"/>
      <c r="D44" s="4032"/>
      <c r="E44" s="4033" t="s">
        <v>589</v>
      </c>
      <c r="F44" s="4034"/>
      <c r="G44" s="4034"/>
      <c r="H44" s="4034"/>
      <c r="I44" s="4034"/>
      <c r="J44" s="4034"/>
      <c r="K44" s="4034"/>
      <c r="L44" s="4034"/>
      <c r="M44" s="4034"/>
      <c r="N44" s="4035"/>
    </row>
    <row r="45" spans="1:35" ht="20.100000000000001" customHeight="1" x14ac:dyDescent="0.15">
      <c r="A45" s="4026" t="s">
        <v>154</v>
      </c>
      <c r="B45" s="4027"/>
      <c r="C45" s="4027"/>
      <c r="D45" s="4027"/>
      <c r="E45" s="4036" t="s">
        <v>219</v>
      </c>
      <c r="F45" s="4037"/>
      <c r="G45" s="4037"/>
      <c r="H45" s="4037"/>
      <c r="I45" s="4037"/>
      <c r="J45" s="4037"/>
      <c r="K45" s="4037"/>
      <c r="L45" s="4037"/>
      <c r="M45" s="4037"/>
      <c r="N45" s="4038"/>
    </row>
    <row r="46" spans="1:35" ht="20.100000000000001" customHeight="1" x14ac:dyDescent="0.15">
      <c r="A46" s="4020" t="s">
        <v>157</v>
      </c>
      <c r="B46" s="4021"/>
      <c r="C46" s="4021"/>
      <c r="D46" s="4022"/>
      <c r="E46" s="4023" t="s">
        <v>590</v>
      </c>
      <c r="F46" s="4024"/>
      <c r="G46" s="4024"/>
      <c r="H46" s="4024"/>
      <c r="I46" s="4024"/>
      <c r="J46" s="4024"/>
      <c r="K46" s="4024"/>
      <c r="L46" s="4024"/>
      <c r="M46" s="4024"/>
      <c r="N46" s="4025"/>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4026" t="s">
        <v>161</v>
      </c>
      <c r="B51" s="4027"/>
      <c r="C51" s="4027"/>
      <c r="D51" s="4027"/>
      <c r="E51" s="4028" t="str">
        <f>AA52 &amp; "市が直接実施  " &amp; AB52  &amp; "一部委託  "  &amp; AC52 &amp; "全部委託・指定管理  " &amp; AD52 &amp; "その他"</f>
        <v>□市が直接実施  □一部委託  ■全部委託・指定管理  □その他</v>
      </c>
      <c r="F51" s="4029"/>
      <c r="G51" s="4029"/>
      <c r="H51" s="4029"/>
      <c r="I51" s="4029"/>
      <c r="J51" s="4029"/>
      <c r="K51" s="4029"/>
      <c r="L51" s="4029"/>
      <c r="M51" s="4029"/>
      <c r="N51" s="4030"/>
    </row>
    <row r="52" spans="1:40" ht="20.100000000000001" customHeight="1" x14ac:dyDescent="0.15">
      <c r="A52" s="4026" t="s">
        <v>162</v>
      </c>
      <c r="B52" s="4027"/>
      <c r="C52" s="4027"/>
      <c r="D52" s="4027"/>
      <c r="E52" s="4028" t="str">
        <f>AA53 &amp; "国・県の制度　 " &amp; AB53  &amp; "国・県の制度＋市独自の制度　 "  &amp; AC53  &amp; "市独自の制度"</f>
        <v>□国・県の制度　 □国・県の制度＋市独自の制度　 ■市独自の制度</v>
      </c>
      <c r="F52" s="4029"/>
      <c r="G52" s="4029"/>
      <c r="H52" s="4029"/>
      <c r="I52" s="4029"/>
      <c r="J52" s="4029"/>
      <c r="K52" s="4029"/>
      <c r="L52" s="4029"/>
      <c r="M52" s="4029"/>
      <c r="N52" s="4030"/>
      <c r="AA52" s="8" t="s">
        <v>192</v>
      </c>
      <c r="AB52" s="8" t="s">
        <v>192</v>
      </c>
      <c r="AC52" s="8" t="s">
        <v>191</v>
      </c>
      <c r="AD52" s="8" t="s">
        <v>192</v>
      </c>
    </row>
    <row r="53" spans="1:40" ht="20.100000000000001" customHeight="1" thickBot="1" x14ac:dyDescent="0.2">
      <c r="A53" s="4015" t="s">
        <v>163</v>
      </c>
      <c r="B53" s="4016"/>
      <c r="C53" s="4016"/>
      <c r="D53" s="4016"/>
      <c r="E53" s="4017" t="s">
        <v>332</v>
      </c>
      <c r="F53" s="4018"/>
      <c r="G53" s="4018"/>
      <c r="H53" s="4018"/>
      <c r="I53" s="4018"/>
      <c r="J53" s="4018"/>
      <c r="K53" s="4018"/>
      <c r="L53" s="4018"/>
      <c r="M53" s="4018"/>
      <c r="N53" s="4019"/>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594799000</v>
      </c>
      <c r="F57" s="108"/>
      <c r="G57" s="108">
        <f>IFERROR(HLOOKUP($AF$38,$AA$56:$AI$57,2,FALSE)*1000,"")</f>
        <v>40833000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162053</v>
      </c>
      <c r="AE57" s="23">
        <v>594799</v>
      </c>
      <c r="AF57" s="23">
        <v>40833</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46725000</v>
      </c>
      <c r="G58" s="15"/>
      <c r="H58" s="16">
        <f>IFERROR(G57-H59,"")</f>
        <v>15633000</v>
      </c>
      <c r="I58" s="15"/>
      <c r="J58" s="16">
        <f>IFERROR(I57-J59,"")</f>
        <v>0</v>
      </c>
      <c r="K58" s="15"/>
      <c r="L58" s="16">
        <f>IFERROR(K57-L59,"")</f>
        <v>0</v>
      </c>
      <c r="M58" s="15"/>
      <c r="N58" s="17">
        <f>IFERROR(M57-N59,"")</f>
        <v>0</v>
      </c>
      <c r="AA58" s="23">
        <v>0</v>
      </c>
      <c r="AB58" s="23">
        <v>0</v>
      </c>
      <c r="AC58" s="23">
        <v>0</v>
      </c>
      <c r="AD58" s="23">
        <v>48744076</v>
      </c>
      <c r="AE58" s="23">
        <v>581994585</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548074000</v>
      </c>
      <c r="G59" s="15"/>
      <c r="H59" s="16">
        <f>IFERROR(HLOOKUP($AF$38,$AA$60:$AI$61,2,FALSE)*1000,"")</f>
        <v>25200000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581994585</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12804415</v>
      </c>
      <c r="F61" s="108"/>
      <c r="G61" s="108">
        <f>IFERROR(G57-G60,"")</f>
        <v>40833000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80300</v>
      </c>
      <c r="AE61" s="24">
        <f t="shared" si="2"/>
        <v>548074</v>
      </c>
      <c r="AF61" s="24">
        <f t="shared" si="2"/>
        <v>25200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0.97847270254321206</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3774</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591</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547</v>
      </c>
      <c r="C70" s="96"/>
      <c r="D70" s="26" t="s">
        <v>393</v>
      </c>
      <c r="E70" s="91">
        <f>IFERROR(HLOOKUP($AE$38,$AA$76:$AI$80,2,FALSE),"")</f>
        <v>6</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548</v>
      </c>
      <c r="C71" s="96"/>
      <c r="D71" s="26" t="s">
        <v>393</v>
      </c>
      <c r="E71" s="91">
        <f>IFERROR(HLOOKUP($AE$38,$AA$76:$AI$80,3,FALSE),"")</f>
        <v>12</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80300</v>
      </c>
      <c r="AE73" s="25">
        <v>544300</v>
      </c>
      <c r="AF73" s="25">
        <v>25200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6</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12</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4002" t="s">
        <v>151</v>
      </c>
      <c r="B85" s="4003"/>
      <c r="C85" s="4003"/>
      <c r="D85" s="4003"/>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4002" t="s">
        <v>155</v>
      </c>
      <c r="B87" s="4003"/>
      <c r="C87" s="4003"/>
      <c r="D87" s="4003"/>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4013" t="s">
        <v>158</v>
      </c>
      <c r="B89" s="4014"/>
      <c r="C89" s="4014"/>
      <c r="D89" s="4014"/>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4002" t="s">
        <v>160</v>
      </c>
      <c r="B91" s="4003"/>
      <c r="C91" s="4003"/>
      <c r="D91" s="4004"/>
      <c r="E91" s="52" t="s">
        <v>592</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4002" t="s">
        <v>172</v>
      </c>
      <c r="B98" s="4003"/>
      <c r="C98" s="4003"/>
      <c r="D98" s="4004"/>
      <c r="E98" s="4008" t="s">
        <v>216</v>
      </c>
      <c r="F98" s="4009"/>
      <c r="G98" s="4010" t="s">
        <v>173</v>
      </c>
      <c r="H98" s="4011"/>
      <c r="I98" s="4011"/>
      <c r="J98" s="4011"/>
      <c r="K98" s="4011"/>
      <c r="L98" s="4011"/>
      <c r="M98" s="4011"/>
      <c r="N98" s="4012"/>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4002" t="s">
        <v>183</v>
      </c>
      <c r="B105" s="4003"/>
      <c r="C105" s="4003"/>
      <c r="D105" s="4004"/>
      <c r="E105" s="4005" t="s">
        <v>550</v>
      </c>
      <c r="F105" s="4006"/>
      <c r="G105" s="4006"/>
      <c r="H105" s="4006"/>
      <c r="I105" s="4006"/>
      <c r="J105" s="4006"/>
      <c r="K105" s="4006"/>
      <c r="L105" s="4006"/>
      <c r="M105" s="4006"/>
      <c r="N105" s="4007"/>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4013" t="s">
        <v>147</v>
      </c>
      <c r="Q4" s="4014"/>
      <c r="R4" s="4014"/>
      <c r="S4" s="4014"/>
      <c r="T4" s="197" t="str">
        <f>LEFT(E83,1)</f>
        <v>Ｂ</v>
      </c>
      <c r="U4" s="4139" t="s">
        <v>148</v>
      </c>
      <c r="V4" s="4139"/>
      <c r="W4" s="4139"/>
      <c r="X4" s="4140"/>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4002" t="s">
        <v>151</v>
      </c>
      <c r="Q6" s="4003"/>
      <c r="R6" s="4003"/>
      <c r="S6" s="4003"/>
      <c r="T6" s="197" t="str">
        <f>LEFT(E85,1)</f>
        <v>Ｂ</v>
      </c>
      <c r="U6" s="4139" t="s">
        <v>152</v>
      </c>
      <c r="V6" s="4139"/>
      <c r="W6" s="4139"/>
      <c r="X6" s="4140"/>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4141" t="s">
        <v>153</v>
      </c>
      <c r="B7" s="4142"/>
      <c r="C7" s="4142"/>
      <c r="D7" s="4142"/>
      <c r="E7" s="4143" t="str">
        <f t="shared" si="0"/>
        <v>中学校用地借上</v>
      </c>
      <c r="F7" s="4144"/>
      <c r="G7" s="4144"/>
      <c r="H7" s="4144"/>
      <c r="I7" s="4144"/>
      <c r="J7" s="4144"/>
      <c r="K7" s="4144"/>
      <c r="L7" s="4144"/>
      <c r="M7" s="4144"/>
      <c r="N7" s="4145"/>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4116" t="s">
        <v>154</v>
      </c>
      <c r="B8" s="4117"/>
      <c r="C8" s="4117"/>
      <c r="D8" s="4117"/>
      <c r="E8" s="4126" t="str">
        <f t="shared" si="0"/>
        <v>教育総務課</v>
      </c>
      <c r="F8" s="4127"/>
      <c r="G8" s="4127"/>
      <c r="H8" s="4127"/>
      <c r="I8" s="4127"/>
      <c r="J8" s="4127"/>
      <c r="K8" s="4127"/>
      <c r="L8" s="4127"/>
      <c r="M8" s="4127"/>
      <c r="N8" s="4128"/>
      <c r="P8" s="4113" t="s">
        <v>155</v>
      </c>
      <c r="Q8" s="4114"/>
      <c r="R8" s="4114"/>
      <c r="S8" s="4114"/>
      <c r="T8" s="184" t="str">
        <f>LEFT(E87,1)</f>
        <v>Ａ</v>
      </c>
      <c r="U8" s="4129" t="s">
        <v>156</v>
      </c>
      <c r="V8" s="4129"/>
      <c r="W8" s="4129"/>
      <c r="X8" s="4130"/>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4131" t="s">
        <v>157</v>
      </c>
      <c r="B9" s="4132"/>
      <c r="C9" s="4132"/>
      <c r="D9" s="4133"/>
      <c r="E9" s="4134" t="str">
        <f t="shared" si="0"/>
        <v>学校運営に必要な学校用地の一部を借り上げる。
１　地権者　６人
２　借　地　２３，６４５．７８㎡</v>
      </c>
      <c r="F9" s="4135"/>
      <c r="G9" s="4135"/>
      <c r="H9" s="4135"/>
      <c r="I9" s="4135"/>
      <c r="J9" s="4135"/>
      <c r="K9" s="4135"/>
      <c r="L9" s="4135"/>
      <c r="M9" s="4135"/>
      <c r="N9" s="4136"/>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4137" t="s">
        <v>158</v>
      </c>
      <c r="Q10" s="4138"/>
      <c r="R10" s="4138"/>
      <c r="S10" s="4138"/>
      <c r="T10" s="197" t="str">
        <f>LEFT(E89,1)</f>
        <v>Ａ</v>
      </c>
      <c r="U10" s="4129" t="s">
        <v>159</v>
      </c>
      <c r="V10" s="4129"/>
      <c r="W10" s="4129"/>
      <c r="X10" s="4130"/>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当初の予定どおり遅延なく中学校用地借上に係る賃借料の支払いを行った。</v>
      </c>
      <c r="U12" s="4111"/>
      <c r="V12" s="4111"/>
      <c r="W12" s="4111"/>
      <c r="X12" s="4112"/>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4116" t="s">
        <v>161</v>
      </c>
      <c r="B14" s="4117"/>
      <c r="C14" s="4117"/>
      <c r="D14" s="4117"/>
      <c r="E14" s="4118" t="str">
        <f>E51</f>
        <v>■市が直接実施  □一部委託  □全部委託・指定管理  □その他</v>
      </c>
      <c r="F14" s="4119"/>
      <c r="G14" s="4119"/>
      <c r="H14" s="4119"/>
      <c r="I14" s="4119"/>
      <c r="J14" s="4119"/>
      <c r="K14" s="4119"/>
      <c r="L14" s="4119"/>
      <c r="M14" s="4119"/>
      <c r="N14" s="4120"/>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4116" t="s">
        <v>162</v>
      </c>
      <c r="B15" s="4117"/>
      <c r="C15" s="4117"/>
      <c r="D15" s="4117"/>
      <c r="E15" s="4118" t="str">
        <f>E52</f>
        <v>□国・県の制度　 □国・県の制度＋市独自の制度　 ■市独自の制度</v>
      </c>
      <c r="F15" s="4119"/>
      <c r="G15" s="4119"/>
      <c r="H15" s="4119"/>
      <c r="I15" s="4119"/>
      <c r="J15" s="4119"/>
      <c r="K15" s="4119"/>
      <c r="L15" s="4119"/>
      <c r="M15" s="4119"/>
      <c r="N15" s="4120"/>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4121" t="s">
        <v>163</v>
      </c>
      <c r="B16" s="4122"/>
      <c r="C16" s="4122"/>
      <c r="D16" s="4122"/>
      <c r="E16" s="4123" t="str">
        <f>E53</f>
        <v>なし</v>
      </c>
      <c r="F16" s="4124"/>
      <c r="G16" s="4124"/>
      <c r="H16" s="4124"/>
      <c r="I16" s="4124"/>
      <c r="J16" s="4124"/>
      <c r="K16" s="4124"/>
      <c r="L16" s="4124"/>
      <c r="M16" s="4124"/>
      <c r="N16" s="4125"/>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26258000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26258000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26257170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830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0.99996839058572629</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土地賃貸借契約に基づき、中学校用地として借り上げている土地の賃貸借料、固定資産税及び都市計画税を年間３回に分けて支払いを行った。</v>
      </c>
      <c r="F26" s="105"/>
      <c r="G26" s="105"/>
      <c r="H26" s="105"/>
      <c r="I26" s="105"/>
      <c r="J26" s="105"/>
      <c r="K26" s="105"/>
      <c r="L26" s="105"/>
      <c r="M26" s="105"/>
      <c r="N26" s="106"/>
      <c r="O26" s="18"/>
      <c r="P26" s="4113" t="s">
        <v>183</v>
      </c>
      <c r="Q26" s="4114"/>
      <c r="R26" s="4114"/>
      <c r="S26" s="4115"/>
      <c r="T26" s="153" t="str">
        <f>E105</f>
        <v>継続して計画どおりに中学校用地借上に係る賃借料の支払いを行う。</v>
      </c>
      <c r="U26" s="4111"/>
      <c r="V26" s="4111"/>
      <c r="W26" s="4111"/>
      <c r="X26" s="4112"/>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用地借上料支払回数</v>
      </c>
      <c r="C33" s="96"/>
      <c r="D33" s="21" t="str">
        <f t="shared" ref="D33:E36" si="1">D70</f>
        <v>回</v>
      </c>
      <c r="E33" s="148">
        <f t="shared" si="1"/>
        <v>3</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4103" t="s">
        <v>153</v>
      </c>
      <c r="B44" s="4104"/>
      <c r="C44" s="4104"/>
      <c r="D44" s="4104"/>
      <c r="E44" s="4105" t="s">
        <v>593</v>
      </c>
      <c r="F44" s="4106"/>
      <c r="G44" s="4106"/>
      <c r="H44" s="4106"/>
      <c r="I44" s="4106"/>
      <c r="J44" s="4106"/>
      <c r="K44" s="4106"/>
      <c r="L44" s="4106"/>
      <c r="M44" s="4106"/>
      <c r="N44" s="4107"/>
    </row>
    <row r="45" spans="1:35" ht="20.100000000000001" customHeight="1" x14ac:dyDescent="0.15">
      <c r="A45" s="4098" t="s">
        <v>154</v>
      </c>
      <c r="B45" s="4099"/>
      <c r="C45" s="4099"/>
      <c r="D45" s="4099"/>
      <c r="E45" s="4108" t="s">
        <v>219</v>
      </c>
      <c r="F45" s="4109"/>
      <c r="G45" s="4109"/>
      <c r="H45" s="4109"/>
      <c r="I45" s="4109"/>
      <c r="J45" s="4109"/>
      <c r="K45" s="4109"/>
      <c r="L45" s="4109"/>
      <c r="M45" s="4109"/>
      <c r="N45" s="4110"/>
    </row>
    <row r="46" spans="1:35" ht="20.100000000000001" customHeight="1" x14ac:dyDescent="0.15">
      <c r="A46" s="4092" t="s">
        <v>157</v>
      </c>
      <c r="B46" s="4093"/>
      <c r="C46" s="4093"/>
      <c r="D46" s="4094"/>
      <c r="E46" s="4095" t="s">
        <v>594</v>
      </c>
      <c r="F46" s="4096"/>
      <c r="G46" s="4096"/>
      <c r="H46" s="4096"/>
      <c r="I46" s="4096"/>
      <c r="J46" s="4096"/>
      <c r="K46" s="4096"/>
      <c r="L46" s="4096"/>
      <c r="M46" s="4096"/>
      <c r="N46" s="4097"/>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4098" t="s">
        <v>161</v>
      </c>
      <c r="B51" s="4099"/>
      <c r="C51" s="4099"/>
      <c r="D51" s="4099"/>
      <c r="E51" s="4100" t="str">
        <f>AA52 &amp; "市が直接実施  " &amp; AB52  &amp; "一部委託  "  &amp; AC52 &amp; "全部委託・指定管理  " &amp; AD52 &amp; "その他"</f>
        <v>■市が直接実施  □一部委託  □全部委託・指定管理  □その他</v>
      </c>
      <c r="F51" s="4101"/>
      <c r="G51" s="4101"/>
      <c r="H51" s="4101"/>
      <c r="I51" s="4101"/>
      <c r="J51" s="4101"/>
      <c r="K51" s="4101"/>
      <c r="L51" s="4101"/>
      <c r="M51" s="4101"/>
      <c r="N51" s="4102"/>
    </row>
    <row r="52" spans="1:40" ht="20.100000000000001" customHeight="1" x14ac:dyDescent="0.15">
      <c r="A52" s="4098" t="s">
        <v>162</v>
      </c>
      <c r="B52" s="4099"/>
      <c r="C52" s="4099"/>
      <c r="D52" s="4099"/>
      <c r="E52" s="4100" t="str">
        <f>AA53 &amp; "国・県の制度　 " &amp; AB53  &amp; "国・県の制度＋市独自の制度　 "  &amp; AC53  &amp; "市独自の制度"</f>
        <v>□国・県の制度　 □国・県の制度＋市独自の制度　 ■市独自の制度</v>
      </c>
      <c r="F52" s="4101"/>
      <c r="G52" s="4101"/>
      <c r="H52" s="4101"/>
      <c r="I52" s="4101"/>
      <c r="J52" s="4101"/>
      <c r="K52" s="4101"/>
      <c r="L52" s="4101"/>
      <c r="M52" s="4101"/>
      <c r="N52" s="4102"/>
      <c r="AA52" s="8" t="s">
        <v>191</v>
      </c>
      <c r="AB52" s="8" t="s">
        <v>192</v>
      </c>
      <c r="AC52" s="8" t="s">
        <v>192</v>
      </c>
      <c r="AD52" s="8" t="s">
        <v>192</v>
      </c>
    </row>
    <row r="53" spans="1:40" ht="20.100000000000001" customHeight="1" thickBot="1" x14ac:dyDescent="0.2">
      <c r="A53" s="4087" t="s">
        <v>163</v>
      </c>
      <c r="B53" s="4088"/>
      <c r="C53" s="4088"/>
      <c r="D53" s="4088"/>
      <c r="E53" s="4089" t="s">
        <v>332</v>
      </c>
      <c r="F53" s="4090"/>
      <c r="G53" s="4090"/>
      <c r="H53" s="4090"/>
      <c r="I53" s="4090"/>
      <c r="J53" s="4090"/>
      <c r="K53" s="4090"/>
      <c r="L53" s="4090"/>
      <c r="M53" s="4090"/>
      <c r="N53" s="4091"/>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26258000</v>
      </c>
      <c r="F57" s="108"/>
      <c r="G57" s="108">
        <f>IFERROR(HLOOKUP($AF$38,$AA$56:$AI$57,2,FALSE)*1000,"")</f>
        <v>25725000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26258</v>
      </c>
      <c r="AE57" s="23">
        <v>26258</v>
      </c>
      <c r="AF57" s="23">
        <v>25725</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26258000</v>
      </c>
      <c r="G58" s="15"/>
      <c r="H58" s="16">
        <f>IFERROR(G57-H59,"")</f>
        <v>25725000</v>
      </c>
      <c r="I58" s="15"/>
      <c r="J58" s="16">
        <f>IFERROR(I57-J59,"")</f>
        <v>0</v>
      </c>
      <c r="K58" s="15"/>
      <c r="L58" s="16">
        <f>IFERROR(K57-L59,"")</f>
        <v>0</v>
      </c>
      <c r="M58" s="15"/>
      <c r="N58" s="17">
        <f>IFERROR(M57-N59,"")</f>
        <v>0</v>
      </c>
      <c r="AA58" s="23">
        <v>0</v>
      </c>
      <c r="AB58" s="23">
        <v>0</v>
      </c>
      <c r="AC58" s="23">
        <v>0</v>
      </c>
      <c r="AD58" s="23">
        <v>17504781</v>
      </c>
      <c r="AE58" s="23">
        <v>26257170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26257170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830</v>
      </c>
      <c r="F61" s="108"/>
      <c r="G61" s="108">
        <f>IFERROR(G57-G60,"")</f>
        <v>25725000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0.99996839058572629</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595</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554</v>
      </c>
      <c r="C70" s="96"/>
      <c r="D70" s="26" t="s">
        <v>197</v>
      </c>
      <c r="E70" s="91">
        <f>IFERROR(HLOOKUP($AE$38,$AA$76:$AI$80,2,FALSE),"")</f>
        <v>3</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3</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4074" t="s">
        <v>151</v>
      </c>
      <c r="B85" s="4075"/>
      <c r="C85" s="4075"/>
      <c r="D85" s="4075"/>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4074" t="s">
        <v>155</v>
      </c>
      <c r="B87" s="4075"/>
      <c r="C87" s="4075"/>
      <c r="D87" s="4075"/>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4085" t="s">
        <v>158</v>
      </c>
      <c r="B89" s="4086"/>
      <c r="C89" s="4086"/>
      <c r="D89" s="4086"/>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4074" t="s">
        <v>160</v>
      </c>
      <c r="B91" s="4075"/>
      <c r="C91" s="4075"/>
      <c r="D91" s="4076"/>
      <c r="E91" s="52" t="s">
        <v>596</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4074" t="s">
        <v>172</v>
      </c>
      <c r="B98" s="4075"/>
      <c r="C98" s="4075"/>
      <c r="D98" s="4076"/>
      <c r="E98" s="4080" t="s">
        <v>206</v>
      </c>
      <c r="F98" s="4081"/>
      <c r="G98" s="4082" t="s">
        <v>173</v>
      </c>
      <c r="H98" s="4083"/>
      <c r="I98" s="4083"/>
      <c r="J98" s="4083"/>
      <c r="K98" s="4083"/>
      <c r="L98" s="4083"/>
      <c r="M98" s="4083"/>
      <c r="N98" s="4084"/>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4074" t="s">
        <v>183</v>
      </c>
      <c r="B105" s="4075"/>
      <c r="C105" s="4075"/>
      <c r="D105" s="4076"/>
      <c r="E105" s="4077" t="s">
        <v>597</v>
      </c>
      <c r="F105" s="4078"/>
      <c r="G105" s="4078"/>
      <c r="H105" s="4078"/>
      <c r="I105" s="4078"/>
      <c r="J105" s="4078"/>
      <c r="K105" s="4078"/>
      <c r="L105" s="4078"/>
      <c r="M105" s="4078"/>
      <c r="N105" s="4079"/>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1"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4085" t="s">
        <v>147</v>
      </c>
      <c r="Q4" s="4086"/>
      <c r="R4" s="4086"/>
      <c r="S4" s="4086"/>
      <c r="T4" s="197" t="str">
        <f>LEFT(E83,1)</f>
        <v>Ｂ</v>
      </c>
      <c r="U4" s="4211" t="s">
        <v>148</v>
      </c>
      <c r="V4" s="4211"/>
      <c r="W4" s="4211"/>
      <c r="X4" s="4212"/>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4074" t="s">
        <v>151</v>
      </c>
      <c r="Q6" s="4075"/>
      <c r="R6" s="4075"/>
      <c r="S6" s="4075"/>
      <c r="T6" s="197" t="str">
        <f>LEFT(E85,1)</f>
        <v>Ｂ</v>
      </c>
      <c r="U6" s="4211" t="s">
        <v>152</v>
      </c>
      <c r="V6" s="4211"/>
      <c r="W6" s="4211"/>
      <c r="X6" s="4212"/>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4213" t="s">
        <v>153</v>
      </c>
      <c r="B7" s="4214"/>
      <c r="C7" s="4214"/>
      <c r="D7" s="4214"/>
      <c r="E7" s="4215" t="str">
        <f t="shared" si="0"/>
        <v>中学校備品整備</v>
      </c>
      <c r="F7" s="4216"/>
      <c r="G7" s="4216"/>
      <c r="H7" s="4216"/>
      <c r="I7" s="4216"/>
      <c r="J7" s="4216"/>
      <c r="K7" s="4216"/>
      <c r="L7" s="4216"/>
      <c r="M7" s="4216"/>
      <c r="N7" s="4217"/>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4188" t="s">
        <v>154</v>
      </c>
      <c r="B8" s="4189"/>
      <c r="C8" s="4189"/>
      <c r="D8" s="4189"/>
      <c r="E8" s="4198" t="str">
        <f t="shared" si="0"/>
        <v>教育総務課</v>
      </c>
      <c r="F8" s="4199"/>
      <c r="G8" s="4199"/>
      <c r="H8" s="4199"/>
      <c r="I8" s="4199"/>
      <c r="J8" s="4199"/>
      <c r="K8" s="4199"/>
      <c r="L8" s="4199"/>
      <c r="M8" s="4199"/>
      <c r="N8" s="4200"/>
      <c r="P8" s="4185" t="s">
        <v>155</v>
      </c>
      <c r="Q8" s="4186"/>
      <c r="R8" s="4186"/>
      <c r="S8" s="4186"/>
      <c r="T8" s="184" t="str">
        <f>LEFT(E87,1)</f>
        <v>Ａ</v>
      </c>
      <c r="U8" s="4201" t="s">
        <v>156</v>
      </c>
      <c r="V8" s="4201"/>
      <c r="W8" s="4201"/>
      <c r="X8" s="4202"/>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4203" t="s">
        <v>157</v>
      </c>
      <c r="B9" s="4204"/>
      <c r="C9" s="4204"/>
      <c r="D9" s="4205"/>
      <c r="E9" s="4206" t="str">
        <f t="shared" si="0"/>
        <v>中学校の施設備品、教材備品等の充実を図るとともに、現有備品の老朽化、破損等に伴う買換え等、備品の整備を行う。</v>
      </c>
      <c r="F9" s="4207"/>
      <c r="G9" s="4207"/>
      <c r="H9" s="4207"/>
      <c r="I9" s="4207"/>
      <c r="J9" s="4207"/>
      <c r="K9" s="4207"/>
      <c r="L9" s="4207"/>
      <c r="M9" s="4207"/>
      <c r="N9" s="4208"/>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4209" t="s">
        <v>158</v>
      </c>
      <c r="Q10" s="4210"/>
      <c r="R10" s="4210"/>
      <c r="S10" s="4210"/>
      <c r="T10" s="197" t="str">
        <f>LEFT(E89,1)</f>
        <v>Ａ</v>
      </c>
      <c r="U10" s="4201" t="s">
        <v>159</v>
      </c>
      <c r="V10" s="4201"/>
      <c r="W10" s="4201"/>
      <c r="X10" s="4202"/>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各中学校の直近数年間の備品整備状況を勘案し、偏りなく教育業務備品の整備を進めることができた。また、国の理科教育振興費国庫補助金を最大限活用して理科備品を整備することができ、教育環境の充足を図ることができたと考える。
グランドピアノ等の高額な備品修繕についても、備品の老朽化具合を調査のうえ緊急性の高いものから計画的に修繕対応をすることができた。</v>
      </c>
      <c r="U12" s="4183"/>
      <c r="V12" s="4183"/>
      <c r="W12" s="4183"/>
      <c r="X12" s="4184"/>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4188" t="s">
        <v>161</v>
      </c>
      <c r="B14" s="4189"/>
      <c r="C14" s="4189"/>
      <c r="D14" s="4189"/>
      <c r="E14" s="4190" t="str">
        <f>E51</f>
        <v>■市が直接実施  □一部委託  □全部委託・指定管理  □その他</v>
      </c>
      <c r="F14" s="4191"/>
      <c r="G14" s="4191"/>
      <c r="H14" s="4191"/>
      <c r="I14" s="4191"/>
      <c r="J14" s="4191"/>
      <c r="K14" s="4191"/>
      <c r="L14" s="4191"/>
      <c r="M14" s="4191"/>
      <c r="N14" s="4192"/>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4188" t="s">
        <v>162</v>
      </c>
      <c r="B15" s="4189"/>
      <c r="C15" s="4189"/>
      <c r="D15" s="4189"/>
      <c r="E15" s="4190" t="str">
        <f>E52</f>
        <v>□国・県の制度　 □国・県の制度＋市独自の制度　 ■市独自の制度</v>
      </c>
      <c r="F15" s="4191"/>
      <c r="G15" s="4191"/>
      <c r="H15" s="4191"/>
      <c r="I15" s="4191"/>
      <c r="J15" s="4191"/>
      <c r="K15" s="4191"/>
      <c r="L15" s="4191"/>
      <c r="M15" s="4191"/>
      <c r="N15" s="4192"/>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4193" t="s">
        <v>163</v>
      </c>
      <c r="B16" s="4194"/>
      <c r="C16" s="4194"/>
      <c r="D16" s="4194"/>
      <c r="E16" s="4195" t="str">
        <f>E53</f>
        <v>なし</v>
      </c>
      <c r="F16" s="4196"/>
      <c r="G16" s="4196"/>
      <c r="H16" s="4196"/>
      <c r="I16" s="4196"/>
      <c r="J16" s="4196"/>
      <c r="K16" s="4196"/>
      <c r="L16" s="4196"/>
      <c r="M16" s="4196"/>
      <c r="N16" s="4197"/>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13959000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13476000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483000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13728253</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230747</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0.98346966115051226</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学校からの整備要望に応じて、学校配当の範囲では購入や修繕が難しいものを教育総務課で取りまとめのうえ整備を行った。また、理科備品については理科教育振興費国庫補助金を活用して教育環境の充実を図った。
当該事業において実施した主な内容は以下のとおり。
・生徒用机、椅子の整備
・グランドピアノ等の高額な備品の修繕
・バスクラリネット等の高額な備品の購入</v>
      </c>
      <c r="F26" s="105"/>
      <c r="G26" s="105"/>
      <c r="H26" s="105"/>
      <c r="I26" s="105"/>
      <c r="J26" s="105"/>
      <c r="K26" s="105"/>
      <c r="L26" s="105"/>
      <c r="M26" s="105"/>
      <c r="N26" s="106"/>
      <c r="O26" s="18"/>
      <c r="P26" s="4185" t="s">
        <v>183</v>
      </c>
      <c r="Q26" s="4186"/>
      <c r="R26" s="4186"/>
      <c r="S26" s="4187"/>
      <c r="T26" s="153" t="str">
        <f>E105</f>
        <v>一部の学校のみが充実して学校間における偏りが生じないよう、学校からの整備要望を整理しつつ、高額な教育業務備品の購入については必要性を、高額な備品修繕については緊急性をそれぞれ勘案しながら引き続き計画的に対応を進めていく。</v>
      </c>
      <c r="U26" s="4183"/>
      <c r="V26" s="4183"/>
      <c r="W26" s="4183"/>
      <c r="X26" s="4184"/>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理科教育振興費国庫補助金活用率</v>
      </c>
      <c r="C33" s="96"/>
      <c r="D33" s="21" t="str">
        <f t="shared" ref="D33:E36" si="1">D70</f>
        <v>％</v>
      </c>
      <c r="E33" s="148">
        <f t="shared" si="1"/>
        <v>100</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4175" t="s">
        <v>153</v>
      </c>
      <c r="B44" s="4176"/>
      <c r="C44" s="4176"/>
      <c r="D44" s="4176"/>
      <c r="E44" s="4177" t="s">
        <v>598</v>
      </c>
      <c r="F44" s="4178"/>
      <c r="G44" s="4178"/>
      <c r="H44" s="4178"/>
      <c r="I44" s="4178"/>
      <c r="J44" s="4178"/>
      <c r="K44" s="4178"/>
      <c r="L44" s="4178"/>
      <c r="M44" s="4178"/>
      <c r="N44" s="4179"/>
    </row>
    <row r="45" spans="1:35" ht="20.100000000000001" customHeight="1" x14ac:dyDescent="0.15">
      <c r="A45" s="4170" t="s">
        <v>154</v>
      </c>
      <c r="B45" s="4171"/>
      <c r="C45" s="4171"/>
      <c r="D45" s="4171"/>
      <c r="E45" s="4180" t="s">
        <v>219</v>
      </c>
      <c r="F45" s="4181"/>
      <c r="G45" s="4181"/>
      <c r="H45" s="4181"/>
      <c r="I45" s="4181"/>
      <c r="J45" s="4181"/>
      <c r="K45" s="4181"/>
      <c r="L45" s="4181"/>
      <c r="M45" s="4181"/>
      <c r="N45" s="4182"/>
    </row>
    <row r="46" spans="1:35" ht="20.100000000000001" customHeight="1" x14ac:dyDescent="0.15">
      <c r="A46" s="4164" t="s">
        <v>157</v>
      </c>
      <c r="B46" s="4165"/>
      <c r="C46" s="4165"/>
      <c r="D46" s="4166"/>
      <c r="E46" s="4167" t="s">
        <v>599</v>
      </c>
      <c r="F46" s="4168"/>
      <c r="G46" s="4168"/>
      <c r="H46" s="4168"/>
      <c r="I46" s="4168"/>
      <c r="J46" s="4168"/>
      <c r="K46" s="4168"/>
      <c r="L46" s="4168"/>
      <c r="M46" s="4168"/>
      <c r="N46" s="4169"/>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4170" t="s">
        <v>161</v>
      </c>
      <c r="B51" s="4171"/>
      <c r="C51" s="4171"/>
      <c r="D51" s="4171"/>
      <c r="E51" s="4172" t="str">
        <f>AA52 &amp; "市が直接実施  " &amp; AB52  &amp; "一部委託  "  &amp; AC52 &amp; "全部委託・指定管理  " &amp; AD52 &amp; "その他"</f>
        <v>■市が直接実施  □一部委託  □全部委託・指定管理  □その他</v>
      </c>
      <c r="F51" s="4173"/>
      <c r="G51" s="4173"/>
      <c r="H51" s="4173"/>
      <c r="I51" s="4173"/>
      <c r="J51" s="4173"/>
      <c r="K51" s="4173"/>
      <c r="L51" s="4173"/>
      <c r="M51" s="4173"/>
      <c r="N51" s="4174"/>
    </row>
    <row r="52" spans="1:40" ht="20.100000000000001" customHeight="1" x14ac:dyDescent="0.15">
      <c r="A52" s="4170" t="s">
        <v>162</v>
      </c>
      <c r="B52" s="4171"/>
      <c r="C52" s="4171"/>
      <c r="D52" s="4171"/>
      <c r="E52" s="4172" t="str">
        <f>AA53 &amp; "国・県の制度　 " &amp; AB53  &amp; "国・県の制度＋市独自の制度　 "  &amp; AC53  &amp; "市独自の制度"</f>
        <v>□国・県の制度　 □国・県の制度＋市独自の制度　 ■市独自の制度</v>
      </c>
      <c r="F52" s="4173"/>
      <c r="G52" s="4173"/>
      <c r="H52" s="4173"/>
      <c r="I52" s="4173"/>
      <c r="J52" s="4173"/>
      <c r="K52" s="4173"/>
      <c r="L52" s="4173"/>
      <c r="M52" s="4173"/>
      <c r="N52" s="4174"/>
      <c r="AA52" s="8" t="s">
        <v>191</v>
      </c>
      <c r="AB52" s="8" t="s">
        <v>192</v>
      </c>
      <c r="AC52" s="8" t="s">
        <v>192</v>
      </c>
      <c r="AD52" s="8" t="s">
        <v>192</v>
      </c>
    </row>
    <row r="53" spans="1:40" ht="20.100000000000001" customHeight="1" thickBot="1" x14ac:dyDescent="0.2">
      <c r="A53" s="4159" t="s">
        <v>163</v>
      </c>
      <c r="B53" s="4160"/>
      <c r="C53" s="4160"/>
      <c r="D53" s="4160"/>
      <c r="E53" s="4161" t="s">
        <v>332</v>
      </c>
      <c r="F53" s="4162"/>
      <c r="G53" s="4162"/>
      <c r="H53" s="4162"/>
      <c r="I53" s="4162"/>
      <c r="J53" s="4162"/>
      <c r="K53" s="4162"/>
      <c r="L53" s="4162"/>
      <c r="M53" s="4162"/>
      <c r="N53" s="4163"/>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13959000</v>
      </c>
      <c r="F57" s="108"/>
      <c r="G57" s="108">
        <f>IFERROR(HLOOKUP($AF$38,$AA$56:$AI$57,2,FALSE)*1000,"")</f>
        <v>12658000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15875</v>
      </c>
      <c r="AE57" s="23">
        <v>13959</v>
      </c>
      <c r="AF57" s="23">
        <v>12658</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13476000</v>
      </c>
      <c r="G58" s="15"/>
      <c r="H58" s="16">
        <f>IFERROR(G57-H59,"")</f>
        <v>12168000</v>
      </c>
      <c r="I58" s="15"/>
      <c r="J58" s="16">
        <f>IFERROR(I57-J59,"")</f>
        <v>0</v>
      </c>
      <c r="K58" s="15"/>
      <c r="L58" s="16">
        <f>IFERROR(K57-L59,"")</f>
        <v>0</v>
      </c>
      <c r="M58" s="15"/>
      <c r="N58" s="17">
        <f>IFERROR(M57-N59,"")</f>
        <v>0</v>
      </c>
      <c r="AA58" s="23">
        <v>0</v>
      </c>
      <c r="AB58" s="23">
        <v>0</v>
      </c>
      <c r="AC58" s="23">
        <v>0</v>
      </c>
      <c r="AD58" s="23">
        <v>2842530</v>
      </c>
      <c r="AE58" s="23">
        <v>13728253</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483000</v>
      </c>
      <c r="G59" s="15"/>
      <c r="H59" s="16">
        <f>IFERROR(HLOOKUP($AF$38,$AA$60:$AI$61,2,FALSE)*1000,"")</f>
        <v>490000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13728253</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230747</v>
      </c>
      <c r="F61" s="108"/>
      <c r="G61" s="108">
        <f>IFERROR(G57-G60,"")</f>
        <v>12658000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483</v>
      </c>
      <c r="AE61" s="24">
        <f t="shared" si="2"/>
        <v>483</v>
      </c>
      <c r="AF61" s="24">
        <f t="shared" si="2"/>
        <v>490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0.98346966115051226</v>
      </c>
      <c r="F62" s="110"/>
      <c r="G62" s="110">
        <f>IFERROR(G$60/G$57,"")</f>
        <v>0</v>
      </c>
      <c r="H62" s="110"/>
      <c r="I62" s="110" t="str">
        <f>IFERROR(I$60/I$57,"")</f>
        <v/>
      </c>
      <c r="J62" s="110"/>
      <c r="K62" s="110" t="str">
        <f>IFERROR(K$60/K$57,"")</f>
        <v/>
      </c>
      <c r="L62" s="110"/>
      <c r="M62" s="110" t="str">
        <f>IFERROR(M$60/M$57,"")</f>
        <v/>
      </c>
      <c r="N62" s="111"/>
      <c r="AA62" s="25">
        <v>0</v>
      </c>
      <c r="AB62" s="25">
        <v>0</v>
      </c>
      <c r="AC62" s="25">
        <v>0</v>
      </c>
      <c r="AD62" s="25">
        <v>483</v>
      </c>
      <c r="AE62" s="25">
        <v>483</v>
      </c>
      <c r="AF62" s="25">
        <v>490</v>
      </c>
      <c r="AG62" s="25">
        <v>0</v>
      </c>
      <c r="AH62" s="25">
        <v>0</v>
      </c>
      <c r="AI62" s="25">
        <v>0</v>
      </c>
      <c r="AJ62" s="8" t="s">
        <v>194</v>
      </c>
      <c r="AL62" s="8" t="s">
        <v>194</v>
      </c>
      <c r="AN62" s="8" t="s">
        <v>194</v>
      </c>
    </row>
    <row r="63" spans="1:40" ht="20.100000000000001" customHeight="1" x14ac:dyDescent="0.15">
      <c r="A63" s="103" t="s">
        <v>182</v>
      </c>
      <c r="B63" s="104"/>
      <c r="C63" s="104"/>
      <c r="D63" s="104"/>
      <c r="E63" s="105" t="s">
        <v>600</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560</v>
      </c>
      <c r="C70" s="96"/>
      <c r="D70" s="26" t="s">
        <v>271</v>
      </c>
      <c r="E70" s="91">
        <f>IFERROR(HLOOKUP($AE$38,$AA$76:$AI$80,2,FALSE),"")</f>
        <v>100</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100</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4146" t="s">
        <v>151</v>
      </c>
      <c r="B85" s="4147"/>
      <c r="C85" s="4147"/>
      <c r="D85" s="4147"/>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4146" t="s">
        <v>155</v>
      </c>
      <c r="B87" s="4147"/>
      <c r="C87" s="4147"/>
      <c r="D87" s="4147"/>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4157" t="s">
        <v>158</v>
      </c>
      <c r="B89" s="4158"/>
      <c r="C89" s="4158"/>
      <c r="D89" s="4158"/>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4146" t="s">
        <v>160</v>
      </c>
      <c r="B91" s="4147"/>
      <c r="C91" s="4147"/>
      <c r="D91" s="4148"/>
      <c r="E91" s="52" t="s">
        <v>601</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4146" t="s">
        <v>172</v>
      </c>
      <c r="B98" s="4147"/>
      <c r="C98" s="4147"/>
      <c r="D98" s="4148"/>
      <c r="E98" s="4152" t="s">
        <v>206</v>
      </c>
      <c r="F98" s="4153"/>
      <c r="G98" s="4154" t="s">
        <v>173</v>
      </c>
      <c r="H98" s="4155"/>
      <c r="I98" s="4155"/>
      <c r="J98" s="4155"/>
      <c r="K98" s="4155"/>
      <c r="L98" s="4155"/>
      <c r="M98" s="4155"/>
      <c r="N98" s="4156"/>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4146" t="s">
        <v>183</v>
      </c>
      <c r="B105" s="4147"/>
      <c r="C105" s="4147"/>
      <c r="D105" s="4148"/>
      <c r="E105" s="4149" t="s">
        <v>562</v>
      </c>
      <c r="F105" s="4150"/>
      <c r="G105" s="4150"/>
      <c r="H105" s="4150"/>
      <c r="I105" s="4150"/>
      <c r="J105" s="4150"/>
      <c r="K105" s="4150"/>
      <c r="L105" s="4150"/>
      <c r="M105" s="4150"/>
      <c r="N105" s="4151"/>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365" t="s">
        <v>147</v>
      </c>
      <c r="Q4" s="366"/>
      <c r="R4" s="366"/>
      <c r="S4" s="366"/>
      <c r="T4" s="197" t="str">
        <f>LEFT(E83,1)</f>
        <v>Ｂ</v>
      </c>
      <c r="U4" s="464" t="s">
        <v>148</v>
      </c>
      <c r="V4" s="464"/>
      <c r="W4" s="464"/>
      <c r="X4" s="465"/>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教育内容の充実</v>
      </c>
      <c r="F6" s="138"/>
      <c r="G6" s="138"/>
      <c r="H6" s="138"/>
      <c r="I6" s="138"/>
      <c r="J6" s="138"/>
      <c r="K6" s="138"/>
      <c r="L6" s="138"/>
      <c r="M6" s="138"/>
      <c r="N6" s="139"/>
      <c r="P6" s="354" t="s">
        <v>151</v>
      </c>
      <c r="Q6" s="355"/>
      <c r="R6" s="355"/>
      <c r="S6" s="355"/>
      <c r="T6" s="197" t="str">
        <f>LEFT(E85,1)</f>
        <v>Ｂ</v>
      </c>
      <c r="U6" s="464" t="s">
        <v>152</v>
      </c>
      <c r="V6" s="464"/>
      <c r="W6" s="464"/>
      <c r="X6" s="465"/>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455" t="s">
        <v>153</v>
      </c>
      <c r="B7" s="456"/>
      <c r="C7" s="456"/>
      <c r="D7" s="456"/>
      <c r="E7" s="457" t="str">
        <f t="shared" si="0"/>
        <v>林間学校助成（小学校）</v>
      </c>
      <c r="F7" s="458"/>
      <c r="G7" s="458"/>
      <c r="H7" s="458"/>
      <c r="I7" s="458"/>
      <c r="J7" s="458"/>
      <c r="K7" s="458"/>
      <c r="L7" s="458"/>
      <c r="M7" s="458"/>
      <c r="N7" s="459"/>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378" t="s">
        <v>154</v>
      </c>
      <c r="B8" s="379"/>
      <c r="C8" s="379"/>
      <c r="D8" s="379"/>
      <c r="E8" s="388" t="str">
        <f t="shared" si="0"/>
        <v>学務課</v>
      </c>
      <c r="F8" s="407"/>
      <c r="G8" s="407"/>
      <c r="H8" s="407"/>
      <c r="I8" s="407"/>
      <c r="J8" s="407"/>
      <c r="K8" s="407"/>
      <c r="L8" s="407"/>
      <c r="M8" s="407"/>
      <c r="N8" s="408"/>
      <c r="P8" s="354" t="s">
        <v>155</v>
      </c>
      <c r="Q8" s="355"/>
      <c r="R8" s="355"/>
      <c r="S8" s="355"/>
      <c r="T8" s="184" t="str">
        <f>LEFT(E87,1)</f>
        <v>Ａ</v>
      </c>
      <c r="U8" s="464" t="s">
        <v>156</v>
      </c>
      <c r="V8" s="464"/>
      <c r="W8" s="464"/>
      <c r="X8" s="465"/>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411" t="s">
        <v>157</v>
      </c>
      <c r="B9" s="412"/>
      <c r="C9" s="412"/>
      <c r="D9" s="413"/>
      <c r="E9" s="414" t="str">
        <f t="shared" si="0"/>
        <v>林間学校事業において、保護者が負担する費用の軽減を図るため、参加児童１人当たり2,000円の助成を行う。</v>
      </c>
      <c r="F9" s="415"/>
      <c r="G9" s="415"/>
      <c r="H9" s="415"/>
      <c r="I9" s="415"/>
      <c r="J9" s="415"/>
      <c r="K9" s="415"/>
      <c r="L9" s="415"/>
      <c r="M9" s="415"/>
      <c r="N9" s="416"/>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365" t="s">
        <v>158</v>
      </c>
      <c r="Q10" s="366"/>
      <c r="R10" s="366"/>
      <c r="S10" s="366"/>
      <c r="T10" s="197" t="str">
        <f>LEFT(E89,1)</f>
        <v>Ａ</v>
      </c>
      <c r="U10" s="464" t="s">
        <v>159</v>
      </c>
      <c r="V10" s="464"/>
      <c r="W10" s="464"/>
      <c r="X10" s="465"/>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保護者が負担する費用の軽減を図ることにより、林間学校事業の充実をはかることが出来た。
物価等が上昇していくなかで、各家庭への費用負担軽減は欠かせないものと思われる。</v>
      </c>
      <c r="U12" s="358"/>
      <c r="V12" s="358"/>
      <c r="W12" s="358"/>
      <c r="X12" s="359"/>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378" t="s">
        <v>161</v>
      </c>
      <c r="B14" s="379"/>
      <c r="C14" s="379"/>
      <c r="D14" s="379"/>
      <c r="E14" s="380" t="str">
        <f>E51</f>
        <v>■市が直接実施  □一部委託  □全部委託・指定管理  □その他</v>
      </c>
      <c r="F14" s="399"/>
      <c r="G14" s="399"/>
      <c r="H14" s="399"/>
      <c r="I14" s="399"/>
      <c r="J14" s="399"/>
      <c r="K14" s="399"/>
      <c r="L14" s="399"/>
      <c r="M14" s="399"/>
      <c r="N14" s="400"/>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378" t="s">
        <v>162</v>
      </c>
      <c r="B15" s="379"/>
      <c r="C15" s="379"/>
      <c r="D15" s="379"/>
      <c r="E15" s="380" t="str">
        <f>E52</f>
        <v>□国・県の制度　 □国・県の制度＋市独自の制度　 ■市独自の制度</v>
      </c>
      <c r="F15" s="399"/>
      <c r="G15" s="399"/>
      <c r="H15" s="399"/>
      <c r="I15" s="399"/>
      <c r="J15" s="399"/>
      <c r="K15" s="399"/>
      <c r="L15" s="399"/>
      <c r="M15" s="399"/>
      <c r="N15" s="400"/>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367" t="s">
        <v>163</v>
      </c>
      <c r="B16" s="368"/>
      <c r="C16" s="368"/>
      <c r="D16" s="368"/>
      <c r="E16" s="369" t="str">
        <f>E53</f>
        <v>林間学校等助成金交付要領</v>
      </c>
      <c r="F16" s="370"/>
      <c r="G16" s="370"/>
      <c r="H16" s="370"/>
      <c r="I16" s="370"/>
      <c r="J16" s="370"/>
      <c r="K16" s="370"/>
      <c r="L16" s="370"/>
      <c r="M16" s="370"/>
      <c r="N16" s="371"/>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2906000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2906000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2846000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60000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0.97935306262904331</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林間学校事業において、保護者が負担する費用の軽減を図るため、参加児童１人当たり2,000円の助成を行った。
小学校（17校）合計1,423人</v>
      </c>
      <c r="F26" s="105"/>
      <c r="G26" s="105"/>
      <c r="H26" s="105"/>
      <c r="I26" s="105"/>
      <c r="J26" s="105"/>
      <c r="K26" s="105"/>
      <c r="L26" s="105"/>
      <c r="M26" s="105"/>
      <c r="N26" s="106"/>
      <c r="O26" s="18"/>
      <c r="P26" s="354" t="s">
        <v>183</v>
      </c>
      <c r="Q26" s="355"/>
      <c r="R26" s="355"/>
      <c r="S26" s="463"/>
      <c r="T26" s="153" t="str">
        <f>E105</f>
        <v>保護者が負担する費用の軽減のため、今後も助成を行っていく。</v>
      </c>
      <c r="U26" s="358"/>
      <c r="V26" s="358"/>
      <c r="W26" s="358"/>
      <c r="X26" s="359"/>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助成人数</v>
      </c>
      <c r="C33" s="96"/>
      <c r="D33" s="21" t="str">
        <f t="shared" ref="D33:E36" si="1">D70</f>
        <v>人</v>
      </c>
      <c r="E33" s="162">
        <f t="shared" si="1"/>
        <v>1423</v>
      </c>
      <c r="F33" s="162"/>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施策１　教育内容の充実</v>
      </c>
      <c r="F43" s="138"/>
      <c r="G43" s="138"/>
      <c r="H43" s="138"/>
      <c r="I43" s="138"/>
      <c r="J43" s="138"/>
      <c r="K43" s="138"/>
      <c r="L43" s="138"/>
      <c r="M43" s="138"/>
      <c r="N43" s="139"/>
      <c r="AA43" s="8">
        <v>1</v>
      </c>
      <c r="AB43" s="8" t="s">
        <v>10</v>
      </c>
    </row>
    <row r="44" spans="1:35" ht="20.100000000000001" customHeight="1" x14ac:dyDescent="0.15">
      <c r="A44" s="455" t="s">
        <v>153</v>
      </c>
      <c r="B44" s="456"/>
      <c r="C44" s="456"/>
      <c r="D44" s="456"/>
      <c r="E44" s="457" t="s">
        <v>235</v>
      </c>
      <c r="F44" s="458"/>
      <c r="G44" s="458"/>
      <c r="H44" s="458"/>
      <c r="I44" s="458"/>
      <c r="J44" s="458"/>
      <c r="K44" s="458"/>
      <c r="L44" s="458"/>
      <c r="M44" s="458"/>
      <c r="N44" s="459"/>
    </row>
    <row r="45" spans="1:35" ht="20.100000000000001" customHeight="1" x14ac:dyDescent="0.15">
      <c r="A45" s="450" t="s">
        <v>154</v>
      </c>
      <c r="B45" s="451"/>
      <c r="C45" s="451"/>
      <c r="D45" s="451"/>
      <c r="E45" s="460" t="s">
        <v>228</v>
      </c>
      <c r="F45" s="461"/>
      <c r="G45" s="461"/>
      <c r="H45" s="461"/>
      <c r="I45" s="461"/>
      <c r="J45" s="461"/>
      <c r="K45" s="461"/>
      <c r="L45" s="461"/>
      <c r="M45" s="461"/>
      <c r="N45" s="462"/>
    </row>
    <row r="46" spans="1:35" ht="20.100000000000001" customHeight="1" x14ac:dyDescent="0.15">
      <c r="A46" s="444" t="s">
        <v>157</v>
      </c>
      <c r="B46" s="445"/>
      <c r="C46" s="445"/>
      <c r="D46" s="446"/>
      <c r="E46" s="447" t="s">
        <v>236</v>
      </c>
      <c r="F46" s="448"/>
      <c r="G46" s="448"/>
      <c r="H46" s="448"/>
      <c r="I46" s="448"/>
      <c r="J46" s="448"/>
      <c r="K46" s="448"/>
      <c r="L46" s="448"/>
      <c r="M46" s="448"/>
      <c r="N46" s="449"/>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450" t="s">
        <v>161</v>
      </c>
      <c r="B51" s="451"/>
      <c r="C51" s="451"/>
      <c r="D51" s="451"/>
      <c r="E51" s="452" t="str">
        <f>AA52 &amp; "市が直接実施  " &amp; AB52  &amp; "一部委託  "  &amp; AC52 &amp; "全部委託・指定管理  " &amp; AD52 &amp; "その他"</f>
        <v>■市が直接実施  □一部委託  □全部委託・指定管理  □その他</v>
      </c>
      <c r="F51" s="453"/>
      <c r="G51" s="453"/>
      <c r="H51" s="453"/>
      <c r="I51" s="453"/>
      <c r="J51" s="453"/>
      <c r="K51" s="453"/>
      <c r="L51" s="453"/>
      <c r="M51" s="453"/>
      <c r="N51" s="454"/>
    </row>
    <row r="52" spans="1:40" ht="20.100000000000001" customHeight="1" x14ac:dyDescent="0.15">
      <c r="A52" s="450" t="s">
        <v>162</v>
      </c>
      <c r="B52" s="451"/>
      <c r="C52" s="451"/>
      <c r="D52" s="451"/>
      <c r="E52" s="452" t="str">
        <f>AA53 &amp; "国・県の制度　 " &amp; AB53  &amp; "国・県の制度＋市独自の制度　 "  &amp; AC53  &amp; "市独自の制度"</f>
        <v>□国・県の制度　 □国・県の制度＋市独自の制度　 ■市独自の制度</v>
      </c>
      <c r="F52" s="453"/>
      <c r="G52" s="453"/>
      <c r="H52" s="453"/>
      <c r="I52" s="453"/>
      <c r="J52" s="453"/>
      <c r="K52" s="453"/>
      <c r="L52" s="453"/>
      <c r="M52" s="453"/>
      <c r="N52" s="454"/>
      <c r="AA52" s="8" t="s">
        <v>191</v>
      </c>
      <c r="AB52" s="8" t="s">
        <v>192</v>
      </c>
      <c r="AC52" s="8" t="s">
        <v>192</v>
      </c>
      <c r="AD52" s="8" t="s">
        <v>192</v>
      </c>
    </row>
    <row r="53" spans="1:40" ht="20.100000000000001" customHeight="1" thickBot="1" x14ac:dyDescent="0.2">
      <c r="A53" s="439" t="s">
        <v>163</v>
      </c>
      <c r="B53" s="440"/>
      <c r="C53" s="440"/>
      <c r="D53" s="440"/>
      <c r="E53" s="441" t="s">
        <v>237</v>
      </c>
      <c r="F53" s="442"/>
      <c r="G53" s="442"/>
      <c r="H53" s="442"/>
      <c r="I53" s="442"/>
      <c r="J53" s="442"/>
      <c r="K53" s="442"/>
      <c r="L53" s="442"/>
      <c r="M53" s="442"/>
      <c r="N53" s="443"/>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2906000</v>
      </c>
      <c r="F57" s="108"/>
      <c r="G57" s="108">
        <f>IFERROR(HLOOKUP($AF$38,$AA$56:$AI$57,2,FALSE)*1000,"")</f>
        <v>3068000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3038</v>
      </c>
      <c r="AE57" s="23">
        <v>2906</v>
      </c>
      <c r="AF57" s="23">
        <v>3068</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2906000</v>
      </c>
      <c r="G58" s="15"/>
      <c r="H58" s="16">
        <f>IFERROR(G57-H59,"")</f>
        <v>3068000</v>
      </c>
      <c r="I58" s="15"/>
      <c r="J58" s="16">
        <f>IFERROR(I57-J59,"")</f>
        <v>0</v>
      </c>
      <c r="K58" s="15"/>
      <c r="L58" s="16">
        <f>IFERROR(K57-L59,"")</f>
        <v>0</v>
      </c>
      <c r="M58" s="15"/>
      <c r="N58" s="17">
        <f>IFERROR(M57-N59,"")</f>
        <v>0</v>
      </c>
      <c r="AA58" s="23">
        <v>0</v>
      </c>
      <c r="AB58" s="23">
        <v>0</v>
      </c>
      <c r="AC58" s="23">
        <v>0</v>
      </c>
      <c r="AD58" s="23">
        <v>2788000</v>
      </c>
      <c r="AE58" s="23">
        <v>2846000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2846000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60000</v>
      </c>
      <c r="F61" s="108"/>
      <c r="G61" s="108">
        <f>IFERROR(G57-G60,"")</f>
        <v>3068000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0.97935306262904331</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238</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239</v>
      </c>
      <c r="C70" s="96"/>
      <c r="D70" s="26" t="s">
        <v>240</v>
      </c>
      <c r="E70" s="91">
        <f>IFERROR(HLOOKUP($AE$38,$AA$76:$AI$80,2,FALSE),"")</f>
        <v>1423</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1423</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426" t="s">
        <v>151</v>
      </c>
      <c r="B85" s="427"/>
      <c r="C85" s="427"/>
      <c r="D85" s="427"/>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426" t="s">
        <v>155</v>
      </c>
      <c r="B87" s="427"/>
      <c r="C87" s="427"/>
      <c r="D87" s="427"/>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437" t="s">
        <v>158</v>
      </c>
      <c r="B89" s="438"/>
      <c r="C89" s="438"/>
      <c r="D89" s="438"/>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426" t="s">
        <v>160</v>
      </c>
      <c r="B91" s="427"/>
      <c r="C91" s="427"/>
      <c r="D91" s="428"/>
      <c r="E91" s="52" t="s">
        <v>241</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426" t="s">
        <v>172</v>
      </c>
      <c r="B98" s="427"/>
      <c r="C98" s="427"/>
      <c r="D98" s="428"/>
      <c r="E98" s="432" t="s">
        <v>206</v>
      </c>
      <c r="F98" s="433"/>
      <c r="G98" s="434" t="s">
        <v>173</v>
      </c>
      <c r="H98" s="435"/>
      <c r="I98" s="435"/>
      <c r="J98" s="435"/>
      <c r="K98" s="435"/>
      <c r="L98" s="435"/>
      <c r="M98" s="435"/>
      <c r="N98" s="436"/>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426" t="s">
        <v>183</v>
      </c>
      <c r="B105" s="427"/>
      <c r="C105" s="427"/>
      <c r="D105" s="428"/>
      <c r="E105" s="429" t="s">
        <v>242</v>
      </c>
      <c r="F105" s="430"/>
      <c r="G105" s="430"/>
      <c r="H105" s="430"/>
      <c r="I105" s="430"/>
      <c r="J105" s="430"/>
      <c r="K105" s="430"/>
      <c r="L105" s="430"/>
      <c r="M105" s="430"/>
      <c r="N105" s="431"/>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4157" t="s">
        <v>147</v>
      </c>
      <c r="Q4" s="4158"/>
      <c r="R4" s="4158"/>
      <c r="S4" s="4158"/>
      <c r="T4" s="197" t="str">
        <f>LEFT(E83,1)</f>
        <v>Ｂ</v>
      </c>
      <c r="U4" s="4283" t="s">
        <v>148</v>
      </c>
      <c r="V4" s="4283"/>
      <c r="W4" s="4283"/>
      <c r="X4" s="4284"/>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4146" t="s">
        <v>151</v>
      </c>
      <c r="Q6" s="4147"/>
      <c r="R6" s="4147"/>
      <c r="S6" s="4147"/>
      <c r="T6" s="197" t="str">
        <f>LEFT(E85,1)</f>
        <v>Ｂ</v>
      </c>
      <c r="U6" s="4283" t="s">
        <v>152</v>
      </c>
      <c r="V6" s="4283"/>
      <c r="W6" s="4283"/>
      <c r="X6" s="4284"/>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4285" t="s">
        <v>153</v>
      </c>
      <c r="B7" s="4286"/>
      <c r="C7" s="4286"/>
      <c r="D7" s="4286"/>
      <c r="E7" s="4287" t="str">
        <f t="shared" si="0"/>
        <v>中学校図書整備</v>
      </c>
      <c r="F7" s="4288"/>
      <c r="G7" s="4288"/>
      <c r="H7" s="4288"/>
      <c r="I7" s="4288"/>
      <c r="J7" s="4288"/>
      <c r="K7" s="4288"/>
      <c r="L7" s="4288"/>
      <c r="M7" s="4288"/>
      <c r="N7" s="4289"/>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4260" t="s">
        <v>154</v>
      </c>
      <c r="B8" s="4261"/>
      <c r="C8" s="4261"/>
      <c r="D8" s="4261"/>
      <c r="E8" s="4270" t="str">
        <f t="shared" si="0"/>
        <v>教育総務課</v>
      </c>
      <c r="F8" s="4271"/>
      <c r="G8" s="4271"/>
      <c r="H8" s="4271"/>
      <c r="I8" s="4271"/>
      <c r="J8" s="4271"/>
      <c r="K8" s="4271"/>
      <c r="L8" s="4271"/>
      <c r="M8" s="4271"/>
      <c r="N8" s="4272"/>
      <c r="P8" s="4257" t="s">
        <v>155</v>
      </c>
      <c r="Q8" s="4258"/>
      <c r="R8" s="4258"/>
      <c r="S8" s="4258"/>
      <c r="T8" s="184" t="str">
        <f>LEFT(E87,1)</f>
        <v>Ａ</v>
      </c>
      <c r="U8" s="4273" t="s">
        <v>156</v>
      </c>
      <c r="V8" s="4273"/>
      <c r="W8" s="4273"/>
      <c r="X8" s="4274"/>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4275" t="s">
        <v>157</v>
      </c>
      <c r="B9" s="4276"/>
      <c r="C9" s="4276"/>
      <c r="D9" s="4277"/>
      <c r="E9" s="4278" t="str">
        <f t="shared" si="0"/>
        <v>中学校の図書の整備・充実を図る。
また、蔵書データの保存や貸出業務、調べ学習等における図書の検索等を行
うために、蔵書管理用コンピュータの維持管理を行う。
蔵書冊数　９６，０００冊（令和５年３月末見込み）</v>
      </c>
      <c r="F9" s="4279"/>
      <c r="G9" s="4279"/>
      <c r="H9" s="4279"/>
      <c r="I9" s="4279"/>
      <c r="J9" s="4279"/>
      <c r="K9" s="4279"/>
      <c r="L9" s="4279"/>
      <c r="M9" s="4279"/>
      <c r="N9" s="4280"/>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4281" t="s">
        <v>158</v>
      </c>
      <c r="Q10" s="4282"/>
      <c r="R10" s="4282"/>
      <c r="S10" s="4282"/>
      <c r="T10" s="197" t="str">
        <f>LEFT(E89,1)</f>
        <v>Ａ</v>
      </c>
      <c r="U10" s="4273" t="s">
        <v>159</v>
      </c>
      <c r="V10" s="4273"/>
      <c r="W10" s="4273"/>
      <c r="X10" s="4274"/>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文部科学省が示す学校図書館図書の標準冊数を充足できるよう計画的に図書購入の予算配分及び購入・廃棄を実施することができた。</v>
      </c>
      <c r="U12" s="4255"/>
      <c r="V12" s="4255"/>
      <c r="W12" s="4255"/>
      <c r="X12" s="4256"/>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4260" t="s">
        <v>161</v>
      </c>
      <c r="B14" s="4261"/>
      <c r="C14" s="4261"/>
      <c r="D14" s="4261"/>
      <c r="E14" s="4262" t="str">
        <f>E51</f>
        <v>■市が直接実施  □一部委託  □全部委託・指定管理  □その他</v>
      </c>
      <c r="F14" s="4263"/>
      <c r="G14" s="4263"/>
      <c r="H14" s="4263"/>
      <c r="I14" s="4263"/>
      <c r="J14" s="4263"/>
      <c r="K14" s="4263"/>
      <c r="L14" s="4263"/>
      <c r="M14" s="4263"/>
      <c r="N14" s="4264"/>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4260" t="s">
        <v>162</v>
      </c>
      <c r="B15" s="4261"/>
      <c r="C15" s="4261"/>
      <c r="D15" s="4261"/>
      <c r="E15" s="4262" t="str">
        <f>E52</f>
        <v>□国・県の制度　 □国・県の制度＋市独自の制度　 ■市独自の制度</v>
      </c>
      <c r="F15" s="4263"/>
      <c r="G15" s="4263"/>
      <c r="H15" s="4263"/>
      <c r="I15" s="4263"/>
      <c r="J15" s="4263"/>
      <c r="K15" s="4263"/>
      <c r="L15" s="4263"/>
      <c r="M15" s="4263"/>
      <c r="N15" s="4264"/>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4265" t="s">
        <v>163</v>
      </c>
      <c r="B16" s="4266"/>
      <c r="C16" s="4266"/>
      <c r="D16" s="4266"/>
      <c r="E16" s="4267" t="str">
        <f>E53</f>
        <v>なし</v>
      </c>
      <c r="F16" s="4268"/>
      <c r="G16" s="4268"/>
      <c r="H16" s="4268"/>
      <c r="I16" s="4268"/>
      <c r="J16" s="4268"/>
      <c r="K16" s="4268"/>
      <c r="L16" s="4268"/>
      <c r="M16" s="4268"/>
      <c r="N16" s="4269"/>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4402000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4402000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4399423</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2577</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0.99941458427987273</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各中学校の学級数や蔵書数に応じて予算配分を行い、図書室における図書の充実を図った。</v>
      </c>
      <c r="F26" s="105"/>
      <c r="G26" s="105"/>
      <c r="H26" s="105"/>
      <c r="I26" s="105"/>
      <c r="J26" s="105"/>
      <c r="K26" s="105"/>
      <c r="L26" s="105"/>
      <c r="M26" s="105"/>
      <c r="N26" s="106"/>
      <c r="O26" s="18"/>
      <c r="P26" s="4257" t="s">
        <v>183</v>
      </c>
      <c r="Q26" s="4258"/>
      <c r="R26" s="4258"/>
      <c r="S26" s="4259"/>
      <c r="T26" s="153" t="str">
        <f>E105</f>
        <v>文部科学省が示す学校図書館図書の標準冊数を継続して充足できるよう、図書の購入及び廃棄を計画していく。
また、古くなって図書室での貸出が難しくなってしまった図書については、すぐに廃棄せず学級文庫として各学級に配架する等、可能な限り活用できるよう努める。</v>
      </c>
      <c r="U26" s="4255"/>
      <c r="V26" s="4255"/>
      <c r="W26" s="4255"/>
      <c r="X26" s="4256"/>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年度末蔵書冊数</v>
      </c>
      <c r="C33" s="96"/>
      <c r="D33" s="21" t="str">
        <f t="shared" ref="D33:E36" si="1">D70</f>
        <v>冊</v>
      </c>
      <c r="E33" s="162">
        <f t="shared" si="1"/>
        <v>101175</v>
      </c>
      <c r="F33" s="162"/>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4247" t="s">
        <v>153</v>
      </c>
      <c r="B44" s="4248"/>
      <c r="C44" s="4248"/>
      <c r="D44" s="4248"/>
      <c r="E44" s="4249" t="s">
        <v>602</v>
      </c>
      <c r="F44" s="4250"/>
      <c r="G44" s="4250"/>
      <c r="H44" s="4250"/>
      <c r="I44" s="4250"/>
      <c r="J44" s="4250"/>
      <c r="K44" s="4250"/>
      <c r="L44" s="4250"/>
      <c r="M44" s="4250"/>
      <c r="N44" s="4251"/>
    </row>
    <row r="45" spans="1:35" ht="20.100000000000001" customHeight="1" x14ac:dyDescent="0.15">
      <c r="A45" s="4242" t="s">
        <v>154</v>
      </c>
      <c r="B45" s="4243"/>
      <c r="C45" s="4243"/>
      <c r="D45" s="4243"/>
      <c r="E45" s="4252" t="s">
        <v>219</v>
      </c>
      <c r="F45" s="4253"/>
      <c r="G45" s="4253"/>
      <c r="H45" s="4253"/>
      <c r="I45" s="4253"/>
      <c r="J45" s="4253"/>
      <c r="K45" s="4253"/>
      <c r="L45" s="4253"/>
      <c r="M45" s="4253"/>
      <c r="N45" s="4254"/>
    </row>
    <row r="46" spans="1:35" ht="20.100000000000001" customHeight="1" x14ac:dyDescent="0.15">
      <c r="A46" s="4236" t="s">
        <v>157</v>
      </c>
      <c r="B46" s="4237"/>
      <c r="C46" s="4237"/>
      <c r="D46" s="4238"/>
      <c r="E46" s="4239" t="s">
        <v>603</v>
      </c>
      <c r="F46" s="4240"/>
      <c r="G46" s="4240"/>
      <c r="H46" s="4240"/>
      <c r="I46" s="4240"/>
      <c r="J46" s="4240"/>
      <c r="K46" s="4240"/>
      <c r="L46" s="4240"/>
      <c r="M46" s="4240"/>
      <c r="N46" s="4241"/>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4242" t="s">
        <v>161</v>
      </c>
      <c r="B51" s="4243"/>
      <c r="C51" s="4243"/>
      <c r="D51" s="4243"/>
      <c r="E51" s="4244" t="str">
        <f>AA52 &amp; "市が直接実施  " &amp; AB52  &amp; "一部委託  "  &amp; AC52 &amp; "全部委託・指定管理  " &amp; AD52 &amp; "その他"</f>
        <v>■市が直接実施  □一部委託  □全部委託・指定管理  □その他</v>
      </c>
      <c r="F51" s="4245"/>
      <c r="G51" s="4245"/>
      <c r="H51" s="4245"/>
      <c r="I51" s="4245"/>
      <c r="J51" s="4245"/>
      <c r="K51" s="4245"/>
      <c r="L51" s="4245"/>
      <c r="M51" s="4245"/>
      <c r="N51" s="4246"/>
    </row>
    <row r="52" spans="1:40" ht="20.100000000000001" customHeight="1" x14ac:dyDescent="0.15">
      <c r="A52" s="4242" t="s">
        <v>162</v>
      </c>
      <c r="B52" s="4243"/>
      <c r="C52" s="4243"/>
      <c r="D52" s="4243"/>
      <c r="E52" s="4244" t="str">
        <f>AA53 &amp; "国・県の制度　 " &amp; AB53  &amp; "国・県の制度＋市独自の制度　 "  &amp; AC53  &amp; "市独自の制度"</f>
        <v>□国・県の制度　 □国・県の制度＋市独自の制度　 ■市独自の制度</v>
      </c>
      <c r="F52" s="4245"/>
      <c r="G52" s="4245"/>
      <c r="H52" s="4245"/>
      <c r="I52" s="4245"/>
      <c r="J52" s="4245"/>
      <c r="K52" s="4245"/>
      <c r="L52" s="4245"/>
      <c r="M52" s="4245"/>
      <c r="N52" s="4246"/>
      <c r="AA52" s="8" t="s">
        <v>191</v>
      </c>
      <c r="AB52" s="8" t="s">
        <v>192</v>
      </c>
      <c r="AC52" s="8" t="s">
        <v>192</v>
      </c>
      <c r="AD52" s="8" t="s">
        <v>192</v>
      </c>
    </row>
    <row r="53" spans="1:40" ht="20.100000000000001" customHeight="1" thickBot="1" x14ac:dyDescent="0.2">
      <c r="A53" s="4231" t="s">
        <v>163</v>
      </c>
      <c r="B53" s="4232"/>
      <c r="C53" s="4232"/>
      <c r="D53" s="4232"/>
      <c r="E53" s="4233" t="s">
        <v>332</v>
      </c>
      <c r="F53" s="4234"/>
      <c r="G53" s="4234"/>
      <c r="H53" s="4234"/>
      <c r="I53" s="4234"/>
      <c r="J53" s="4234"/>
      <c r="K53" s="4234"/>
      <c r="L53" s="4234"/>
      <c r="M53" s="4234"/>
      <c r="N53" s="4235"/>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4402000</v>
      </c>
      <c r="F57" s="108"/>
      <c r="G57" s="108">
        <f>IFERROR(HLOOKUP($AF$38,$AA$56:$AI$57,2,FALSE)*1000,"")</f>
        <v>4300000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4816</v>
      </c>
      <c r="AE57" s="23">
        <v>4402</v>
      </c>
      <c r="AF57" s="23">
        <v>4300</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4402000</v>
      </c>
      <c r="G58" s="15"/>
      <c r="H58" s="16">
        <f>IFERROR(G57-H59,"")</f>
        <v>4300000</v>
      </c>
      <c r="I58" s="15"/>
      <c r="J58" s="16">
        <f>IFERROR(I57-J59,"")</f>
        <v>0</v>
      </c>
      <c r="K58" s="15"/>
      <c r="L58" s="16">
        <f>IFERROR(K57-L59,"")</f>
        <v>0</v>
      </c>
      <c r="M58" s="15"/>
      <c r="N58" s="17">
        <f>IFERROR(M57-N59,"")</f>
        <v>0</v>
      </c>
      <c r="AA58" s="23">
        <v>0</v>
      </c>
      <c r="AB58" s="23">
        <v>0</v>
      </c>
      <c r="AC58" s="23">
        <v>0</v>
      </c>
      <c r="AD58" s="23">
        <v>3295009</v>
      </c>
      <c r="AE58" s="23">
        <v>4399423</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4399423</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2577</v>
      </c>
      <c r="F61" s="108"/>
      <c r="G61" s="108">
        <f>IFERROR(G57-G60,"")</f>
        <v>4300000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0.99941458427987273</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604</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566</v>
      </c>
      <c r="C70" s="96"/>
      <c r="D70" s="26" t="s">
        <v>486</v>
      </c>
      <c r="E70" s="91">
        <f>IFERROR(HLOOKUP($AE$38,$AA$76:$AI$80,2,FALSE),"")</f>
        <v>101175</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101175</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4218" t="s">
        <v>151</v>
      </c>
      <c r="B85" s="4219"/>
      <c r="C85" s="4219"/>
      <c r="D85" s="4219"/>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4218" t="s">
        <v>155</v>
      </c>
      <c r="B87" s="4219"/>
      <c r="C87" s="4219"/>
      <c r="D87" s="4219"/>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4229" t="s">
        <v>158</v>
      </c>
      <c r="B89" s="4230"/>
      <c r="C89" s="4230"/>
      <c r="D89" s="4230"/>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4218" t="s">
        <v>160</v>
      </c>
      <c r="B91" s="4219"/>
      <c r="C91" s="4219"/>
      <c r="D91" s="4220"/>
      <c r="E91" s="52" t="s">
        <v>567</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4218" t="s">
        <v>172</v>
      </c>
      <c r="B98" s="4219"/>
      <c r="C98" s="4219"/>
      <c r="D98" s="4220"/>
      <c r="E98" s="4224" t="s">
        <v>206</v>
      </c>
      <c r="F98" s="4225"/>
      <c r="G98" s="4226" t="s">
        <v>173</v>
      </c>
      <c r="H98" s="4227"/>
      <c r="I98" s="4227"/>
      <c r="J98" s="4227"/>
      <c r="K98" s="4227"/>
      <c r="L98" s="4227"/>
      <c r="M98" s="4227"/>
      <c r="N98" s="4228"/>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4218" t="s">
        <v>183</v>
      </c>
      <c r="B105" s="4219"/>
      <c r="C105" s="4219"/>
      <c r="D105" s="4220"/>
      <c r="E105" s="4221" t="s">
        <v>568</v>
      </c>
      <c r="F105" s="4222"/>
      <c r="G105" s="4222"/>
      <c r="H105" s="4222"/>
      <c r="I105" s="4222"/>
      <c r="J105" s="4222"/>
      <c r="K105" s="4222"/>
      <c r="L105" s="4222"/>
      <c r="M105" s="4222"/>
      <c r="N105" s="4223"/>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4229" t="s">
        <v>147</v>
      </c>
      <c r="Q4" s="4230"/>
      <c r="R4" s="4230"/>
      <c r="S4" s="4230"/>
      <c r="T4" s="197" t="str">
        <f>LEFT(E83,1)</f>
        <v>Ｂ</v>
      </c>
      <c r="U4" s="4355" t="s">
        <v>148</v>
      </c>
      <c r="V4" s="4355"/>
      <c r="W4" s="4355"/>
      <c r="X4" s="4356"/>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4218" t="s">
        <v>151</v>
      </c>
      <c r="Q6" s="4219"/>
      <c r="R6" s="4219"/>
      <c r="S6" s="4219"/>
      <c r="T6" s="197" t="str">
        <f>LEFT(E85,1)</f>
        <v>Ａ</v>
      </c>
      <c r="U6" s="4355" t="s">
        <v>152</v>
      </c>
      <c r="V6" s="4355"/>
      <c r="W6" s="4355"/>
      <c r="X6" s="4356"/>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4357" t="s">
        <v>153</v>
      </c>
      <c r="B7" s="4358"/>
      <c r="C7" s="4358"/>
      <c r="D7" s="4358"/>
      <c r="E7" s="4359" t="str">
        <f t="shared" si="0"/>
        <v>中学校樹木管理</v>
      </c>
      <c r="F7" s="4360"/>
      <c r="G7" s="4360"/>
      <c r="H7" s="4360"/>
      <c r="I7" s="4360"/>
      <c r="J7" s="4360"/>
      <c r="K7" s="4360"/>
      <c r="L7" s="4360"/>
      <c r="M7" s="4360"/>
      <c r="N7" s="4361"/>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4332" t="s">
        <v>154</v>
      </c>
      <c r="B8" s="4333"/>
      <c r="C8" s="4333"/>
      <c r="D8" s="4333"/>
      <c r="E8" s="4342" t="str">
        <f t="shared" si="0"/>
        <v>教育総務課</v>
      </c>
      <c r="F8" s="4343"/>
      <c r="G8" s="4343"/>
      <c r="H8" s="4343"/>
      <c r="I8" s="4343"/>
      <c r="J8" s="4343"/>
      <c r="K8" s="4343"/>
      <c r="L8" s="4343"/>
      <c r="M8" s="4343"/>
      <c r="N8" s="4344"/>
      <c r="P8" s="4329" t="s">
        <v>155</v>
      </c>
      <c r="Q8" s="4330"/>
      <c r="R8" s="4330"/>
      <c r="S8" s="4330"/>
      <c r="T8" s="184" t="str">
        <f>LEFT(E87,1)</f>
        <v>Ｂ</v>
      </c>
      <c r="U8" s="4345" t="s">
        <v>156</v>
      </c>
      <c r="V8" s="4345"/>
      <c r="W8" s="4345"/>
      <c r="X8" s="4346"/>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4347" t="s">
        <v>157</v>
      </c>
      <c r="B9" s="4348"/>
      <c r="C9" s="4348"/>
      <c r="D9" s="4349"/>
      <c r="E9" s="4350" t="str">
        <f t="shared" si="0"/>
        <v>中学校樹木の維持管理に係る剪定・清掃を行う。</v>
      </c>
      <c r="F9" s="4351"/>
      <c r="G9" s="4351"/>
      <c r="H9" s="4351"/>
      <c r="I9" s="4351"/>
      <c r="J9" s="4351"/>
      <c r="K9" s="4351"/>
      <c r="L9" s="4351"/>
      <c r="M9" s="4351"/>
      <c r="N9" s="4352"/>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4353" t="s">
        <v>158</v>
      </c>
      <c r="Q10" s="4354"/>
      <c r="R10" s="4354"/>
      <c r="S10" s="4354"/>
      <c r="T10" s="197" t="str">
        <f>LEFT(E89,1)</f>
        <v>Ａ</v>
      </c>
      <c r="U10" s="4345" t="s">
        <v>159</v>
      </c>
      <c r="V10" s="4345"/>
      <c r="W10" s="4345"/>
      <c r="X10" s="4346"/>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今年度は、各中学校からの剪定要望に対応することができた。
しかしながら、各中学校敷地内の樹木が全体的に大きくなっていることや老朽化が進んでいることから突発的な剪定とは別に計画的に剪定を行っていく必要がある。</v>
      </c>
      <c r="U12" s="4327"/>
      <c r="V12" s="4327"/>
      <c r="W12" s="4327"/>
      <c r="X12" s="432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4332" t="s">
        <v>161</v>
      </c>
      <c r="B14" s="4333"/>
      <c r="C14" s="4333"/>
      <c r="D14" s="4333"/>
      <c r="E14" s="4334" t="str">
        <f>E51</f>
        <v>■市が直接実施  □一部委託  □全部委託・指定管理  □その他</v>
      </c>
      <c r="F14" s="4335"/>
      <c r="G14" s="4335"/>
      <c r="H14" s="4335"/>
      <c r="I14" s="4335"/>
      <c r="J14" s="4335"/>
      <c r="K14" s="4335"/>
      <c r="L14" s="4335"/>
      <c r="M14" s="4335"/>
      <c r="N14" s="4336"/>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4332" t="s">
        <v>162</v>
      </c>
      <c r="B15" s="4333"/>
      <c r="C15" s="4333"/>
      <c r="D15" s="4333"/>
      <c r="E15" s="4334" t="str">
        <f>E52</f>
        <v>□国・県の制度　 □国・県の制度＋市独自の制度　 ■市独自の制度</v>
      </c>
      <c r="F15" s="4335"/>
      <c r="G15" s="4335"/>
      <c r="H15" s="4335"/>
      <c r="I15" s="4335"/>
      <c r="J15" s="4335"/>
      <c r="K15" s="4335"/>
      <c r="L15" s="4335"/>
      <c r="M15" s="4335"/>
      <c r="N15" s="4336"/>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4337" t="s">
        <v>163</v>
      </c>
      <c r="B16" s="4338"/>
      <c r="C16" s="4338"/>
      <c r="D16" s="4338"/>
      <c r="E16" s="4339" t="str">
        <f>E53</f>
        <v>なし</v>
      </c>
      <c r="F16" s="4340"/>
      <c r="G16" s="4340"/>
      <c r="H16" s="4340"/>
      <c r="I16" s="4340"/>
      <c r="J16" s="4340"/>
      <c r="K16" s="4340"/>
      <c r="L16" s="4340"/>
      <c r="M16" s="4340"/>
      <c r="N16" s="4341"/>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Ⅰ</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6260000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6260000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6127108</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132892</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0.97877124600638976</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中学校敷地内の樹木の剪定、害虫駆除等に係る維持管理及び学校による剪定、草刈りの際に発生した枝草等の清掃及び処分を行った。</v>
      </c>
      <c r="F26" s="105"/>
      <c r="G26" s="105"/>
      <c r="H26" s="105"/>
      <c r="I26" s="105"/>
      <c r="J26" s="105"/>
      <c r="K26" s="105"/>
      <c r="L26" s="105"/>
      <c r="M26" s="105"/>
      <c r="N26" s="106"/>
      <c r="O26" s="18"/>
      <c r="P26" s="4329" t="s">
        <v>183</v>
      </c>
      <c r="Q26" s="4330"/>
      <c r="R26" s="4330"/>
      <c r="S26" s="4331"/>
      <c r="T26" s="153" t="str">
        <f>E105</f>
        <v>各中学校敷地内の樹木が全体的に大きくなっていることや樹木の老朽化が進んでいることからも、今後は突発的な剪定に加えて計画的剪定を順次行っていく予定である。</v>
      </c>
      <c r="U26" s="4327"/>
      <c r="V26" s="4327"/>
      <c r="W26" s="4327"/>
      <c r="X26" s="4328"/>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草刈及び樹木剪定等業務委託</v>
      </c>
      <c r="C33" s="96"/>
      <c r="D33" s="21" t="str">
        <f t="shared" ref="D33:E36" si="1">D70</f>
        <v>件</v>
      </c>
      <c r="E33" s="148">
        <f t="shared" si="1"/>
        <v>12</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樹木清掃業務委託</v>
      </c>
      <c r="C34" s="96"/>
      <c r="D34" s="21" t="str">
        <f t="shared" si="1"/>
        <v>件</v>
      </c>
      <c r="E34" s="148">
        <f t="shared" si="1"/>
        <v>2</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4319" t="s">
        <v>153</v>
      </c>
      <c r="B44" s="4320"/>
      <c r="C44" s="4320"/>
      <c r="D44" s="4320"/>
      <c r="E44" s="4321" t="s">
        <v>605</v>
      </c>
      <c r="F44" s="4322"/>
      <c r="G44" s="4322"/>
      <c r="H44" s="4322"/>
      <c r="I44" s="4322"/>
      <c r="J44" s="4322"/>
      <c r="K44" s="4322"/>
      <c r="L44" s="4322"/>
      <c r="M44" s="4322"/>
      <c r="N44" s="4323"/>
    </row>
    <row r="45" spans="1:35" ht="20.100000000000001" customHeight="1" x14ac:dyDescent="0.15">
      <c r="A45" s="4314" t="s">
        <v>154</v>
      </c>
      <c r="B45" s="4315"/>
      <c r="C45" s="4315"/>
      <c r="D45" s="4315"/>
      <c r="E45" s="4324" t="s">
        <v>219</v>
      </c>
      <c r="F45" s="4325"/>
      <c r="G45" s="4325"/>
      <c r="H45" s="4325"/>
      <c r="I45" s="4325"/>
      <c r="J45" s="4325"/>
      <c r="K45" s="4325"/>
      <c r="L45" s="4325"/>
      <c r="M45" s="4325"/>
      <c r="N45" s="4326"/>
    </row>
    <row r="46" spans="1:35" ht="20.100000000000001" customHeight="1" x14ac:dyDescent="0.15">
      <c r="A46" s="4308" t="s">
        <v>157</v>
      </c>
      <c r="B46" s="4309"/>
      <c r="C46" s="4309"/>
      <c r="D46" s="4310"/>
      <c r="E46" s="4311" t="s">
        <v>606</v>
      </c>
      <c r="F46" s="4312"/>
      <c r="G46" s="4312"/>
      <c r="H46" s="4312"/>
      <c r="I46" s="4312"/>
      <c r="J46" s="4312"/>
      <c r="K46" s="4312"/>
      <c r="L46" s="4312"/>
      <c r="M46" s="4312"/>
      <c r="N46" s="4313"/>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4314" t="s">
        <v>161</v>
      </c>
      <c r="B51" s="4315"/>
      <c r="C51" s="4315"/>
      <c r="D51" s="4315"/>
      <c r="E51" s="4316" t="str">
        <f>AA52 &amp; "市が直接実施  " &amp; AB52  &amp; "一部委託  "  &amp; AC52 &amp; "全部委託・指定管理  " &amp; AD52 &amp; "その他"</f>
        <v>■市が直接実施  □一部委託  □全部委託・指定管理  □その他</v>
      </c>
      <c r="F51" s="4317"/>
      <c r="G51" s="4317"/>
      <c r="H51" s="4317"/>
      <c r="I51" s="4317"/>
      <c r="J51" s="4317"/>
      <c r="K51" s="4317"/>
      <c r="L51" s="4317"/>
      <c r="M51" s="4317"/>
      <c r="N51" s="4318"/>
    </row>
    <row r="52" spans="1:40" ht="20.100000000000001" customHeight="1" x14ac:dyDescent="0.15">
      <c r="A52" s="4314" t="s">
        <v>162</v>
      </c>
      <c r="B52" s="4315"/>
      <c r="C52" s="4315"/>
      <c r="D52" s="4315"/>
      <c r="E52" s="4316" t="str">
        <f>AA53 &amp; "国・県の制度　 " &amp; AB53  &amp; "国・県の制度＋市独自の制度　 "  &amp; AC53  &amp; "市独自の制度"</f>
        <v>□国・県の制度　 □国・県の制度＋市独自の制度　 ■市独自の制度</v>
      </c>
      <c r="F52" s="4317"/>
      <c r="G52" s="4317"/>
      <c r="H52" s="4317"/>
      <c r="I52" s="4317"/>
      <c r="J52" s="4317"/>
      <c r="K52" s="4317"/>
      <c r="L52" s="4317"/>
      <c r="M52" s="4317"/>
      <c r="N52" s="4318"/>
      <c r="AA52" s="8" t="s">
        <v>191</v>
      </c>
      <c r="AB52" s="8" t="s">
        <v>192</v>
      </c>
      <c r="AC52" s="8" t="s">
        <v>192</v>
      </c>
      <c r="AD52" s="8" t="s">
        <v>192</v>
      </c>
    </row>
    <row r="53" spans="1:40" ht="20.100000000000001" customHeight="1" thickBot="1" x14ac:dyDescent="0.2">
      <c r="A53" s="4303" t="s">
        <v>163</v>
      </c>
      <c r="B53" s="4304"/>
      <c r="C53" s="4304"/>
      <c r="D53" s="4304"/>
      <c r="E53" s="4305" t="s">
        <v>332</v>
      </c>
      <c r="F53" s="4306"/>
      <c r="G53" s="4306"/>
      <c r="H53" s="4306"/>
      <c r="I53" s="4306"/>
      <c r="J53" s="4306"/>
      <c r="K53" s="4306"/>
      <c r="L53" s="4306"/>
      <c r="M53" s="4306"/>
      <c r="N53" s="4307"/>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6260000</v>
      </c>
      <c r="F57" s="108"/>
      <c r="G57" s="108">
        <f>IFERROR(HLOOKUP($AF$38,$AA$56:$AI$57,2,FALSE)*1000,"")</f>
        <v>9760000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5940</v>
      </c>
      <c r="AE57" s="23">
        <v>6260</v>
      </c>
      <c r="AF57" s="23">
        <v>9760</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6260000</v>
      </c>
      <c r="G58" s="15"/>
      <c r="H58" s="16">
        <f>IFERROR(G57-H59,"")</f>
        <v>9760000</v>
      </c>
      <c r="I58" s="15"/>
      <c r="J58" s="16">
        <f>IFERROR(I57-J59,"")</f>
        <v>0</v>
      </c>
      <c r="K58" s="15"/>
      <c r="L58" s="16">
        <f>IFERROR(K57-L59,"")</f>
        <v>0</v>
      </c>
      <c r="M58" s="15"/>
      <c r="N58" s="17">
        <f>IFERROR(M57-N59,"")</f>
        <v>0</v>
      </c>
      <c r="AA58" s="23">
        <v>0</v>
      </c>
      <c r="AB58" s="23">
        <v>0</v>
      </c>
      <c r="AC58" s="23">
        <v>0</v>
      </c>
      <c r="AD58" s="23">
        <v>2763280</v>
      </c>
      <c r="AE58" s="23">
        <v>6127108</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6127108</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132892</v>
      </c>
      <c r="F61" s="108"/>
      <c r="G61" s="108">
        <f>IFERROR(G57-G60,"")</f>
        <v>9760000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0.97877124600638976</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607</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572</v>
      </c>
      <c r="C70" s="96"/>
      <c r="D70" s="26" t="s">
        <v>393</v>
      </c>
      <c r="E70" s="91">
        <f>IFERROR(HLOOKUP($AE$38,$AA$76:$AI$80,2,FALSE),"")</f>
        <v>12</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573</v>
      </c>
      <c r="C71" s="96"/>
      <c r="D71" s="26" t="s">
        <v>393</v>
      </c>
      <c r="E71" s="91">
        <f>IFERROR(HLOOKUP($AE$38,$AA$76:$AI$80,3,FALSE),"")</f>
        <v>2</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12</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2</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4290" t="s">
        <v>151</v>
      </c>
      <c r="B85" s="4291"/>
      <c r="C85" s="4291"/>
      <c r="D85" s="4291"/>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4290" t="s">
        <v>155</v>
      </c>
      <c r="B87" s="4291"/>
      <c r="C87" s="4291"/>
      <c r="D87" s="4291"/>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4301" t="s">
        <v>158</v>
      </c>
      <c r="B89" s="4302"/>
      <c r="C89" s="4302"/>
      <c r="D89" s="4302"/>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4290" t="s">
        <v>160</v>
      </c>
      <c r="B91" s="4291"/>
      <c r="C91" s="4291"/>
      <c r="D91" s="4292"/>
      <c r="E91" s="52" t="s">
        <v>608</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4290" t="s">
        <v>172</v>
      </c>
      <c r="B98" s="4291"/>
      <c r="C98" s="4291"/>
      <c r="D98" s="4292"/>
      <c r="E98" s="4296" t="s">
        <v>386</v>
      </c>
      <c r="F98" s="4297"/>
      <c r="G98" s="4298" t="s">
        <v>173</v>
      </c>
      <c r="H98" s="4299"/>
      <c r="I98" s="4299"/>
      <c r="J98" s="4299"/>
      <c r="K98" s="4299"/>
      <c r="L98" s="4299"/>
      <c r="M98" s="4299"/>
      <c r="N98" s="4300"/>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4290" t="s">
        <v>183</v>
      </c>
      <c r="B105" s="4291"/>
      <c r="C105" s="4291"/>
      <c r="D105" s="4292"/>
      <c r="E105" s="4293" t="s">
        <v>609</v>
      </c>
      <c r="F105" s="4294"/>
      <c r="G105" s="4294"/>
      <c r="H105" s="4294"/>
      <c r="I105" s="4294"/>
      <c r="J105" s="4294"/>
      <c r="K105" s="4294"/>
      <c r="L105" s="4294"/>
      <c r="M105" s="4294"/>
      <c r="N105" s="4295"/>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4301" t="s">
        <v>147</v>
      </c>
      <c r="Q4" s="4302"/>
      <c r="R4" s="4302"/>
      <c r="S4" s="4302"/>
      <c r="T4" s="197" t="str">
        <f>LEFT(E83,1)</f>
        <v>Ａ</v>
      </c>
      <c r="U4" s="4427" t="s">
        <v>148</v>
      </c>
      <c r="V4" s="4427"/>
      <c r="W4" s="4427"/>
      <c r="X4" s="4428"/>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4290" t="s">
        <v>151</v>
      </c>
      <c r="Q6" s="4291"/>
      <c r="R6" s="4291"/>
      <c r="S6" s="4291"/>
      <c r="T6" s="197" t="str">
        <f>LEFT(E85,1)</f>
        <v>Ａ</v>
      </c>
      <c r="U6" s="4427" t="s">
        <v>152</v>
      </c>
      <c r="V6" s="4427"/>
      <c r="W6" s="4427"/>
      <c r="X6" s="4428"/>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4429" t="s">
        <v>153</v>
      </c>
      <c r="B7" s="4430"/>
      <c r="C7" s="4430"/>
      <c r="D7" s="4430"/>
      <c r="E7" s="4431" t="str">
        <f t="shared" si="0"/>
        <v>中学校コンピュータ教育推進</v>
      </c>
      <c r="F7" s="4432"/>
      <c r="G7" s="4432"/>
      <c r="H7" s="4432"/>
      <c r="I7" s="4432"/>
      <c r="J7" s="4432"/>
      <c r="K7" s="4432"/>
      <c r="L7" s="4432"/>
      <c r="M7" s="4432"/>
      <c r="N7" s="4433"/>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4404" t="s">
        <v>154</v>
      </c>
      <c r="B8" s="4405"/>
      <c r="C8" s="4405"/>
      <c r="D8" s="4405"/>
      <c r="E8" s="4414" t="str">
        <f t="shared" si="0"/>
        <v>教育総務課</v>
      </c>
      <c r="F8" s="4415"/>
      <c r="G8" s="4415"/>
      <c r="H8" s="4415"/>
      <c r="I8" s="4415"/>
      <c r="J8" s="4415"/>
      <c r="K8" s="4415"/>
      <c r="L8" s="4415"/>
      <c r="M8" s="4415"/>
      <c r="N8" s="4416"/>
      <c r="P8" s="4401" t="s">
        <v>155</v>
      </c>
      <c r="Q8" s="4402"/>
      <c r="R8" s="4402"/>
      <c r="S8" s="4402"/>
      <c r="T8" s="184" t="str">
        <f>LEFT(E87,1)</f>
        <v>Ｂ</v>
      </c>
      <c r="U8" s="4417" t="s">
        <v>156</v>
      </c>
      <c r="V8" s="4417"/>
      <c r="W8" s="4417"/>
      <c r="X8" s="4418"/>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4419" t="s">
        <v>157</v>
      </c>
      <c r="B9" s="4420"/>
      <c r="C9" s="4420"/>
      <c r="D9" s="4421"/>
      <c r="E9" s="4422" t="str">
        <f t="shared" si="0"/>
        <v>情報化社会に対応した学習環境を整備するため、ＧＩＧＡスクール構想に基づき、可動式コンピュータ等を活用して、ＩＣＴ教育水準の維持向上を図る。また、ＧＩＧＡスクール構想で導入した可動式コンピュータと連携して学校教育の幅を拡げるため、中学校の各教室に電子黒板を導入する。</v>
      </c>
      <c r="F9" s="4423"/>
      <c r="G9" s="4423"/>
      <c r="H9" s="4423"/>
      <c r="I9" s="4423"/>
      <c r="J9" s="4423"/>
      <c r="K9" s="4423"/>
      <c r="L9" s="4423"/>
      <c r="M9" s="4423"/>
      <c r="N9" s="4424"/>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4425" t="s">
        <v>158</v>
      </c>
      <c r="Q10" s="4426"/>
      <c r="R10" s="4426"/>
      <c r="S10" s="4426"/>
      <c r="T10" s="197" t="str">
        <f>LEFT(E89,1)</f>
        <v>Ａ</v>
      </c>
      <c r="U10" s="4417" t="s">
        <v>159</v>
      </c>
      <c r="V10" s="4417"/>
      <c r="W10" s="4417"/>
      <c r="X10" s="441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新座市は県内でもトップクラスにＧＩＧＡスクール構想で整備した端末の故障率が多く、端末修理の頻度が高すぎることによる予備機の払底が発生している。
また、予備機が払底するという背景から、多少の故障・破損では修理依頼をせず、学期末や年度末まで溜め込んで一括して修理依頼をかけるといった学校も存在している。一括で修理依頼をかけることによりメーカー側も一時的に修理対応の需要が高まり、想定以上に修繕完了までの時間を要しているといった悪循環が生じている。</v>
      </c>
      <c r="U12" s="4399"/>
      <c r="V12" s="4399"/>
      <c r="W12" s="4399"/>
      <c r="X12" s="4400"/>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4404" t="s">
        <v>161</v>
      </c>
      <c r="B14" s="4405"/>
      <c r="C14" s="4405"/>
      <c r="D14" s="4405"/>
      <c r="E14" s="4406" t="str">
        <f>E51</f>
        <v>■市が直接実施  ■一部委託  □全部委託・指定管理  □その他</v>
      </c>
      <c r="F14" s="4407"/>
      <c r="G14" s="4407"/>
      <c r="H14" s="4407"/>
      <c r="I14" s="4407"/>
      <c r="J14" s="4407"/>
      <c r="K14" s="4407"/>
      <c r="L14" s="4407"/>
      <c r="M14" s="4407"/>
      <c r="N14" s="4408"/>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4404" t="s">
        <v>162</v>
      </c>
      <c r="B15" s="4405"/>
      <c r="C15" s="4405"/>
      <c r="D15" s="4405"/>
      <c r="E15" s="4406" t="str">
        <f>E52</f>
        <v>□国・県の制度　 □国・県の制度＋市独自の制度　 ■市独自の制度</v>
      </c>
      <c r="F15" s="4407"/>
      <c r="G15" s="4407"/>
      <c r="H15" s="4407"/>
      <c r="I15" s="4407"/>
      <c r="J15" s="4407"/>
      <c r="K15" s="4407"/>
      <c r="L15" s="4407"/>
      <c r="M15" s="4407"/>
      <c r="N15" s="4408"/>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4409" t="s">
        <v>163</v>
      </c>
      <c r="B16" s="4410"/>
      <c r="C16" s="4410"/>
      <c r="D16" s="4410"/>
      <c r="E16" s="4411" t="str">
        <f>E53</f>
        <v>なし</v>
      </c>
      <c r="F16" s="4412"/>
      <c r="G16" s="4412"/>
      <c r="H16" s="4412"/>
      <c r="I16" s="4412"/>
      <c r="J16" s="4412"/>
      <c r="K16" s="4412"/>
      <c r="L16" s="4412"/>
      <c r="M16" s="4412"/>
      <c r="N16" s="4413"/>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43340000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40934000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2406000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41496093</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1843907</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0.95745484540839876</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ＧＩＧＡスクール構想に基づき整備した稼働式コンピュータについて、中学校における積極的な利活用に伴い端末の故障率が増加していることから、修理に係る修繕費用の負担軽減を目的に財産補償保険に加入した。
また、故障から端末引上げ・代替機の配布、事故報告書等の書類作成を含めた修理依頼及び保険申請までの業務を一元化し、それぞれのフェーズにおける待ち時間を極力減らせるよう、稼働式コンピュータの保守業務委託を締結して教職員の業務負担軽減を図った。</v>
      </c>
      <c r="F26" s="105"/>
      <c r="G26" s="105"/>
      <c r="H26" s="105"/>
      <c r="I26" s="105"/>
      <c r="J26" s="105"/>
      <c r="K26" s="105"/>
      <c r="L26" s="105"/>
      <c r="M26" s="105"/>
      <c r="N26" s="106"/>
      <c r="O26" s="18"/>
      <c r="P26" s="4401" t="s">
        <v>183</v>
      </c>
      <c r="Q26" s="4402"/>
      <c r="R26" s="4402"/>
      <c r="S26" s="4403"/>
      <c r="T26" s="153" t="str">
        <f>E105</f>
        <v>端末が故障した際には溜め込まずに随時修理依頼をかけるといった運用改善のほか、端末故障自体を低減できるよう、端末の適切な取り扱いに関する教育を行うなど、学びを止めないための運用について検討を進めていく。</v>
      </c>
      <c r="U26" s="4399"/>
      <c r="V26" s="4399"/>
      <c r="W26" s="4399"/>
      <c r="X26" s="4400"/>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年間端末故障率</v>
      </c>
      <c r="C33" s="96"/>
      <c r="D33" s="21" t="str">
        <f t="shared" ref="D33:E36" si="1">D70</f>
        <v>％</v>
      </c>
      <c r="E33" s="148">
        <f t="shared" si="1"/>
        <v>11.7</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4391" t="s">
        <v>153</v>
      </c>
      <c r="B44" s="4392"/>
      <c r="C44" s="4392"/>
      <c r="D44" s="4392"/>
      <c r="E44" s="4393" t="s">
        <v>610</v>
      </c>
      <c r="F44" s="4394"/>
      <c r="G44" s="4394"/>
      <c r="H44" s="4394"/>
      <c r="I44" s="4394"/>
      <c r="J44" s="4394"/>
      <c r="K44" s="4394"/>
      <c r="L44" s="4394"/>
      <c r="M44" s="4394"/>
      <c r="N44" s="4395"/>
    </row>
    <row r="45" spans="1:35" ht="20.100000000000001" customHeight="1" x14ac:dyDescent="0.15">
      <c r="A45" s="4386" t="s">
        <v>154</v>
      </c>
      <c r="B45" s="4387"/>
      <c r="C45" s="4387"/>
      <c r="D45" s="4387"/>
      <c r="E45" s="4396" t="s">
        <v>219</v>
      </c>
      <c r="F45" s="4397"/>
      <c r="G45" s="4397"/>
      <c r="H45" s="4397"/>
      <c r="I45" s="4397"/>
      <c r="J45" s="4397"/>
      <c r="K45" s="4397"/>
      <c r="L45" s="4397"/>
      <c r="M45" s="4397"/>
      <c r="N45" s="4398"/>
    </row>
    <row r="46" spans="1:35" ht="20.100000000000001" customHeight="1" x14ac:dyDescent="0.15">
      <c r="A46" s="4380" t="s">
        <v>157</v>
      </c>
      <c r="B46" s="4381"/>
      <c r="C46" s="4381"/>
      <c r="D46" s="4382"/>
      <c r="E46" s="4383" t="s">
        <v>611</v>
      </c>
      <c r="F46" s="4384"/>
      <c r="G46" s="4384"/>
      <c r="H46" s="4384"/>
      <c r="I46" s="4384"/>
      <c r="J46" s="4384"/>
      <c r="K46" s="4384"/>
      <c r="L46" s="4384"/>
      <c r="M46" s="4384"/>
      <c r="N46" s="4385"/>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4386" t="s">
        <v>161</v>
      </c>
      <c r="B51" s="4387"/>
      <c r="C51" s="4387"/>
      <c r="D51" s="4387"/>
      <c r="E51" s="4388" t="str">
        <f>AA52 &amp; "市が直接実施  " &amp; AB52  &amp; "一部委託  "  &amp; AC52 &amp; "全部委託・指定管理  " &amp; AD52 &amp; "その他"</f>
        <v>■市が直接実施  ■一部委託  □全部委託・指定管理  □その他</v>
      </c>
      <c r="F51" s="4389"/>
      <c r="G51" s="4389"/>
      <c r="H51" s="4389"/>
      <c r="I51" s="4389"/>
      <c r="J51" s="4389"/>
      <c r="K51" s="4389"/>
      <c r="L51" s="4389"/>
      <c r="M51" s="4389"/>
      <c r="N51" s="4390"/>
    </row>
    <row r="52" spans="1:40" ht="20.100000000000001" customHeight="1" x14ac:dyDescent="0.15">
      <c r="A52" s="4386" t="s">
        <v>162</v>
      </c>
      <c r="B52" s="4387"/>
      <c r="C52" s="4387"/>
      <c r="D52" s="4387"/>
      <c r="E52" s="4388" t="str">
        <f>AA53 &amp; "国・県の制度　 " &amp; AB53  &amp; "国・県の制度＋市独自の制度　 "  &amp; AC53  &amp; "市独自の制度"</f>
        <v>□国・県の制度　 □国・県の制度＋市独自の制度　 ■市独自の制度</v>
      </c>
      <c r="F52" s="4389"/>
      <c r="G52" s="4389"/>
      <c r="H52" s="4389"/>
      <c r="I52" s="4389"/>
      <c r="J52" s="4389"/>
      <c r="K52" s="4389"/>
      <c r="L52" s="4389"/>
      <c r="M52" s="4389"/>
      <c r="N52" s="4390"/>
      <c r="AA52" s="8" t="s">
        <v>191</v>
      </c>
      <c r="AB52" s="8" t="s">
        <v>191</v>
      </c>
      <c r="AC52" s="8" t="s">
        <v>192</v>
      </c>
      <c r="AD52" s="8" t="s">
        <v>192</v>
      </c>
    </row>
    <row r="53" spans="1:40" ht="20.100000000000001" customHeight="1" thickBot="1" x14ac:dyDescent="0.2">
      <c r="A53" s="4375" t="s">
        <v>163</v>
      </c>
      <c r="B53" s="4376"/>
      <c r="C53" s="4376"/>
      <c r="D53" s="4376"/>
      <c r="E53" s="4377" t="s">
        <v>332</v>
      </c>
      <c r="F53" s="4378"/>
      <c r="G53" s="4378"/>
      <c r="H53" s="4378"/>
      <c r="I53" s="4378"/>
      <c r="J53" s="4378"/>
      <c r="K53" s="4378"/>
      <c r="L53" s="4378"/>
      <c r="M53" s="4378"/>
      <c r="N53" s="4379"/>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43340000</v>
      </c>
      <c r="F57" s="108"/>
      <c r="G57" s="108">
        <f>IFERROR(HLOOKUP($AF$38,$AA$56:$AI$57,2,FALSE)*1000,"")</f>
        <v>34211000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70009</v>
      </c>
      <c r="AE57" s="23">
        <v>43340</v>
      </c>
      <c r="AF57" s="23">
        <v>34211</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40934000</v>
      </c>
      <c r="G58" s="15"/>
      <c r="H58" s="16">
        <f>IFERROR(G57-H59,"")</f>
        <v>27948000</v>
      </c>
      <c r="I58" s="15"/>
      <c r="J58" s="16">
        <f>IFERROR(I57-J59,"")</f>
        <v>0</v>
      </c>
      <c r="K58" s="15"/>
      <c r="L58" s="16">
        <f>IFERROR(K57-L59,"")</f>
        <v>0</v>
      </c>
      <c r="M58" s="15"/>
      <c r="N58" s="17">
        <f>IFERROR(M57-N59,"")</f>
        <v>0</v>
      </c>
      <c r="AA58" s="23">
        <v>0</v>
      </c>
      <c r="AB58" s="23">
        <v>0</v>
      </c>
      <c r="AC58" s="23">
        <v>0</v>
      </c>
      <c r="AD58" s="23">
        <v>33312553</v>
      </c>
      <c r="AE58" s="23">
        <v>41496093</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2406000</v>
      </c>
      <c r="G59" s="15"/>
      <c r="H59" s="16">
        <f>IFERROR(HLOOKUP($AF$38,$AA$60:$AI$61,2,FALSE)*1000,"")</f>
        <v>6263000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41496093</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1843907</v>
      </c>
      <c r="F61" s="108"/>
      <c r="G61" s="108">
        <f>IFERROR(G57-G60,"")</f>
        <v>34211000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2406</v>
      </c>
      <c r="AF61" s="24">
        <f t="shared" si="2"/>
        <v>6263</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0.95745484540839876</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612</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579</v>
      </c>
      <c r="C70" s="96"/>
      <c r="D70" s="26" t="s">
        <v>271</v>
      </c>
      <c r="E70" s="91">
        <f>IFERROR(HLOOKUP($AE$38,$AA$76:$AI$80,2,FALSE),"")</f>
        <v>11.7</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2406</v>
      </c>
      <c r="AF71" s="25">
        <v>6263</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11.7</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201</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4362" t="s">
        <v>151</v>
      </c>
      <c r="B85" s="4363"/>
      <c r="C85" s="4363"/>
      <c r="D85" s="4363"/>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4362" t="s">
        <v>155</v>
      </c>
      <c r="B87" s="4363"/>
      <c r="C87" s="4363"/>
      <c r="D87" s="4363"/>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4373" t="s">
        <v>158</v>
      </c>
      <c r="B89" s="4374"/>
      <c r="C89" s="4374"/>
      <c r="D89" s="4374"/>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4362" t="s">
        <v>160</v>
      </c>
      <c r="B91" s="4363"/>
      <c r="C91" s="4363"/>
      <c r="D91" s="4364"/>
      <c r="E91" s="52" t="s">
        <v>580</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4362" t="s">
        <v>172</v>
      </c>
      <c r="B98" s="4363"/>
      <c r="C98" s="4363"/>
      <c r="D98" s="4364"/>
      <c r="E98" s="4368" t="s">
        <v>216</v>
      </c>
      <c r="F98" s="4369"/>
      <c r="G98" s="4370" t="s">
        <v>173</v>
      </c>
      <c r="H98" s="4371"/>
      <c r="I98" s="4371"/>
      <c r="J98" s="4371"/>
      <c r="K98" s="4371"/>
      <c r="L98" s="4371"/>
      <c r="M98" s="4371"/>
      <c r="N98" s="4372"/>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4362" t="s">
        <v>183</v>
      </c>
      <c r="B105" s="4363"/>
      <c r="C105" s="4363"/>
      <c r="D105" s="4364"/>
      <c r="E105" s="4365" t="s">
        <v>581</v>
      </c>
      <c r="F105" s="4366"/>
      <c r="G105" s="4366"/>
      <c r="H105" s="4366"/>
      <c r="I105" s="4366"/>
      <c r="J105" s="4366"/>
      <c r="K105" s="4366"/>
      <c r="L105" s="4366"/>
      <c r="M105" s="4366"/>
      <c r="N105" s="4367"/>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4373" t="s">
        <v>147</v>
      </c>
      <c r="Q4" s="4374"/>
      <c r="R4" s="4374"/>
      <c r="S4" s="4374"/>
      <c r="T4" s="197" t="str">
        <f>LEFT(E83,1)</f>
        <v>Ｂ</v>
      </c>
      <c r="U4" s="4499" t="s">
        <v>148</v>
      </c>
      <c r="V4" s="4499"/>
      <c r="W4" s="4499"/>
      <c r="X4" s="4500"/>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4362" t="s">
        <v>151</v>
      </c>
      <c r="Q6" s="4363"/>
      <c r="R6" s="4363"/>
      <c r="S6" s="4363"/>
      <c r="T6" s="197" t="str">
        <f>LEFT(E85,1)</f>
        <v>Ｂ</v>
      </c>
      <c r="U6" s="4499" t="s">
        <v>152</v>
      </c>
      <c r="V6" s="4499"/>
      <c r="W6" s="4499"/>
      <c r="X6" s="4500"/>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4501" t="s">
        <v>153</v>
      </c>
      <c r="B7" s="4502"/>
      <c r="C7" s="4502"/>
      <c r="D7" s="4502"/>
      <c r="E7" s="4503" t="str">
        <f t="shared" si="0"/>
        <v>第二中学校校舎長寿命化改修</v>
      </c>
      <c r="F7" s="4504"/>
      <c r="G7" s="4504"/>
      <c r="H7" s="4504"/>
      <c r="I7" s="4504"/>
      <c r="J7" s="4504"/>
      <c r="K7" s="4504"/>
      <c r="L7" s="4504"/>
      <c r="M7" s="4504"/>
      <c r="N7" s="4505"/>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4476" t="s">
        <v>154</v>
      </c>
      <c r="B8" s="4477"/>
      <c r="C8" s="4477"/>
      <c r="D8" s="4477"/>
      <c r="E8" s="4486" t="str">
        <f t="shared" si="0"/>
        <v>教育総務課</v>
      </c>
      <c r="F8" s="4487"/>
      <c r="G8" s="4487"/>
      <c r="H8" s="4487"/>
      <c r="I8" s="4487"/>
      <c r="J8" s="4487"/>
      <c r="K8" s="4487"/>
      <c r="L8" s="4487"/>
      <c r="M8" s="4487"/>
      <c r="N8" s="4488"/>
      <c r="P8" s="4473" t="s">
        <v>155</v>
      </c>
      <c r="Q8" s="4474"/>
      <c r="R8" s="4474"/>
      <c r="S8" s="4474"/>
      <c r="T8" s="184" t="str">
        <f>LEFT(E87,1)</f>
        <v>Ａ</v>
      </c>
      <c r="U8" s="4489" t="s">
        <v>156</v>
      </c>
      <c r="V8" s="4489"/>
      <c r="W8" s="4489"/>
      <c r="X8" s="4490"/>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4491" t="s">
        <v>157</v>
      </c>
      <c r="B9" s="4492"/>
      <c r="C9" s="4492"/>
      <c r="D9" s="4493"/>
      <c r="E9" s="4494" t="str">
        <f t="shared" si="0"/>
        <v>第二中学校校舎長寿命化改修工事及びその工事監理業務委託を実施する。</v>
      </c>
      <c r="F9" s="4495"/>
      <c r="G9" s="4495"/>
      <c r="H9" s="4495"/>
      <c r="I9" s="4495"/>
      <c r="J9" s="4495"/>
      <c r="K9" s="4495"/>
      <c r="L9" s="4495"/>
      <c r="M9" s="4495"/>
      <c r="N9" s="4496"/>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4497" t="s">
        <v>158</v>
      </c>
      <c r="Q10" s="4498"/>
      <c r="R10" s="4498"/>
      <c r="S10" s="4498"/>
      <c r="T10" s="197" t="str">
        <f>LEFT(E89,1)</f>
        <v>Ａ</v>
      </c>
      <c r="U10" s="4489" t="s">
        <v>159</v>
      </c>
      <c r="V10" s="4489"/>
      <c r="W10" s="4489"/>
      <c r="X10" s="4490"/>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昭和46年10月に建築し52年が経過した第二中学校校舎の長寿命化改修工事（1期）を実施した。
学校の夏休み期間に内部改修を集中的に実施し学校運営に支障がないよう改修したが、１か月程度の
期間しかなく工程管理等が非常に困難であった。</v>
      </c>
      <c r="U12" s="4471"/>
      <c r="V12" s="4471"/>
      <c r="W12" s="4471"/>
      <c r="X12" s="4472"/>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4476" t="s">
        <v>161</v>
      </c>
      <c r="B14" s="4477"/>
      <c r="C14" s="4477"/>
      <c r="D14" s="4477"/>
      <c r="E14" s="4478" t="str">
        <f>E51</f>
        <v>□市が直接実施  □一部委託  ■全部委託・指定管理  □その他</v>
      </c>
      <c r="F14" s="4479"/>
      <c r="G14" s="4479"/>
      <c r="H14" s="4479"/>
      <c r="I14" s="4479"/>
      <c r="J14" s="4479"/>
      <c r="K14" s="4479"/>
      <c r="L14" s="4479"/>
      <c r="M14" s="4479"/>
      <c r="N14" s="4480"/>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4476" t="s">
        <v>162</v>
      </c>
      <c r="B15" s="4477"/>
      <c r="C15" s="4477"/>
      <c r="D15" s="4477"/>
      <c r="E15" s="4478" t="str">
        <f>E52</f>
        <v>□国・県の制度　 □国・県の制度＋市独自の制度　 ■市独自の制度</v>
      </c>
      <c r="F15" s="4479"/>
      <c r="G15" s="4479"/>
      <c r="H15" s="4479"/>
      <c r="I15" s="4479"/>
      <c r="J15" s="4479"/>
      <c r="K15" s="4479"/>
      <c r="L15" s="4479"/>
      <c r="M15" s="4479"/>
      <c r="N15" s="4480"/>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4481" t="s">
        <v>163</v>
      </c>
      <c r="B16" s="4482"/>
      <c r="C16" s="4482"/>
      <c r="D16" s="4482"/>
      <c r="E16" s="4483" t="str">
        <f>E53</f>
        <v>なし</v>
      </c>
      <c r="F16" s="4484"/>
      <c r="G16" s="4484"/>
      <c r="H16" s="4484"/>
      <c r="I16" s="4484"/>
      <c r="J16" s="4484"/>
      <c r="K16" s="4484"/>
      <c r="L16" s="4484"/>
      <c r="M16" s="4484"/>
      <c r="N16" s="4485"/>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861829000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88000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861741000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88000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861741000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1.0210842290059861E-4</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第二中学校校舎長寿命化改修工事は令和５年度から令和７年度の３か年を予定しており、令和５年度は1期目の工事を実施した。</v>
      </c>
      <c r="F26" s="105"/>
      <c r="G26" s="105"/>
      <c r="H26" s="105"/>
      <c r="I26" s="105"/>
      <c r="J26" s="105"/>
      <c r="K26" s="105"/>
      <c r="L26" s="105"/>
      <c r="M26" s="105"/>
      <c r="N26" s="106"/>
      <c r="O26" s="18"/>
      <c r="P26" s="4473" t="s">
        <v>183</v>
      </c>
      <c r="Q26" s="4474"/>
      <c r="R26" s="4474"/>
      <c r="S26" s="4475"/>
      <c r="T26" s="153" t="str">
        <f>E105</f>
        <v>工事期間の分散化、工事内容の簡易化および工区分けの見直し等を図り、夏休み期間中の集中工事を容易に行なえるよう進めていく。</v>
      </c>
      <c r="U26" s="4471"/>
      <c r="V26" s="4471"/>
      <c r="W26" s="4471"/>
      <c r="X26" s="4472"/>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維持補修諸工事件数</v>
      </c>
      <c r="C33" s="96"/>
      <c r="D33" s="21" t="str">
        <f t="shared" ref="D33:E36" si="1">D70</f>
        <v>件</v>
      </c>
      <c r="E33" s="148">
        <f t="shared" si="1"/>
        <v>1</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4463" t="s">
        <v>153</v>
      </c>
      <c r="B44" s="4464"/>
      <c r="C44" s="4464"/>
      <c r="D44" s="4464"/>
      <c r="E44" s="4465" t="s">
        <v>613</v>
      </c>
      <c r="F44" s="4466"/>
      <c r="G44" s="4466"/>
      <c r="H44" s="4466"/>
      <c r="I44" s="4466"/>
      <c r="J44" s="4466"/>
      <c r="K44" s="4466"/>
      <c r="L44" s="4466"/>
      <c r="M44" s="4466"/>
      <c r="N44" s="4467"/>
    </row>
    <row r="45" spans="1:35" ht="20.100000000000001" customHeight="1" x14ac:dyDescent="0.15">
      <c r="A45" s="4458" t="s">
        <v>154</v>
      </c>
      <c r="B45" s="4459"/>
      <c r="C45" s="4459"/>
      <c r="D45" s="4459"/>
      <c r="E45" s="4468" t="s">
        <v>219</v>
      </c>
      <c r="F45" s="4469"/>
      <c r="G45" s="4469"/>
      <c r="H45" s="4469"/>
      <c r="I45" s="4469"/>
      <c r="J45" s="4469"/>
      <c r="K45" s="4469"/>
      <c r="L45" s="4469"/>
      <c r="M45" s="4469"/>
      <c r="N45" s="4470"/>
    </row>
    <row r="46" spans="1:35" ht="20.100000000000001" customHeight="1" x14ac:dyDescent="0.15">
      <c r="A46" s="4452" t="s">
        <v>157</v>
      </c>
      <c r="B46" s="4453"/>
      <c r="C46" s="4453"/>
      <c r="D46" s="4454"/>
      <c r="E46" s="4455" t="s">
        <v>614</v>
      </c>
      <c r="F46" s="4456"/>
      <c r="G46" s="4456"/>
      <c r="H46" s="4456"/>
      <c r="I46" s="4456"/>
      <c r="J46" s="4456"/>
      <c r="K46" s="4456"/>
      <c r="L46" s="4456"/>
      <c r="M46" s="4456"/>
      <c r="N46" s="4457"/>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4458" t="s">
        <v>161</v>
      </c>
      <c r="B51" s="4459"/>
      <c r="C51" s="4459"/>
      <c r="D51" s="4459"/>
      <c r="E51" s="4460" t="str">
        <f>AA52 &amp; "市が直接実施  " &amp; AB52  &amp; "一部委託  "  &amp; AC52 &amp; "全部委託・指定管理  " &amp; AD52 &amp; "その他"</f>
        <v>□市が直接実施  □一部委託  ■全部委託・指定管理  □その他</v>
      </c>
      <c r="F51" s="4461"/>
      <c r="G51" s="4461"/>
      <c r="H51" s="4461"/>
      <c r="I51" s="4461"/>
      <c r="J51" s="4461"/>
      <c r="K51" s="4461"/>
      <c r="L51" s="4461"/>
      <c r="M51" s="4461"/>
      <c r="N51" s="4462"/>
    </row>
    <row r="52" spans="1:40" ht="20.100000000000001" customHeight="1" x14ac:dyDescent="0.15">
      <c r="A52" s="4458" t="s">
        <v>162</v>
      </c>
      <c r="B52" s="4459"/>
      <c r="C52" s="4459"/>
      <c r="D52" s="4459"/>
      <c r="E52" s="4460" t="str">
        <f>AA53 &amp; "国・県の制度　 " &amp; AB53  &amp; "国・県の制度＋市独自の制度　 "  &amp; AC53  &amp; "市独自の制度"</f>
        <v>□国・県の制度　 □国・県の制度＋市独自の制度　 ■市独自の制度</v>
      </c>
      <c r="F52" s="4461"/>
      <c r="G52" s="4461"/>
      <c r="H52" s="4461"/>
      <c r="I52" s="4461"/>
      <c r="J52" s="4461"/>
      <c r="K52" s="4461"/>
      <c r="L52" s="4461"/>
      <c r="M52" s="4461"/>
      <c r="N52" s="4462"/>
      <c r="AA52" s="8" t="s">
        <v>192</v>
      </c>
      <c r="AB52" s="8" t="s">
        <v>192</v>
      </c>
      <c r="AC52" s="8" t="s">
        <v>191</v>
      </c>
      <c r="AD52" s="8" t="s">
        <v>192</v>
      </c>
    </row>
    <row r="53" spans="1:40" ht="20.100000000000001" customHeight="1" thickBot="1" x14ac:dyDescent="0.2">
      <c r="A53" s="4447" t="s">
        <v>163</v>
      </c>
      <c r="B53" s="4448"/>
      <c r="C53" s="4448"/>
      <c r="D53" s="4448"/>
      <c r="E53" s="4449" t="s">
        <v>332</v>
      </c>
      <c r="F53" s="4450"/>
      <c r="G53" s="4450"/>
      <c r="H53" s="4450"/>
      <c r="I53" s="4450"/>
      <c r="J53" s="4450"/>
      <c r="K53" s="4450"/>
      <c r="L53" s="4450"/>
      <c r="M53" s="4450"/>
      <c r="N53" s="4451"/>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861829000</v>
      </c>
      <c r="F57" s="108"/>
      <c r="G57" s="108">
        <f>IFERROR(HLOOKUP($AF$38,$AA$56:$AI$57,2,FALSE)*1000,"")</f>
        <v>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1329130</v>
      </c>
      <c r="AE57" s="23">
        <v>861829</v>
      </c>
      <c r="AF57" s="23">
        <v>0</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88000</v>
      </c>
      <c r="G58" s="15"/>
      <c r="H58" s="16">
        <f>IFERROR(G57-H59,"")</f>
        <v>0</v>
      </c>
      <c r="I58" s="15"/>
      <c r="J58" s="16">
        <f>IFERROR(I57-J59,"")</f>
        <v>0</v>
      </c>
      <c r="K58" s="15"/>
      <c r="L58" s="16">
        <f>IFERROR(K57-L59,"")</f>
        <v>0</v>
      </c>
      <c r="M58" s="15"/>
      <c r="N58" s="17">
        <f>IFERROR(M57-N59,"")</f>
        <v>0</v>
      </c>
      <c r="AA58" s="23">
        <v>0</v>
      </c>
      <c r="AB58" s="23">
        <v>0</v>
      </c>
      <c r="AC58" s="23">
        <v>0</v>
      </c>
      <c r="AD58" s="23">
        <v>0</v>
      </c>
      <c r="AE58" s="23">
        <v>88000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861741000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88000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861741000</v>
      </c>
      <c r="F61" s="108"/>
      <c r="G61" s="108">
        <f>IFERROR(G57-G60,"")</f>
        <v>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138100</v>
      </c>
      <c r="AE61" s="24">
        <f t="shared" si="2"/>
        <v>861741</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1.0210842290059861E-4</v>
      </c>
      <c r="F62" s="110"/>
      <c r="G62" s="110" t="str">
        <f>IFERROR(G$60/G$57,"")</f>
        <v/>
      </c>
      <c r="H62" s="110"/>
      <c r="I62" s="110" t="str">
        <f>IFERROR(I$60/I$57,"")</f>
        <v/>
      </c>
      <c r="J62" s="110"/>
      <c r="K62" s="110" t="str">
        <f>IFERROR(K$60/K$57,"")</f>
        <v/>
      </c>
      <c r="L62" s="110"/>
      <c r="M62" s="110" t="str">
        <f>IFERROR(M$60/M$57,"")</f>
        <v/>
      </c>
      <c r="N62" s="111"/>
      <c r="AA62" s="25">
        <v>0</v>
      </c>
      <c r="AB62" s="25">
        <v>0</v>
      </c>
      <c r="AC62" s="25">
        <v>0</v>
      </c>
      <c r="AD62" s="25">
        <v>138100</v>
      </c>
      <c r="AE62" s="25">
        <v>145170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615</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547</v>
      </c>
      <c r="C70" s="96"/>
      <c r="D70" s="26" t="s">
        <v>393</v>
      </c>
      <c r="E70" s="91">
        <f>IFERROR(HLOOKUP($AE$38,$AA$76:$AI$80,2,FALSE),"")</f>
        <v>1</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136871</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579700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4434" t="s">
        <v>151</v>
      </c>
      <c r="B85" s="4435"/>
      <c r="C85" s="4435"/>
      <c r="D85" s="4435"/>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4434" t="s">
        <v>155</v>
      </c>
      <c r="B87" s="4435"/>
      <c r="C87" s="4435"/>
      <c r="D87" s="4435"/>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4445" t="s">
        <v>158</v>
      </c>
      <c r="B89" s="4446"/>
      <c r="C89" s="4446"/>
      <c r="D89" s="4446"/>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4434" t="s">
        <v>160</v>
      </c>
      <c r="B91" s="4435"/>
      <c r="C91" s="4435"/>
      <c r="D91" s="4436"/>
      <c r="E91" s="52" t="s">
        <v>616</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4434" t="s">
        <v>172</v>
      </c>
      <c r="B98" s="4435"/>
      <c r="C98" s="4435"/>
      <c r="D98" s="4436"/>
      <c r="E98" s="4440" t="s">
        <v>216</v>
      </c>
      <c r="F98" s="4441"/>
      <c r="G98" s="4442" t="s">
        <v>173</v>
      </c>
      <c r="H98" s="4443"/>
      <c r="I98" s="4443"/>
      <c r="J98" s="4443"/>
      <c r="K98" s="4443"/>
      <c r="L98" s="4443"/>
      <c r="M98" s="4443"/>
      <c r="N98" s="4444"/>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4434" t="s">
        <v>183</v>
      </c>
      <c r="B105" s="4435"/>
      <c r="C105" s="4435"/>
      <c r="D105" s="4436"/>
      <c r="E105" s="4437" t="s">
        <v>617</v>
      </c>
      <c r="F105" s="4438"/>
      <c r="G105" s="4438"/>
      <c r="H105" s="4438"/>
      <c r="I105" s="4438"/>
      <c r="J105" s="4438"/>
      <c r="K105" s="4438"/>
      <c r="L105" s="4438"/>
      <c r="M105" s="4438"/>
      <c r="N105" s="4439"/>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4445" t="s">
        <v>147</v>
      </c>
      <c r="Q4" s="4446"/>
      <c r="R4" s="4446"/>
      <c r="S4" s="4446"/>
      <c r="T4" s="197" t="str">
        <f>LEFT(E83,1)</f>
        <v>Ｂ</v>
      </c>
      <c r="U4" s="4571" t="s">
        <v>148</v>
      </c>
      <c r="V4" s="4571"/>
      <c r="W4" s="4571"/>
      <c r="X4" s="4572"/>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4434" t="s">
        <v>151</v>
      </c>
      <c r="Q6" s="4435"/>
      <c r="R6" s="4435"/>
      <c r="S6" s="4435"/>
      <c r="T6" s="197" t="str">
        <f>LEFT(E85,1)</f>
        <v>Ｂ</v>
      </c>
      <c r="U6" s="4571" t="s">
        <v>152</v>
      </c>
      <c r="V6" s="4571"/>
      <c r="W6" s="4571"/>
      <c r="X6" s="4572"/>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4573" t="s">
        <v>153</v>
      </c>
      <c r="B7" s="4574"/>
      <c r="C7" s="4574"/>
      <c r="D7" s="4574"/>
      <c r="E7" s="4575" t="str">
        <f t="shared" si="0"/>
        <v>給食室施設管理</v>
      </c>
      <c r="F7" s="4576"/>
      <c r="G7" s="4576"/>
      <c r="H7" s="4576"/>
      <c r="I7" s="4576"/>
      <c r="J7" s="4576"/>
      <c r="K7" s="4576"/>
      <c r="L7" s="4576"/>
      <c r="M7" s="4576"/>
      <c r="N7" s="4577"/>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4548" t="s">
        <v>154</v>
      </c>
      <c r="B8" s="4549"/>
      <c r="C8" s="4549"/>
      <c r="D8" s="4549"/>
      <c r="E8" s="4558" t="str">
        <f t="shared" si="0"/>
        <v>教育総務課</v>
      </c>
      <c r="F8" s="4559"/>
      <c r="G8" s="4559"/>
      <c r="H8" s="4559"/>
      <c r="I8" s="4559"/>
      <c r="J8" s="4559"/>
      <c r="K8" s="4559"/>
      <c r="L8" s="4559"/>
      <c r="M8" s="4559"/>
      <c r="N8" s="4560"/>
      <c r="P8" s="4545" t="s">
        <v>155</v>
      </c>
      <c r="Q8" s="4546"/>
      <c r="R8" s="4546"/>
      <c r="S8" s="4546"/>
      <c r="T8" s="184" t="str">
        <f>LEFT(E87,1)</f>
        <v>Ｂ</v>
      </c>
      <c r="U8" s="4561" t="s">
        <v>156</v>
      </c>
      <c r="V8" s="4561"/>
      <c r="W8" s="4561"/>
      <c r="X8" s="4562"/>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4563" t="s">
        <v>157</v>
      </c>
      <c r="B9" s="4564"/>
      <c r="C9" s="4564"/>
      <c r="D9" s="4565"/>
      <c r="E9" s="4566" t="str">
        <f t="shared" si="0"/>
        <v>学校給食の安全性と衛生及び安定した供給確保のため、給食室及び関連設備の各種点検などの施設の管理を行う。</v>
      </c>
      <c r="F9" s="4567"/>
      <c r="G9" s="4567"/>
      <c r="H9" s="4567"/>
      <c r="I9" s="4567"/>
      <c r="J9" s="4567"/>
      <c r="K9" s="4567"/>
      <c r="L9" s="4567"/>
      <c r="M9" s="4567"/>
      <c r="N9" s="4568"/>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4569" t="s">
        <v>158</v>
      </c>
      <c r="Q10" s="4570"/>
      <c r="R10" s="4570"/>
      <c r="S10" s="4570"/>
      <c r="T10" s="197" t="str">
        <f>LEFT(E89,1)</f>
        <v>Ａ</v>
      </c>
      <c r="U10" s="4561" t="s">
        <v>159</v>
      </c>
      <c r="V10" s="4561"/>
      <c r="W10" s="4561"/>
      <c r="X10" s="4562"/>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給食室の設備における保守点検・維持管理業務委託において様々な是正事項が挙げられた。</v>
      </c>
      <c r="U12" s="4543"/>
      <c r="V12" s="4543"/>
      <c r="W12" s="4543"/>
      <c r="X12" s="4544"/>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4548" t="s">
        <v>161</v>
      </c>
      <c r="B14" s="4549"/>
      <c r="C14" s="4549"/>
      <c r="D14" s="4549"/>
      <c r="E14" s="4550" t="str">
        <f>E51</f>
        <v>□市が直接実施  □一部委託  ■全部委託・指定管理  □その他</v>
      </c>
      <c r="F14" s="4551"/>
      <c r="G14" s="4551"/>
      <c r="H14" s="4551"/>
      <c r="I14" s="4551"/>
      <c r="J14" s="4551"/>
      <c r="K14" s="4551"/>
      <c r="L14" s="4551"/>
      <c r="M14" s="4551"/>
      <c r="N14" s="4552"/>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4548" t="s">
        <v>162</v>
      </c>
      <c r="B15" s="4549"/>
      <c r="C15" s="4549"/>
      <c r="D15" s="4549"/>
      <c r="E15" s="4550" t="str">
        <f>E52</f>
        <v>□国・県の制度　 □国・県の制度＋市独自の制度　 ■市独自の制度</v>
      </c>
      <c r="F15" s="4551"/>
      <c r="G15" s="4551"/>
      <c r="H15" s="4551"/>
      <c r="I15" s="4551"/>
      <c r="J15" s="4551"/>
      <c r="K15" s="4551"/>
      <c r="L15" s="4551"/>
      <c r="M15" s="4551"/>
      <c r="N15" s="4552"/>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4553" t="s">
        <v>163</v>
      </c>
      <c r="B16" s="4554"/>
      <c r="C16" s="4554"/>
      <c r="D16" s="4554"/>
      <c r="E16" s="4555" t="str">
        <f>E53</f>
        <v>なし</v>
      </c>
      <c r="F16" s="4556"/>
      <c r="G16" s="4556"/>
      <c r="H16" s="4556"/>
      <c r="I16" s="4556"/>
      <c r="J16" s="4556"/>
      <c r="K16" s="4556"/>
      <c r="L16" s="4556"/>
      <c r="M16" s="4556"/>
      <c r="N16" s="4557"/>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11212000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11212000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10706707</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505293</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0.95493283981448451</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学校施設運営にかかる設備や清掃等の保守維持管理を行った。
例　グリストラップ清掃、小荷物専用昇降機保守点検、給食室空調機借上料(R5~)等</v>
      </c>
      <c r="F26" s="105"/>
      <c r="G26" s="105"/>
      <c r="H26" s="105"/>
      <c r="I26" s="105"/>
      <c r="J26" s="105"/>
      <c r="K26" s="105"/>
      <c r="L26" s="105"/>
      <c r="M26" s="105"/>
      <c r="N26" s="106"/>
      <c r="O26" s="18"/>
      <c r="P26" s="4545" t="s">
        <v>183</v>
      </c>
      <c r="Q26" s="4546"/>
      <c r="R26" s="4546"/>
      <c r="S26" s="4547"/>
      <c r="T26" s="153" t="str">
        <f>E105</f>
        <v>学校敷地内の設備における保守点検・維持管理業務委託において、挙げられた様々な是正事項に対して段階的に修繕を行う。</v>
      </c>
      <c r="U26" s="4543"/>
      <c r="V26" s="4543"/>
      <c r="W26" s="4543"/>
      <c r="X26" s="4544"/>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業務委託件数(保守点検関係)</v>
      </c>
      <c r="C33" s="96"/>
      <c r="D33" s="21" t="str">
        <f t="shared" ref="D33:E36" si="1">D70</f>
        <v>件</v>
      </c>
      <c r="E33" s="148">
        <f t="shared" si="1"/>
        <v>5</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4535" t="s">
        <v>153</v>
      </c>
      <c r="B44" s="4536"/>
      <c r="C44" s="4536"/>
      <c r="D44" s="4536"/>
      <c r="E44" s="4537" t="s">
        <v>618</v>
      </c>
      <c r="F44" s="4538"/>
      <c r="G44" s="4538"/>
      <c r="H44" s="4538"/>
      <c r="I44" s="4538"/>
      <c r="J44" s="4538"/>
      <c r="K44" s="4538"/>
      <c r="L44" s="4538"/>
      <c r="M44" s="4538"/>
      <c r="N44" s="4539"/>
    </row>
    <row r="45" spans="1:35" ht="20.100000000000001" customHeight="1" x14ac:dyDescent="0.15">
      <c r="A45" s="4530" t="s">
        <v>154</v>
      </c>
      <c r="B45" s="4531"/>
      <c r="C45" s="4531"/>
      <c r="D45" s="4531"/>
      <c r="E45" s="4540" t="s">
        <v>219</v>
      </c>
      <c r="F45" s="4541"/>
      <c r="G45" s="4541"/>
      <c r="H45" s="4541"/>
      <c r="I45" s="4541"/>
      <c r="J45" s="4541"/>
      <c r="K45" s="4541"/>
      <c r="L45" s="4541"/>
      <c r="M45" s="4541"/>
      <c r="N45" s="4542"/>
    </row>
    <row r="46" spans="1:35" ht="20.100000000000001" customHeight="1" x14ac:dyDescent="0.15">
      <c r="A46" s="4524" t="s">
        <v>157</v>
      </c>
      <c r="B46" s="4525"/>
      <c r="C46" s="4525"/>
      <c r="D46" s="4526"/>
      <c r="E46" s="4527" t="s">
        <v>619</v>
      </c>
      <c r="F46" s="4528"/>
      <c r="G46" s="4528"/>
      <c r="H46" s="4528"/>
      <c r="I46" s="4528"/>
      <c r="J46" s="4528"/>
      <c r="K46" s="4528"/>
      <c r="L46" s="4528"/>
      <c r="M46" s="4528"/>
      <c r="N46" s="4529"/>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4530" t="s">
        <v>161</v>
      </c>
      <c r="B51" s="4531"/>
      <c r="C51" s="4531"/>
      <c r="D51" s="4531"/>
      <c r="E51" s="4532" t="str">
        <f>AA52 &amp; "市が直接実施  " &amp; AB52  &amp; "一部委託  "  &amp; AC52 &amp; "全部委託・指定管理  " &amp; AD52 &amp; "その他"</f>
        <v>□市が直接実施  □一部委託  ■全部委託・指定管理  □その他</v>
      </c>
      <c r="F51" s="4533"/>
      <c r="G51" s="4533"/>
      <c r="H51" s="4533"/>
      <c r="I51" s="4533"/>
      <c r="J51" s="4533"/>
      <c r="K51" s="4533"/>
      <c r="L51" s="4533"/>
      <c r="M51" s="4533"/>
      <c r="N51" s="4534"/>
    </row>
    <row r="52" spans="1:40" ht="20.100000000000001" customHeight="1" x14ac:dyDescent="0.15">
      <c r="A52" s="4530" t="s">
        <v>162</v>
      </c>
      <c r="B52" s="4531"/>
      <c r="C52" s="4531"/>
      <c r="D52" s="4531"/>
      <c r="E52" s="4532" t="str">
        <f>AA53 &amp; "国・県の制度　 " &amp; AB53  &amp; "国・県の制度＋市独自の制度　 "  &amp; AC53  &amp; "市独自の制度"</f>
        <v>□国・県の制度　 □国・県の制度＋市独自の制度　 ■市独自の制度</v>
      </c>
      <c r="F52" s="4533"/>
      <c r="G52" s="4533"/>
      <c r="H52" s="4533"/>
      <c r="I52" s="4533"/>
      <c r="J52" s="4533"/>
      <c r="K52" s="4533"/>
      <c r="L52" s="4533"/>
      <c r="M52" s="4533"/>
      <c r="N52" s="4534"/>
      <c r="AA52" s="8" t="s">
        <v>192</v>
      </c>
      <c r="AB52" s="8" t="s">
        <v>192</v>
      </c>
      <c r="AC52" s="8" t="s">
        <v>191</v>
      </c>
      <c r="AD52" s="8" t="s">
        <v>192</v>
      </c>
    </row>
    <row r="53" spans="1:40" ht="20.100000000000001" customHeight="1" thickBot="1" x14ac:dyDescent="0.2">
      <c r="A53" s="4519" t="s">
        <v>163</v>
      </c>
      <c r="B53" s="4520"/>
      <c r="C53" s="4520"/>
      <c r="D53" s="4520"/>
      <c r="E53" s="4521" t="s">
        <v>332</v>
      </c>
      <c r="F53" s="4522"/>
      <c r="G53" s="4522"/>
      <c r="H53" s="4522"/>
      <c r="I53" s="4522"/>
      <c r="J53" s="4522"/>
      <c r="K53" s="4522"/>
      <c r="L53" s="4522"/>
      <c r="M53" s="4522"/>
      <c r="N53" s="4523"/>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11212000</v>
      </c>
      <c r="F57" s="108"/>
      <c r="G57" s="108">
        <f>IFERROR(HLOOKUP($AF$38,$AA$56:$AI$57,2,FALSE)*1000,"")</f>
        <v>33077000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7010</v>
      </c>
      <c r="AE57" s="23">
        <v>11212</v>
      </c>
      <c r="AF57" s="23">
        <v>33077</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11212000</v>
      </c>
      <c r="G58" s="15"/>
      <c r="H58" s="16">
        <f>IFERROR(G57-H59,"")</f>
        <v>33077000</v>
      </c>
      <c r="I58" s="15"/>
      <c r="J58" s="16">
        <f>IFERROR(I57-J59,"")</f>
        <v>0</v>
      </c>
      <c r="K58" s="15"/>
      <c r="L58" s="16">
        <f>IFERROR(K57-L59,"")</f>
        <v>0</v>
      </c>
      <c r="M58" s="15"/>
      <c r="N58" s="17">
        <f>IFERROR(M57-N59,"")</f>
        <v>0</v>
      </c>
      <c r="AA58" s="23">
        <v>0</v>
      </c>
      <c r="AB58" s="23">
        <v>0</v>
      </c>
      <c r="AC58" s="23">
        <v>0</v>
      </c>
      <c r="AD58" s="23">
        <v>2450250</v>
      </c>
      <c r="AE58" s="23">
        <v>10706707</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10706707</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505293</v>
      </c>
      <c r="F61" s="108"/>
      <c r="G61" s="108">
        <f>IFERROR(G57-G60,"")</f>
        <v>33077000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0.95493283981448451</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620</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535</v>
      </c>
      <c r="C70" s="96"/>
      <c r="D70" s="26" t="s">
        <v>393</v>
      </c>
      <c r="E70" s="91">
        <f>IFERROR(HLOOKUP($AE$38,$AA$76:$AI$80,2,FALSE),"")</f>
        <v>5</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5</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4506" t="s">
        <v>151</v>
      </c>
      <c r="B85" s="4507"/>
      <c r="C85" s="4507"/>
      <c r="D85" s="4507"/>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4506" t="s">
        <v>155</v>
      </c>
      <c r="B87" s="4507"/>
      <c r="C87" s="4507"/>
      <c r="D87" s="4507"/>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4517" t="s">
        <v>158</v>
      </c>
      <c r="B89" s="4518"/>
      <c r="C89" s="4518"/>
      <c r="D89" s="4518"/>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4506" t="s">
        <v>160</v>
      </c>
      <c r="B91" s="4507"/>
      <c r="C91" s="4507"/>
      <c r="D91" s="4508"/>
      <c r="E91" s="52" t="s">
        <v>621</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4506" t="s">
        <v>172</v>
      </c>
      <c r="B98" s="4507"/>
      <c r="C98" s="4507"/>
      <c r="D98" s="4508"/>
      <c r="E98" s="4512" t="s">
        <v>216</v>
      </c>
      <c r="F98" s="4513"/>
      <c r="G98" s="4514" t="s">
        <v>173</v>
      </c>
      <c r="H98" s="4515"/>
      <c r="I98" s="4515"/>
      <c r="J98" s="4515"/>
      <c r="K98" s="4515"/>
      <c r="L98" s="4515"/>
      <c r="M98" s="4515"/>
      <c r="N98" s="4516"/>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4506" t="s">
        <v>183</v>
      </c>
      <c r="B105" s="4507"/>
      <c r="C105" s="4507"/>
      <c r="D105" s="4508"/>
      <c r="E105" s="4509" t="s">
        <v>537</v>
      </c>
      <c r="F105" s="4510"/>
      <c r="G105" s="4510"/>
      <c r="H105" s="4510"/>
      <c r="I105" s="4510"/>
      <c r="J105" s="4510"/>
      <c r="K105" s="4510"/>
      <c r="L105" s="4510"/>
      <c r="M105" s="4510"/>
      <c r="N105" s="4511"/>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4517" t="s">
        <v>147</v>
      </c>
      <c r="Q4" s="4518"/>
      <c r="R4" s="4518"/>
      <c r="S4" s="4518"/>
      <c r="T4" s="197" t="str">
        <f>LEFT(E83,1)</f>
        <v>Ｂ</v>
      </c>
      <c r="U4" s="4643" t="s">
        <v>148</v>
      </c>
      <c r="V4" s="4643"/>
      <c r="W4" s="4643"/>
      <c r="X4" s="4644"/>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4506" t="s">
        <v>151</v>
      </c>
      <c r="Q6" s="4507"/>
      <c r="R6" s="4507"/>
      <c r="S6" s="4507"/>
      <c r="T6" s="197" t="str">
        <f>LEFT(E85,1)</f>
        <v>Ｂ</v>
      </c>
      <c r="U6" s="4643" t="s">
        <v>152</v>
      </c>
      <c r="V6" s="4643"/>
      <c r="W6" s="4643"/>
      <c r="X6" s="4644"/>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4645" t="s">
        <v>153</v>
      </c>
      <c r="B7" s="4646"/>
      <c r="C7" s="4646"/>
      <c r="D7" s="4646"/>
      <c r="E7" s="4647" t="str">
        <f t="shared" si="0"/>
        <v>給食室施設修繕</v>
      </c>
      <c r="F7" s="4648"/>
      <c r="G7" s="4648"/>
      <c r="H7" s="4648"/>
      <c r="I7" s="4648"/>
      <c r="J7" s="4648"/>
      <c r="K7" s="4648"/>
      <c r="L7" s="4648"/>
      <c r="M7" s="4648"/>
      <c r="N7" s="4649"/>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4620" t="s">
        <v>154</v>
      </c>
      <c r="B8" s="4621"/>
      <c r="C8" s="4621"/>
      <c r="D8" s="4621"/>
      <c r="E8" s="4630" t="str">
        <f t="shared" si="0"/>
        <v>教育総務課</v>
      </c>
      <c r="F8" s="4631"/>
      <c r="G8" s="4631"/>
      <c r="H8" s="4631"/>
      <c r="I8" s="4631"/>
      <c r="J8" s="4631"/>
      <c r="K8" s="4631"/>
      <c r="L8" s="4631"/>
      <c r="M8" s="4631"/>
      <c r="N8" s="4632"/>
      <c r="P8" s="4617" t="s">
        <v>155</v>
      </c>
      <c r="Q8" s="4618"/>
      <c r="R8" s="4618"/>
      <c r="S8" s="4618"/>
      <c r="T8" s="184" t="str">
        <f>LEFT(E87,1)</f>
        <v>Ｂ</v>
      </c>
      <c r="U8" s="4633" t="s">
        <v>156</v>
      </c>
      <c r="V8" s="4633"/>
      <c r="W8" s="4633"/>
      <c r="X8" s="4634"/>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4635" t="s">
        <v>157</v>
      </c>
      <c r="B9" s="4636"/>
      <c r="C9" s="4636"/>
      <c r="D9" s="4637"/>
      <c r="E9" s="4638" t="str">
        <f t="shared" si="0"/>
        <v>小・中学校給食施設の老朽化等に対応する修繕を行う。</v>
      </c>
      <c r="F9" s="4639"/>
      <c r="G9" s="4639"/>
      <c r="H9" s="4639"/>
      <c r="I9" s="4639"/>
      <c r="J9" s="4639"/>
      <c r="K9" s="4639"/>
      <c r="L9" s="4639"/>
      <c r="M9" s="4639"/>
      <c r="N9" s="4640"/>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4641" t="s">
        <v>158</v>
      </c>
      <c r="Q10" s="4642"/>
      <c r="R10" s="4642"/>
      <c r="S10" s="4642"/>
      <c r="T10" s="197" t="str">
        <f>LEFT(E89,1)</f>
        <v>Ａ</v>
      </c>
      <c r="U10" s="4633" t="s">
        <v>159</v>
      </c>
      <c r="V10" s="4633"/>
      <c r="W10" s="4633"/>
      <c r="X10" s="4634"/>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小・中学校施設の、突発的に発生する修繕や、経年劣化から起こる施設の修繕を行っており、優先順位を定めながら対応しているため可能な限り対応を行ったが、全ての対応が難しい状況であった。</v>
      </c>
      <c r="U12" s="4615"/>
      <c r="V12" s="4615"/>
      <c r="W12" s="4615"/>
      <c r="X12" s="4616"/>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4620" t="s">
        <v>161</v>
      </c>
      <c r="B14" s="4621"/>
      <c r="C14" s="4621"/>
      <c r="D14" s="4621"/>
      <c r="E14" s="4622" t="str">
        <f>E51</f>
        <v>□市が直接実施  □一部委託  ■全部委託・指定管理  □その他</v>
      </c>
      <c r="F14" s="4623"/>
      <c r="G14" s="4623"/>
      <c r="H14" s="4623"/>
      <c r="I14" s="4623"/>
      <c r="J14" s="4623"/>
      <c r="K14" s="4623"/>
      <c r="L14" s="4623"/>
      <c r="M14" s="4623"/>
      <c r="N14" s="4624"/>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4620" t="s">
        <v>162</v>
      </c>
      <c r="B15" s="4621"/>
      <c r="C15" s="4621"/>
      <c r="D15" s="4621"/>
      <c r="E15" s="4622" t="str">
        <f>E52</f>
        <v>□国・県の制度　 □国・県の制度＋市独自の制度　 ■市独自の制度</v>
      </c>
      <c r="F15" s="4623"/>
      <c r="G15" s="4623"/>
      <c r="H15" s="4623"/>
      <c r="I15" s="4623"/>
      <c r="J15" s="4623"/>
      <c r="K15" s="4623"/>
      <c r="L15" s="4623"/>
      <c r="M15" s="4623"/>
      <c r="N15" s="4624"/>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4625" t="s">
        <v>163</v>
      </c>
      <c r="B16" s="4626"/>
      <c r="C16" s="4626"/>
      <c r="D16" s="4626"/>
      <c r="E16" s="4627" t="str">
        <f>E53</f>
        <v>なし</v>
      </c>
      <c r="F16" s="4628"/>
      <c r="G16" s="4628"/>
      <c r="H16" s="4628"/>
      <c r="I16" s="4628"/>
      <c r="J16" s="4628"/>
      <c r="K16" s="4628"/>
      <c r="L16" s="4628"/>
      <c r="M16" s="4628"/>
      <c r="N16" s="4629"/>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9600000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9600000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9513735</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86265</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0.99101406250000001</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・第四小学校給食室調理釜横水栓修繕
・第五中学校給食配膳室壁修繕
・片山小学校給食控室空調機修繕　　他108件</v>
      </c>
      <c r="F26" s="105"/>
      <c r="G26" s="105"/>
      <c r="H26" s="105"/>
      <c r="I26" s="105"/>
      <c r="J26" s="105"/>
      <c r="K26" s="105"/>
      <c r="L26" s="105"/>
      <c r="M26" s="105"/>
      <c r="N26" s="106"/>
      <c r="O26" s="18"/>
      <c r="P26" s="4617" t="s">
        <v>183</v>
      </c>
      <c r="Q26" s="4618"/>
      <c r="R26" s="4618"/>
      <c r="S26" s="4619"/>
      <c r="T26" s="153" t="str">
        <f>E105</f>
        <v>件数の多い修繕に可能な限り対応できるよう事前に要望を取りまとめるなどし、対応していくとともに、適正な予算管理を行い、可能な限り対応できるよう行っていく。</v>
      </c>
      <c r="U26" s="4615"/>
      <c r="V26" s="4615"/>
      <c r="W26" s="4615"/>
      <c r="X26" s="4616"/>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施設修繕件数</v>
      </c>
      <c r="C33" s="96"/>
      <c r="D33" s="21" t="str">
        <f t="shared" ref="D33:E36" si="1">D70</f>
        <v>件</v>
      </c>
      <c r="E33" s="148">
        <f t="shared" si="1"/>
        <v>111</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4607" t="s">
        <v>153</v>
      </c>
      <c r="B44" s="4608"/>
      <c r="C44" s="4608"/>
      <c r="D44" s="4608"/>
      <c r="E44" s="4609" t="s">
        <v>622</v>
      </c>
      <c r="F44" s="4610"/>
      <c r="G44" s="4610"/>
      <c r="H44" s="4610"/>
      <c r="I44" s="4610"/>
      <c r="J44" s="4610"/>
      <c r="K44" s="4610"/>
      <c r="L44" s="4610"/>
      <c r="M44" s="4610"/>
      <c r="N44" s="4611"/>
    </row>
    <row r="45" spans="1:35" ht="20.100000000000001" customHeight="1" x14ac:dyDescent="0.15">
      <c r="A45" s="4602" t="s">
        <v>154</v>
      </c>
      <c r="B45" s="4603"/>
      <c r="C45" s="4603"/>
      <c r="D45" s="4603"/>
      <c r="E45" s="4612" t="s">
        <v>219</v>
      </c>
      <c r="F45" s="4613"/>
      <c r="G45" s="4613"/>
      <c r="H45" s="4613"/>
      <c r="I45" s="4613"/>
      <c r="J45" s="4613"/>
      <c r="K45" s="4613"/>
      <c r="L45" s="4613"/>
      <c r="M45" s="4613"/>
      <c r="N45" s="4614"/>
    </row>
    <row r="46" spans="1:35" ht="20.100000000000001" customHeight="1" x14ac:dyDescent="0.15">
      <c r="A46" s="4596" t="s">
        <v>157</v>
      </c>
      <c r="B46" s="4597"/>
      <c r="C46" s="4597"/>
      <c r="D46" s="4598"/>
      <c r="E46" s="4599" t="s">
        <v>623</v>
      </c>
      <c r="F46" s="4600"/>
      <c r="G46" s="4600"/>
      <c r="H46" s="4600"/>
      <c r="I46" s="4600"/>
      <c r="J46" s="4600"/>
      <c r="K46" s="4600"/>
      <c r="L46" s="4600"/>
      <c r="M46" s="4600"/>
      <c r="N46" s="4601"/>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4602" t="s">
        <v>161</v>
      </c>
      <c r="B51" s="4603"/>
      <c r="C51" s="4603"/>
      <c r="D51" s="4603"/>
      <c r="E51" s="4604" t="str">
        <f>AA52 &amp; "市が直接実施  " &amp; AB52  &amp; "一部委託  "  &amp; AC52 &amp; "全部委託・指定管理  " &amp; AD52 &amp; "その他"</f>
        <v>□市が直接実施  □一部委託  ■全部委託・指定管理  □その他</v>
      </c>
      <c r="F51" s="4605"/>
      <c r="G51" s="4605"/>
      <c r="H51" s="4605"/>
      <c r="I51" s="4605"/>
      <c r="J51" s="4605"/>
      <c r="K51" s="4605"/>
      <c r="L51" s="4605"/>
      <c r="M51" s="4605"/>
      <c r="N51" s="4606"/>
    </row>
    <row r="52" spans="1:40" ht="20.100000000000001" customHeight="1" x14ac:dyDescent="0.15">
      <c r="A52" s="4602" t="s">
        <v>162</v>
      </c>
      <c r="B52" s="4603"/>
      <c r="C52" s="4603"/>
      <c r="D52" s="4603"/>
      <c r="E52" s="4604" t="str">
        <f>AA53 &amp; "国・県の制度　 " &amp; AB53  &amp; "国・県の制度＋市独自の制度　 "  &amp; AC53  &amp; "市独自の制度"</f>
        <v>□国・県の制度　 □国・県の制度＋市独自の制度　 ■市独自の制度</v>
      </c>
      <c r="F52" s="4605"/>
      <c r="G52" s="4605"/>
      <c r="H52" s="4605"/>
      <c r="I52" s="4605"/>
      <c r="J52" s="4605"/>
      <c r="K52" s="4605"/>
      <c r="L52" s="4605"/>
      <c r="M52" s="4605"/>
      <c r="N52" s="4606"/>
      <c r="AA52" s="8" t="s">
        <v>192</v>
      </c>
      <c r="AB52" s="8" t="s">
        <v>192</v>
      </c>
      <c r="AC52" s="8" t="s">
        <v>191</v>
      </c>
      <c r="AD52" s="8" t="s">
        <v>192</v>
      </c>
    </row>
    <row r="53" spans="1:40" ht="20.100000000000001" customHeight="1" thickBot="1" x14ac:dyDescent="0.2">
      <c r="A53" s="4591" t="s">
        <v>163</v>
      </c>
      <c r="B53" s="4592"/>
      <c r="C53" s="4592"/>
      <c r="D53" s="4592"/>
      <c r="E53" s="4593" t="s">
        <v>332</v>
      </c>
      <c r="F53" s="4594"/>
      <c r="G53" s="4594"/>
      <c r="H53" s="4594"/>
      <c r="I53" s="4594"/>
      <c r="J53" s="4594"/>
      <c r="K53" s="4594"/>
      <c r="L53" s="4594"/>
      <c r="M53" s="4594"/>
      <c r="N53" s="4595"/>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9600000</v>
      </c>
      <c r="F57" s="108"/>
      <c r="G57" s="108">
        <f>IFERROR(HLOOKUP($AF$38,$AA$56:$AI$57,2,FALSE)*1000,"")</f>
        <v>9600000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9600</v>
      </c>
      <c r="AE57" s="23">
        <v>9600</v>
      </c>
      <c r="AF57" s="23">
        <v>9600</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9600000</v>
      </c>
      <c r="G58" s="15"/>
      <c r="H58" s="16">
        <f>IFERROR(G57-H59,"")</f>
        <v>9600000</v>
      </c>
      <c r="I58" s="15"/>
      <c r="J58" s="16">
        <f>IFERROR(I57-J59,"")</f>
        <v>0</v>
      </c>
      <c r="K58" s="15"/>
      <c r="L58" s="16">
        <f>IFERROR(K57-L59,"")</f>
        <v>0</v>
      </c>
      <c r="M58" s="15"/>
      <c r="N58" s="17">
        <f>IFERROR(M57-N59,"")</f>
        <v>0</v>
      </c>
      <c r="AA58" s="23">
        <v>0</v>
      </c>
      <c r="AB58" s="23">
        <v>0</v>
      </c>
      <c r="AC58" s="23">
        <v>0</v>
      </c>
      <c r="AD58" s="23">
        <v>7901828</v>
      </c>
      <c r="AE58" s="23">
        <v>9513735</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9513735</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86265</v>
      </c>
      <c r="F61" s="108"/>
      <c r="G61" s="108">
        <f>IFERROR(G57-G60,"")</f>
        <v>9600000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0.99101406250000001</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624</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541</v>
      </c>
      <c r="C70" s="96"/>
      <c r="D70" s="26" t="s">
        <v>393</v>
      </c>
      <c r="E70" s="91">
        <f>IFERROR(HLOOKUP($AE$38,$AA$76:$AI$80,2,FALSE),"")</f>
        <v>111</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111</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4578" t="s">
        <v>151</v>
      </c>
      <c r="B85" s="4579"/>
      <c r="C85" s="4579"/>
      <c r="D85" s="4579"/>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4578" t="s">
        <v>155</v>
      </c>
      <c r="B87" s="4579"/>
      <c r="C87" s="4579"/>
      <c r="D87" s="4579"/>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4589" t="s">
        <v>158</v>
      </c>
      <c r="B89" s="4590"/>
      <c r="C89" s="4590"/>
      <c r="D89" s="4590"/>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4578" t="s">
        <v>160</v>
      </c>
      <c r="B91" s="4579"/>
      <c r="C91" s="4579"/>
      <c r="D91" s="4580"/>
      <c r="E91" s="52" t="s">
        <v>625</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4578" t="s">
        <v>172</v>
      </c>
      <c r="B98" s="4579"/>
      <c r="C98" s="4579"/>
      <c r="D98" s="4580"/>
      <c r="E98" s="4584" t="s">
        <v>216</v>
      </c>
      <c r="F98" s="4585"/>
      <c r="G98" s="4586" t="s">
        <v>173</v>
      </c>
      <c r="H98" s="4587"/>
      <c r="I98" s="4587"/>
      <c r="J98" s="4587"/>
      <c r="K98" s="4587"/>
      <c r="L98" s="4587"/>
      <c r="M98" s="4587"/>
      <c r="N98" s="4588"/>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4578" t="s">
        <v>183</v>
      </c>
      <c r="B105" s="4579"/>
      <c r="C105" s="4579"/>
      <c r="D105" s="4580"/>
      <c r="E105" s="4581" t="s">
        <v>543</v>
      </c>
      <c r="F105" s="4582"/>
      <c r="G105" s="4582"/>
      <c r="H105" s="4582"/>
      <c r="I105" s="4582"/>
      <c r="J105" s="4582"/>
      <c r="K105" s="4582"/>
      <c r="L105" s="4582"/>
      <c r="M105" s="4582"/>
      <c r="N105" s="4583"/>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4589" t="s">
        <v>147</v>
      </c>
      <c r="Q4" s="4590"/>
      <c r="R4" s="4590"/>
      <c r="S4" s="4590"/>
      <c r="T4" s="197" t="str">
        <f>LEFT(E83,1)</f>
        <v>Ｂ</v>
      </c>
      <c r="U4" s="4715" t="s">
        <v>148</v>
      </c>
      <c r="V4" s="4715"/>
      <c r="W4" s="4715"/>
      <c r="X4" s="4716"/>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4578" t="s">
        <v>151</v>
      </c>
      <c r="Q6" s="4579"/>
      <c r="R6" s="4579"/>
      <c r="S6" s="4579"/>
      <c r="T6" s="197" t="str">
        <f>LEFT(E85,1)</f>
        <v>Ａ</v>
      </c>
      <c r="U6" s="4715" t="s">
        <v>152</v>
      </c>
      <c r="V6" s="4715"/>
      <c r="W6" s="4715"/>
      <c r="X6" s="4716"/>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4717" t="s">
        <v>153</v>
      </c>
      <c r="B7" s="4718"/>
      <c r="C7" s="4718"/>
      <c r="D7" s="4718"/>
      <c r="E7" s="4719" t="str">
        <f t="shared" si="0"/>
        <v>給食室施設整備</v>
      </c>
      <c r="F7" s="4720"/>
      <c r="G7" s="4720"/>
      <c r="H7" s="4720"/>
      <c r="I7" s="4720"/>
      <c r="J7" s="4720"/>
      <c r="K7" s="4720"/>
      <c r="L7" s="4720"/>
      <c r="M7" s="4720"/>
      <c r="N7" s="4721"/>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4692" t="s">
        <v>154</v>
      </c>
      <c r="B8" s="4693"/>
      <c r="C8" s="4693"/>
      <c r="D8" s="4693"/>
      <c r="E8" s="4702" t="str">
        <f t="shared" si="0"/>
        <v>教育総務課</v>
      </c>
      <c r="F8" s="4703"/>
      <c r="G8" s="4703"/>
      <c r="H8" s="4703"/>
      <c r="I8" s="4703"/>
      <c r="J8" s="4703"/>
      <c r="K8" s="4703"/>
      <c r="L8" s="4703"/>
      <c r="M8" s="4703"/>
      <c r="N8" s="4704"/>
      <c r="P8" s="4689" t="s">
        <v>155</v>
      </c>
      <c r="Q8" s="4690"/>
      <c r="R8" s="4690"/>
      <c r="S8" s="4690"/>
      <c r="T8" s="184" t="str">
        <f>LEFT(E87,1)</f>
        <v>Ｂ</v>
      </c>
      <c r="U8" s="4705" t="s">
        <v>156</v>
      </c>
      <c r="V8" s="4705"/>
      <c r="W8" s="4705"/>
      <c r="X8" s="4706"/>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4707" t="s">
        <v>157</v>
      </c>
      <c r="B9" s="4708"/>
      <c r="C9" s="4708"/>
      <c r="D9" s="4709"/>
      <c r="E9" s="4710" t="str">
        <f t="shared" si="0"/>
        <v>学校給食の安全性と衛生及び安定した供給確保のため、小・中学校給食施設の維持補修又は改良改修などの施設整備を行う。</v>
      </c>
      <c r="F9" s="4711"/>
      <c r="G9" s="4711"/>
      <c r="H9" s="4711"/>
      <c r="I9" s="4711"/>
      <c r="J9" s="4711"/>
      <c r="K9" s="4711"/>
      <c r="L9" s="4711"/>
      <c r="M9" s="4711"/>
      <c r="N9" s="4712"/>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4713" t="s">
        <v>158</v>
      </c>
      <c r="Q10" s="4714"/>
      <c r="R10" s="4714"/>
      <c r="S10" s="4714"/>
      <c r="T10" s="197" t="str">
        <f>LEFT(E89,1)</f>
        <v>Ａ</v>
      </c>
      <c r="U10" s="4705" t="s">
        <v>159</v>
      </c>
      <c r="V10" s="4705"/>
      <c r="W10" s="4705"/>
      <c r="X10" s="4706"/>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小・中学校施設の、突発的に発生する諸工事や、経年劣化から起こる施設の諸工事を行っており、年度末は予算が不足し流用等で対応をおこなった。また、優先順位を定めながら対応しているため可能な限り対応を行ったが、全ての対応が難しい状況であった。</v>
      </c>
      <c r="U12" s="4687"/>
      <c r="V12" s="4687"/>
      <c r="W12" s="4687"/>
      <c r="X12" s="468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4692" t="s">
        <v>161</v>
      </c>
      <c r="B14" s="4693"/>
      <c r="C14" s="4693"/>
      <c r="D14" s="4693"/>
      <c r="E14" s="4694" t="str">
        <f>E51</f>
        <v>□市が直接実施  □一部委託  ■全部委託・指定管理  □その他</v>
      </c>
      <c r="F14" s="4695"/>
      <c r="G14" s="4695"/>
      <c r="H14" s="4695"/>
      <c r="I14" s="4695"/>
      <c r="J14" s="4695"/>
      <c r="K14" s="4695"/>
      <c r="L14" s="4695"/>
      <c r="M14" s="4695"/>
      <c r="N14" s="4696"/>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4692" t="s">
        <v>162</v>
      </c>
      <c r="B15" s="4693"/>
      <c r="C15" s="4693"/>
      <c r="D15" s="4693"/>
      <c r="E15" s="4694" t="str">
        <f>E52</f>
        <v>□国・県の制度　 □国・県の制度＋市独自の制度　 ■市独自の制度</v>
      </c>
      <c r="F15" s="4695"/>
      <c r="G15" s="4695"/>
      <c r="H15" s="4695"/>
      <c r="I15" s="4695"/>
      <c r="J15" s="4695"/>
      <c r="K15" s="4695"/>
      <c r="L15" s="4695"/>
      <c r="M15" s="4695"/>
      <c r="N15" s="4696"/>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4697" t="s">
        <v>163</v>
      </c>
      <c r="B16" s="4698"/>
      <c r="C16" s="4698"/>
      <c r="D16" s="4698"/>
      <c r="E16" s="4699" t="str">
        <f>E53</f>
        <v>なし</v>
      </c>
      <c r="F16" s="4700"/>
      <c r="G16" s="4700"/>
      <c r="H16" s="4700"/>
      <c r="I16" s="4700"/>
      <c r="J16" s="4700"/>
      <c r="K16" s="4700"/>
      <c r="L16" s="4700"/>
      <c r="M16" s="4700"/>
      <c r="N16" s="4701"/>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7100000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7100000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6897990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202010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0.9715478873239437</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■維持補修諸工事
・第三中学校小荷物専用昇降機制御盤等補修工事　他2件
■改良改修諸工事
・大和田小学校配膳室扉改修工事　他5件</v>
      </c>
      <c r="F26" s="105"/>
      <c r="G26" s="105"/>
      <c r="H26" s="105"/>
      <c r="I26" s="105"/>
      <c r="J26" s="105"/>
      <c r="K26" s="105"/>
      <c r="L26" s="105"/>
      <c r="M26" s="105"/>
      <c r="N26" s="106"/>
      <c r="O26" s="18"/>
      <c r="P26" s="4689" t="s">
        <v>183</v>
      </c>
      <c r="Q26" s="4690"/>
      <c r="R26" s="4690"/>
      <c r="S26" s="4691"/>
      <c r="T26" s="153" t="str">
        <f>E105</f>
        <v>高額となる諸工事に可能な限り対応できるよう事前に要望を取りまとめるなどし、対応していくとともに、適正な予算管理を行い、可能な限り対応できるよう行っていく。
設計監理業務及び改良改修工事については、新座市学校施設長寿命化計画等に基づき、計画的に進めていく。</v>
      </c>
      <c r="U26" s="4687"/>
      <c r="V26" s="4687"/>
      <c r="W26" s="4687"/>
      <c r="X26" s="4688"/>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維持補修諸工事件数</v>
      </c>
      <c r="C33" s="96"/>
      <c r="D33" s="21" t="str">
        <f t="shared" ref="D33:E36" si="1">D70</f>
        <v>件</v>
      </c>
      <c r="E33" s="148">
        <f t="shared" si="1"/>
        <v>3</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改良改修諸工事件数</v>
      </c>
      <c r="C34" s="96"/>
      <c r="D34" s="21" t="str">
        <f t="shared" si="1"/>
        <v>件</v>
      </c>
      <c r="E34" s="148">
        <f t="shared" si="1"/>
        <v>6</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4679" t="s">
        <v>153</v>
      </c>
      <c r="B44" s="4680"/>
      <c r="C44" s="4680"/>
      <c r="D44" s="4680"/>
      <c r="E44" s="4681" t="s">
        <v>626</v>
      </c>
      <c r="F44" s="4682"/>
      <c r="G44" s="4682"/>
      <c r="H44" s="4682"/>
      <c r="I44" s="4682"/>
      <c r="J44" s="4682"/>
      <c r="K44" s="4682"/>
      <c r="L44" s="4682"/>
      <c r="M44" s="4682"/>
      <c r="N44" s="4683"/>
    </row>
    <row r="45" spans="1:35" ht="20.100000000000001" customHeight="1" x14ac:dyDescent="0.15">
      <c r="A45" s="4674" t="s">
        <v>154</v>
      </c>
      <c r="B45" s="4675"/>
      <c r="C45" s="4675"/>
      <c r="D45" s="4675"/>
      <c r="E45" s="4684" t="s">
        <v>219</v>
      </c>
      <c r="F45" s="4685"/>
      <c r="G45" s="4685"/>
      <c r="H45" s="4685"/>
      <c r="I45" s="4685"/>
      <c r="J45" s="4685"/>
      <c r="K45" s="4685"/>
      <c r="L45" s="4685"/>
      <c r="M45" s="4685"/>
      <c r="N45" s="4686"/>
    </row>
    <row r="46" spans="1:35" ht="20.100000000000001" customHeight="1" x14ac:dyDescent="0.15">
      <c r="A46" s="4668" t="s">
        <v>157</v>
      </c>
      <c r="B46" s="4669"/>
      <c r="C46" s="4669"/>
      <c r="D46" s="4670"/>
      <c r="E46" s="4671" t="s">
        <v>627</v>
      </c>
      <c r="F46" s="4672"/>
      <c r="G46" s="4672"/>
      <c r="H46" s="4672"/>
      <c r="I46" s="4672"/>
      <c r="J46" s="4672"/>
      <c r="K46" s="4672"/>
      <c r="L46" s="4672"/>
      <c r="M46" s="4672"/>
      <c r="N46" s="4673"/>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4674" t="s">
        <v>161</v>
      </c>
      <c r="B51" s="4675"/>
      <c r="C51" s="4675"/>
      <c r="D51" s="4675"/>
      <c r="E51" s="4676" t="str">
        <f>AA52 &amp; "市が直接実施  " &amp; AB52  &amp; "一部委託  "  &amp; AC52 &amp; "全部委託・指定管理  " &amp; AD52 &amp; "その他"</f>
        <v>□市が直接実施  □一部委託  ■全部委託・指定管理  □その他</v>
      </c>
      <c r="F51" s="4677"/>
      <c r="G51" s="4677"/>
      <c r="H51" s="4677"/>
      <c r="I51" s="4677"/>
      <c r="J51" s="4677"/>
      <c r="K51" s="4677"/>
      <c r="L51" s="4677"/>
      <c r="M51" s="4677"/>
      <c r="N51" s="4678"/>
    </row>
    <row r="52" spans="1:40" ht="20.100000000000001" customHeight="1" x14ac:dyDescent="0.15">
      <c r="A52" s="4674" t="s">
        <v>162</v>
      </c>
      <c r="B52" s="4675"/>
      <c r="C52" s="4675"/>
      <c r="D52" s="4675"/>
      <c r="E52" s="4676" t="str">
        <f>AA53 &amp; "国・県の制度　 " &amp; AB53  &amp; "国・県の制度＋市独自の制度　 "  &amp; AC53  &amp; "市独自の制度"</f>
        <v>□国・県の制度　 □国・県の制度＋市独自の制度　 ■市独自の制度</v>
      </c>
      <c r="F52" s="4677"/>
      <c r="G52" s="4677"/>
      <c r="H52" s="4677"/>
      <c r="I52" s="4677"/>
      <c r="J52" s="4677"/>
      <c r="K52" s="4677"/>
      <c r="L52" s="4677"/>
      <c r="M52" s="4677"/>
      <c r="N52" s="4678"/>
      <c r="AA52" s="8" t="s">
        <v>192</v>
      </c>
      <c r="AB52" s="8" t="s">
        <v>192</v>
      </c>
      <c r="AC52" s="8" t="s">
        <v>191</v>
      </c>
      <c r="AD52" s="8" t="s">
        <v>192</v>
      </c>
    </row>
    <row r="53" spans="1:40" ht="20.100000000000001" customHeight="1" thickBot="1" x14ac:dyDescent="0.2">
      <c r="A53" s="4663" t="s">
        <v>163</v>
      </c>
      <c r="B53" s="4664"/>
      <c r="C53" s="4664"/>
      <c r="D53" s="4664"/>
      <c r="E53" s="4665" t="s">
        <v>332</v>
      </c>
      <c r="F53" s="4666"/>
      <c r="G53" s="4666"/>
      <c r="H53" s="4666"/>
      <c r="I53" s="4666"/>
      <c r="J53" s="4666"/>
      <c r="K53" s="4666"/>
      <c r="L53" s="4666"/>
      <c r="M53" s="4666"/>
      <c r="N53" s="4667"/>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7100000</v>
      </c>
      <c r="F57" s="108"/>
      <c r="G57" s="108">
        <f>IFERROR(HLOOKUP($AF$38,$AA$56:$AI$57,2,FALSE)*1000,"")</f>
        <v>7100000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203927</v>
      </c>
      <c r="AE57" s="23">
        <v>7100</v>
      </c>
      <c r="AF57" s="23">
        <v>7100</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7100000</v>
      </c>
      <c r="G58" s="15"/>
      <c r="H58" s="16">
        <f>IFERROR(G57-H59,"")</f>
        <v>7100000</v>
      </c>
      <c r="I58" s="15"/>
      <c r="J58" s="16">
        <f>IFERROR(I57-J59,"")</f>
        <v>0</v>
      </c>
      <c r="K58" s="15"/>
      <c r="L58" s="16">
        <f>IFERROR(K57-L59,"")</f>
        <v>0</v>
      </c>
      <c r="M58" s="15"/>
      <c r="N58" s="17">
        <f>IFERROR(M57-N59,"")</f>
        <v>0</v>
      </c>
      <c r="AA58" s="23">
        <v>0</v>
      </c>
      <c r="AB58" s="23">
        <v>0</v>
      </c>
      <c r="AC58" s="23">
        <v>0</v>
      </c>
      <c r="AD58" s="23">
        <v>3729330</v>
      </c>
      <c r="AE58" s="23">
        <v>6897990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6897990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202010</v>
      </c>
      <c r="F61" s="108"/>
      <c r="G61" s="108">
        <f>IFERROR(G57-G60,"")</f>
        <v>7100000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9633</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0.9715478873239437</v>
      </c>
      <c r="F62" s="110"/>
      <c r="G62" s="110">
        <f>IFERROR(G$60/G$57,"")</f>
        <v>0</v>
      </c>
      <c r="H62" s="110"/>
      <c r="I62" s="110" t="str">
        <f>IFERROR(I$60/I$57,"")</f>
        <v/>
      </c>
      <c r="J62" s="110"/>
      <c r="K62" s="110" t="str">
        <f>IFERROR(K$60/K$57,"")</f>
        <v/>
      </c>
      <c r="L62" s="110"/>
      <c r="M62" s="110" t="str">
        <f>IFERROR(M$60/M$57,"")</f>
        <v/>
      </c>
      <c r="N62" s="111"/>
      <c r="AA62" s="25">
        <v>0</v>
      </c>
      <c r="AB62" s="25">
        <v>0</v>
      </c>
      <c r="AC62" s="25">
        <v>0</v>
      </c>
      <c r="AD62" s="25">
        <v>9633</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628</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547</v>
      </c>
      <c r="C70" s="96"/>
      <c r="D70" s="26" t="s">
        <v>393</v>
      </c>
      <c r="E70" s="91">
        <f>IFERROR(HLOOKUP($AE$38,$AA$76:$AI$80,2,FALSE),"")</f>
        <v>3</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548</v>
      </c>
      <c r="C71" s="96"/>
      <c r="D71" s="26" t="s">
        <v>393</v>
      </c>
      <c r="E71" s="91">
        <f>IFERROR(HLOOKUP($AE$38,$AA$76:$AI$80,3,FALSE),"")</f>
        <v>6</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3</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6</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4650" t="s">
        <v>151</v>
      </c>
      <c r="B85" s="4651"/>
      <c r="C85" s="4651"/>
      <c r="D85" s="4651"/>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4650" t="s">
        <v>155</v>
      </c>
      <c r="B87" s="4651"/>
      <c r="C87" s="4651"/>
      <c r="D87" s="4651"/>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4661" t="s">
        <v>158</v>
      </c>
      <c r="B89" s="4662"/>
      <c r="C89" s="4662"/>
      <c r="D89" s="4662"/>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4650" t="s">
        <v>160</v>
      </c>
      <c r="B91" s="4651"/>
      <c r="C91" s="4651"/>
      <c r="D91" s="4652"/>
      <c r="E91" s="52" t="s">
        <v>629</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4650" t="s">
        <v>172</v>
      </c>
      <c r="B98" s="4651"/>
      <c r="C98" s="4651"/>
      <c r="D98" s="4652"/>
      <c r="E98" s="4656" t="s">
        <v>216</v>
      </c>
      <c r="F98" s="4657"/>
      <c r="G98" s="4658" t="s">
        <v>173</v>
      </c>
      <c r="H98" s="4659"/>
      <c r="I98" s="4659"/>
      <c r="J98" s="4659"/>
      <c r="K98" s="4659"/>
      <c r="L98" s="4659"/>
      <c r="M98" s="4659"/>
      <c r="N98" s="4660"/>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4650" t="s">
        <v>183</v>
      </c>
      <c r="B105" s="4651"/>
      <c r="C105" s="4651"/>
      <c r="D105" s="4652"/>
      <c r="E105" s="4653" t="s">
        <v>630</v>
      </c>
      <c r="F105" s="4654"/>
      <c r="G105" s="4654"/>
      <c r="H105" s="4654"/>
      <c r="I105" s="4654"/>
      <c r="J105" s="4654"/>
      <c r="K105" s="4654"/>
      <c r="L105" s="4654"/>
      <c r="M105" s="4654"/>
      <c r="N105" s="4655"/>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4661" t="s">
        <v>147</v>
      </c>
      <c r="Q4" s="4662"/>
      <c r="R4" s="4662"/>
      <c r="S4" s="4662"/>
      <c r="T4" s="197" t="str">
        <f>LEFT(E83,1)</f>
        <v>Ｂ</v>
      </c>
      <c r="U4" s="4787" t="s">
        <v>148</v>
      </c>
      <c r="V4" s="4787"/>
      <c r="W4" s="4787"/>
      <c r="X4" s="4788"/>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4650" t="s">
        <v>151</v>
      </c>
      <c r="Q6" s="4651"/>
      <c r="R6" s="4651"/>
      <c r="S6" s="4651"/>
      <c r="T6" s="197" t="str">
        <f>LEFT(E85,1)</f>
        <v>Ｃ</v>
      </c>
      <c r="U6" s="4787" t="s">
        <v>152</v>
      </c>
      <c r="V6" s="4787"/>
      <c r="W6" s="4787"/>
      <c r="X6" s="4788"/>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4789" t="s">
        <v>153</v>
      </c>
      <c r="B7" s="4790"/>
      <c r="C7" s="4790"/>
      <c r="D7" s="4790"/>
      <c r="E7" s="4791" t="str">
        <f t="shared" si="0"/>
        <v>入学準備金・奨学金貸付</v>
      </c>
      <c r="F7" s="4792"/>
      <c r="G7" s="4792"/>
      <c r="H7" s="4792"/>
      <c r="I7" s="4792"/>
      <c r="J7" s="4792"/>
      <c r="K7" s="4792"/>
      <c r="L7" s="4792"/>
      <c r="M7" s="4792"/>
      <c r="N7" s="4793"/>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4764" t="s">
        <v>154</v>
      </c>
      <c r="B8" s="4765"/>
      <c r="C8" s="4765"/>
      <c r="D8" s="4765"/>
      <c r="E8" s="4774" t="str">
        <f t="shared" si="0"/>
        <v>学務課</v>
      </c>
      <c r="F8" s="4775"/>
      <c r="G8" s="4775"/>
      <c r="H8" s="4775"/>
      <c r="I8" s="4775"/>
      <c r="J8" s="4775"/>
      <c r="K8" s="4775"/>
      <c r="L8" s="4775"/>
      <c r="M8" s="4775"/>
      <c r="N8" s="4776"/>
      <c r="P8" s="4761" t="s">
        <v>155</v>
      </c>
      <c r="Q8" s="4762"/>
      <c r="R8" s="4762"/>
      <c r="S8" s="4762"/>
      <c r="T8" s="184" t="str">
        <f>LEFT(E87,1)</f>
        <v>Ｂ</v>
      </c>
      <c r="U8" s="4777" t="s">
        <v>156</v>
      </c>
      <c r="V8" s="4777"/>
      <c r="W8" s="4777"/>
      <c r="X8" s="4778"/>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4779" t="s">
        <v>157</v>
      </c>
      <c r="B9" s="4780"/>
      <c r="C9" s="4780"/>
      <c r="D9" s="4781"/>
      <c r="E9" s="4782" t="str">
        <f t="shared" si="0"/>
        <v>進学又は在学において、能力があるにもかかわらず経済的理由により修学困難な者のために、入学準備金又は奨学金の貸付けを無利子で行う。</v>
      </c>
      <c r="F9" s="4783"/>
      <c r="G9" s="4783"/>
      <c r="H9" s="4783"/>
      <c r="I9" s="4783"/>
      <c r="J9" s="4783"/>
      <c r="K9" s="4783"/>
      <c r="L9" s="4783"/>
      <c r="M9" s="4783"/>
      <c r="N9" s="4784"/>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4785" t="s">
        <v>158</v>
      </c>
      <c r="Q10" s="4786"/>
      <c r="R10" s="4786"/>
      <c r="S10" s="4786"/>
      <c r="T10" s="197" t="str">
        <f>LEFT(E89,1)</f>
        <v>Ｂ</v>
      </c>
      <c r="U10" s="4777" t="s">
        <v>159</v>
      </c>
      <c r="V10" s="4777"/>
      <c r="W10" s="4777"/>
      <c r="X10" s="477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新座市入学準備金・奨学金貸付制度は、経済的理由により就学困難な方へ教育資金を貸し付けし、教育の機会均等に資することを目的として事業を実施していたが、高校の授業料無償化をはじめとする近年の国や県の制度拡充を受け、平成２１年度の貸付者数（３９名）をピークに減少し続けている。これらの諸事情を踏まえ、令和６年度をもって事業廃止予定である。令和５年度については入学準備金は５名、奨学金は１名の新規貸付を行った。また、奨学金については在学中の６名について継続貸付を行った。
【入学準備金】私立大学２名　公立大学１名　私立専修１名　公立高校１名
【奨学金新規】私立大学１名
【奨学金継続】私立大学６名</v>
      </c>
      <c r="U12" s="4759"/>
      <c r="V12" s="4759"/>
      <c r="W12" s="4759"/>
      <c r="X12" s="4760"/>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4764" t="s">
        <v>161</v>
      </c>
      <c r="B14" s="4765"/>
      <c r="C14" s="4765"/>
      <c r="D14" s="4765"/>
      <c r="E14" s="4766" t="str">
        <f>E51</f>
        <v>■市が直接実施  □一部委託  □全部委託・指定管理  □その他</v>
      </c>
      <c r="F14" s="4767"/>
      <c r="G14" s="4767"/>
      <c r="H14" s="4767"/>
      <c r="I14" s="4767"/>
      <c r="J14" s="4767"/>
      <c r="K14" s="4767"/>
      <c r="L14" s="4767"/>
      <c r="M14" s="4767"/>
      <c r="N14" s="4768"/>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4764" t="s">
        <v>162</v>
      </c>
      <c r="B15" s="4765"/>
      <c r="C15" s="4765"/>
      <c r="D15" s="4765"/>
      <c r="E15" s="4766" t="str">
        <f>E52</f>
        <v>□国・県の制度　 □国・県の制度＋市独自の制度　 ■市独自の制度</v>
      </c>
      <c r="F15" s="4767"/>
      <c r="G15" s="4767"/>
      <c r="H15" s="4767"/>
      <c r="I15" s="4767"/>
      <c r="J15" s="4767"/>
      <c r="K15" s="4767"/>
      <c r="L15" s="4767"/>
      <c r="M15" s="4767"/>
      <c r="N15" s="4768"/>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4769" t="s">
        <v>163</v>
      </c>
      <c r="B16" s="4770"/>
      <c r="C16" s="4770"/>
      <c r="D16" s="4770"/>
      <c r="E16" s="4771" t="str">
        <f>E53</f>
        <v>新座市入学準備金・奨学金貸付条例及び新座市入学準備金・奨学金貸付条例施行規則</v>
      </c>
      <c r="F16" s="4772"/>
      <c r="G16" s="4772"/>
      <c r="H16" s="4772"/>
      <c r="I16" s="4772"/>
      <c r="J16" s="4772"/>
      <c r="K16" s="4772"/>
      <c r="L16" s="4772"/>
      <c r="M16" s="4772"/>
      <c r="N16" s="4773"/>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Ⅴ</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6580000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6580000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4480000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2100000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0.68085106382978722</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経済的理由により就学困難な方へ教育資金を貸し付けし、教育の機会均等に資することを目的として、事業を実施している。
入学準備金について年３回、奨学金について年２回申請受付を行った。</v>
      </c>
      <c r="F26" s="105"/>
      <c r="G26" s="105"/>
      <c r="H26" s="105"/>
      <c r="I26" s="105"/>
      <c r="J26" s="105"/>
      <c r="K26" s="105"/>
      <c r="L26" s="105"/>
      <c r="M26" s="105"/>
      <c r="N26" s="106"/>
      <c r="O26" s="18"/>
      <c r="P26" s="4761" t="s">
        <v>183</v>
      </c>
      <c r="Q26" s="4762"/>
      <c r="R26" s="4762"/>
      <c r="S26" s="4763"/>
      <c r="T26" s="153" t="str">
        <f>E105</f>
        <v>近年の国や県の制度拡充を受け、利用者が減少していることなどから、令和６年度第１回奨学金貸付申請の受付をもって終了することとなった。
新たな制度として、新座市入学準備金・奨学金利子補給制度を令和６年度から実施予定である。</v>
      </c>
      <c r="U26" s="4759"/>
      <c r="V26" s="4759"/>
      <c r="W26" s="4759"/>
      <c r="X26" s="4760"/>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入学準備金</v>
      </c>
      <c r="C33" s="96"/>
      <c r="D33" s="21" t="str">
        <f t="shared" ref="D33:E36" si="1">D70</f>
        <v>円</v>
      </c>
      <c r="E33" s="162">
        <f t="shared" si="1"/>
        <v>2800000</v>
      </c>
      <c r="F33" s="162"/>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奨学金</v>
      </c>
      <c r="C34" s="96"/>
      <c r="D34" s="21" t="str">
        <f t="shared" si="1"/>
        <v>円</v>
      </c>
      <c r="E34" s="162">
        <f t="shared" si="1"/>
        <v>1680000</v>
      </c>
      <c r="F34" s="162"/>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4751" t="s">
        <v>153</v>
      </c>
      <c r="B44" s="4752"/>
      <c r="C44" s="4752"/>
      <c r="D44" s="4752"/>
      <c r="E44" s="4753" t="s">
        <v>631</v>
      </c>
      <c r="F44" s="4754"/>
      <c r="G44" s="4754"/>
      <c r="H44" s="4754"/>
      <c r="I44" s="4754"/>
      <c r="J44" s="4754"/>
      <c r="K44" s="4754"/>
      <c r="L44" s="4754"/>
      <c r="M44" s="4754"/>
      <c r="N44" s="4755"/>
    </row>
    <row r="45" spans="1:35" ht="20.100000000000001" customHeight="1" x14ac:dyDescent="0.15">
      <c r="A45" s="4746" t="s">
        <v>154</v>
      </c>
      <c r="B45" s="4747"/>
      <c r="C45" s="4747"/>
      <c r="D45" s="4747"/>
      <c r="E45" s="4756" t="s">
        <v>228</v>
      </c>
      <c r="F45" s="4757"/>
      <c r="G45" s="4757"/>
      <c r="H45" s="4757"/>
      <c r="I45" s="4757"/>
      <c r="J45" s="4757"/>
      <c r="K45" s="4757"/>
      <c r="L45" s="4757"/>
      <c r="M45" s="4757"/>
      <c r="N45" s="4758"/>
    </row>
    <row r="46" spans="1:35" ht="20.100000000000001" customHeight="1" x14ac:dyDescent="0.15">
      <c r="A46" s="4740" t="s">
        <v>157</v>
      </c>
      <c r="B46" s="4741"/>
      <c r="C46" s="4741"/>
      <c r="D46" s="4742"/>
      <c r="E46" s="4743" t="s">
        <v>632</v>
      </c>
      <c r="F46" s="4744"/>
      <c r="G46" s="4744"/>
      <c r="H46" s="4744"/>
      <c r="I46" s="4744"/>
      <c r="J46" s="4744"/>
      <c r="K46" s="4744"/>
      <c r="L46" s="4744"/>
      <c r="M46" s="4744"/>
      <c r="N46" s="4745"/>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4746" t="s">
        <v>161</v>
      </c>
      <c r="B51" s="4747"/>
      <c r="C51" s="4747"/>
      <c r="D51" s="4747"/>
      <c r="E51" s="4748" t="str">
        <f>AA52 &amp; "市が直接実施  " &amp; AB52  &amp; "一部委託  "  &amp; AC52 &amp; "全部委託・指定管理  " &amp; AD52 &amp; "その他"</f>
        <v>■市が直接実施  □一部委託  □全部委託・指定管理  □その他</v>
      </c>
      <c r="F51" s="4749"/>
      <c r="G51" s="4749"/>
      <c r="H51" s="4749"/>
      <c r="I51" s="4749"/>
      <c r="J51" s="4749"/>
      <c r="K51" s="4749"/>
      <c r="L51" s="4749"/>
      <c r="M51" s="4749"/>
      <c r="N51" s="4750"/>
    </row>
    <row r="52" spans="1:40" ht="20.100000000000001" customHeight="1" x14ac:dyDescent="0.15">
      <c r="A52" s="4746" t="s">
        <v>162</v>
      </c>
      <c r="B52" s="4747"/>
      <c r="C52" s="4747"/>
      <c r="D52" s="4747"/>
      <c r="E52" s="4748" t="str">
        <f>AA53 &amp; "国・県の制度　 " &amp; AB53  &amp; "国・県の制度＋市独自の制度　 "  &amp; AC53  &amp; "市独自の制度"</f>
        <v>□国・県の制度　 □国・県の制度＋市独自の制度　 ■市独自の制度</v>
      </c>
      <c r="F52" s="4749"/>
      <c r="G52" s="4749"/>
      <c r="H52" s="4749"/>
      <c r="I52" s="4749"/>
      <c r="J52" s="4749"/>
      <c r="K52" s="4749"/>
      <c r="L52" s="4749"/>
      <c r="M52" s="4749"/>
      <c r="N52" s="4750"/>
      <c r="AA52" s="8" t="s">
        <v>191</v>
      </c>
      <c r="AB52" s="8" t="s">
        <v>192</v>
      </c>
      <c r="AC52" s="8" t="s">
        <v>192</v>
      </c>
      <c r="AD52" s="8" t="s">
        <v>192</v>
      </c>
    </row>
    <row r="53" spans="1:40" ht="20.100000000000001" customHeight="1" thickBot="1" x14ac:dyDescent="0.2">
      <c r="A53" s="4735" t="s">
        <v>163</v>
      </c>
      <c r="B53" s="4736"/>
      <c r="C53" s="4736"/>
      <c r="D53" s="4736"/>
      <c r="E53" s="4737" t="s">
        <v>633</v>
      </c>
      <c r="F53" s="4738"/>
      <c r="G53" s="4738"/>
      <c r="H53" s="4738"/>
      <c r="I53" s="4738"/>
      <c r="J53" s="4738"/>
      <c r="K53" s="4738"/>
      <c r="L53" s="4738"/>
      <c r="M53" s="4738"/>
      <c r="N53" s="4739"/>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6580000</v>
      </c>
      <c r="F57" s="108"/>
      <c r="G57" s="108">
        <f>IFERROR(HLOOKUP($AF$38,$AA$56:$AI$57,2,FALSE)*1000,"")</f>
        <v>1200000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13680</v>
      </c>
      <c r="AE57" s="23">
        <v>6580</v>
      </c>
      <c r="AF57" s="23">
        <v>1200</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6580000</v>
      </c>
      <c r="G58" s="15"/>
      <c r="H58" s="16">
        <f>IFERROR(G57-H59,"")</f>
        <v>1200000</v>
      </c>
      <c r="I58" s="15"/>
      <c r="J58" s="16">
        <f>IFERROR(I57-J59,"")</f>
        <v>0</v>
      </c>
      <c r="K58" s="15"/>
      <c r="L58" s="16">
        <f>IFERROR(K57-L59,"")</f>
        <v>0</v>
      </c>
      <c r="M58" s="15"/>
      <c r="N58" s="17">
        <f>IFERROR(M57-N59,"")</f>
        <v>0</v>
      </c>
      <c r="AA58" s="23">
        <v>0</v>
      </c>
      <c r="AB58" s="23">
        <v>0</v>
      </c>
      <c r="AC58" s="23">
        <v>0</v>
      </c>
      <c r="AD58" s="23">
        <v>1120000</v>
      </c>
      <c r="AE58" s="23">
        <v>4480000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4480000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2100000</v>
      </c>
      <c r="F61" s="108"/>
      <c r="G61" s="108">
        <f>IFERROR(G57-G60,"")</f>
        <v>1200000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0.68085106382978722</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634</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635</v>
      </c>
      <c r="C70" s="96"/>
      <c r="D70" s="26" t="s">
        <v>249</v>
      </c>
      <c r="E70" s="91">
        <f>IFERROR(HLOOKUP($AE$38,$AA$76:$AI$80,2,FALSE),"")</f>
        <v>2800000</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636</v>
      </c>
      <c r="C71" s="96"/>
      <c r="D71" s="26" t="s">
        <v>249</v>
      </c>
      <c r="E71" s="91">
        <f>IFERROR(HLOOKUP($AE$38,$AA$76:$AI$80,3,FALSE),"")</f>
        <v>1680000</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2800000</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1680000</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4722" t="s">
        <v>151</v>
      </c>
      <c r="B85" s="4723"/>
      <c r="C85" s="4723"/>
      <c r="D85" s="4723"/>
      <c r="E85" s="79" t="s">
        <v>637</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4722" t="s">
        <v>155</v>
      </c>
      <c r="B87" s="4723"/>
      <c r="C87" s="4723"/>
      <c r="D87" s="4723"/>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4733" t="s">
        <v>158</v>
      </c>
      <c r="B89" s="4734"/>
      <c r="C89" s="4734"/>
      <c r="D89" s="4734"/>
      <c r="E89" s="79" t="s">
        <v>302</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4722" t="s">
        <v>160</v>
      </c>
      <c r="B91" s="4723"/>
      <c r="C91" s="4723"/>
      <c r="D91" s="4724"/>
      <c r="E91" s="52" t="s">
        <v>638</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4722" t="s">
        <v>172</v>
      </c>
      <c r="B98" s="4723"/>
      <c r="C98" s="4723"/>
      <c r="D98" s="4724"/>
      <c r="E98" s="4728" t="s">
        <v>639</v>
      </c>
      <c r="F98" s="4729"/>
      <c r="G98" s="4730" t="s">
        <v>173</v>
      </c>
      <c r="H98" s="4731"/>
      <c r="I98" s="4731"/>
      <c r="J98" s="4731"/>
      <c r="K98" s="4731"/>
      <c r="L98" s="4731"/>
      <c r="M98" s="4731"/>
      <c r="N98" s="4732"/>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4722" t="s">
        <v>183</v>
      </c>
      <c r="B105" s="4723"/>
      <c r="C105" s="4723"/>
      <c r="D105" s="4724"/>
      <c r="E105" s="4725" t="s">
        <v>640</v>
      </c>
      <c r="F105" s="4726"/>
      <c r="G105" s="4726"/>
      <c r="H105" s="4726"/>
      <c r="I105" s="4726"/>
      <c r="J105" s="4726"/>
      <c r="K105" s="4726"/>
      <c r="L105" s="4726"/>
      <c r="M105" s="4726"/>
      <c r="N105" s="4727"/>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2"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4733" t="s">
        <v>147</v>
      </c>
      <c r="Q4" s="4734"/>
      <c r="R4" s="4734"/>
      <c r="S4" s="4734"/>
      <c r="T4" s="197" t="str">
        <f>LEFT(E83,1)</f>
        <v>Ｂ</v>
      </c>
      <c r="U4" s="4859" t="s">
        <v>148</v>
      </c>
      <c r="V4" s="4859"/>
      <c r="W4" s="4859"/>
      <c r="X4" s="4860"/>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4722" t="s">
        <v>151</v>
      </c>
      <c r="Q6" s="4723"/>
      <c r="R6" s="4723"/>
      <c r="S6" s="4723"/>
      <c r="T6" s="197" t="str">
        <f>LEFT(E85,1)</f>
        <v>Ｂ</v>
      </c>
      <c r="U6" s="4859" t="s">
        <v>152</v>
      </c>
      <c r="V6" s="4859"/>
      <c r="W6" s="4859"/>
      <c r="X6" s="4860"/>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4861" t="s">
        <v>153</v>
      </c>
      <c r="B7" s="4862"/>
      <c r="C7" s="4862"/>
      <c r="D7" s="4862"/>
      <c r="E7" s="4863" t="str">
        <f t="shared" si="0"/>
        <v>コミュニティ・スクール推進</v>
      </c>
      <c r="F7" s="4864"/>
      <c r="G7" s="4864"/>
      <c r="H7" s="4864"/>
      <c r="I7" s="4864"/>
      <c r="J7" s="4864"/>
      <c r="K7" s="4864"/>
      <c r="L7" s="4864"/>
      <c r="M7" s="4864"/>
      <c r="N7" s="4865"/>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4836" t="s">
        <v>154</v>
      </c>
      <c r="B8" s="4837"/>
      <c r="C8" s="4837"/>
      <c r="D8" s="4837"/>
      <c r="E8" s="4846" t="str">
        <f t="shared" si="0"/>
        <v>学務課</v>
      </c>
      <c r="F8" s="4847"/>
      <c r="G8" s="4847"/>
      <c r="H8" s="4847"/>
      <c r="I8" s="4847"/>
      <c r="J8" s="4847"/>
      <c r="K8" s="4847"/>
      <c r="L8" s="4847"/>
      <c r="M8" s="4847"/>
      <c r="N8" s="4848"/>
      <c r="P8" s="4833" t="s">
        <v>155</v>
      </c>
      <c r="Q8" s="4834"/>
      <c r="R8" s="4834"/>
      <c r="S8" s="4834"/>
      <c r="T8" s="184" t="str">
        <f>LEFT(E87,1)</f>
        <v>Ａ</v>
      </c>
      <c r="U8" s="4849" t="s">
        <v>156</v>
      </c>
      <c r="V8" s="4849"/>
      <c r="W8" s="4849"/>
      <c r="X8" s="4850"/>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4851" t="s">
        <v>157</v>
      </c>
      <c r="B9" s="4852"/>
      <c r="C9" s="4852"/>
      <c r="D9" s="4853"/>
      <c r="E9" s="4854" t="str">
        <f t="shared" si="0"/>
        <v>地域ぐるみで、児童生徒の健全育成を目指し、既存の学校評議員、ＰＴＡ、学校応援ボランティア団体等の再編成と活性化を進め、学校を総合的に支援する学校運営協議会の充実に取り組む。
市内全小・中学校２３校において活動を推進する。</v>
      </c>
      <c r="F9" s="4855"/>
      <c r="G9" s="4855"/>
      <c r="H9" s="4855"/>
      <c r="I9" s="4855"/>
      <c r="J9" s="4855"/>
      <c r="K9" s="4855"/>
      <c r="L9" s="4855"/>
      <c r="M9" s="4855"/>
      <c r="N9" s="4856"/>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4857" t="s">
        <v>158</v>
      </c>
      <c r="Q10" s="4858"/>
      <c r="R10" s="4858"/>
      <c r="S10" s="4858"/>
      <c r="T10" s="197" t="str">
        <f>LEFT(E89,1)</f>
        <v>Ａ</v>
      </c>
      <c r="U10" s="4849" t="s">
        <v>159</v>
      </c>
      <c r="V10" s="4849"/>
      <c r="W10" s="4849"/>
      <c r="X10" s="4850"/>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全小・中学校２３校にて年間４～６回の学校運営協議会を実施した。
児童生徒の様子を参観し、現状の成果と課題を共通理解し、課題の解決策及び今後必要な支援策を協議し、学校の教育活動の推進に寄与している。
学校の自己評価及び児童生徒アンケート、保護者アンケートをもとに、学校関係者評価について各学校で作成し、次年度以降の教育活動の改善にむけて学校と共有が図られた。</v>
      </c>
      <c r="U12" s="4831"/>
      <c r="V12" s="4831"/>
      <c r="W12" s="4831"/>
      <c r="X12" s="4832"/>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4836" t="s">
        <v>161</v>
      </c>
      <c r="B14" s="4837"/>
      <c r="C14" s="4837"/>
      <c r="D14" s="4837"/>
      <c r="E14" s="4838" t="str">
        <f>E51</f>
        <v>■市が直接実施  □一部委託  □全部委託・指定管理  □その他</v>
      </c>
      <c r="F14" s="4839"/>
      <c r="G14" s="4839"/>
      <c r="H14" s="4839"/>
      <c r="I14" s="4839"/>
      <c r="J14" s="4839"/>
      <c r="K14" s="4839"/>
      <c r="L14" s="4839"/>
      <c r="M14" s="4839"/>
      <c r="N14" s="4840"/>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4836" t="s">
        <v>162</v>
      </c>
      <c r="B15" s="4837"/>
      <c r="C15" s="4837"/>
      <c r="D15" s="4837"/>
      <c r="E15" s="4838" t="str">
        <f>E52</f>
        <v>□国・県の制度　 ■国・県の制度＋市独自の制度　 □市独自の制度</v>
      </c>
      <c r="F15" s="4839"/>
      <c r="G15" s="4839"/>
      <c r="H15" s="4839"/>
      <c r="I15" s="4839"/>
      <c r="J15" s="4839"/>
      <c r="K15" s="4839"/>
      <c r="L15" s="4839"/>
      <c r="M15" s="4839"/>
      <c r="N15" s="4840"/>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4841" t="s">
        <v>163</v>
      </c>
      <c r="B16" s="4842"/>
      <c r="C16" s="4842"/>
      <c r="D16" s="4842"/>
      <c r="E16" s="4843" t="str">
        <f>E53</f>
        <v>地方教育行政の組織及び運営に関する法律第47条の５</v>
      </c>
      <c r="F16" s="4844"/>
      <c r="G16" s="4844"/>
      <c r="H16" s="4844"/>
      <c r="I16" s="4844"/>
      <c r="J16" s="4844"/>
      <c r="K16" s="4844"/>
      <c r="L16" s="4844"/>
      <c r="M16" s="4844"/>
      <c r="N16" s="4845"/>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1385000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1385000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1195000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190000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0.86281588447653434</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地域ぐるみで児童・生徒の健全育成のために、学校を総合的に支援する学校運営協議会を市内全小・中学校23校に設置及び活動の推進。
・令和5年度　23校　構成委員：保護者・地域関係者179名　小・中学校長23名</v>
      </c>
      <c r="F26" s="105"/>
      <c r="G26" s="105"/>
      <c r="H26" s="105"/>
      <c r="I26" s="105"/>
      <c r="J26" s="105"/>
      <c r="K26" s="105"/>
      <c r="L26" s="105"/>
      <c r="M26" s="105"/>
      <c r="N26" s="106"/>
      <c r="O26" s="18"/>
      <c r="P26" s="4833" t="s">
        <v>183</v>
      </c>
      <c r="Q26" s="4834"/>
      <c r="R26" s="4834"/>
      <c r="S26" s="4835"/>
      <c r="T26" s="153" t="str">
        <f>E105</f>
        <v>コミュニティ・スクールの全校配置は、県内でも早い段階から実現し、県内・全国的に大きく広がりを見せている。
今後は、現在の活動を随時見直し、さらに高い保護者・地域連携を推進する組織として、活動の充実を図る。中学校区単位での拡大学校運営協議会の実施についても検討し、一つの学校の取組みではなく、中学校区の地域を単位として協働活動を実施していく。</v>
      </c>
      <c r="U26" s="4831"/>
      <c r="V26" s="4831"/>
      <c r="W26" s="4831"/>
      <c r="X26" s="4832"/>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構成人数</v>
      </c>
      <c r="C33" s="96"/>
      <c r="D33" s="21" t="str">
        <f t="shared" ref="D33:E36" si="1">D70</f>
        <v>人</v>
      </c>
      <c r="E33" s="148">
        <f t="shared" si="1"/>
        <v>202</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4823" t="s">
        <v>153</v>
      </c>
      <c r="B44" s="4824"/>
      <c r="C44" s="4824"/>
      <c r="D44" s="4824"/>
      <c r="E44" s="4825" t="s">
        <v>641</v>
      </c>
      <c r="F44" s="4826"/>
      <c r="G44" s="4826"/>
      <c r="H44" s="4826"/>
      <c r="I44" s="4826"/>
      <c r="J44" s="4826"/>
      <c r="K44" s="4826"/>
      <c r="L44" s="4826"/>
      <c r="M44" s="4826"/>
      <c r="N44" s="4827"/>
    </row>
    <row r="45" spans="1:35" ht="20.100000000000001" customHeight="1" x14ac:dyDescent="0.15">
      <c r="A45" s="4818" t="s">
        <v>154</v>
      </c>
      <c r="B45" s="4819"/>
      <c r="C45" s="4819"/>
      <c r="D45" s="4819"/>
      <c r="E45" s="4828" t="s">
        <v>228</v>
      </c>
      <c r="F45" s="4829"/>
      <c r="G45" s="4829"/>
      <c r="H45" s="4829"/>
      <c r="I45" s="4829"/>
      <c r="J45" s="4829"/>
      <c r="K45" s="4829"/>
      <c r="L45" s="4829"/>
      <c r="M45" s="4829"/>
      <c r="N45" s="4830"/>
    </row>
    <row r="46" spans="1:35" ht="20.100000000000001" customHeight="1" x14ac:dyDescent="0.15">
      <c r="A46" s="4812" t="s">
        <v>157</v>
      </c>
      <c r="B46" s="4813"/>
      <c r="C46" s="4813"/>
      <c r="D46" s="4814"/>
      <c r="E46" s="4815" t="s">
        <v>642</v>
      </c>
      <c r="F46" s="4816"/>
      <c r="G46" s="4816"/>
      <c r="H46" s="4816"/>
      <c r="I46" s="4816"/>
      <c r="J46" s="4816"/>
      <c r="K46" s="4816"/>
      <c r="L46" s="4816"/>
      <c r="M46" s="4816"/>
      <c r="N46" s="4817"/>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4818" t="s">
        <v>161</v>
      </c>
      <c r="B51" s="4819"/>
      <c r="C51" s="4819"/>
      <c r="D51" s="4819"/>
      <c r="E51" s="4820" t="str">
        <f>AA52 &amp; "市が直接実施  " &amp; AB52  &amp; "一部委託  "  &amp; AC52 &amp; "全部委託・指定管理  " &amp; AD52 &amp; "その他"</f>
        <v>■市が直接実施  □一部委託  □全部委託・指定管理  □その他</v>
      </c>
      <c r="F51" s="4821"/>
      <c r="G51" s="4821"/>
      <c r="H51" s="4821"/>
      <c r="I51" s="4821"/>
      <c r="J51" s="4821"/>
      <c r="K51" s="4821"/>
      <c r="L51" s="4821"/>
      <c r="M51" s="4821"/>
      <c r="N51" s="4822"/>
    </row>
    <row r="52" spans="1:40" ht="20.100000000000001" customHeight="1" x14ac:dyDescent="0.15">
      <c r="A52" s="4818" t="s">
        <v>162</v>
      </c>
      <c r="B52" s="4819"/>
      <c r="C52" s="4819"/>
      <c r="D52" s="4819"/>
      <c r="E52" s="4820" t="str">
        <f>AA53 &amp; "国・県の制度　 " &amp; AB53  &amp; "国・県の制度＋市独自の制度　 "  &amp; AC53  &amp; "市独自の制度"</f>
        <v>□国・県の制度　 ■国・県の制度＋市独自の制度　 □市独自の制度</v>
      </c>
      <c r="F52" s="4821"/>
      <c r="G52" s="4821"/>
      <c r="H52" s="4821"/>
      <c r="I52" s="4821"/>
      <c r="J52" s="4821"/>
      <c r="K52" s="4821"/>
      <c r="L52" s="4821"/>
      <c r="M52" s="4821"/>
      <c r="N52" s="4822"/>
      <c r="AA52" s="8" t="s">
        <v>191</v>
      </c>
      <c r="AB52" s="8" t="s">
        <v>192</v>
      </c>
      <c r="AC52" s="8" t="s">
        <v>192</v>
      </c>
      <c r="AD52" s="8" t="s">
        <v>192</v>
      </c>
    </row>
    <row r="53" spans="1:40" ht="20.100000000000001" customHeight="1" thickBot="1" x14ac:dyDescent="0.2">
      <c r="A53" s="4807" t="s">
        <v>163</v>
      </c>
      <c r="B53" s="4808"/>
      <c r="C53" s="4808"/>
      <c r="D53" s="4808"/>
      <c r="E53" s="4809" t="s">
        <v>643</v>
      </c>
      <c r="F53" s="4810"/>
      <c r="G53" s="4810"/>
      <c r="H53" s="4810"/>
      <c r="I53" s="4810"/>
      <c r="J53" s="4810"/>
      <c r="K53" s="4810"/>
      <c r="L53" s="4810"/>
      <c r="M53" s="4810"/>
      <c r="N53" s="4811"/>
      <c r="AA53" s="8" t="s">
        <v>192</v>
      </c>
      <c r="AB53" s="8" t="s">
        <v>191</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1385000</v>
      </c>
      <c r="F57" s="108"/>
      <c r="G57" s="108">
        <f>IFERROR(HLOOKUP($AF$38,$AA$56:$AI$57,2,FALSE)*1000,"")</f>
        <v>1319000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1385</v>
      </c>
      <c r="AE57" s="23">
        <v>1385</v>
      </c>
      <c r="AF57" s="23">
        <v>1319</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1385000</v>
      </c>
      <c r="G58" s="15"/>
      <c r="H58" s="16">
        <f>IFERROR(G57-H59,"")</f>
        <v>1319000</v>
      </c>
      <c r="I58" s="15"/>
      <c r="J58" s="16">
        <f>IFERROR(I57-J59,"")</f>
        <v>0</v>
      </c>
      <c r="K58" s="15"/>
      <c r="L58" s="16">
        <f>IFERROR(K57-L59,"")</f>
        <v>0</v>
      </c>
      <c r="M58" s="15"/>
      <c r="N58" s="17">
        <f>IFERROR(M57-N59,"")</f>
        <v>0</v>
      </c>
      <c r="AA58" s="23">
        <v>0</v>
      </c>
      <c r="AB58" s="23">
        <v>0</v>
      </c>
      <c r="AC58" s="23">
        <v>0</v>
      </c>
      <c r="AD58" s="23">
        <v>8000</v>
      </c>
      <c r="AE58" s="23">
        <v>1195000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1195000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190000</v>
      </c>
      <c r="F61" s="108"/>
      <c r="G61" s="108">
        <f>IFERROR(G57-G60,"")</f>
        <v>1319000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0.86281588447653434</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644</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645</v>
      </c>
      <c r="C70" s="96"/>
      <c r="D70" s="26" t="s">
        <v>240</v>
      </c>
      <c r="E70" s="91">
        <f>IFERROR(HLOOKUP($AE$38,$AA$76:$AI$80,2,FALSE),"")</f>
        <v>202</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202</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4794" t="s">
        <v>151</v>
      </c>
      <c r="B85" s="4795"/>
      <c r="C85" s="4795"/>
      <c r="D85" s="4795"/>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4794" t="s">
        <v>155</v>
      </c>
      <c r="B87" s="4795"/>
      <c r="C87" s="4795"/>
      <c r="D87" s="4795"/>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4805" t="s">
        <v>158</v>
      </c>
      <c r="B89" s="4806"/>
      <c r="C89" s="4806"/>
      <c r="D89" s="4806"/>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4794" t="s">
        <v>160</v>
      </c>
      <c r="B91" s="4795"/>
      <c r="C91" s="4795"/>
      <c r="D91" s="4796"/>
      <c r="E91" s="52" t="s">
        <v>646</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4794" t="s">
        <v>172</v>
      </c>
      <c r="B98" s="4795"/>
      <c r="C98" s="4795"/>
      <c r="D98" s="4796"/>
      <c r="E98" s="4800" t="s">
        <v>216</v>
      </c>
      <c r="F98" s="4801"/>
      <c r="G98" s="4802" t="s">
        <v>173</v>
      </c>
      <c r="H98" s="4803"/>
      <c r="I98" s="4803"/>
      <c r="J98" s="4803"/>
      <c r="K98" s="4803"/>
      <c r="L98" s="4803"/>
      <c r="M98" s="4803"/>
      <c r="N98" s="4804"/>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4794" t="s">
        <v>183</v>
      </c>
      <c r="B105" s="4795"/>
      <c r="C105" s="4795"/>
      <c r="D105" s="4796"/>
      <c r="E105" s="4797" t="s">
        <v>647</v>
      </c>
      <c r="F105" s="4798"/>
      <c r="G105" s="4798"/>
      <c r="H105" s="4798"/>
      <c r="I105" s="4798"/>
      <c r="J105" s="4798"/>
      <c r="K105" s="4798"/>
      <c r="L105" s="4798"/>
      <c r="M105" s="4798"/>
      <c r="N105" s="4799"/>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4805" t="s">
        <v>147</v>
      </c>
      <c r="Q4" s="4806"/>
      <c r="R4" s="4806"/>
      <c r="S4" s="4806"/>
      <c r="T4" s="197" t="str">
        <f>LEFT(E83,1)</f>
        <v>Ｂ</v>
      </c>
      <c r="U4" s="4931" t="s">
        <v>148</v>
      </c>
      <c r="V4" s="4931"/>
      <c r="W4" s="4931"/>
      <c r="X4" s="4932"/>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4794" t="s">
        <v>151</v>
      </c>
      <c r="Q6" s="4795"/>
      <c r="R6" s="4795"/>
      <c r="S6" s="4795"/>
      <c r="T6" s="197" t="str">
        <f>LEFT(E85,1)</f>
        <v>Ｂ</v>
      </c>
      <c r="U6" s="4931" t="s">
        <v>152</v>
      </c>
      <c r="V6" s="4931"/>
      <c r="W6" s="4931"/>
      <c r="X6" s="4932"/>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4933" t="s">
        <v>153</v>
      </c>
      <c r="B7" s="4934"/>
      <c r="C7" s="4934"/>
      <c r="D7" s="4934"/>
      <c r="E7" s="4935" t="str">
        <f t="shared" si="0"/>
        <v>要保護及び準要保護児童生徒就学援助（小学校）</v>
      </c>
      <c r="F7" s="4936"/>
      <c r="G7" s="4936"/>
      <c r="H7" s="4936"/>
      <c r="I7" s="4936"/>
      <c r="J7" s="4936"/>
      <c r="K7" s="4936"/>
      <c r="L7" s="4936"/>
      <c r="M7" s="4936"/>
      <c r="N7" s="4937"/>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4908" t="s">
        <v>154</v>
      </c>
      <c r="B8" s="4909"/>
      <c r="C8" s="4909"/>
      <c r="D8" s="4909"/>
      <c r="E8" s="4918" t="str">
        <f t="shared" si="0"/>
        <v>学務課</v>
      </c>
      <c r="F8" s="4919"/>
      <c r="G8" s="4919"/>
      <c r="H8" s="4919"/>
      <c r="I8" s="4919"/>
      <c r="J8" s="4919"/>
      <c r="K8" s="4919"/>
      <c r="L8" s="4919"/>
      <c r="M8" s="4919"/>
      <c r="N8" s="4920"/>
      <c r="P8" s="4905" t="s">
        <v>155</v>
      </c>
      <c r="Q8" s="4906"/>
      <c r="R8" s="4906"/>
      <c r="S8" s="4906"/>
      <c r="T8" s="184" t="str">
        <f>LEFT(E87,1)</f>
        <v>Ａ</v>
      </c>
      <c r="U8" s="4921" t="s">
        <v>156</v>
      </c>
      <c r="V8" s="4921"/>
      <c r="W8" s="4921"/>
      <c r="X8" s="4922"/>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4923" t="s">
        <v>157</v>
      </c>
      <c r="B9" s="4924"/>
      <c r="C9" s="4924"/>
      <c r="D9" s="4925"/>
      <c r="E9" s="4926" t="str">
        <f t="shared" si="0"/>
        <v>経済的理由により教育の機会が失われないように、学齢児童の保護者等に対し、就学に伴う費用を援助する。</v>
      </c>
      <c r="F9" s="4927"/>
      <c r="G9" s="4927"/>
      <c r="H9" s="4927"/>
      <c r="I9" s="4927"/>
      <c r="J9" s="4927"/>
      <c r="K9" s="4927"/>
      <c r="L9" s="4927"/>
      <c r="M9" s="4927"/>
      <c r="N9" s="4928"/>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4929" t="s">
        <v>158</v>
      </c>
      <c r="Q10" s="4930"/>
      <c r="R10" s="4930"/>
      <c r="S10" s="4930"/>
      <c r="T10" s="197" t="str">
        <f>LEFT(E89,1)</f>
        <v>Ａ</v>
      </c>
      <c r="U10" s="4921" t="s">
        <v>159</v>
      </c>
      <c r="V10" s="4921"/>
      <c r="W10" s="4921"/>
      <c r="X10" s="4922"/>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経済的理由によって就学困難と認められる児童の保護者に対し、必要な援助を行った。
昨年度と比較し、認定者数は減少したが、認定率は依然として10％超となっており、今後も事業の継続が必要である。</v>
      </c>
      <c r="U12" s="4903"/>
      <c r="V12" s="4903"/>
      <c r="W12" s="4903"/>
      <c r="X12" s="4904"/>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4908" t="s">
        <v>161</v>
      </c>
      <c r="B14" s="4909"/>
      <c r="C14" s="4909"/>
      <c r="D14" s="4909"/>
      <c r="E14" s="4910" t="str">
        <f>E51</f>
        <v>■市が直接実施  □一部委託  □全部委託・指定管理  □その他</v>
      </c>
      <c r="F14" s="4911"/>
      <c r="G14" s="4911"/>
      <c r="H14" s="4911"/>
      <c r="I14" s="4911"/>
      <c r="J14" s="4911"/>
      <c r="K14" s="4911"/>
      <c r="L14" s="4911"/>
      <c r="M14" s="4911"/>
      <c r="N14" s="4912"/>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4908" t="s">
        <v>162</v>
      </c>
      <c r="B15" s="4909"/>
      <c r="C15" s="4909"/>
      <c r="D15" s="4909"/>
      <c r="E15" s="4910" t="str">
        <f>E52</f>
        <v>□国・県の制度　 □国・県の制度＋市独自の制度　 ■市独自の制度</v>
      </c>
      <c r="F15" s="4911"/>
      <c r="G15" s="4911"/>
      <c r="H15" s="4911"/>
      <c r="I15" s="4911"/>
      <c r="J15" s="4911"/>
      <c r="K15" s="4911"/>
      <c r="L15" s="4911"/>
      <c r="M15" s="4911"/>
      <c r="N15" s="4912"/>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4913" t="s">
        <v>163</v>
      </c>
      <c r="B16" s="4914"/>
      <c r="C16" s="4914"/>
      <c r="D16" s="4914"/>
      <c r="E16" s="4915" t="str">
        <f>E53</f>
        <v>新座市就学援助事務取扱要綱</v>
      </c>
      <c r="F16" s="4916"/>
      <c r="G16" s="4916"/>
      <c r="H16" s="4916"/>
      <c r="I16" s="4916"/>
      <c r="J16" s="4916"/>
      <c r="K16" s="4916"/>
      <c r="L16" s="4916"/>
      <c r="M16" s="4916"/>
      <c r="N16" s="4917"/>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69383000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69192000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191000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62093557</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7289443</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0.89493906288283875</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経済的理由により教育の機会が失われないように、学齢児童の保護者等に対し、就学に伴う費用を援助した。
・認定数：887人（要保護10人、準要保護877人）
・援助内容：学用品費、通学用品費、校外活動費、新入学児童学用品費、修学旅行費、林間学校費、医療費、通学費、学校給食費及びオンライン学習費</v>
      </c>
      <c r="F26" s="105"/>
      <c r="G26" s="105"/>
      <c r="H26" s="105"/>
      <c r="I26" s="105"/>
      <c r="J26" s="105"/>
      <c r="K26" s="105"/>
      <c r="L26" s="105"/>
      <c r="M26" s="105"/>
      <c r="N26" s="106"/>
      <c r="O26" s="18"/>
      <c r="P26" s="4905" t="s">
        <v>183</v>
      </c>
      <c r="Q26" s="4906"/>
      <c r="R26" s="4906"/>
      <c r="S26" s="4907"/>
      <c r="T26" s="153" t="str">
        <f>E105</f>
        <v>今後も経済的な理由により教育の機会が失われないように、就学困難と認められる学齢児童の保護者に対し、学用品費、修学旅行費、学校給食費等の援助を行っていく。</v>
      </c>
      <c r="U26" s="4903"/>
      <c r="V26" s="4903"/>
      <c r="W26" s="4903"/>
      <c r="X26" s="4904"/>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認定率</v>
      </c>
      <c r="C33" s="96"/>
      <c r="D33" s="21" t="str">
        <f t="shared" ref="D33:E36" si="1">D70</f>
        <v>％</v>
      </c>
      <c r="E33" s="148">
        <f t="shared" si="1"/>
        <v>10.130000000000001</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認定人数（準要保護）</v>
      </c>
      <c r="C34" s="96"/>
      <c r="D34" s="21" t="str">
        <f t="shared" si="1"/>
        <v>人</v>
      </c>
      <c r="E34" s="148">
        <f t="shared" si="1"/>
        <v>877</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4895" t="s">
        <v>153</v>
      </c>
      <c r="B44" s="4896"/>
      <c r="C44" s="4896"/>
      <c r="D44" s="4896"/>
      <c r="E44" s="4897" t="s">
        <v>648</v>
      </c>
      <c r="F44" s="4898"/>
      <c r="G44" s="4898"/>
      <c r="H44" s="4898"/>
      <c r="I44" s="4898"/>
      <c r="J44" s="4898"/>
      <c r="K44" s="4898"/>
      <c r="L44" s="4898"/>
      <c r="M44" s="4898"/>
      <c r="N44" s="4899"/>
    </row>
    <row r="45" spans="1:35" ht="20.100000000000001" customHeight="1" x14ac:dyDescent="0.15">
      <c r="A45" s="4890" t="s">
        <v>154</v>
      </c>
      <c r="B45" s="4891"/>
      <c r="C45" s="4891"/>
      <c r="D45" s="4891"/>
      <c r="E45" s="4900" t="s">
        <v>228</v>
      </c>
      <c r="F45" s="4901"/>
      <c r="G45" s="4901"/>
      <c r="H45" s="4901"/>
      <c r="I45" s="4901"/>
      <c r="J45" s="4901"/>
      <c r="K45" s="4901"/>
      <c r="L45" s="4901"/>
      <c r="M45" s="4901"/>
      <c r="N45" s="4902"/>
    </row>
    <row r="46" spans="1:35" ht="20.100000000000001" customHeight="1" x14ac:dyDescent="0.15">
      <c r="A46" s="4884" t="s">
        <v>157</v>
      </c>
      <c r="B46" s="4885"/>
      <c r="C46" s="4885"/>
      <c r="D46" s="4886"/>
      <c r="E46" s="4887" t="s">
        <v>649</v>
      </c>
      <c r="F46" s="4888"/>
      <c r="G46" s="4888"/>
      <c r="H46" s="4888"/>
      <c r="I46" s="4888"/>
      <c r="J46" s="4888"/>
      <c r="K46" s="4888"/>
      <c r="L46" s="4888"/>
      <c r="M46" s="4888"/>
      <c r="N46" s="4889"/>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4890" t="s">
        <v>161</v>
      </c>
      <c r="B51" s="4891"/>
      <c r="C51" s="4891"/>
      <c r="D51" s="4891"/>
      <c r="E51" s="4892" t="str">
        <f>AA52 &amp; "市が直接実施  " &amp; AB52  &amp; "一部委託  "  &amp; AC52 &amp; "全部委託・指定管理  " &amp; AD52 &amp; "その他"</f>
        <v>■市が直接実施  □一部委託  □全部委託・指定管理  □その他</v>
      </c>
      <c r="F51" s="4893"/>
      <c r="G51" s="4893"/>
      <c r="H51" s="4893"/>
      <c r="I51" s="4893"/>
      <c r="J51" s="4893"/>
      <c r="K51" s="4893"/>
      <c r="L51" s="4893"/>
      <c r="M51" s="4893"/>
      <c r="N51" s="4894"/>
    </row>
    <row r="52" spans="1:40" ht="20.100000000000001" customHeight="1" x14ac:dyDescent="0.15">
      <c r="A52" s="4890" t="s">
        <v>162</v>
      </c>
      <c r="B52" s="4891"/>
      <c r="C52" s="4891"/>
      <c r="D52" s="4891"/>
      <c r="E52" s="4892" t="str">
        <f>AA53 &amp; "国・県の制度　 " &amp; AB53  &amp; "国・県の制度＋市独自の制度　 "  &amp; AC53  &amp; "市独自の制度"</f>
        <v>□国・県の制度　 □国・県の制度＋市独自の制度　 ■市独自の制度</v>
      </c>
      <c r="F52" s="4893"/>
      <c r="G52" s="4893"/>
      <c r="H52" s="4893"/>
      <c r="I52" s="4893"/>
      <c r="J52" s="4893"/>
      <c r="K52" s="4893"/>
      <c r="L52" s="4893"/>
      <c r="M52" s="4893"/>
      <c r="N52" s="4894"/>
      <c r="AA52" s="8" t="s">
        <v>191</v>
      </c>
      <c r="AB52" s="8" t="s">
        <v>192</v>
      </c>
      <c r="AC52" s="8" t="s">
        <v>192</v>
      </c>
      <c r="AD52" s="8" t="s">
        <v>192</v>
      </c>
    </row>
    <row r="53" spans="1:40" ht="20.100000000000001" customHeight="1" thickBot="1" x14ac:dyDescent="0.2">
      <c r="A53" s="4879" t="s">
        <v>163</v>
      </c>
      <c r="B53" s="4880"/>
      <c r="C53" s="4880"/>
      <c r="D53" s="4880"/>
      <c r="E53" s="4881" t="s">
        <v>650</v>
      </c>
      <c r="F53" s="4882"/>
      <c r="G53" s="4882"/>
      <c r="H53" s="4882"/>
      <c r="I53" s="4882"/>
      <c r="J53" s="4882"/>
      <c r="K53" s="4882"/>
      <c r="L53" s="4882"/>
      <c r="M53" s="4882"/>
      <c r="N53" s="4883"/>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69383000</v>
      </c>
      <c r="F57" s="108"/>
      <c r="G57" s="108">
        <f>IFERROR(HLOOKUP($AF$38,$AA$56:$AI$57,2,FALSE)*1000,"")</f>
        <v>75434000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76408</v>
      </c>
      <c r="AE57" s="23">
        <v>69383</v>
      </c>
      <c r="AF57" s="23">
        <v>75434</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69192000</v>
      </c>
      <c r="G58" s="15"/>
      <c r="H58" s="16">
        <f>IFERROR(G57-H59,"")</f>
        <v>75253000</v>
      </c>
      <c r="I58" s="15"/>
      <c r="J58" s="16">
        <f>IFERROR(I57-J59,"")</f>
        <v>0</v>
      </c>
      <c r="K58" s="15"/>
      <c r="L58" s="16">
        <f>IFERROR(K57-L59,"")</f>
        <v>0</v>
      </c>
      <c r="M58" s="15"/>
      <c r="N58" s="17">
        <f>IFERROR(M57-N59,"")</f>
        <v>0</v>
      </c>
      <c r="AA58" s="23">
        <v>0</v>
      </c>
      <c r="AB58" s="23">
        <v>0</v>
      </c>
      <c r="AC58" s="23">
        <v>0</v>
      </c>
      <c r="AD58" s="23">
        <v>36290359</v>
      </c>
      <c r="AE58" s="23">
        <v>62093557</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191000</v>
      </c>
      <c r="G59" s="15"/>
      <c r="H59" s="16">
        <f>IFERROR(HLOOKUP($AF$38,$AA$60:$AI$61,2,FALSE)*1000,"")</f>
        <v>181000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62093557</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7289443</v>
      </c>
      <c r="F61" s="108"/>
      <c r="G61" s="108">
        <f>IFERROR(G57-G60,"")</f>
        <v>75434000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201</v>
      </c>
      <c r="AE61" s="24">
        <f t="shared" si="2"/>
        <v>191</v>
      </c>
      <c r="AF61" s="24">
        <f t="shared" si="2"/>
        <v>181</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0.89493906288283875</v>
      </c>
      <c r="F62" s="110"/>
      <c r="G62" s="110">
        <f>IFERROR(G$60/G$57,"")</f>
        <v>0</v>
      </c>
      <c r="H62" s="110"/>
      <c r="I62" s="110" t="str">
        <f>IFERROR(I$60/I$57,"")</f>
        <v/>
      </c>
      <c r="J62" s="110"/>
      <c r="K62" s="110" t="str">
        <f>IFERROR(K$60/K$57,"")</f>
        <v/>
      </c>
      <c r="L62" s="110"/>
      <c r="M62" s="110" t="str">
        <f>IFERROR(M$60/M$57,"")</f>
        <v/>
      </c>
      <c r="N62" s="111"/>
      <c r="AA62" s="25">
        <v>0</v>
      </c>
      <c r="AB62" s="25">
        <v>0</v>
      </c>
      <c r="AC62" s="25">
        <v>0</v>
      </c>
      <c r="AD62" s="25">
        <v>201</v>
      </c>
      <c r="AE62" s="25">
        <v>191</v>
      </c>
      <c r="AF62" s="25">
        <v>181</v>
      </c>
      <c r="AG62" s="25">
        <v>0</v>
      </c>
      <c r="AH62" s="25">
        <v>0</v>
      </c>
      <c r="AI62" s="25">
        <v>0</v>
      </c>
      <c r="AJ62" s="8" t="s">
        <v>194</v>
      </c>
      <c r="AL62" s="8" t="s">
        <v>194</v>
      </c>
      <c r="AN62" s="8" t="s">
        <v>194</v>
      </c>
    </row>
    <row r="63" spans="1:40" ht="20.100000000000001" customHeight="1" x14ac:dyDescent="0.15">
      <c r="A63" s="103" t="s">
        <v>182</v>
      </c>
      <c r="B63" s="104"/>
      <c r="C63" s="104"/>
      <c r="D63" s="104"/>
      <c r="E63" s="105" t="s">
        <v>651</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652</v>
      </c>
      <c r="C70" s="96"/>
      <c r="D70" s="26" t="s">
        <v>271</v>
      </c>
      <c r="E70" s="91">
        <f>IFERROR(HLOOKUP($AE$38,$AA$76:$AI$80,2,FALSE),"")</f>
        <v>10.130000000000001</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653</v>
      </c>
      <c r="C71" s="96"/>
      <c r="D71" s="26" t="s">
        <v>240</v>
      </c>
      <c r="E71" s="91">
        <f>IFERROR(HLOOKUP($AE$38,$AA$76:$AI$80,3,FALSE),"")</f>
        <v>877</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10.130000000000001</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877</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4866" t="s">
        <v>151</v>
      </c>
      <c r="B85" s="4867"/>
      <c r="C85" s="4867"/>
      <c r="D85" s="4867"/>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4866" t="s">
        <v>155</v>
      </c>
      <c r="B87" s="4867"/>
      <c r="C87" s="4867"/>
      <c r="D87" s="4867"/>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4877" t="s">
        <v>158</v>
      </c>
      <c r="B89" s="4878"/>
      <c r="C89" s="4878"/>
      <c r="D89" s="4878"/>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4866" t="s">
        <v>160</v>
      </c>
      <c r="B91" s="4867"/>
      <c r="C91" s="4867"/>
      <c r="D91" s="4868"/>
      <c r="E91" s="52" t="s">
        <v>654</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4866" t="s">
        <v>172</v>
      </c>
      <c r="B98" s="4867"/>
      <c r="C98" s="4867"/>
      <c r="D98" s="4868"/>
      <c r="E98" s="4872" t="s">
        <v>206</v>
      </c>
      <c r="F98" s="4873"/>
      <c r="G98" s="4874" t="s">
        <v>173</v>
      </c>
      <c r="H98" s="4875"/>
      <c r="I98" s="4875"/>
      <c r="J98" s="4875"/>
      <c r="K98" s="4875"/>
      <c r="L98" s="4875"/>
      <c r="M98" s="4875"/>
      <c r="N98" s="4876"/>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4866" t="s">
        <v>183</v>
      </c>
      <c r="B105" s="4867"/>
      <c r="C105" s="4867"/>
      <c r="D105" s="4868"/>
      <c r="E105" s="4869" t="s">
        <v>655</v>
      </c>
      <c r="F105" s="4870"/>
      <c r="G105" s="4870"/>
      <c r="H105" s="4870"/>
      <c r="I105" s="4870"/>
      <c r="J105" s="4870"/>
      <c r="K105" s="4870"/>
      <c r="L105" s="4870"/>
      <c r="M105" s="4870"/>
      <c r="N105" s="4871"/>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437" t="s">
        <v>147</v>
      </c>
      <c r="Q4" s="438"/>
      <c r="R4" s="438"/>
      <c r="S4" s="438"/>
      <c r="T4" s="197" t="str">
        <f>LEFT(E83,1)</f>
        <v>Ｂ</v>
      </c>
      <c r="U4" s="504" t="s">
        <v>148</v>
      </c>
      <c r="V4" s="504"/>
      <c r="W4" s="504"/>
      <c r="X4" s="505"/>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教育内容の充実</v>
      </c>
      <c r="F6" s="138"/>
      <c r="G6" s="138"/>
      <c r="H6" s="138"/>
      <c r="I6" s="138"/>
      <c r="J6" s="138"/>
      <c r="K6" s="138"/>
      <c r="L6" s="138"/>
      <c r="M6" s="138"/>
      <c r="N6" s="139"/>
      <c r="P6" s="426" t="s">
        <v>151</v>
      </c>
      <c r="Q6" s="427"/>
      <c r="R6" s="427"/>
      <c r="S6" s="427"/>
      <c r="T6" s="197" t="str">
        <f>LEFT(E85,1)</f>
        <v>Ｂ</v>
      </c>
      <c r="U6" s="504" t="s">
        <v>152</v>
      </c>
      <c r="V6" s="504"/>
      <c r="W6" s="504"/>
      <c r="X6" s="505"/>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495" t="s">
        <v>153</v>
      </c>
      <c r="B7" s="496"/>
      <c r="C7" s="496"/>
      <c r="D7" s="496"/>
      <c r="E7" s="497" t="str">
        <f t="shared" si="0"/>
        <v>特別支援教育就学奨励（小学校）</v>
      </c>
      <c r="F7" s="498"/>
      <c r="G7" s="498"/>
      <c r="H7" s="498"/>
      <c r="I7" s="498"/>
      <c r="J7" s="498"/>
      <c r="K7" s="498"/>
      <c r="L7" s="498"/>
      <c r="M7" s="498"/>
      <c r="N7" s="499"/>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450" t="s">
        <v>154</v>
      </c>
      <c r="B8" s="451"/>
      <c r="C8" s="451"/>
      <c r="D8" s="451"/>
      <c r="E8" s="460" t="str">
        <f t="shared" si="0"/>
        <v>学務課</v>
      </c>
      <c r="F8" s="461"/>
      <c r="G8" s="461"/>
      <c r="H8" s="461"/>
      <c r="I8" s="461"/>
      <c r="J8" s="461"/>
      <c r="K8" s="461"/>
      <c r="L8" s="461"/>
      <c r="M8" s="461"/>
      <c r="N8" s="462"/>
      <c r="P8" s="426" t="s">
        <v>155</v>
      </c>
      <c r="Q8" s="427"/>
      <c r="R8" s="427"/>
      <c r="S8" s="427"/>
      <c r="T8" s="184" t="str">
        <f>LEFT(E87,1)</f>
        <v>Ａ</v>
      </c>
      <c r="U8" s="504" t="s">
        <v>156</v>
      </c>
      <c r="V8" s="504"/>
      <c r="W8" s="504"/>
      <c r="X8" s="505"/>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444" t="s">
        <v>157</v>
      </c>
      <c r="B9" s="445"/>
      <c r="C9" s="445"/>
      <c r="D9" s="446"/>
      <c r="E9" s="447" t="str">
        <f t="shared" si="0"/>
        <v>障がいのある学齢児童の就学の事情を考慮し、学齢児童の保護者等の経済的負担の軽減を図るため、就学に伴う費用の一部を援助する。</v>
      </c>
      <c r="F9" s="448"/>
      <c r="G9" s="448"/>
      <c r="H9" s="448"/>
      <c r="I9" s="448"/>
      <c r="J9" s="448"/>
      <c r="K9" s="448"/>
      <c r="L9" s="448"/>
      <c r="M9" s="448"/>
      <c r="N9" s="449"/>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437" t="s">
        <v>158</v>
      </c>
      <c r="Q10" s="438"/>
      <c r="R10" s="438"/>
      <c r="S10" s="438"/>
      <c r="T10" s="197" t="str">
        <f>LEFT(E89,1)</f>
        <v>Ａ</v>
      </c>
      <c r="U10" s="504" t="s">
        <v>159</v>
      </c>
      <c r="V10" s="504"/>
      <c r="W10" s="504"/>
      <c r="X10" s="505"/>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障がいのある学齢児童の就学の事情を考慮し、学齢児童の保護者等の経済的負担の軽減を図るため、就学に伴う費用の一部を援助した。
特別支援学級に在籍する児童生徒数は年々増えており、それに伴い就学奨励費の支給人数も年々増えている。援助の必要性が高まっているため、今後も事業の継続が必要である。</v>
      </c>
      <c r="U12" s="430"/>
      <c r="V12" s="430"/>
      <c r="W12" s="430"/>
      <c r="X12" s="4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450" t="s">
        <v>161</v>
      </c>
      <c r="B14" s="451"/>
      <c r="C14" s="451"/>
      <c r="D14" s="451"/>
      <c r="E14" s="452" t="str">
        <f>E51</f>
        <v>■市が直接実施  □一部委託  □全部委託・指定管理  □その他</v>
      </c>
      <c r="F14" s="453"/>
      <c r="G14" s="453"/>
      <c r="H14" s="453"/>
      <c r="I14" s="453"/>
      <c r="J14" s="453"/>
      <c r="K14" s="453"/>
      <c r="L14" s="453"/>
      <c r="M14" s="453"/>
      <c r="N14" s="454"/>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450" t="s">
        <v>162</v>
      </c>
      <c r="B15" s="451"/>
      <c r="C15" s="451"/>
      <c r="D15" s="451"/>
      <c r="E15" s="452" t="str">
        <f>E52</f>
        <v>□国・県の制度　 □国・県の制度＋市独自の制度　 ■市独自の制度</v>
      </c>
      <c r="F15" s="453"/>
      <c r="G15" s="453"/>
      <c r="H15" s="453"/>
      <c r="I15" s="453"/>
      <c r="J15" s="453"/>
      <c r="K15" s="453"/>
      <c r="L15" s="453"/>
      <c r="M15" s="453"/>
      <c r="N15" s="454"/>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439" t="s">
        <v>163</v>
      </c>
      <c r="B16" s="440"/>
      <c r="C16" s="440"/>
      <c r="D16" s="440"/>
      <c r="E16" s="441" t="str">
        <f>E53</f>
        <v>要保護児童生徒援助費補助金及び特別支援教育就学奨励費補助金交付要綱</v>
      </c>
      <c r="F16" s="442"/>
      <c r="G16" s="442"/>
      <c r="H16" s="442"/>
      <c r="I16" s="442"/>
      <c r="J16" s="442"/>
      <c r="K16" s="442"/>
      <c r="L16" s="442"/>
      <c r="M16" s="442"/>
      <c r="N16" s="443"/>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3717000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1595000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2122000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3411167</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305833</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0.91772047350013453</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障がいのある学齢児童の就学の事情を考慮し、学齢児童の保護者等の経済的負担の軽減を図るため、就学に伴う費用の一部を援助した。
・支給人数：９８人
・援助内容：学用品・通学用品購入費、校外活動費（宿泊を伴わないもの）、校外活動費（宿泊を伴うもの・林間学校含む。）、新入学児童生徒学用品・通学用品購入費、修学旅行費、通学費、学校給食費</v>
      </c>
      <c r="F26" s="105"/>
      <c r="G26" s="105"/>
      <c r="H26" s="105"/>
      <c r="I26" s="105"/>
      <c r="J26" s="105"/>
      <c r="K26" s="105"/>
      <c r="L26" s="105"/>
      <c r="M26" s="105"/>
      <c r="N26" s="106"/>
      <c r="O26" s="18"/>
      <c r="P26" s="426" t="s">
        <v>183</v>
      </c>
      <c r="Q26" s="427"/>
      <c r="R26" s="427"/>
      <c r="S26" s="503"/>
      <c r="T26" s="153" t="str">
        <f>E105</f>
        <v>今後も障がいのある学齢児童の就学の事情を考慮し、学齢児童の保護者等の経済的負担の軽減を図るため、学用品・通学用品購入費、修学旅行費、学校給食費等の援助を行っていく。</v>
      </c>
      <c r="U26" s="430"/>
      <c r="V26" s="430"/>
      <c r="W26" s="430"/>
      <c r="X26" s="431"/>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支給人数</v>
      </c>
      <c r="C33" s="96"/>
      <c r="D33" s="21" t="str">
        <f t="shared" ref="D33:E36" si="1">D70</f>
        <v>人</v>
      </c>
      <c r="E33" s="148">
        <f t="shared" si="1"/>
        <v>98</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支給金額</v>
      </c>
      <c r="C34" s="96"/>
      <c r="D34" s="21" t="str">
        <f t="shared" si="1"/>
        <v>円</v>
      </c>
      <c r="E34" s="162">
        <f t="shared" si="1"/>
        <v>3411167</v>
      </c>
      <c r="F34" s="162"/>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施策１　教育内容の充実</v>
      </c>
      <c r="F43" s="138"/>
      <c r="G43" s="138"/>
      <c r="H43" s="138"/>
      <c r="I43" s="138"/>
      <c r="J43" s="138"/>
      <c r="K43" s="138"/>
      <c r="L43" s="138"/>
      <c r="M43" s="138"/>
      <c r="N43" s="139"/>
      <c r="AA43" s="8">
        <v>1</v>
      </c>
      <c r="AB43" s="8" t="s">
        <v>10</v>
      </c>
    </row>
    <row r="44" spans="1:35" ht="20.100000000000001" customHeight="1" x14ac:dyDescent="0.15">
      <c r="A44" s="495" t="s">
        <v>153</v>
      </c>
      <c r="B44" s="496"/>
      <c r="C44" s="496"/>
      <c r="D44" s="496"/>
      <c r="E44" s="497" t="s">
        <v>243</v>
      </c>
      <c r="F44" s="498"/>
      <c r="G44" s="498"/>
      <c r="H44" s="498"/>
      <c r="I44" s="498"/>
      <c r="J44" s="498"/>
      <c r="K44" s="498"/>
      <c r="L44" s="498"/>
      <c r="M44" s="498"/>
      <c r="N44" s="499"/>
    </row>
    <row r="45" spans="1:35" ht="20.100000000000001" customHeight="1" x14ac:dyDescent="0.15">
      <c r="A45" s="490" t="s">
        <v>154</v>
      </c>
      <c r="B45" s="491"/>
      <c r="C45" s="491"/>
      <c r="D45" s="491"/>
      <c r="E45" s="500" t="s">
        <v>228</v>
      </c>
      <c r="F45" s="501"/>
      <c r="G45" s="501"/>
      <c r="H45" s="501"/>
      <c r="I45" s="501"/>
      <c r="J45" s="501"/>
      <c r="K45" s="501"/>
      <c r="L45" s="501"/>
      <c r="M45" s="501"/>
      <c r="N45" s="502"/>
    </row>
    <row r="46" spans="1:35" ht="20.100000000000001" customHeight="1" x14ac:dyDescent="0.15">
      <c r="A46" s="484" t="s">
        <v>157</v>
      </c>
      <c r="B46" s="485"/>
      <c r="C46" s="485"/>
      <c r="D46" s="486"/>
      <c r="E46" s="487" t="s">
        <v>244</v>
      </c>
      <c r="F46" s="488"/>
      <c r="G46" s="488"/>
      <c r="H46" s="488"/>
      <c r="I46" s="488"/>
      <c r="J46" s="488"/>
      <c r="K46" s="488"/>
      <c r="L46" s="488"/>
      <c r="M46" s="488"/>
      <c r="N46" s="489"/>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490" t="s">
        <v>161</v>
      </c>
      <c r="B51" s="491"/>
      <c r="C51" s="491"/>
      <c r="D51" s="491"/>
      <c r="E51" s="492" t="str">
        <f>AA52 &amp; "市が直接実施  " &amp; AB52  &amp; "一部委託  "  &amp; AC52 &amp; "全部委託・指定管理  " &amp; AD52 &amp; "その他"</f>
        <v>■市が直接実施  □一部委託  □全部委託・指定管理  □その他</v>
      </c>
      <c r="F51" s="493"/>
      <c r="G51" s="493"/>
      <c r="H51" s="493"/>
      <c r="I51" s="493"/>
      <c r="J51" s="493"/>
      <c r="K51" s="493"/>
      <c r="L51" s="493"/>
      <c r="M51" s="493"/>
      <c r="N51" s="494"/>
    </row>
    <row r="52" spans="1:40" ht="20.100000000000001" customHeight="1" x14ac:dyDescent="0.15">
      <c r="A52" s="490" t="s">
        <v>162</v>
      </c>
      <c r="B52" s="491"/>
      <c r="C52" s="491"/>
      <c r="D52" s="491"/>
      <c r="E52" s="492" t="str">
        <f>AA53 &amp; "国・県の制度　 " &amp; AB53  &amp; "国・県の制度＋市独自の制度　 "  &amp; AC53  &amp; "市独自の制度"</f>
        <v>□国・県の制度　 □国・県の制度＋市独自の制度　 ■市独自の制度</v>
      </c>
      <c r="F52" s="493"/>
      <c r="G52" s="493"/>
      <c r="H52" s="493"/>
      <c r="I52" s="493"/>
      <c r="J52" s="493"/>
      <c r="K52" s="493"/>
      <c r="L52" s="493"/>
      <c r="M52" s="493"/>
      <c r="N52" s="494"/>
      <c r="AA52" s="8" t="s">
        <v>191</v>
      </c>
      <c r="AB52" s="8" t="s">
        <v>192</v>
      </c>
      <c r="AC52" s="8" t="s">
        <v>192</v>
      </c>
      <c r="AD52" s="8" t="s">
        <v>192</v>
      </c>
    </row>
    <row r="53" spans="1:40" ht="20.100000000000001" customHeight="1" thickBot="1" x14ac:dyDescent="0.2">
      <c r="A53" s="479" t="s">
        <v>163</v>
      </c>
      <c r="B53" s="480"/>
      <c r="C53" s="480"/>
      <c r="D53" s="480"/>
      <c r="E53" s="481" t="s">
        <v>245</v>
      </c>
      <c r="F53" s="482"/>
      <c r="G53" s="482"/>
      <c r="H53" s="482"/>
      <c r="I53" s="482"/>
      <c r="J53" s="482"/>
      <c r="K53" s="482"/>
      <c r="L53" s="482"/>
      <c r="M53" s="482"/>
      <c r="N53" s="483"/>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3717000</v>
      </c>
      <c r="F57" s="108"/>
      <c r="G57" s="108">
        <f>IFERROR(HLOOKUP($AF$38,$AA$56:$AI$57,2,FALSE)*1000,"")</f>
        <v>4662000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3525</v>
      </c>
      <c r="AE57" s="23">
        <v>3717</v>
      </c>
      <c r="AF57" s="23">
        <v>4662</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1595000</v>
      </c>
      <c r="G58" s="15"/>
      <c r="H58" s="16">
        <f>IFERROR(G57-H59,"")</f>
        <v>2332000</v>
      </c>
      <c r="I58" s="15"/>
      <c r="J58" s="16">
        <f>IFERROR(I57-J59,"")</f>
        <v>0</v>
      </c>
      <c r="K58" s="15"/>
      <c r="L58" s="16">
        <f>IFERROR(K57-L59,"")</f>
        <v>0</v>
      </c>
      <c r="M58" s="15"/>
      <c r="N58" s="17">
        <f>IFERROR(M57-N59,"")</f>
        <v>0</v>
      </c>
      <c r="AA58" s="23">
        <v>0</v>
      </c>
      <c r="AB58" s="23">
        <v>0</v>
      </c>
      <c r="AC58" s="23">
        <v>0</v>
      </c>
      <c r="AD58" s="23">
        <v>1359530</v>
      </c>
      <c r="AE58" s="23">
        <v>3411167</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2122000</v>
      </c>
      <c r="G59" s="15"/>
      <c r="H59" s="16">
        <f>IFERROR(HLOOKUP($AF$38,$AA$60:$AI$61,2,FALSE)*1000,"")</f>
        <v>2330000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3411167</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305833</v>
      </c>
      <c r="F61" s="108"/>
      <c r="G61" s="108">
        <f>IFERROR(G57-G60,"")</f>
        <v>4662000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1762</v>
      </c>
      <c r="AE61" s="24">
        <f t="shared" si="2"/>
        <v>2122</v>
      </c>
      <c r="AF61" s="24">
        <f t="shared" si="2"/>
        <v>2330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0.91772047350013453</v>
      </c>
      <c r="F62" s="110"/>
      <c r="G62" s="110">
        <f>IFERROR(G$60/G$57,"")</f>
        <v>0</v>
      </c>
      <c r="H62" s="110"/>
      <c r="I62" s="110" t="str">
        <f>IFERROR(I$60/I$57,"")</f>
        <v/>
      </c>
      <c r="J62" s="110"/>
      <c r="K62" s="110" t="str">
        <f>IFERROR(K$60/K$57,"")</f>
        <v/>
      </c>
      <c r="L62" s="110"/>
      <c r="M62" s="110" t="str">
        <f>IFERROR(M$60/M$57,"")</f>
        <v/>
      </c>
      <c r="N62" s="111"/>
      <c r="AA62" s="25">
        <v>0</v>
      </c>
      <c r="AB62" s="25">
        <v>0</v>
      </c>
      <c r="AC62" s="25">
        <v>0</v>
      </c>
      <c r="AD62" s="25">
        <v>1762</v>
      </c>
      <c r="AE62" s="25">
        <v>2122</v>
      </c>
      <c r="AF62" s="25">
        <v>2330</v>
      </c>
      <c r="AG62" s="25">
        <v>0</v>
      </c>
      <c r="AH62" s="25">
        <v>0</v>
      </c>
      <c r="AI62" s="25">
        <v>0</v>
      </c>
      <c r="AJ62" s="8" t="s">
        <v>194</v>
      </c>
      <c r="AL62" s="8" t="s">
        <v>194</v>
      </c>
      <c r="AN62" s="8" t="s">
        <v>194</v>
      </c>
    </row>
    <row r="63" spans="1:40" ht="20.100000000000001" customHeight="1" x14ac:dyDescent="0.15">
      <c r="A63" s="103" t="s">
        <v>182</v>
      </c>
      <c r="B63" s="104"/>
      <c r="C63" s="104"/>
      <c r="D63" s="104"/>
      <c r="E63" s="105" t="s">
        <v>246</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247</v>
      </c>
      <c r="C70" s="96"/>
      <c r="D70" s="26" t="s">
        <v>240</v>
      </c>
      <c r="E70" s="91">
        <f>IFERROR(HLOOKUP($AE$38,$AA$76:$AI$80,2,FALSE),"")</f>
        <v>98</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248</v>
      </c>
      <c r="C71" s="96"/>
      <c r="D71" s="26" t="s">
        <v>249</v>
      </c>
      <c r="E71" s="91">
        <f>IFERROR(HLOOKUP($AE$38,$AA$76:$AI$80,3,FALSE),"")</f>
        <v>3411167</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98</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3411167</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466" t="s">
        <v>151</v>
      </c>
      <c r="B85" s="467"/>
      <c r="C85" s="467"/>
      <c r="D85" s="467"/>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466" t="s">
        <v>155</v>
      </c>
      <c r="B87" s="467"/>
      <c r="C87" s="467"/>
      <c r="D87" s="467"/>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477" t="s">
        <v>158</v>
      </c>
      <c r="B89" s="478"/>
      <c r="C89" s="478"/>
      <c r="D89" s="478"/>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466" t="s">
        <v>160</v>
      </c>
      <c r="B91" s="467"/>
      <c r="C91" s="467"/>
      <c r="D91" s="468"/>
      <c r="E91" s="52" t="s">
        <v>250</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466" t="s">
        <v>172</v>
      </c>
      <c r="B98" s="467"/>
      <c r="C98" s="467"/>
      <c r="D98" s="468"/>
      <c r="E98" s="472" t="s">
        <v>206</v>
      </c>
      <c r="F98" s="473"/>
      <c r="G98" s="474" t="s">
        <v>173</v>
      </c>
      <c r="H98" s="475"/>
      <c r="I98" s="475"/>
      <c r="J98" s="475"/>
      <c r="K98" s="475"/>
      <c r="L98" s="475"/>
      <c r="M98" s="475"/>
      <c r="N98" s="476"/>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466" t="s">
        <v>183</v>
      </c>
      <c r="B105" s="467"/>
      <c r="C105" s="467"/>
      <c r="D105" s="468"/>
      <c r="E105" s="469" t="s">
        <v>251</v>
      </c>
      <c r="F105" s="470"/>
      <c r="G105" s="470"/>
      <c r="H105" s="470"/>
      <c r="I105" s="470"/>
      <c r="J105" s="470"/>
      <c r="K105" s="470"/>
      <c r="L105" s="470"/>
      <c r="M105" s="470"/>
      <c r="N105" s="471"/>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4877" t="s">
        <v>147</v>
      </c>
      <c r="Q4" s="4878"/>
      <c r="R4" s="4878"/>
      <c r="S4" s="4878"/>
      <c r="T4" s="197" t="str">
        <f>LEFT(E83,1)</f>
        <v>Ｂ</v>
      </c>
      <c r="U4" s="5003" t="s">
        <v>148</v>
      </c>
      <c r="V4" s="5003"/>
      <c r="W4" s="5003"/>
      <c r="X4" s="5004"/>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4866" t="s">
        <v>151</v>
      </c>
      <c r="Q6" s="4867"/>
      <c r="R6" s="4867"/>
      <c r="S6" s="4867"/>
      <c r="T6" s="197" t="str">
        <f>LEFT(E85,1)</f>
        <v>Ｂ</v>
      </c>
      <c r="U6" s="5003" t="s">
        <v>152</v>
      </c>
      <c r="V6" s="5003"/>
      <c r="W6" s="5003"/>
      <c r="X6" s="5004"/>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5005" t="s">
        <v>153</v>
      </c>
      <c r="B7" s="5006"/>
      <c r="C7" s="5006"/>
      <c r="D7" s="5006"/>
      <c r="E7" s="5007" t="str">
        <f t="shared" si="0"/>
        <v>要保護及び準要保護児童生徒就学援助（中学校）</v>
      </c>
      <c r="F7" s="5008"/>
      <c r="G7" s="5008"/>
      <c r="H7" s="5008"/>
      <c r="I7" s="5008"/>
      <c r="J7" s="5008"/>
      <c r="K7" s="5008"/>
      <c r="L7" s="5008"/>
      <c r="M7" s="5008"/>
      <c r="N7" s="5009"/>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4980" t="s">
        <v>154</v>
      </c>
      <c r="B8" s="4981"/>
      <c r="C8" s="4981"/>
      <c r="D8" s="4981"/>
      <c r="E8" s="4990" t="str">
        <f t="shared" si="0"/>
        <v>学務課</v>
      </c>
      <c r="F8" s="4991"/>
      <c r="G8" s="4991"/>
      <c r="H8" s="4991"/>
      <c r="I8" s="4991"/>
      <c r="J8" s="4991"/>
      <c r="K8" s="4991"/>
      <c r="L8" s="4991"/>
      <c r="M8" s="4991"/>
      <c r="N8" s="4992"/>
      <c r="P8" s="4977" t="s">
        <v>155</v>
      </c>
      <c r="Q8" s="4978"/>
      <c r="R8" s="4978"/>
      <c r="S8" s="4978"/>
      <c r="T8" s="184" t="str">
        <f>LEFT(E87,1)</f>
        <v>Ａ</v>
      </c>
      <c r="U8" s="4993" t="s">
        <v>156</v>
      </c>
      <c r="V8" s="4993"/>
      <c r="W8" s="4993"/>
      <c r="X8" s="4994"/>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4995" t="s">
        <v>157</v>
      </c>
      <c r="B9" s="4996"/>
      <c r="C9" s="4996"/>
      <c r="D9" s="4997"/>
      <c r="E9" s="4998" t="str">
        <f t="shared" si="0"/>
        <v>経済的理由により教育の機会が失われないように、学齢生徒の保護者等に対し、就学に伴う費用を援助する。</v>
      </c>
      <c r="F9" s="4999"/>
      <c r="G9" s="4999"/>
      <c r="H9" s="4999"/>
      <c r="I9" s="4999"/>
      <c r="J9" s="4999"/>
      <c r="K9" s="4999"/>
      <c r="L9" s="4999"/>
      <c r="M9" s="4999"/>
      <c r="N9" s="5000"/>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5001" t="s">
        <v>158</v>
      </c>
      <c r="Q10" s="5002"/>
      <c r="R10" s="5002"/>
      <c r="S10" s="5002"/>
      <c r="T10" s="197" t="str">
        <f>LEFT(E89,1)</f>
        <v>Ａ</v>
      </c>
      <c r="U10" s="4993" t="s">
        <v>159</v>
      </c>
      <c r="V10" s="4993"/>
      <c r="W10" s="4993"/>
      <c r="X10" s="4994"/>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経済的理由によって就学困難と認められる生徒の保護者に対し、必要な援助を行った。
認定者数は微減傾向にあるが、認定率は依然として11％超となっており、今後も事業の継続が必要である。</v>
      </c>
      <c r="U12" s="4975"/>
      <c r="V12" s="4975"/>
      <c r="W12" s="4975"/>
      <c r="X12" s="4976"/>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4980" t="s">
        <v>161</v>
      </c>
      <c r="B14" s="4981"/>
      <c r="C14" s="4981"/>
      <c r="D14" s="4981"/>
      <c r="E14" s="4982" t="str">
        <f>E51</f>
        <v>■市が直接実施  □一部委託  □全部委託・指定管理  □その他</v>
      </c>
      <c r="F14" s="4983"/>
      <c r="G14" s="4983"/>
      <c r="H14" s="4983"/>
      <c r="I14" s="4983"/>
      <c r="J14" s="4983"/>
      <c r="K14" s="4983"/>
      <c r="L14" s="4983"/>
      <c r="M14" s="4983"/>
      <c r="N14" s="4984"/>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4980" t="s">
        <v>162</v>
      </c>
      <c r="B15" s="4981"/>
      <c r="C15" s="4981"/>
      <c r="D15" s="4981"/>
      <c r="E15" s="4982" t="str">
        <f>E52</f>
        <v>□国・県の制度　 □国・県の制度＋市独自の制度　 ■市独自の制度</v>
      </c>
      <c r="F15" s="4983"/>
      <c r="G15" s="4983"/>
      <c r="H15" s="4983"/>
      <c r="I15" s="4983"/>
      <c r="J15" s="4983"/>
      <c r="K15" s="4983"/>
      <c r="L15" s="4983"/>
      <c r="M15" s="4983"/>
      <c r="N15" s="4984"/>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4985" t="s">
        <v>163</v>
      </c>
      <c r="B16" s="4986"/>
      <c r="C16" s="4986"/>
      <c r="D16" s="4986"/>
      <c r="E16" s="4987" t="str">
        <f>E53</f>
        <v>新座市就学援助事務取扱要綱</v>
      </c>
      <c r="F16" s="4988"/>
      <c r="G16" s="4988"/>
      <c r="H16" s="4988"/>
      <c r="I16" s="4988"/>
      <c r="J16" s="4988"/>
      <c r="K16" s="4988"/>
      <c r="L16" s="4988"/>
      <c r="M16" s="4988"/>
      <c r="N16" s="4989"/>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70721000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70112000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609000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64414500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6306500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0.91082563877773226</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経済的理由により教育の機会が失われないように、学齢生徒の保護者等に対し、就学に伴う費用を援助した。
・認定数：515人（要保護19人、準要保護496人）
・援助内容：学用品費、通学用品費、校外活動費、新入学児童学用品費、修学旅行費、林間学校費、医療費、通学費、学校給食費及びオンライン学習費</v>
      </c>
      <c r="F26" s="105"/>
      <c r="G26" s="105"/>
      <c r="H26" s="105"/>
      <c r="I26" s="105"/>
      <c r="J26" s="105"/>
      <c r="K26" s="105"/>
      <c r="L26" s="105"/>
      <c r="M26" s="105"/>
      <c r="N26" s="106"/>
      <c r="O26" s="18"/>
      <c r="P26" s="4977" t="s">
        <v>183</v>
      </c>
      <c r="Q26" s="4978"/>
      <c r="R26" s="4978"/>
      <c r="S26" s="4979"/>
      <c r="T26" s="153" t="str">
        <f>E105</f>
        <v>今後も経済的な理由により教育の機会が失われないように、就学困難と認められる学齢生徒の保護者に対し、学用品費、修学旅行費、学校給食費等の援助を行っていく。</v>
      </c>
      <c r="U26" s="4975"/>
      <c r="V26" s="4975"/>
      <c r="W26" s="4975"/>
      <c r="X26" s="4976"/>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認定率</v>
      </c>
      <c r="C33" s="96"/>
      <c r="D33" s="21" t="str">
        <f t="shared" ref="D33:E36" si="1">D70</f>
        <v>％</v>
      </c>
      <c r="E33" s="148">
        <f t="shared" si="1"/>
        <v>11.88</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認定人数（準要保護）</v>
      </c>
      <c r="C34" s="96"/>
      <c r="D34" s="21" t="str">
        <f t="shared" si="1"/>
        <v>人</v>
      </c>
      <c r="E34" s="148">
        <f t="shared" si="1"/>
        <v>496</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4967" t="s">
        <v>153</v>
      </c>
      <c r="B44" s="4968"/>
      <c r="C44" s="4968"/>
      <c r="D44" s="4968"/>
      <c r="E44" s="4969" t="s">
        <v>656</v>
      </c>
      <c r="F44" s="4970"/>
      <c r="G44" s="4970"/>
      <c r="H44" s="4970"/>
      <c r="I44" s="4970"/>
      <c r="J44" s="4970"/>
      <c r="K44" s="4970"/>
      <c r="L44" s="4970"/>
      <c r="M44" s="4970"/>
      <c r="N44" s="4971"/>
    </row>
    <row r="45" spans="1:35" ht="20.100000000000001" customHeight="1" x14ac:dyDescent="0.15">
      <c r="A45" s="4962" t="s">
        <v>154</v>
      </c>
      <c r="B45" s="4963"/>
      <c r="C45" s="4963"/>
      <c r="D45" s="4963"/>
      <c r="E45" s="4972" t="s">
        <v>228</v>
      </c>
      <c r="F45" s="4973"/>
      <c r="G45" s="4973"/>
      <c r="H45" s="4973"/>
      <c r="I45" s="4973"/>
      <c r="J45" s="4973"/>
      <c r="K45" s="4973"/>
      <c r="L45" s="4973"/>
      <c r="M45" s="4973"/>
      <c r="N45" s="4974"/>
    </row>
    <row r="46" spans="1:35" ht="20.100000000000001" customHeight="1" x14ac:dyDescent="0.15">
      <c r="A46" s="4956" t="s">
        <v>157</v>
      </c>
      <c r="B46" s="4957"/>
      <c r="C46" s="4957"/>
      <c r="D46" s="4958"/>
      <c r="E46" s="4959" t="s">
        <v>657</v>
      </c>
      <c r="F46" s="4960"/>
      <c r="G46" s="4960"/>
      <c r="H46" s="4960"/>
      <c r="I46" s="4960"/>
      <c r="J46" s="4960"/>
      <c r="K46" s="4960"/>
      <c r="L46" s="4960"/>
      <c r="M46" s="4960"/>
      <c r="N46" s="4961"/>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4962" t="s">
        <v>161</v>
      </c>
      <c r="B51" s="4963"/>
      <c r="C51" s="4963"/>
      <c r="D51" s="4963"/>
      <c r="E51" s="4964" t="str">
        <f>AA52 &amp; "市が直接実施  " &amp; AB52  &amp; "一部委託  "  &amp; AC52 &amp; "全部委託・指定管理  " &amp; AD52 &amp; "その他"</f>
        <v>■市が直接実施  □一部委託  □全部委託・指定管理  □その他</v>
      </c>
      <c r="F51" s="4965"/>
      <c r="G51" s="4965"/>
      <c r="H51" s="4965"/>
      <c r="I51" s="4965"/>
      <c r="J51" s="4965"/>
      <c r="K51" s="4965"/>
      <c r="L51" s="4965"/>
      <c r="M51" s="4965"/>
      <c r="N51" s="4966"/>
    </row>
    <row r="52" spans="1:40" ht="20.100000000000001" customHeight="1" x14ac:dyDescent="0.15">
      <c r="A52" s="4962" t="s">
        <v>162</v>
      </c>
      <c r="B52" s="4963"/>
      <c r="C52" s="4963"/>
      <c r="D52" s="4963"/>
      <c r="E52" s="4964" t="str">
        <f>AA53 &amp; "国・県の制度　 " &amp; AB53  &amp; "国・県の制度＋市独自の制度　 "  &amp; AC53  &amp; "市独自の制度"</f>
        <v>□国・県の制度　 □国・県の制度＋市独自の制度　 ■市独自の制度</v>
      </c>
      <c r="F52" s="4965"/>
      <c r="G52" s="4965"/>
      <c r="H52" s="4965"/>
      <c r="I52" s="4965"/>
      <c r="J52" s="4965"/>
      <c r="K52" s="4965"/>
      <c r="L52" s="4965"/>
      <c r="M52" s="4965"/>
      <c r="N52" s="4966"/>
      <c r="AA52" s="8" t="s">
        <v>191</v>
      </c>
      <c r="AB52" s="8" t="s">
        <v>192</v>
      </c>
      <c r="AC52" s="8" t="s">
        <v>192</v>
      </c>
      <c r="AD52" s="8" t="s">
        <v>192</v>
      </c>
    </row>
    <row r="53" spans="1:40" ht="20.100000000000001" customHeight="1" thickBot="1" x14ac:dyDescent="0.2">
      <c r="A53" s="4951" t="s">
        <v>163</v>
      </c>
      <c r="B53" s="4952"/>
      <c r="C53" s="4952"/>
      <c r="D53" s="4952"/>
      <c r="E53" s="4953" t="s">
        <v>650</v>
      </c>
      <c r="F53" s="4954"/>
      <c r="G53" s="4954"/>
      <c r="H53" s="4954"/>
      <c r="I53" s="4954"/>
      <c r="J53" s="4954"/>
      <c r="K53" s="4954"/>
      <c r="L53" s="4954"/>
      <c r="M53" s="4954"/>
      <c r="N53" s="4955"/>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70721000</v>
      </c>
      <c r="F57" s="108"/>
      <c r="G57" s="108">
        <f>IFERROR(HLOOKUP($AF$38,$AA$56:$AI$57,2,FALSE)*1000,"")</f>
        <v>70268000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73288</v>
      </c>
      <c r="AE57" s="23">
        <v>70721</v>
      </c>
      <c r="AF57" s="23">
        <v>70268</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70112000</v>
      </c>
      <c r="G58" s="15"/>
      <c r="H58" s="16">
        <f>IFERROR(G57-H59,"")</f>
        <v>69839000</v>
      </c>
      <c r="I58" s="15"/>
      <c r="J58" s="16">
        <f>IFERROR(I57-J59,"")</f>
        <v>0</v>
      </c>
      <c r="K58" s="15"/>
      <c r="L58" s="16">
        <f>IFERROR(K57-L59,"")</f>
        <v>0</v>
      </c>
      <c r="M58" s="15"/>
      <c r="N58" s="17">
        <f>IFERROR(M57-N59,"")</f>
        <v>0</v>
      </c>
      <c r="AA58" s="23">
        <v>0</v>
      </c>
      <c r="AB58" s="23">
        <v>0</v>
      </c>
      <c r="AC58" s="23">
        <v>0</v>
      </c>
      <c r="AD58" s="23">
        <v>33661874</v>
      </c>
      <c r="AE58" s="23">
        <v>64414500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609000</v>
      </c>
      <c r="G59" s="15"/>
      <c r="H59" s="16">
        <f>IFERROR(HLOOKUP($AF$38,$AA$60:$AI$61,2,FALSE)*1000,"")</f>
        <v>429000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64414500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6306500</v>
      </c>
      <c r="F61" s="108"/>
      <c r="G61" s="108">
        <f>IFERROR(G57-G60,"")</f>
        <v>70268000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609</v>
      </c>
      <c r="AE61" s="24">
        <f t="shared" si="2"/>
        <v>609</v>
      </c>
      <c r="AF61" s="24">
        <f t="shared" si="2"/>
        <v>429</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0.91082563877773226</v>
      </c>
      <c r="F62" s="110"/>
      <c r="G62" s="110">
        <f>IFERROR(G$60/G$57,"")</f>
        <v>0</v>
      </c>
      <c r="H62" s="110"/>
      <c r="I62" s="110" t="str">
        <f>IFERROR(I$60/I$57,"")</f>
        <v/>
      </c>
      <c r="J62" s="110"/>
      <c r="K62" s="110" t="str">
        <f>IFERROR(K$60/K$57,"")</f>
        <v/>
      </c>
      <c r="L62" s="110"/>
      <c r="M62" s="110" t="str">
        <f>IFERROR(M$60/M$57,"")</f>
        <v/>
      </c>
      <c r="N62" s="111"/>
      <c r="AA62" s="25">
        <v>0</v>
      </c>
      <c r="AB62" s="25">
        <v>0</v>
      </c>
      <c r="AC62" s="25">
        <v>0</v>
      </c>
      <c r="AD62" s="25">
        <v>609</v>
      </c>
      <c r="AE62" s="25">
        <v>609</v>
      </c>
      <c r="AF62" s="25">
        <v>429</v>
      </c>
      <c r="AG62" s="25">
        <v>0</v>
      </c>
      <c r="AH62" s="25">
        <v>0</v>
      </c>
      <c r="AI62" s="25">
        <v>0</v>
      </c>
      <c r="AJ62" s="8" t="s">
        <v>194</v>
      </c>
      <c r="AL62" s="8" t="s">
        <v>194</v>
      </c>
      <c r="AN62" s="8" t="s">
        <v>194</v>
      </c>
    </row>
    <row r="63" spans="1:40" ht="20.100000000000001" customHeight="1" x14ac:dyDescent="0.15">
      <c r="A63" s="103" t="s">
        <v>182</v>
      </c>
      <c r="B63" s="104"/>
      <c r="C63" s="104"/>
      <c r="D63" s="104"/>
      <c r="E63" s="105" t="s">
        <v>658</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652</v>
      </c>
      <c r="C70" s="96"/>
      <c r="D70" s="26" t="s">
        <v>271</v>
      </c>
      <c r="E70" s="91">
        <f>IFERROR(HLOOKUP($AE$38,$AA$76:$AI$80,2,FALSE),"")</f>
        <v>11.88</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653</v>
      </c>
      <c r="C71" s="96"/>
      <c r="D71" s="26" t="s">
        <v>240</v>
      </c>
      <c r="E71" s="91">
        <f>IFERROR(HLOOKUP($AE$38,$AA$76:$AI$80,3,FALSE),"")</f>
        <v>496</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11.88</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496</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4938" t="s">
        <v>151</v>
      </c>
      <c r="B85" s="4939"/>
      <c r="C85" s="4939"/>
      <c r="D85" s="4939"/>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4938" t="s">
        <v>155</v>
      </c>
      <c r="B87" s="4939"/>
      <c r="C87" s="4939"/>
      <c r="D87" s="4939"/>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4949" t="s">
        <v>158</v>
      </c>
      <c r="B89" s="4950"/>
      <c r="C89" s="4950"/>
      <c r="D89" s="4950"/>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4938" t="s">
        <v>160</v>
      </c>
      <c r="B91" s="4939"/>
      <c r="C91" s="4939"/>
      <c r="D91" s="4940"/>
      <c r="E91" s="52" t="s">
        <v>659</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4938" t="s">
        <v>172</v>
      </c>
      <c r="B98" s="4939"/>
      <c r="C98" s="4939"/>
      <c r="D98" s="4940"/>
      <c r="E98" s="4944" t="s">
        <v>206</v>
      </c>
      <c r="F98" s="4945"/>
      <c r="G98" s="4946" t="s">
        <v>173</v>
      </c>
      <c r="H98" s="4947"/>
      <c r="I98" s="4947"/>
      <c r="J98" s="4947"/>
      <c r="K98" s="4947"/>
      <c r="L98" s="4947"/>
      <c r="M98" s="4947"/>
      <c r="N98" s="4948"/>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4938" t="s">
        <v>183</v>
      </c>
      <c r="B105" s="4939"/>
      <c r="C105" s="4939"/>
      <c r="D105" s="4940"/>
      <c r="E105" s="4941" t="s">
        <v>660</v>
      </c>
      <c r="F105" s="4942"/>
      <c r="G105" s="4942"/>
      <c r="H105" s="4942"/>
      <c r="I105" s="4942"/>
      <c r="J105" s="4942"/>
      <c r="K105" s="4942"/>
      <c r="L105" s="4942"/>
      <c r="M105" s="4942"/>
      <c r="N105" s="4943"/>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4949" t="s">
        <v>147</v>
      </c>
      <c r="Q4" s="4950"/>
      <c r="R4" s="4950"/>
      <c r="S4" s="4950"/>
      <c r="T4" s="197" t="str">
        <f>LEFT(E83,1)</f>
        <v>Ｂ</v>
      </c>
      <c r="U4" s="5075" t="s">
        <v>148</v>
      </c>
      <c r="V4" s="5075"/>
      <c r="W4" s="5075"/>
      <c r="X4" s="5076"/>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4938" t="s">
        <v>151</v>
      </c>
      <c r="Q6" s="4939"/>
      <c r="R6" s="4939"/>
      <c r="S6" s="4939"/>
      <c r="T6" s="197" t="str">
        <f>LEFT(E85,1)</f>
        <v>Ｂ</v>
      </c>
      <c r="U6" s="5075" t="s">
        <v>152</v>
      </c>
      <c r="V6" s="5075"/>
      <c r="W6" s="5075"/>
      <c r="X6" s="5076"/>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5077" t="s">
        <v>153</v>
      </c>
      <c r="B7" s="5078"/>
      <c r="C7" s="5078"/>
      <c r="D7" s="5078"/>
      <c r="E7" s="5079" t="str">
        <f t="shared" si="0"/>
        <v>学校給食管理</v>
      </c>
      <c r="F7" s="5080"/>
      <c r="G7" s="5080"/>
      <c r="H7" s="5080"/>
      <c r="I7" s="5080"/>
      <c r="J7" s="5080"/>
      <c r="K7" s="5080"/>
      <c r="L7" s="5080"/>
      <c r="M7" s="5080"/>
      <c r="N7" s="5081"/>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5052" t="s">
        <v>154</v>
      </c>
      <c r="B8" s="5053"/>
      <c r="C8" s="5053"/>
      <c r="D8" s="5053"/>
      <c r="E8" s="5062" t="str">
        <f t="shared" si="0"/>
        <v>学務課</v>
      </c>
      <c r="F8" s="5063"/>
      <c r="G8" s="5063"/>
      <c r="H8" s="5063"/>
      <c r="I8" s="5063"/>
      <c r="J8" s="5063"/>
      <c r="K8" s="5063"/>
      <c r="L8" s="5063"/>
      <c r="M8" s="5063"/>
      <c r="N8" s="5064"/>
      <c r="P8" s="5049" t="s">
        <v>155</v>
      </c>
      <c r="Q8" s="5050"/>
      <c r="R8" s="5050"/>
      <c r="S8" s="5050"/>
      <c r="T8" s="184" t="str">
        <f>LEFT(E87,1)</f>
        <v>Ｂ</v>
      </c>
      <c r="U8" s="5065" t="s">
        <v>156</v>
      </c>
      <c r="V8" s="5065"/>
      <c r="W8" s="5065"/>
      <c r="X8" s="5066"/>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5067" t="s">
        <v>157</v>
      </c>
      <c r="B9" s="5068"/>
      <c r="C9" s="5068"/>
      <c r="D9" s="5069"/>
      <c r="E9" s="5070" t="str">
        <f t="shared" si="0"/>
        <v>学校給食の安全性と衛生及び安定した供給の確保のため、定期的な各種衛生検査を行う。
また、公立小・中学校の保護者の負担軽減として、給食費改定分の支援を実施する。</v>
      </c>
      <c r="F9" s="5071"/>
      <c r="G9" s="5071"/>
      <c r="H9" s="5071"/>
      <c r="I9" s="5071"/>
      <c r="J9" s="5071"/>
      <c r="K9" s="5071"/>
      <c r="L9" s="5071"/>
      <c r="M9" s="5071"/>
      <c r="N9" s="5072"/>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5073" t="s">
        <v>158</v>
      </c>
      <c r="Q10" s="5074"/>
      <c r="R10" s="5074"/>
      <c r="S10" s="5074"/>
      <c r="T10" s="197" t="str">
        <f>LEFT(E89,1)</f>
        <v>Ｂ</v>
      </c>
      <c r="U10" s="5065" t="s">
        <v>159</v>
      </c>
      <c r="V10" s="5065"/>
      <c r="W10" s="5065"/>
      <c r="X10" s="5066"/>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給食室の清潔さや調理員及び栄養士の健康は、学校給食を口にする児童生徒に直接影響が出るため、常に高水準の衛生環境が求められるが、それを維持することができた。
今後もシティプロモーション方針として「首都近郊で戸建て住宅を取得しようとしている３０歳代の子育て世代」を呼び込むのであれば、支援金等だけではなく、日々児童生徒が口にする学校給食を作る給食室の表面化しづらい問題解決に向けて、より一層の充実に向けて検討していく必要がある。</v>
      </c>
      <c r="U12" s="5047"/>
      <c r="V12" s="5047"/>
      <c r="W12" s="5047"/>
      <c r="X12" s="504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5052" t="s">
        <v>161</v>
      </c>
      <c r="B14" s="5053"/>
      <c r="C14" s="5053"/>
      <c r="D14" s="5053"/>
      <c r="E14" s="5054" t="str">
        <f>E51</f>
        <v>■市が直接実施  ■一部委託  □全部委託・指定管理  □その他</v>
      </c>
      <c r="F14" s="5055"/>
      <c r="G14" s="5055"/>
      <c r="H14" s="5055"/>
      <c r="I14" s="5055"/>
      <c r="J14" s="5055"/>
      <c r="K14" s="5055"/>
      <c r="L14" s="5055"/>
      <c r="M14" s="5055"/>
      <c r="N14" s="5056"/>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5052" t="s">
        <v>162</v>
      </c>
      <c r="B15" s="5053"/>
      <c r="C15" s="5053"/>
      <c r="D15" s="5053"/>
      <c r="E15" s="5054" t="str">
        <f>E52</f>
        <v>■国・県の制度　 □国・県の制度＋市独自の制度　 □市独自の制度</v>
      </c>
      <c r="F15" s="5055"/>
      <c r="G15" s="5055"/>
      <c r="H15" s="5055"/>
      <c r="I15" s="5055"/>
      <c r="J15" s="5055"/>
      <c r="K15" s="5055"/>
      <c r="L15" s="5055"/>
      <c r="M15" s="5055"/>
      <c r="N15" s="5056"/>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5057" t="s">
        <v>163</v>
      </c>
      <c r="B16" s="5058"/>
      <c r="C16" s="5058"/>
      <c r="D16" s="5058"/>
      <c r="E16" s="5059" t="str">
        <f>E53</f>
        <v>学校給食法</v>
      </c>
      <c r="F16" s="5060"/>
      <c r="G16" s="5060"/>
      <c r="H16" s="5060"/>
      <c r="I16" s="5060"/>
      <c r="J16" s="5060"/>
      <c r="K16" s="5060"/>
      <c r="L16" s="5060"/>
      <c r="M16" s="5060"/>
      <c r="N16" s="5061"/>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120994000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105361000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15633000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113569600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7424400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0.93863827958411161</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・会計年度調理員報酬及び費用弁償等支払い、調理員・栄養士・学務課職員検便検査、学校給食管理システム使用、学校給食費支援、給食室調理機器修繕（毎月）
・学校給食保存食用食材費負担（６月）
・会計年度調理員健康診断委託、調理員夏季研修会、調理員用作業衣購入（８月）
・食品大腸菌群定性検査業務委託、学校給食用食材細菌検査等業務委託（７、９月）
・野寺小給食室改修工事に伴う仕出し弁当提供（９月～１２月）
・学校給食施設ねずみ・害虫防除業務委託（５、７、９、１１、１、３月）</v>
      </c>
      <c r="F26" s="105"/>
      <c r="G26" s="105"/>
      <c r="H26" s="105"/>
      <c r="I26" s="105"/>
      <c r="J26" s="105"/>
      <c r="K26" s="105"/>
      <c r="L26" s="105"/>
      <c r="M26" s="105"/>
      <c r="N26" s="106"/>
      <c r="O26" s="18"/>
      <c r="P26" s="5049" t="s">
        <v>183</v>
      </c>
      <c r="Q26" s="5050"/>
      <c r="R26" s="5050"/>
      <c r="S26" s="5051"/>
      <c r="T26" s="153" t="str">
        <f>E105</f>
        <v>適切に衛生検査等を実施しつつ、随時調理機器の不具合に合わせて迅速に修繕を行い、より一層円滑な給食室の運用を図っていく。
特に、故障した給食室調理機器備品等を修繕により長期使用しているものが多いため、耐用年数を考慮して修繕と購入の費用対効果を財政課に随時情報共有し、設備の更新時期を逃さないようにする。</v>
      </c>
      <c r="U26" s="5047"/>
      <c r="V26" s="5047"/>
      <c r="W26" s="5047"/>
      <c r="X26" s="5048"/>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各種衛生検査実施回数</v>
      </c>
      <c r="C33" s="96"/>
      <c r="D33" s="21" t="str">
        <f t="shared" ref="D33:E36" si="1">D70</f>
        <v>回</v>
      </c>
      <c r="E33" s="148">
        <f t="shared" si="1"/>
        <v>34</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学校給食費支援金額</v>
      </c>
      <c r="C34" s="96"/>
      <c r="D34" s="21" t="str">
        <f t="shared" si="1"/>
        <v>円</v>
      </c>
      <c r="E34" s="162">
        <f t="shared" si="1"/>
        <v>72880900</v>
      </c>
      <c r="F34" s="162"/>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5039" t="s">
        <v>153</v>
      </c>
      <c r="B44" s="5040"/>
      <c r="C44" s="5040"/>
      <c r="D44" s="5040"/>
      <c r="E44" s="5041" t="s">
        <v>661</v>
      </c>
      <c r="F44" s="5042"/>
      <c r="G44" s="5042"/>
      <c r="H44" s="5042"/>
      <c r="I44" s="5042"/>
      <c r="J44" s="5042"/>
      <c r="K44" s="5042"/>
      <c r="L44" s="5042"/>
      <c r="M44" s="5042"/>
      <c r="N44" s="5043"/>
    </row>
    <row r="45" spans="1:35" ht="20.100000000000001" customHeight="1" x14ac:dyDescent="0.15">
      <c r="A45" s="5034" t="s">
        <v>154</v>
      </c>
      <c r="B45" s="5035"/>
      <c r="C45" s="5035"/>
      <c r="D45" s="5035"/>
      <c r="E45" s="5044" t="s">
        <v>228</v>
      </c>
      <c r="F45" s="5045"/>
      <c r="G45" s="5045"/>
      <c r="H45" s="5045"/>
      <c r="I45" s="5045"/>
      <c r="J45" s="5045"/>
      <c r="K45" s="5045"/>
      <c r="L45" s="5045"/>
      <c r="M45" s="5045"/>
      <c r="N45" s="5046"/>
    </row>
    <row r="46" spans="1:35" ht="20.100000000000001" customHeight="1" x14ac:dyDescent="0.15">
      <c r="A46" s="5028" t="s">
        <v>157</v>
      </c>
      <c r="B46" s="5029"/>
      <c r="C46" s="5029"/>
      <c r="D46" s="5030"/>
      <c r="E46" s="5031" t="s">
        <v>662</v>
      </c>
      <c r="F46" s="5032"/>
      <c r="G46" s="5032"/>
      <c r="H46" s="5032"/>
      <c r="I46" s="5032"/>
      <c r="J46" s="5032"/>
      <c r="K46" s="5032"/>
      <c r="L46" s="5032"/>
      <c r="M46" s="5032"/>
      <c r="N46" s="5033"/>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5034" t="s">
        <v>161</v>
      </c>
      <c r="B51" s="5035"/>
      <c r="C51" s="5035"/>
      <c r="D51" s="5035"/>
      <c r="E51" s="5036" t="str">
        <f>AA52 &amp; "市が直接実施  " &amp; AB52  &amp; "一部委託  "  &amp; AC52 &amp; "全部委託・指定管理  " &amp; AD52 &amp; "その他"</f>
        <v>■市が直接実施  ■一部委託  □全部委託・指定管理  □その他</v>
      </c>
      <c r="F51" s="5037"/>
      <c r="G51" s="5037"/>
      <c r="H51" s="5037"/>
      <c r="I51" s="5037"/>
      <c r="J51" s="5037"/>
      <c r="K51" s="5037"/>
      <c r="L51" s="5037"/>
      <c r="M51" s="5037"/>
      <c r="N51" s="5038"/>
    </row>
    <row r="52" spans="1:40" ht="20.100000000000001" customHeight="1" x14ac:dyDescent="0.15">
      <c r="A52" s="5034" t="s">
        <v>162</v>
      </c>
      <c r="B52" s="5035"/>
      <c r="C52" s="5035"/>
      <c r="D52" s="5035"/>
      <c r="E52" s="5036" t="str">
        <f>AA53 &amp; "国・県の制度　 " &amp; AB53  &amp; "国・県の制度＋市独自の制度　 "  &amp; AC53  &amp; "市独自の制度"</f>
        <v>■国・県の制度　 □国・県の制度＋市独自の制度　 □市独自の制度</v>
      </c>
      <c r="F52" s="5037"/>
      <c r="G52" s="5037"/>
      <c r="H52" s="5037"/>
      <c r="I52" s="5037"/>
      <c r="J52" s="5037"/>
      <c r="K52" s="5037"/>
      <c r="L52" s="5037"/>
      <c r="M52" s="5037"/>
      <c r="N52" s="5038"/>
      <c r="AA52" s="8" t="s">
        <v>191</v>
      </c>
      <c r="AB52" s="8" t="s">
        <v>191</v>
      </c>
      <c r="AC52" s="8" t="s">
        <v>192</v>
      </c>
      <c r="AD52" s="8" t="s">
        <v>192</v>
      </c>
    </row>
    <row r="53" spans="1:40" ht="20.100000000000001" customHeight="1" thickBot="1" x14ac:dyDescent="0.2">
      <c r="A53" s="5023" t="s">
        <v>163</v>
      </c>
      <c r="B53" s="5024"/>
      <c r="C53" s="5024"/>
      <c r="D53" s="5024"/>
      <c r="E53" s="5025" t="s">
        <v>663</v>
      </c>
      <c r="F53" s="5026"/>
      <c r="G53" s="5026"/>
      <c r="H53" s="5026"/>
      <c r="I53" s="5026"/>
      <c r="J53" s="5026"/>
      <c r="K53" s="5026"/>
      <c r="L53" s="5026"/>
      <c r="M53" s="5026"/>
      <c r="N53" s="5027"/>
      <c r="AA53" s="8" t="s">
        <v>191</v>
      </c>
      <c r="AB53" s="8" t="s">
        <v>192</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120994000</v>
      </c>
      <c r="F57" s="108"/>
      <c r="G57" s="108">
        <f>IFERROR(HLOOKUP($AF$38,$AA$56:$AI$57,2,FALSE)*1000,"")</f>
        <v>167050000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165362</v>
      </c>
      <c r="AE57" s="23">
        <v>120994</v>
      </c>
      <c r="AF57" s="23">
        <v>167050</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105361000</v>
      </c>
      <c r="G58" s="15"/>
      <c r="H58" s="16">
        <f>IFERROR(G57-H59,"")</f>
        <v>167050000</v>
      </c>
      <c r="I58" s="15"/>
      <c r="J58" s="16">
        <f>IFERROR(I57-J59,"")</f>
        <v>0</v>
      </c>
      <c r="K58" s="15"/>
      <c r="L58" s="16">
        <f>IFERROR(K57-L59,"")</f>
        <v>0</v>
      </c>
      <c r="M58" s="15"/>
      <c r="N58" s="17">
        <f>IFERROR(M57-N59,"")</f>
        <v>0</v>
      </c>
      <c r="AA58" s="23">
        <v>0</v>
      </c>
      <c r="AB58" s="23">
        <v>0</v>
      </c>
      <c r="AC58" s="23">
        <v>0</v>
      </c>
      <c r="AD58" s="23">
        <v>116975009</v>
      </c>
      <c r="AE58" s="23">
        <v>113569600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15633000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113569600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7424400</v>
      </c>
      <c r="F61" s="108"/>
      <c r="G61" s="108">
        <f>IFERROR(G57-G60,"")</f>
        <v>167050000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23234</v>
      </c>
      <c r="AE61" s="24">
        <f t="shared" si="2"/>
        <v>15633</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0.93863827958411161</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664</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665</v>
      </c>
      <c r="C70" s="96"/>
      <c r="D70" s="26" t="s">
        <v>197</v>
      </c>
      <c r="E70" s="91">
        <f>IFERROR(HLOOKUP($AE$38,$AA$76:$AI$80,2,FALSE),"")</f>
        <v>34</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666</v>
      </c>
      <c r="C71" s="96"/>
      <c r="D71" s="26" t="s">
        <v>249</v>
      </c>
      <c r="E71" s="91">
        <f>IFERROR(HLOOKUP($AE$38,$AA$76:$AI$80,3,FALSE),"")</f>
        <v>72880900</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23234</v>
      </c>
      <c r="AE71" s="25">
        <v>15633</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34</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72880900</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5010" t="s">
        <v>151</v>
      </c>
      <c r="B85" s="5011"/>
      <c r="C85" s="5011"/>
      <c r="D85" s="5011"/>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5010" t="s">
        <v>155</v>
      </c>
      <c r="B87" s="5011"/>
      <c r="C87" s="5011"/>
      <c r="D87" s="5011"/>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5021" t="s">
        <v>158</v>
      </c>
      <c r="B89" s="5022"/>
      <c r="C89" s="5022"/>
      <c r="D89" s="5022"/>
      <c r="E89" s="79" t="s">
        <v>302</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5010" t="s">
        <v>160</v>
      </c>
      <c r="B91" s="5011"/>
      <c r="C91" s="5011"/>
      <c r="D91" s="5012"/>
      <c r="E91" s="52" t="s">
        <v>667</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5010" t="s">
        <v>172</v>
      </c>
      <c r="B98" s="5011"/>
      <c r="C98" s="5011"/>
      <c r="D98" s="5012"/>
      <c r="E98" s="5016" t="s">
        <v>216</v>
      </c>
      <c r="F98" s="5017"/>
      <c r="G98" s="5018" t="s">
        <v>173</v>
      </c>
      <c r="H98" s="5019"/>
      <c r="I98" s="5019"/>
      <c r="J98" s="5019"/>
      <c r="K98" s="5019"/>
      <c r="L98" s="5019"/>
      <c r="M98" s="5019"/>
      <c r="N98" s="5020"/>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5010" t="s">
        <v>183</v>
      </c>
      <c r="B105" s="5011"/>
      <c r="C105" s="5011"/>
      <c r="D105" s="5012"/>
      <c r="E105" s="5013" t="s">
        <v>668</v>
      </c>
      <c r="F105" s="5014"/>
      <c r="G105" s="5014"/>
      <c r="H105" s="5014"/>
      <c r="I105" s="5014"/>
      <c r="J105" s="5014"/>
      <c r="K105" s="5014"/>
      <c r="L105" s="5014"/>
      <c r="M105" s="5014"/>
      <c r="N105" s="5015"/>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5021" t="s">
        <v>147</v>
      </c>
      <c r="Q4" s="5022"/>
      <c r="R4" s="5022"/>
      <c r="S4" s="5022"/>
      <c r="T4" s="197" t="str">
        <f>LEFT(E83,1)</f>
        <v>Ｂ</v>
      </c>
      <c r="U4" s="5147" t="s">
        <v>148</v>
      </c>
      <c r="V4" s="5147"/>
      <c r="W4" s="5147"/>
      <c r="X4" s="5148"/>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5010" t="s">
        <v>151</v>
      </c>
      <c r="Q6" s="5011"/>
      <c r="R6" s="5011"/>
      <c r="S6" s="5011"/>
      <c r="T6" s="197" t="str">
        <f>LEFT(E85,1)</f>
        <v>Ａ</v>
      </c>
      <c r="U6" s="5147" t="s">
        <v>152</v>
      </c>
      <c r="V6" s="5147"/>
      <c r="W6" s="5147"/>
      <c r="X6" s="5148"/>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5149" t="s">
        <v>153</v>
      </c>
      <c r="B7" s="5150"/>
      <c r="C7" s="5150"/>
      <c r="D7" s="5150"/>
      <c r="E7" s="5151" t="str">
        <f t="shared" si="0"/>
        <v>学校給食運営</v>
      </c>
      <c r="F7" s="5152"/>
      <c r="G7" s="5152"/>
      <c r="H7" s="5152"/>
      <c r="I7" s="5152"/>
      <c r="J7" s="5152"/>
      <c r="K7" s="5152"/>
      <c r="L7" s="5152"/>
      <c r="M7" s="5152"/>
      <c r="N7" s="5153"/>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5124" t="s">
        <v>154</v>
      </c>
      <c r="B8" s="5125"/>
      <c r="C8" s="5125"/>
      <c r="D8" s="5125"/>
      <c r="E8" s="5134" t="str">
        <f t="shared" si="0"/>
        <v>学務課</v>
      </c>
      <c r="F8" s="5135"/>
      <c r="G8" s="5135"/>
      <c r="H8" s="5135"/>
      <c r="I8" s="5135"/>
      <c r="J8" s="5135"/>
      <c r="K8" s="5135"/>
      <c r="L8" s="5135"/>
      <c r="M8" s="5135"/>
      <c r="N8" s="5136"/>
      <c r="P8" s="5121" t="s">
        <v>155</v>
      </c>
      <c r="Q8" s="5122"/>
      <c r="R8" s="5122"/>
      <c r="S8" s="5122"/>
      <c r="T8" s="184" t="str">
        <f>LEFT(E87,1)</f>
        <v>Ｂ</v>
      </c>
      <c r="U8" s="5137" t="s">
        <v>156</v>
      </c>
      <c r="V8" s="5137"/>
      <c r="W8" s="5137"/>
      <c r="X8" s="5138"/>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5139" t="s">
        <v>157</v>
      </c>
      <c r="B9" s="5140"/>
      <c r="C9" s="5140"/>
      <c r="D9" s="5141"/>
      <c r="E9" s="5142" t="str">
        <f t="shared" si="0"/>
        <v>学校給食業務の運営を行う。</v>
      </c>
      <c r="F9" s="5143"/>
      <c r="G9" s="5143"/>
      <c r="H9" s="5143"/>
      <c r="I9" s="5143"/>
      <c r="J9" s="5143"/>
      <c r="K9" s="5143"/>
      <c r="L9" s="5143"/>
      <c r="M9" s="5143"/>
      <c r="N9" s="5144"/>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5145" t="s">
        <v>158</v>
      </c>
      <c r="Q10" s="5146"/>
      <c r="R10" s="5146"/>
      <c r="S10" s="5146"/>
      <c r="T10" s="197" t="str">
        <f>LEFT(E89,1)</f>
        <v>Ａ</v>
      </c>
      <c r="U10" s="5137" t="s">
        <v>159</v>
      </c>
      <c r="V10" s="5137"/>
      <c r="W10" s="5137"/>
      <c r="X10" s="513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給食室内で使用する調理器具類は、老朽化したものを使用し続けると錆や部品等が食物に混入することもあるため、定期的な入れ替えが求められるが、それを実施することができた。また、当該器具類を洗浄するための洗剤も必要数の購入や、換気扇清掃により衛生環境も整えることができた。
しかしながら、調理器具類や洗剤の単価が上昇しているため、予算の執行に苦慮もした。
今後もシティプロモーション方針として「首都近郊で戸建て住宅を取得しようとしている３０歳代の子育て世代」を呼び込むのであれば、日々児童生徒が口にする学校給食を作る給食室の表面化しづらい問題解決に向けて、より一層の充実に向けて検討していく必要がある。</v>
      </c>
      <c r="U12" s="5119"/>
      <c r="V12" s="5119"/>
      <c r="W12" s="5119"/>
      <c r="X12" s="5120"/>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5124" t="s">
        <v>161</v>
      </c>
      <c r="B14" s="5125"/>
      <c r="C14" s="5125"/>
      <c r="D14" s="5125"/>
      <c r="E14" s="5126" t="str">
        <f>E51</f>
        <v>■市が直接実施  ■一部委託  □全部委託・指定管理  □その他</v>
      </c>
      <c r="F14" s="5127"/>
      <c r="G14" s="5127"/>
      <c r="H14" s="5127"/>
      <c r="I14" s="5127"/>
      <c r="J14" s="5127"/>
      <c r="K14" s="5127"/>
      <c r="L14" s="5127"/>
      <c r="M14" s="5127"/>
      <c r="N14" s="5128"/>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5124" t="s">
        <v>162</v>
      </c>
      <c r="B15" s="5125"/>
      <c r="C15" s="5125"/>
      <c r="D15" s="5125"/>
      <c r="E15" s="5126" t="str">
        <f>E52</f>
        <v>■国・県の制度　 □国・県の制度＋市独自の制度　 □市独自の制度</v>
      </c>
      <c r="F15" s="5127"/>
      <c r="G15" s="5127"/>
      <c r="H15" s="5127"/>
      <c r="I15" s="5127"/>
      <c r="J15" s="5127"/>
      <c r="K15" s="5127"/>
      <c r="L15" s="5127"/>
      <c r="M15" s="5127"/>
      <c r="N15" s="5128"/>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5129" t="s">
        <v>163</v>
      </c>
      <c r="B16" s="5130"/>
      <c r="C16" s="5130"/>
      <c r="D16" s="5130"/>
      <c r="E16" s="5131" t="str">
        <f>E53</f>
        <v>学校給食法</v>
      </c>
      <c r="F16" s="5132"/>
      <c r="G16" s="5132"/>
      <c r="H16" s="5132"/>
      <c r="I16" s="5132"/>
      <c r="J16" s="5132"/>
      <c r="K16" s="5132"/>
      <c r="L16" s="5132"/>
      <c r="M16" s="5132"/>
      <c r="N16" s="5133"/>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120049000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120049000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114563025</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5485975</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0.95430220160101287</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・学校給食調理関連消耗品（箸、食器、揚げザル、洗剤、ペーパータオル等）購入（毎月）
・施設（給食室）用燃料購入（毎月）
・上下水道、電気使用（毎月）
・一般廃棄物収集運搬処理委託（毎月）
・天井換気扇等清掃業務委託（４、８、３月）</v>
      </c>
      <c r="F26" s="105"/>
      <c r="G26" s="105"/>
      <c r="H26" s="105"/>
      <c r="I26" s="105"/>
      <c r="J26" s="105"/>
      <c r="K26" s="105"/>
      <c r="L26" s="105"/>
      <c r="M26" s="105"/>
      <c r="N26" s="106"/>
      <c r="O26" s="18"/>
      <c r="P26" s="5121" t="s">
        <v>183</v>
      </c>
      <c r="Q26" s="5122"/>
      <c r="R26" s="5122"/>
      <c r="S26" s="5123"/>
      <c r="T26" s="153" t="str">
        <f>E105</f>
        <v>適切に調理器具類の入替を実施しつつ、換気扇の清掃を行い、より一層円滑な給食室の運用を図っていく。
また、予算に合わせてより良い調理器具類を導入する。
特に、給食室調理器具の劣化による異物混入等を回避するため、現状を財政課に随時情報共有し、器具の拡充を図る。</v>
      </c>
      <c r="U26" s="5119"/>
      <c r="V26" s="5119"/>
      <c r="W26" s="5119"/>
      <c r="X26" s="5120"/>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学校給食調理関連消耗品購入額</v>
      </c>
      <c r="C33" s="96"/>
      <c r="D33" s="21" t="str">
        <f t="shared" ref="D33:E36" si="1">D70</f>
        <v>円</v>
      </c>
      <c r="E33" s="162">
        <f t="shared" si="1"/>
        <v>23149122</v>
      </c>
      <c r="F33" s="162"/>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天井換気扇等清掃業務委託実施回数</v>
      </c>
      <c r="C34" s="96"/>
      <c r="D34" s="21" t="str">
        <f t="shared" si="1"/>
        <v>回</v>
      </c>
      <c r="E34" s="148">
        <f t="shared" si="1"/>
        <v>3</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5111" t="s">
        <v>153</v>
      </c>
      <c r="B44" s="5112"/>
      <c r="C44" s="5112"/>
      <c r="D44" s="5112"/>
      <c r="E44" s="5113" t="s">
        <v>669</v>
      </c>
      <c r="F44" s="5114"/>
      <c r="G44" s="5114"/>
      <c r="H44" s="5114"/>
      <c r="I44" s="5114"/>
      <c r="J44" s="5114"/>
      <c r="K44" s="5114"/>
      <c r="L44" s="5114"/>
      <c r="M44" s="5114"/>
      <c r="N44" s="5115"/>
    </row>
    <row r="45" spans="1:35" ht="20.100000000000001" customHeight="1" x14ac:dyDescent="0.15">
      <c r="A45" s="5106" t="s">
        <v>154</v>
      </c>
      <c r="B45" s="5107"/>
      <c r="C45" s="5107"/>
      <c r="D45" s="5107"/>
      <c r="E45" s="5116" t="s">
        <v>228</v>
      </c>
      <c r="F45" s="5117"/>
      <c r="G45" s="5117"/>
      <c r="H45" s="5117"/>
      <c r="I45" s="5117"/>
      <c r="J45" s="5117"/>
      <c r="K45" s="5117"/>
      <c r="L45" s="5117"/>
      <c r="M45" s="5117"/>
      <c r="N45" s="5118"/>
    </row>
    <row r="46" spans="1:35" ht="20.100000000000001" customHeight="1" x14ac:dyDescent="0.15">
      <c r="A46" s="5100" t="s">
        <v>157</v>
      </c>
      <c r="B46" s="5101"/>
      <c r="C46" s="5101"/>
      <c r="D46" s="5102"/>
      <c r="E46" s="5103" t="s">
        <v>670</v>
      </c>
      <c r="F46" s="5104"/>
      <c r="G46" s="5104"/>
      <c r="H46" s="5104"/>
      <c r="I46" s="5104"/>
      <c r="J46" s="5104"/>
      <c r="K46" s="5104"/>
      <c r="L46" s="5104"/>
      <c r="M46" s="5104"/>
      <c r="N46" s="5105"/>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5106" t="s">
        <v>161</v>
      </c>
      <c r="B51" s="5107"/>
      <c r="C51" s="5107"/>
      <c r="D51" s="5107"/>
      <c r="E51" s="5108" t="str">
        <f>AA52 &amp; "市が直接実施  " &amp; AB52  &amp; "一部委託  "  &amp; AC52 &amp; "全部委託・指定管理  " &amp; AD52 &amp; "その他"</f>
        <v>■市が直接実施  ■一部委託  □全部委託・指定管理  □その他</v>
      </c>
      <c r="F51" s="5109"/>
      <c r="G51" s="5109"/>
      <c r="H51" s="5109"/>
      <c r="I51" s="5109"/>
      <c r="J51" s="5109"/>
      <c r="K51" s="5109"/>
      <c r="L51" s="5109"/>
      <c r="M51" s="5109"/>
      <c r="N51" s="5110"/>
    </row>
    <row r="52" spans="1:40" ht="20.100000000000001" customHeight="1" x14ac:dyDescent="0.15">
      <c r="A52" s="5106" t="s">
        <v>162</v>
      </c>
      <c r="B52" s="5107"/>
      <c r="C52" s="5107"/>
      <c r="D52" s="5107"/>
      <c r="E52" s="5108" t="str">
        <f>AA53 &amp; "国・県の制度　 " &amp; AB53  &amp; "国・県の制度＋市独自の制度　 "  &amp; AC53  &amp; "市独自の制度"</f>
        <v>■国・県の制度　 □国・県の制度＋市独自の制度　 □市独自の制度</v>
      </c>
      <c r="F52" s="5109"/>
      <c r="G52" s="5109"/>
      <c r="H52" s="5109"/>
      <c r="I52" s="5109"/>
      <c r="J52" s="5109"/>
      <c r="K52" s="5109"/>
      <c r="L52" s="5109"/>
      <c r="M52" s="5109"/>
      <c r="N52" s="5110"/>
      <c r="AA52" s="8" t="s">
        <v>191</v>
      </c>
      <c r="AB52" s="8" t="s">
        <v>191</v>
      </c>
      <c r="AC52" s="8" t="s">
        <v>192</v>
      </c>
      <c r="AD52" s="8" t="s">
        <v>192</v>
      </c>
    </row>
    <row r="53" spans="1:40" ht="20.100000000000001" customHeight="1" thickBot="1" x14ac:dyDescent="0.2">
      <c r="A53" s="5095" t="s">
        <v>163</v>
      </c>
      <c r="B53" s="5096"/>
      <c r="C53" s="5096"/>
      <c r="D53" s="5096"/>
      <c r="E53" s="5097" t="s">
        <v>663</v>
      </c>
      <c r="F53" s="5098"/>
      <c r="G53" s="5098"/>
      <c r="H53" s="5098"/>
      <c r="I53" s="5098"/>
      <c r="J53" s="5098"/>
      <c r="K53" s="5098"/>
      <c r="L53" s="5098"/>
      <c r="M53" s="5098"/>
      <c r="N53" s="5099"/>
      <c r="AA53" s="8" t="s">
        <v>191</v>
      </c>
      <c r="AB53" s="8" t="s">
        <v>192</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120049000</v>
      </c>
      <c r="F57" s="108"/>
      <c r="G57" s="108">
        <f>IFERROR(HLOOKUP($AF$38,$AA$56:$AI$57,2,FALSE)*1000,"")</f>
        <v>83579000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109738</v>
      </c>
      <c r="AE57" s="23">
        <v>120049</v>
      </c>
      <c r="AF57" s="23">
        <v>83579</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120049000</v>
      </c>
      <c r="G58" s="15"/>
      <c r="H58" s="16">
        <f>IFERROR(G57-H59,"")</f>
        <v>83579000</v>
      </c>
      <c r="I58" s="15"/>
      <c r="J58" s="16">
        <f>IFERROR(I57-J59,"")</f>
        <v>0</v>
      </c>
      <c r="K58" s="15"/>
      <c r="L58" s="16">
        <f>IFERROR(K57-L59,"")</f>
        <v>0</v>
      </c>
      <c r="M58" s="15"/>
      <c r="N58" s="17">
        <f>IFERROR(M57-N59,"")</f>
        <v>0</v>
      </c>
      <c r="AA58" s="23">
        <v>0</v>
      </c>
      <c r="AB58" s="23">
        <v>0</v>
      </c>
      <c r="AC58" s="23">
        <v>0</v>
      </c>
      <c r="AD58" s="23">
        <v>62029390</v>
      </c>
      <c r="AE58" s="23">
        <v>114563025</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114563025</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5485975</v>
      </c>
      <c r="F61" s="108"/>
      <c r="G61" s="108">
        <f>IFERROR(G57-G60,"")</f>
        <v>83579000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0.95430220160101287</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671</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672</v>
      </c>
      <c r="C70" s="96"/>
      <c r="D70" s="26" t="s">
        <v>249</v>
      </c>
      <c r="E70" s="91">
        <f>IFERROR(HLOOKUP($AE$38,$AA$76:$AI$80,2,FALSE),"")</f>
        <v>23149122</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673</v>
      </c>
      <c r="C71" s="96"/>
      <c r="D71" s="26" t="s">
        <v>197</v>
      </c>
      <c r="E71" s="91">
        <f>IFERROR(HLOOKUP($AE$38,$AA$76:$AI$80,3,FALSE),"")</f>
        <v>3</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23149122</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3</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5082" t="s">
        <v>151</v>
      </c>
      <c r="B85" s="5083"/>
      <c r="C85" s="5083"/>
      <c r="D85" s="5083"/>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5082" t="s">
        <v>155</v>
      </c>
      <c r="B87" s="5083"/>
      <c r="C87" s="5083"/>
      <c r="D87" s="5083"/>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5093" t="s">
        <v>158</v>
      </c>
      <c r="B89" s="5094"/>
      <c r="C89" s="5094"/>
      <c r="D89" s="5094"/>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5082" t="s">
        <v>160</v>
      </c>
      <c r="B91" s="5083"/>
      <c r="C91" s="5083"/>
      <c r="D91" s="5084"/>
      <c r="E91" s="52" t="s">
        <v>674</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5082" t="s">
        <v>172</v>
      </c>
      <c r="B98" s="5083"/>
      <c r="C98" s="5083"/>
      <c r="D98" s="5084"/>
      <c r="E98" s="5088" t="s">
        <v>216</v>
      </c>
      <c r="F98" s="5089"/>
      <c r="G98" s="5090" t="s">
        <v>173</v>
      </c>
      <c r="H98" s="5091"/>
      <c r="I98" s="5091"/>
      <c r="J98" s="5091"/>
      <c r="K98" s="5091"/>
      <c r="L98" s="5091"/>
      <c r="M98" s="5091"/>
      <c r="N98" s="5092"/>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5082" t="s">
        <v>183</v>
      </c>
      <c r="B105" s="5083"/>
      <c r="C105" s="5083"/>
      <c r="D105" s="5084"/>
      <c r="E105" s="5085" t="s">
        <v>675</v>
      </c>
      <c r="F105" s="5086"/>
      <c r="G105" s="5086"/>
      <c r="H105" s="5086"/>
      <c r="I105" s="5086"/>
      <c r="J105" s="5086"/>
      <c r="K105" s="5086"/>
      <c r="L105" s="5086"/>
      <c r="M105" s="5086"/>
      <c r="N105" s="5087"/>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5093" t="s">
        <v>147</v>
      </c>
      <c r="Q4" s="5094"/>
      <c r="R4" s="5094"/>
      <c r="S4" s="5094"/>
      <c r="T4" s="197" t="str">
        <f>LEFT(E83,1)</f>
        <v>Ｂ</v>
      </c>
      <c r="U4" s="5219" t="s">
        <v>148</v>
      </c>
      <c r="V4" s="5219"/>
      <c r="W4" s="5219"/>
      <c r="X4" s="5220"/>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5082" t="s">
        <v>151</v>
      </c>
      <c r="Q6" s="5083"/>
      <c r="R6" s="5083"/>
      <c r="S6" s="5083"/>
      <c r="T6" s="197" t="str">
        <f>LEFT(E85,1)</f>
        <v>Ａ</v>
      </c>
      <c r="U6" s="5219" t="s">
        <v>152</v>
      </c>
      <c r="V6" s="5219"/>
      <c r="W6" s="5219"/>
      <c r="X6" s="5220"/>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5221" t="s">
        <v>153</v>
      </c>
      <c r="B7" s="5222"/>
      <c r="C7" s="5222"/>
      <c r="D7" s="5222"/>
      <c r="E7" s="5223" t="str">
        <f t="shared" si="0"/>
        <v>学校給食調理委託</v>
      </c>
      <c r="F7" s="5224"/>
      <c r="G7" s="5224"/>
      <c r="H7" s="5224"/>
      <c r="I7" s="5224"/>
      <c r="J7" s="5224"/>
      <c r="K7" s="5224"/>
      <c r="L7" s="5224"/>
      <c r="M7" s="5224"/>
      <c r="N7" s="5225"/>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5196" t="s">
        <v>154</v>
      </c>
      <c r="B8" s="5197"/>
      <c r="C8" s="5197"/>
      <c r="D8" s="5197"/>
      <c r="E8" s="5206" t="str">
        <f t="shared" si="0"/>
        <v>学務課</v>
      </c>
      <c r="F8" s="5207"/>
      <c r="G8" s="5207"/>
      <c r="H8" s="5207"/>
      <c r="I8" s="5207"/>
      <c r="J8" s="5207"/>
      <c r="K8" s="5207"/>
      <c r="L8" s="5207"/>
      <c r="M8" s="5207"/>
      <c r="N8" s="5208"/>
      <c r="P8" s="5193" t="s">
        <v>155</v>
      </c>
      <c r="Q8" s="5194"/>
      <c r="R8" s="5194"/>
      <c r="S8" s="5194"/>
      <c r="T8" s="184" t="str">
        <f>LEFT(E87,1)</f>
        <v>Ｂ</v>
      </c>
      <c r="U8" s="5209" t="s">
        <v>156</v>
      </c>
      <c r="V8" s="5209"/>
      <c r="W8" s="5209"/>
      <c r="X8" s="5210"/>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5211" t="s">
        <v>157</v>
      </c>
      <c r="B9" s="5212"/>
      <c r="C9" s="5212"/>
      <c r="D9" s="5213"/>
      <c r="E9" s="5214" t="str">
        <f t="shared" si="0"/>
        <v>学校給食調理業務の民間委託を順次推進する。
委託実施校
小学校　１５校（大和田小、西堀小、片山小、第四小、八石小、東北小、野火止小、
　　　　　　　　池田小、新堀小、栄小、石神小、新開小、栗原小、陣屋小、新座小）
中学校　　６校（全校）</v>
      </c>
      <c r="F9" s="5215"/>
      <c r="G9" s="5215"/>
      <c r="H9" s="5215"/>
      <c r="I9" s="5215"/>
      <c r="J9" s="5215"/>
      <c r="K9" s="5215"/>
      <c r="L9" s="5215"/>
      <c r="M9" s="5215"/>
      <c r="N9" s="5216"/>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5217" t="s">
        <v>158</v>
      </c>
      <c r="Q10" s="5218"/>
      <c r="R10" s="5218"/>
      <c r="S10" s="5218"/>
      <c r="T10" s="197" t="str">
        <f>LEFT(E89,1)</f>
        <v>Ａ</v>
      </c>
      <c r="U10" s="5209" t="s">
        <v>159</v>
      </c>
      <c r="V10" s="5209"/>
      <c r="W10" s="5209"/>
      <c r="X10" s="5210"/>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市内小・中学校２３校のうち、２１校の学校給食調理業務委託を継続契約し、安心安全な給食を提供した。
直営校２校（野寺小、東野小）について、市調理員の高齢化と人材不足を考慮し民間委託の時期を早め、全校民間委託し安定した給食提供をしてく必要がある。</v>
      </c>
      <c r="U12" s="5191"/>
      <c r="V12" s="5191"/>
      <c r="W12" s="5191"/>
      <c r="X12" s="5192"/>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5196" t="s">
        <v>161</v>
      </c>
      <c r="B14" s="5197"/>
      <c r="C14" s="5197"/>
      <c r="D14" s="5197"/>
      <c r="E14" s="5198" t="str">
        <f>E51</f>
        <v>■市が直接実施  ■一部委託  □全部委託・指定管理  □その他</v>
      </c>
      <c r="F14" s="5199"/>
      <c r="G14" s="5199"/>
      <c r="H14" s="5199"/>
      <c r="I14" s="5199"/>
      <c r="J14" s="5199"/>
      <c r="K14" s="5199"/>
      <c r="L14" s="5199"/>
      <c r="M14" s="5199"/>
      <c r="N14" s="5200"/>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5196" t="s">
        <v>162</v>
      </c>
      <c r="B15" s="5197"/>
      <c r="C15" s="5197"/>
      <c r="D15" s="5197"/>
      <c r="E15" s="5198" t="str">
        <f>E52</f>
        <v>□国・県の制度　 □国・県の制度＋市独自の制度　 ■市独自の制度</v>
      </c>
      <c r="F15" s="5199"/>
      <c r="G15" s="5199"/>
      <c r="H15" s="5199"/>
      <c r="I15" s="5199"/>
      <c r="J15" s="5199"/>
      <c r="K15" s="5199"/>
      <c r="L15" s="5199"/>
      <c r="M15" s="5199"/>
      <c r="N15" s="5200"/>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5201" t="s">
        <v>163</v>
      </c>
      <c r="B16" s="5202"/>
      <c r="C16" s="5202"/>
      <c r="D16" s="5202"/>
      <c r="E16" s="5203" t="str">
        <f>E53</f>
        <v>学校給食調理業務の民間委託に関する基本的事項、新座市学校給食調理業務委託業者選考</v>
      </c>
      <c r="F16" s="5204"/>
      <c r="G16" s="5204"/>
      <c r="H16" s="5204"/>
      <c r="I16" s="5204"/>
      <c r="J16" s="5204"/>
      <c r="K16" s="5204"/>
      <c r="L16" s="5204"/>
      <c r="M16" s="5204"/>
      <c r="N16" s="5205"/>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Ⅰ</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501854000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501854000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501853110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890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0.99999822657585669</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市内小・中学校２３校のうち、２１校の学校給食調理業務委託を継続契約。
委託実施校
小学校　１５校（大和田小、西堀小、片山小、第四小、八石小、東北小、野火止小、
　　　　　　　　池田小、新堀小、栄小、石神小、新開小、栗原小、陣屋小、新座小）
中学校　　６校（全校）</v>
      </c>
      <c r="F26" s="105"/>
      <c r="G26" s="105"/>
      <c r="H26" s="105"/>
      <c r="I26" s="105"/>
      <c r="J26" s="105"/>
      <c r="K26" s="105"/>
      <c r="L26" s="105"/>
      <c r="M26" s="105"/>
      <c r="N26" s="106"/>
      <c r="O26" s="18"/>
      <c r="P26" s="5193" t="s">
        <v>183</v>
      </c>
      <c r="Q26" s="5194"/>
      <c r="R26" s="5194"/>
      <c r="S26" s="5195"/>
      <c r="T26" s="153" t="str">
        <f>E105</f>
        <v>直営校２校（野寺小、東野小）の民間委託に関して、市調理員の高齢化と人材不足の影響により安定な給食提供に支障が出ているため、早期民間委託の必要がある。
そのため、関係課とも協議・調整をし給食室改修工事の早期完成を図る。</v>
      </c>
      <c r="U26" s="5191"/>
      <c r="V26" s="5191"/>
      <c r="W26" s="5191"/>
      <c r="X26" s="5192"/>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委託実施校</v>
      </c>
      <c r="C33" s="96"/>
      <c r="D33" s="21" t="str">
        <f t="shared" ref="D33:E36" si="1">D70</f>
        <v>校</v>
      </c>
      <c r="E33" s="148">
        <f t="shared" si="1"/>
        <v>21</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5183" t="s">
        <v>153</v>
      </c>
      <c r="B44" s="5184"/>
      <c r="C44" s="5184"/>
      <c r="D44" s="5184"/>
      <c r="E44" s="5185" t="s">
        <v>676</v>
      </c>
      <c r="F44" s="5186"/>
      <c r="G44" s="5186"/>
      <c r="H44" s="5186"/>
      <c r="I44" s="5186"/>
      <c r="J44" s="5186"/>
      <c r="K44" s="5186"/>
      <c r="L44" s="5186"/>
      <c r="M44" s="5186"/>
      <c r="N44" s="5187"/>
    </row>
    <row r="45" spans="1:35" ht="20.100000000000001" customHeight="1" x14ac:dyDescent="0.15">
      <c r="A45" s="5178" t="s">
        <v>154</v>
      </c>
      <c r="B45" s="5179"/>
      <c r="C45" s="5179"/>
      <c r="D45" s="5179"/>
      <c r="E45" s="5188" t="s">
        <v>228</v>
      </c>
      <c r="F45" s="5189"/>
      <c r="G45" s="5189"/>
      <c r="H45" s="5189"/>
      <c r="I45" s="5189"/>
      <c r="J45" s="5189"/>
      <c r="K45" s="5189"/>
      <c r="L45" s="5189"/>
      <c r="M45" s="5189"/>
      <c r="N45" s="5190"/>
    </row>
    <row r="46" spans="1:35" ht="20.100000000000001" customHeight="1" x14ac:dyDescent="0.15">
      <c r="A46" s="5172" t="s">
        <v>157</v>
      </c>
      <c r="B46" s="5173"/>
      <c r="C46" s="5173"/>
      <c r="D46" s="5174"/>
      <c r="E46" s="5175" t="s">
        <v>677</v>
      </c>
      <c r="F46" s="5176"/>
      <c r="G46" s="5176"/>
      <c r="H46" s="5176"/>
      <c r="I46" s="5176"/>
      <c r="J46" s="5176"/>
      <c r="K46" s="5176"/>
      <c r="L46" s="5176"/>
      <c r="M46" s="5176"/>
      <c r="N46" s="5177"/>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5178" t="s">
        <v>161</v>
      </c>
      <c r="B51" s="5179"/>
      <c r="C51" s="5179"/>
      <c r="D51" s="5179"/>
      <c r="E51" s="5180" t="str">
        <f>AA52 &amp; "市が直接実施  " &amp; AB52  &amp; "一部委託  "  &amp; AC52 &amp; "全部委託・指定管理  " &amp; AD52 &amp; "その他"</f>
        <v>■市が直接実施  ■一部委託  □全部委託・指定管理  □その他</v>
      </c>
      <c r="F51" s="5181"/>
      <c r="G51" s="5181"/>
      <c r="H51" s="5181"/>
      <c r="I51" s="5181"/>
      <c r="J51" s="5181"/>
      <c r="K51" s="5181"/>
      <c r="L51" s="5181"/>
      <c r="M51" s="5181"/>
      <c r="N51" s="5182"/>
    </row>
    <row r="52" spans="1:40" ht="20.100000000000001" customHeight="1" x14ac:dyDescent="0.15">
      <c r="A52" s="5178" t="s">
        <v>162</v>
      </c>
      <c r="B52" s="5179"/>
      <c r="C52" s="5179"/>
      <c r="D52" s="5179"/>
      <c r="E52" s="5180" t="str">
        <f>AA53 &amp; "国・県の制度　 " &amp; AB53  &amp; "国・県の制度＋市独自の制度　 "  &amp; AC53  &amp; "市独自の制度"</f>
        <v>□国・県の制度　 □国・県の制度＋市独自の制度　 ■市独自の制度</v>
      </c>
      <c r="F52" s="5181"/>
      <c r="G52" s="5181"/>
      <c r="H52" s="5181"/>
      <c r="I52" s="5181"/>
      <c r="J52" s="5181"/>
      <c r="K52" s="5181"/>
      <c r="L52" s="5181"/>
      <c r="M52" s="5181"/>
      <c r="N52" s="5182"/>
      <c r="AA52" s="8" t="s">
        <v>191</v>
      </c>
      <c r="AB52" s="8" t="s">
        <v>191</v>
      </c>
      <c r="AC52" s="8" t="s">
        <v>192</v>
      </c>
      <c r="AD52" s="8" t="s">
        <v>192</v>
      </c>
    </row>
    <row r="53" spans="1:40" ht="20.100000000000001" customHeight="1" thickBot="1" x14ac:dyDescent="0.2">
      <c r="A53" s="5167" t="s">
        <v>163</v>
      </c>
      <c r="B53" s="5168"/>
      <c r="C53" s="5168"/>
      <c r="D53" s="5168"/>
      <c r="E53" s="5169" t="s">
        <v>678</v>
      </c>
      <c r="F53" s="5170"/>
      <c r="G53" s="5170"/>
      <c r="H53" s="5170"/>
      <c r="I53" s="5170"/>
      <c r="J53" s="5170"/>
      <c r="K53" s="5170"/>
      <c r="L53" s="5170"/>
      <c r="M53" s="5170"/>
      <c r="N53" s="5171"/>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501854000</v>
      </c>
      <c r="F57" s="108"/>
      <c r="G57" s="108">
        <f>IFERROR(HLOOKUP($AF$38,$AA$56:$AI$57,2,FALSE)*1000,"")</f>
        <v>508568000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496254</v>
      </c>
      <c r="AE57" s="23">
        <v>501854</v>
      </c>
      <c r="AF57" s="23">
        <v>508568</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501854000</v>
      </c>
      <c r="G58" s="15"/>
      <c r="H58" s="16">
        <f>IFERROR(G57-H59,"")</f>
        <v>508568000</v>
      </c>
      <c r="I58" s="15"/>
      <c r="J58" s="16">
        <f>IFERROR(I57-J59,"")</f>
        <v>0</v>
      </c>
      <c r="K58" s="15"/>
      <c r="L58" s="16">
        <f>IFERROR(K57-L59,"")</f>
        <v>0</v>
      </c>
      <c r="M58" s="15"/>
      <c r="N58" s="17">
        <f>IFERROR(M57-N59,"")</f>
        <v>0</v>
      </c>
      <c r="AA58" s="23">
        <v>0</v>
      </c>
      <c r="AB58" s="23">
        <v>0</v>
      </c>
      <c r="AC58" s="23">
        <v>0</v>
      </c>
      <c r="AD58" s="23">
        <v>270334930</v>
      </c>
      <c r="AE58" s="23">
        <v>501853110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501853110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890</v>
      </c>
      <c r="F61" s="108"/>
      <c r="G61" s="108">
        <f>IFERROR(G57-G60,"")</f>
        <v>508568000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0.99999822657585669</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679</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680</v>
      </c>
      <c r="C70" s="96"/>
      <c r="D70" s="26" t="s">
        <v>426</v>
      </c>
      <c r="E70" s="91">
        <f>IFERROR(HLOOKUP($AE$38,$AA$76:$AI$80,2,FALSE),"")</f>
        <v>21</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21</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5154" t="s">
        <v>151</v>
      </c>
      <c r="B85" s="5155"/>
      <c r="C85" s="5155"/>
      <c r="D85" s="5155"/>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5154" t="s">
        <v>155</v>
      </c>
      <c r="B87" s="5155"/>
      <c r="C87" s="5155"/>
      <c r="D87" s="5155"/>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5165" t="s">
        <v>158</v>
      </c>
      <c r="B89" s="5166"/>
      <c r="C89" s="5166"/>
      <c r="D89" s="5166"/>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5154" t="s">
        <v>160</v>
      </c>
      <c r="B91" s="5155"/>
      <c r="C91" s="5155"/>
      <c r="D91" s="5156"/>
      <c r="E91" s="52" t="s">
        <v>681</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5154" t="s">
        <v>172</v>
      </c>
      <c r="B98" s="5155"/>
      <c r="C98" s="5155"/>
      <c r="D98" s="5156"/>
      <c r="E98" s="5160" t="s">
        <v>386</v>
      </c>
      <c r="F98" s="5161"/>
      <c r="G98" s="5162" t="s">
        <v>173</v>
      </c>
      <c r="H98" s="5163"/>
      <c r="I98" s="5163"/>
      <c r="J98" s="5163"/>
      <c r="K98" s="5163"/>
      <c r="L98" s="5163"/>
      <c r="M98" s="5163"/>
      <c r="N98" s="5164"/>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5154" t="s">
        <v>183</v>
      </c>
      <c r="B105" s="5155"/>
      <c r="C105" s="5155"/>
      <c r="D105" s="5156"/>
      <c r="E105" s="5157" t="s">
        <v>682</v>
      </c>
      <c r="F105" s="5158"/>
      <c r="G105" s="5158"/>
      <c r="H105" s="5158"/>
      <c r="I105" s="5158"/>
      <c r="J105" s="5158"/>
      <c r="K105" s="5158"/>
      <c r="L105" s="5158"/>
      <c r="M105" s="5158"/>
      <c r="N105" s="5159"/>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5165" t="s">
        <v>147</v>
      </c>
      <c r="Q4" s="5166"/>
      <c r="R4" s="5166"/>
      <c r="S4" s="5166"/>
      <c r="T4" s="197" t="str">
        <f>LEFT(E83,1)</f>
        <v>Ｂ</v>
      </c>
      <c r="U4" s="5291" t="s">
        <v>148</v>
      </c>
      <c r="V4" s="5291"/>
      <c r="W4" s="5291"/>
      <c r="X4" s="5292"/>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5154" t="s">
        <v>151</v>
      </c>
      <c r="Q6" s="5155"/>
      <c r="R6" s="5155"/>
      <c r="S6" s="5155"/>
      <c r="T6" s="197" t="str">
        <f>LEFT(E85,1)</f>
        <v>Ａ</v>
      </c>
      <c r="U6" s="5291" t="s">
        <v>152</v>
      </c>
      <c r="V6" s="5291"/>
      <c r="W6" s="5291"/>
      <c r="X6" s="5292"/>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5293" t="s">
        <v>153</v>
      </c>
      <c r="B7" s="5294"/>
      <c r="C7" s="5294"/>
      <c r="D7" s="5294"/>
      <c r="E7" s="5295" t="str">
        <f t="shared" si="0"/>
        <v>学校給食備品整備</v>
      </c>
      <c r="F7" s="5296"/>
      <c r="G7" s="5296"/>
      <c r="H7" s="5296"/>
      <c r="I7" s="5296"/>
      <c r="J7" s="5296"/>
      <c r="K7" s="5296"/>
      <c r="L7" s="5296"/>
      <c r="M7" s="5296"/>
      <c r="N7" s="5297"/>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5268" t="s">
        <v>154</v>
      </c>
      <c r="B8" s="5269"/>
      <c r="C8" s="5269"/>
      <c r="D8" s="5269"/>
      <c r="E8" s="5278" t="str">
        <f t="shared" si="0"/>
        <v>学務課</v>
      </c>
      <c r="F8" s="5279"/>
      <c r="G8" s="5279"/>
      <c r="H8" s="5279"/>
      <c r="I8" s="5279"/>
      <c r="J8" s="5279"/>
      <c r="K8" s="5279"/>
      <c r="L8" s="5279"/>
      <c r="M8" s="5279"/>
      <c r="N8" s="5280"/>
      <c r="P8" s="5265" t="s">
        <v>155</v>
      </c>
      <c r="Q8" s="5266"/>
      <c r="R8" s="5266"/>
      <c r="S8" s="5266"/>
      <c r="T8" s="184" t="str">
        <f>LEFT(E87,1)</f>
        <v>Ｂ</v>
      </c>
      <c r="U8" s="5281" t="s">
        <v>156</v>
      </c>
      <c r="V8" s="5281"/>
      <c r="W8" s="5281"/>
      <c r="X8" s="5282"/>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5283" t="s">
        <v>157</v>
      </c>
      <c r="B9" s="5284"/>
      <c r="C9" s="5284"/>
      <c r="D9" s="5285"/>
      <c r="E9" s="5286" t="str">
        <f t="shared" si="0"/>
        <v>給食調理の衛生管理上、必要となる調理備品の新規購入及び買換えを行う。</v>
      </c>
      <c r="F9" s="5287"/>
      <c r="G9" s="5287"/>
      <c r="H9" s="5287"/>
      <c r="I9" s="5287"/>
      <c r="J9" s="5287"/>
      <c r="K9" s="5287"/>
      <c r="L9" s="5287"/>
      <c r="M9" s="5287"/>
      <c r="N9" s="5288"/>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5289" t="s">
        <v>158</v>
      </c>
      <c r="Q10" s="5290"/>
      <c r="R10" s="5290"/>
      <c r="S10" s="5290"/>
      <c r="T10" s="197" t="str">
        <f>LEFT(E89,1)</f>
        <v>Ａ</v>
      </c>
      <c r="U10" s="5281" t="s">
        <v>159</v>
      </c>
      <c r="V10" s="5281"/>
      <c r="W10" s="5281"/>
      <c r="X10" s="5282"/>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給食室内で使用する給食調理機器備品は、老朽化したものを使用し続けると錆や部品等が食物に混入することもあるため、定期的な入れ替えが求められるが、一部については実施することができた。
しかしながら、給食調理機器備品の単価が上昇しており、予算の執行に苦慮もした。また、購入後２０年以上経過している備品も多く、故障による事故等の発生の懸念がある。
今後もシティプロモーション方針として「首都近郊で戸建て住宅を取得しようとしている３０歳代の子育て世代」を呼び込むのであれば、日々児童生徒が口にする学校給食を作る給食室の表面化しづらい問題解決に向けて、より一層の充実に向けて検討していく必要がある。</v>
      </c>
      <c r="U12" s="5263"/>
      <c r="V12" s="5263"/>
      <c r="W12" s="5263"/>
      <c r="X12" s="5264"/>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5268" t="s">
        <v>161</v>
      </c>
      <c r="B14" s="5269"/>
      <c r="C14" s="5269"/>
      <c r="D14" s="5269"/>
      <c r="E14" s="5270" t="str">
        <f>E51</f>
        <v>■市が直接実施  ■一部委託  □全部委託・指定管理  □その他</v>
      </c>
      <c r="F14" s="5271"/>
      <c r="G14" s="5271"/>
      <c r="H14" s="5271"/>
      <c r="I14" s="5271"/>
      <c r="J14" s="5271"/>
      <c r="K14" s="5271"/>
      <c r="L14" s="5271"/>
      <c r="M14" s="5271"/>
      <c r="N14" s="5272"/>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5268" t="s">
        <v>162</v>
      </c>
      <c r="B15" s="5269"/>
      <c r="C15" s="5269"/>
      <c r="D15" s="5269"/>
      <c r="E15" s="5270" t="str">
        <f>E52</f>
        <v>■国・県の制度　 □国・県の制度＋市独自の制度　 □市独自の制度</v>
      </c>
      <c r="F15" s="5271"/>
      <c r="G15" s="5271"/>
      <c r="H15" s="5271"/>
      <c r="I15" s="5271"/>
      <c r="J15" s="5271"/>
      <c r="K15" s="5271"/>
      <c r="L15" s="5271"/>
      <c r="M15" s="5271"/>
      <c r="N15" s="5272"/>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5273" t="s">
        <v>163</v>
      </c>
      <c r="B16" s="5274"/>
      <c r="C16" s="5274"/>
      <c r="D16" s="5274"/>
      <c r="E16" s="5275" t="str">
        <f>E53</f>
        <v>学校給食法</v>
      </c>
      <c r="F16" s="5276"/>
      <c r="G16" s="5276"/>
      <c r="H16" s="5276"/>
      <c r="I16" s="5276"/>
      <c r="J16" s="5276"/>
      <c r="K16" s="5276"/>
      <c r="L16" s="5276"/>
      <c r="M16" s="5276"/>
      <c r="N16" s="5277"/>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51389000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51389000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51388865</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135</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0.99999737297865299</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・給食調理機器備品購入（５、９、１、２月）※野寺小学校給食室改修工事に伴う備品入替も含む</v>
      </c>
      <c r="F26" s="105"/>
      <c r="G26" s="105"/>
      <c r="H26" s="105"/>
      <c r="I26" s="105"/>
      <c r="J26" s="105"/>
      <c r="K26" s="105"/>
      <c r="L26" s="105"/>
      <c r="M26" s="105"/>
      <c r="N26" s="106"/>
      <c r="O26" s="18"/>
      <c r="P26" s="5265" t="s">
        <v>183</v>
      </c>
      <c r="Q26" s="5266"/>
      <c r="R26" s="5266"/>
      <c r="S26" s="5267"/>
      <c r="T26" s="153" t="str">
        <f>E105</f>
        <v>適切に給食調理機器備品の入替を実施、より一層円滑な給食室の運用を図っていく。
また、予算に合わせてより良い給食調理機器備品を導入する。
特に、給食室調理機器備品の老朽化、設置スペースの狭隘化による異物混入や献立の格差解消に対応するため、"適切に給食調理機器備品の入替を実施、より一層円滑な給食室の運用を図っていく。
また、予算に合わせてより良い給食調理機器備品を導入する。
特に、給食室調理機器備品の老朽化、設置スペースの狭隘化による異物混入や献立の格差解消に対応するため、現状を財政課及び教育総務課に随時情報共有し、設備の拡充を図る。</v>
      </c>
      <c r="U26" s="5263"/>
      <c r="V26" s="5263"/>
      <c r="W26" s="5263"/>
      <c r="X26" s="5264"/>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給食調理機器備品購入額</v>
      </c>
      <c r="C33" s="96"/>
      <c r="D33" s="21" t="str">
        <f t="shared" ref="D33:E36" si="1">D70</f>
        <v>円</v>
      </c>
      <c r="E33" s="162">
        <f t="shared" si="1"/>
        <v>51289865</v>
      </c>
      <c r="F33" s="162"/>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5255" t="s">
        <v>153</v>
      </c>
      <c r="B44" s="5256"/>
      <c r="C44" s="5256"/>
      <c r="D44" s="5256"/>
      <c r="E44" s="5257" t="s">
        <v>683</v>
      </c>
      <c r="F44" s="5258"/>
      <c r="G44" s="5258"/>
      <c r="H44" s="5258"/>
      <c r="I44" s="5258"/>
      <c r="J44" s="5258"/>
      <c r="K44" s="5258"/>
      <c r="L44" s="5258"/>
      <c r="M44" s="5258"/>
      <c r="N44" s="5259"/>
    </row>
    <row r="45" spans="1:35" ht="20.100000000000001" customHeight="1" x14ac:dyDescent="0.15">
      <c r="A45" s="5250" t="s">
        <v>154</v>
      </c>
      <c r="B45" s="5251"/>
      <c r="C45" s="5251"/>
      <c r="D45" s="5251"/>
      <c r="E45" s="5260" t="s">
        <v>228</v>
      </c>
      <c r="F45" s="5261"/>
      <c r="G45" s="5261"/>
      <c r="H45" s="5261"/>
      <c r="I45" s="5261"/>
      <c r="J45" s="5261"/>
      <c r="K45" s="5261"/>
      <c r="L45" s="5261"/>
      <c r="M45" s="5261"/>
      <c r="N45" s="5262"/>
    </row>
    <row r="46" spans="1:35" ht="20.100000000000001" customHeight="1" x14ac:dyDescent="0.15">
      <c r="A46" s="5244" t="s">
        <v>157</v>
      </c>
      <c r="B46" s="5245"/>
      <c r="C46" s="5245"/>
      <c r="D46" s="5246"/>
      <c r="E46" s="5247" t="s">
        <v>684</v>
      </c>
      <c r="F46" s="5248"/>
      <c r="G46" s="5248"/>
      <c r="H46" s="5248"/>
      <c r="I46" s="5248"/>
      <c r="J46" s="5248"/>
      <c r="K46" s="5248"/>
      <c r="L46" s="5248"/>
      <c r="M46" s="5248"/>
      <c r="N46" s="5249"/>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5250" t="s">
        <v>161</v>
      </c>
      <c r="B51" s="5251"/>
      <c r="C51" s="5251"/>
      <c r="D51" s="5251"/>
      <c r="E51" s="5252" t="str">
        <f>AA52 &amp; "市が直接実施  " &amp; AB52  &amp; "一部委託  "  &amp; AC52 &amp; "全部委託・指定管理  " &amp; AD52 &amp; "その他"</f>
        <v>■市が直接実施  ■一部委託  □全部委託・指定管理  □その他</v>
      </c>
      <c r="F51" s="5253"/>
      <c r="G51" s="5253"/>
      <c r="H51" s="5253"/>
      <c r="I51" s="5253"/>
      <c r="J51" s="5253"/>
      <c r="K51" s="5253"/>
      <c r="L51" s="5253"/>
      <c r="M51" s="5253"/>
      <c r="N51" s="5254"/>
    </row>
    <row r="52" spans="1:40" ht="20.100000000000001" customHeight="1" x14ac:dyDescent="0.15">
      <c r="A52" s="5250" t="s">
        <v>162</v>
      </c>
      <c r="B52" s="5251"/>
      <c r="C52" s="5251"/>
      <c r="D52" s="5251"/>
      <c r="E52" s="5252" t="str">
        <f>AA53 &amp; "国・県の制度　 " &amp; AB53  &amp; "国・県の制度＋市独自の制度　 "  &amp; AC53  &amp; "市独自の制度"</f>
        <v>■国・県の制度　 □国・県の制度＋市独自の制度　 □市独自の制度</v>
      </c>
      <c r="F52" s="5253"/>
      <c r="G52" s="5253"/>
      <c r="H52" s="5253"/>
      <c r="I52" s="5253"/>
      <c r="J52" s="5253"/>
      <c r="K52" s="5253"/>
      <c r="L52" s="5253"/>
      <c r="M52" s="5253"/>
      <c r="N52" s="5254"/>
      <c r="AA52" s="8" t="s">
        <v>191</v>
      </c>
      <c r="AB52" s="8" t="s">
        <v>191</v>
      </c>
      <c r="AC52" s="8" t="s">
        <v>192</v>
      </c>
      <c r="AD52" s="8" t="s">
        <v>192</v>
      </c>
    </row>
    <row r="53" spans="1:40" ht="20.100000000000001" customHeight="1" thickBot="1" x14ac:dyDescent="0.2">
      <c r="A53" s="5239" t="s">
        <v>163</v>
      </c>
      <c r="B53" s="5240"/>
      <c r="C53" s="5240"/>
      <c r="D53" s="5240"/>
      <c r="E53" s="5241" t="s">
        <v>663</v>
      </c>
      <c r="F53" s="5242"/>
      <c r="G53" s="5242"/>
      <c r="H53" s="5242"/>
      <c r="I53" s="5242"/>
      <c r="J53" s="5242"/>
      <c r="K53" s="5242"/>
      <c r="L53" s="5242"/>
      <c r="M53" s="5242"/>
      <c r="N53" s="5243"/>
      <c r="AA53" s="8" t="s">
        <v>191</v>
      </c>
      <c r="AB53" s="8" t="s">
        <v>192</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51389000</v>
      </c>
      <c r="F57" s="108"/>
      <c r="G57" s="108">
        <f>IFERROR(HLOOKUP($AF$38,$AA$56:$AI$57,2,FALSE)*1000,"")</f>
        <v>24000000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64707</v>
      </c>
      <c r="AE57" s="23">
        <v>51389</v>
      </c>
      <c r="AF57" s="23">
        <v>24000</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51389000</v>
      </c>
      <c r="G58" s="15"/>
      <c r="H58" s="16">
        <f>IFERROR(G57-H59,"")</f>
        <v>24000000</v>
      </c>
      <c r="I58" s="15"/>
      <c r="J58" s="16">
        <f>IFERROR(I57-J59,"")</f>
        <v>0</v>
      </c>
      <c r="K58" s="15"/>
      <c r="L58" s="16">
        <f>IFERROR(K57-L59,"")</f>
        <v>0</v>
      </c>
      <c r="M58" s="15"/>
      <c r="N58" s="17">
        <f>IFERROR(M57-N59,"")</f>
        <v>0</v>
      </c>
      <c r="AA58" s="23">
        <v>0</v>
      </c>
      <c r="AB58" s="23">
        <v>0</v>
      </c>
      <c r="AC58" s="23">
        <v>0</v>
      </c>
      <c r="AD58" s="23">
        <v>19766450</v>
      </c>
      <c r="AE58" s="23">
        <v>51388865</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51388865</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135</v>
      </c>
      <c r="F61" s="108"/>
      <c r="G61" s="108">
        <f>IFERROR(G57-G60,"")</f>
        <v>24000000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0.99999737297865299</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685</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686</v>
      </c>
      <c r="C70" s="96"/>
      <c r="D70" s="26" t="s">
        <v>249</v>
      </c>
      <c r="E70" s="91">
        <f>IFERROR(HLOOKUP($AE$38,$AA$76:$AI$80,2,FALSE),"")</f>
        <v>51289865</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51289865</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5226" t="s">
        <v>151</v>
      </c>
      <c r="B85" s="5227"/>
      <c r="C85" s="5227"/>
      <c r="D85" s="5227"/>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5226" t="s">
        <v>155</v>
      </c>
      <c r="B87" s="5227"/>
      <c r="C87" s="5227"/>
      <c r="D87" s="5227"/>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5237" t="s">
        <v>158</v>
      </c>
      <c r="B89" s="5238"/>
      <c r="C89" s="5238"/>
      <c r="D89" s="5238"/>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5226" t="s">
        <v>160</v>
      </c>
      <c r="B91" s="5227"/>
      <c r="C91" s="5227"/>
      <c r="D91" s="5228"/>
      <c r="E91" s="52" t="s">
        <v>687</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5226" t="s">
        <v>172</v>
      </c>
      <c r="B98" s="5227"/>
      <c r="C98" s="5227"/>
      <c r="D98" s="5228"/>
      <c r="E98" s="5232" t="s">
        <v>216</v>
      </c>
      <c r="F98" s="5233"/>
      <c r="G98" s="5234" t="s">
        <v>173</v>
      </c>
      <c r="H98" s="5235"/>
      <c r="I98" s="5235"/>
      <c r="J98" s="5235"/>
      <c r="K98" s="5235"/>
      <c r="L98" s="5235"/>
      <c r="M98" s="5235"/>
      <c r="N98" s="5236"/>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5226" t="s">
        <v>183</v>
      </c>
      <c r="B105" s="5227"/>
      <c r="C105" s="5227"/>
      <c r="D105" s="5228"/>
      <c r="E105" s="5229" t="s">
        <v>688</v>
      </c>
      <c r="F105" s="5230"/>
      <c r="G105" s="5230"/>
      <c r="H105" s="5230"/>
      <c r="I105" s="5230"/>
      <c r="J105" s="5230"/>
      <c r="K105" s="5230"/>
      <c r="L105" s="5230"/>
      <c r="M105" s="5230"/>
      <c r="N105" s="5231"/>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5237" t="s">
        <v>147</v>
      </c>
      <c r="Q4" s="5238"/>
      <c r="R4" s="5238"/>
      <c r="S4" s="5238"/>
      <c r="T4" s="197" t="str">
        <f>LEFT(E83,1)</f>
        <v>Ａ</v>
      </c>
      <c r="U4" s="5363" t="s">
        <v>148</v>
      </c>
      <c r="V4" s="5363"/>
      <c r="W4" s="5363"/>
      <c r="X4" s="5364"/>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5226" t="s">
        <v>151</v>
      </c>
      <c r="Q6" s="5227"/>
      <c r="R6" s="5227"/>
      <c r="S6" s="5227"/>
      <c r="T6" s="197" t="str">
        <f>LEFT(E85,1)</f>
        <v>Ａ</v>
      </c>
      <c r="U6" s="5363" t="s">
        <v>152</v>
      </c>
      <c r="V6" s="5363"/>
      <c r="W6" s="5363"/>
      <c r="X6" s="5364"/>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5365" t="s">
        <v>153</v>
      </c>
      <c r="B7" s="5366"/>
      <c r="C7" s="5366"/>
      <c r="D7" s="5366"/>
      <c r="E7" s="5367" t="str">
        <f t="shared" si="0"/>
        <v>学校ふるさと支援</v>
      </c>
      <c r="F7" s="5368"/>
      <c r="G7" s="5368"/>
      <c r="H7" s="5368"/>
      <c r="I7" s="5368"/>
      <c r="J7" s="5368"/>
      <c r="K7" s="5368"/>
      <c r="L7" s="5368"/>
      <c r="M7" s="5368"/>
      <c r="N7" s="5369"/>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5340" t="s">
        <v>154</v>
      </c>
      <c r="B8" s="5341"/>
      <c r="C8" s="5341"/>
      <c r="D8" s="5341"/>
      <c r="E8" s="5350" t="str">
        <f t="shared" si="0"/>
        <v>教育支援課</v>
      </c>
      <c r="F8" s="5351"/>
      <c r="G8" s="5351"/>
      <c r="H8" s="5351"/>
      <c r="I8" s="5351"/>
      <c r="J8" s="5351"/>
      <c r="K8" s="5351"/>
      <c r="L8" s="5351"/>
      <c r="M8" s="5351"/>
      <c r="N8" s="5352"/>
      <c r="P8" s="5337" t="s">
        <v>155</v>
      </c>
      <c r="Q8" s="5338"/>
      <c r="R8" s="5338"/>
      <c r="S8" s="5338"/>
      <c r="T8" s="184" t="str">
        <f>LEFT(E87,1)</f>
        <v>Ｂ</v>
      </c>
      <c r="U8" s="5353" t="s">
        <v>156</v>
      </c>
      <c r="V8" s="5353"/>
      <c r="W8" s="5353"/>
      <c r="X8" s="5354"/>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5355" t="s">
        <v>157</v>
      </c>
      <c r="B9" s="5356"/>
      <c r="C9" s="5356"/>
      <c r="D9" s="5357"/>
      <c r="E9" s="5358" t="str">
        <f t="shared" si="0"/>
        <v>小・中学校の立地条件をいかした自然体験を通して、児童・生徒に自然保護に向かう心と情操を育むとともに、学校緑化を推進し、緑にあふれるふるさと新座を愛する市民を育成する「学校ふるさと構想」に基づき、学校教育林及び学校教育農園を設置する。</v>
      </c>
      <c r="F9" s="5359"/>
      <c r="G9" s="5359"/>
      <c r="H9" s="5359"/>
      <c r="I9" s="5359"/>
      <c r="J9" s="5359"/>
      <c r="K9" s="5359"/>
      <c r="L9" s="5359"/>
      <c r="M9" s="5359"/>
      <c r="N9" s="5360"/>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5361" t="s">
        <v>158</v>
      </c>
      <c r="Q10" s="5362"/>
      <c r="R10" s="5362"/>
      <c r="S10" s="5362"/>
      <c r="T10" s="197" t="str">
        <f>LEFT(E89,1)</f>
        <v>Ａ</v>
      </c>
      <c r="U10" s="5353" t="s">
        <v>159</v>
      </c>
      <c r="V10" s="5353"/>
      <c r="W10" s="5353"/>
      <c r="X10" s="5354"/>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①自然に触れる機会が減少している昨今において、学校農園は子供たちが土や植物に触れ、自然と触れ合う貴重な機会を提供することができている。
②具体的に作物を育て、収穫する経験を通して、食の大切さ、自然との循環、または食材の生産から消費までの過程を理解する機会になっている。
③科学的な観察や実験の一環として、作物の成長プロセスを観察したり、気候や季節の変化との関連性を学ぶことができている。
上記のように、高い教育効果がある取組ではあるが、農地や支援員の有無等、各校で差がある実態もあるので、今以上に広く協力者を募る必要がある。</v>
      </c>
      <c r="U12" s="5335"/>
      <c r="V12" s="5335"/>
      <c r="W12" s="5335"/>
      <c r="X12" s="5336"/>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5340" t="s">
        <v>161</v>
      </c>
      <c r="B14" s="5341"/>
      <c r="C14" s="5341"/>
      <c r="D14" s="5341"/>
      <c r="E14" s="5342" t="str">
        <f>E51</f>
        <v>■市が直接実施  □一部委託  □全部委託・指定管理  □その他</v>
      </c>
      <c r="F14" s="5343"/>
      <c r="G14" s="5343"/>
      <c r="H14" s="5343"/>
      <c r="I14" s="5343"/>
      <c r="J14" s="5343"/>
      <c r="K14" s="5343"/>
      <c r="L14" s="5343"/>
      <c r="M14" s="5343"/>
      <c r="N14" s="5344"/>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5340" t="s">
        <v>162</v>
      </c>
      <c r="B15" s="5341"/>
      <c r="C15" s="5341"/>
      <c r="D15" s="5341"/>
      <c r="E15" s="5342" t="str">
        <f>E52</f>
        <v>□国・県の制度　 □国・県の制度＋市独自の制度　 ■市独自の制度</v>
      </c>
      <c r="F15" s="5343"/>
      <c r="G15" s="5343"/>
      <c r="H15" s="5343"/>
      <c r="I15" s="5343"/>
      <c r="J15" s="5343"/>
      <c r="K15" s="5343"/>
      <c r="L15" s="5343"/>
      <c r="M15" s="5343"/>
      <c r="N15" s="5344"/>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5345" t="s">
        <v>163</v>
      </c>
      <c r="B16" s="5346"/>
      <c r="C16" s="5346"/>
      <c r="D16" s="5346"/>
      <c r="E16" s="5347" t="str">
        <f>E53</f>
        <v>教育基本法　学習指導要領</v>
      </c>
      <c r="F16" s="5348"/>
      <c r="G16" s="5348"/>
      <c r="H16" s="5348"/>
      <c r="I16" s="5348"/>
      <c r="J16" s="5348"/>
      <c r="K16" s="5348"/>
      <c r="L16" s="5348"/>
      <c r="M16" s="5348"/>
      <c r="N16" s="5349"/>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2230000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2230000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1943719</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286281</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0.87162286995515692</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令和２年度より、学校教育農園を全小・中学校で実施。うち１２校では地域の方に協力をいただき、校外に教育農園を設置し、作物を育て、収穫する体験から子供たちの豊かな心を育成している。また、令和５年度は計１３名の農業支援員の方々にも協力をいただき、専門的な知識の伝授とともに、安全安心に体験活動を行うことができている。
また学校教育林についても活用している小学校があり、生活科や理科等の授業で学びを深めている。</v>
      </c>
      <c r="F26" s="105"/>
      <c r="G26" s="105"/>
      <c r="H26" s="105"/>
      <c r="I26" s="105"/>
      <c r="J26" s="105"/>
      <c r="K26" s="105"/>
      <c r="L26" s="105"/>
      <c r="M26" s="105"/>
      <c r="N26" s="106"/>
      <c r="O26" s="18"/>
      <c r="P26" s="5337" t="s">
        <v>183</v>
      </c>
      <c r="Q26" s="5338"/>
      <c r="R26" s="5338"/>
      <c r="S26" s="5339"/>
      <c r="T26" s="153" t="str">
        <f>E105</f>
        <v>子供たちは、変化を全身で感じ、自然のすばらしさに畏敬の念をはらい、自然を大切にしようとする豊かな心を育んでいる。生命尊重や自然環境の大切さを学び、豊かな情操を培っていけるように、更なる指導の工夫・改善が必要である。
 学校教育林については、用地の確保が難しくなっていることから、今後の維持、継続について確認しながら進める必要がある。</v>
      </c>
      <c r="U26" s="5335"/>
      <c r="V26" s="5335"/>
      <c r="W26" s="5335"/>
      <c r="X26" s="5336"/>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学校教育農園設置校数</v>
      </c>
      <c r="C33" s="96"/>
      <c r="D33" s="21" t="str">
        <f t="shared" ref="D33:E36" si="1">D70</f>
        <v>校</v>
      </c>
      <c r="E33" s="148">
        <f t="shared" si="1"/>
        <v>23</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農業支援員</v>
      </c>
      <c r="C34" s="96"/>
      <c r="D34" s="21" t="str">
        <f t="shared" si="1"/>
        <v>人</v>
      </c>
      <c r="E34" s="148">
        <f t="shared" si="1"/>
        <v>13</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5327" t="s">
        <v>153</v>
      </c>
      <c r="B44" s="5328"/>
      <c r="C44" s="5328"/>
      <c r="D44" s="5328"/>
      <c r="E44" s="5329" t="s">
        <v>689</v>
      </c>
      <c r="F44" s="5330"/>
      <c r="G44" s="5330"/>
      <c r="H44" s="5330"/>
      <c r="I44" s="5330"/>
      <c r="J44" s="5330"/>
      <c r="K44" s="5330"/>
      <c r="L44" s="5330"/>
      <c r="M44" s="5330"/>
      <c r="N44" s="5331"/>
    </row>
    <row r="45" spans="1:35" ht="20.100000000000001" customHeight="1" x14ac:dyDescent="0.15">
      <c r="A45" s="5322" t="s">
        <v>154</v>
      </c>
      <c r="B45" s="5323"/>
      <c r="C45" s="5323"/>
      <c r="D45" s="5323"/>
      <c r="E45" s="5332" t="s">
        <v>189</v>
      </c>
      <c r="F45" s="5333"/>
      <c r="G45" s="5333"/>
      <c r="H45" s="5333"/>
      <c r="I45" s="5333"/>
      <c r="J45" s="5333"/>
      <c r="K45" s="5333"/>
      <c r="L45" s="5333"/>
      <c r="M45" s="5333"/>
      <c r="N45" s="5334"/>
    </row>
    <row r="46" spans="1:35" ht="20.100000000000001" customHeight="1" x14ac:dyDescent="0.15">
      <c r="A46" s="5316" t="s">
        <v>157</v>
      </c>
      <c r="B46" s="5317"/>
      <c r="C46" s="5317"/>
      <c r="D46" s="5318"/>
      <c r="E46" s="5319" t="s">
        <v>690</v>
      </c>
      <c r="F46" s="5320"/>
      <c r="G46" s="5320"/>
      <c r="H46" s="5320"/>
      <c r="I46" s="5320"/>
      <c r="J46" s="5320"/>
      <c r="K46" s="5320"/>
      <c r="L46" s="5320"/>
      <c r="M46" s="5320"/>
      <c r="N46" s="5321"/>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5322" t="s">
        <v>161</v>
      </c>
      <c r="B51" s="5323"/>
      <c r="C51" s="5323"/>
      <c r="D51" s="5323"/>
      <c r="E51" s="5324" t="str">
        <f>AA52 &amp; "市が直接実施  " &amp; AB52  &amp; "一部委託  "  &amp; AC52 &amp; "全部委託・指定管理  " &amp; AD52 &amp; "その他"</f>
        <v>■市が直接実施  □一部委託  □全部委託・指定管理  □その他</v>
      </c>
      <c r="F51" s="5325"/>
      <c r="G51" s="5325"/>
      <c r="H51" s="5325"/>
      <c r="I51" s="5325"/>
      <c r="J51" s="5325"/>
      <c r="K51" s="5325"/>
      <c r="L51" s="5325"/>
      <c r="M51" s="5325"/>
      <c r="N51" s="5326"/>
    </row>
    <row r="52" spans="1:40" ht="20.100000000000001" customHeight="1" x14ac:dyDescent="0.15">
      <c r="A52" s="5322" t="s">
        <v>162</v>
      </c>
      <c r="B52" s="5323"/>
      <c r="C52" s="5323"/>
      <c r="D52" s="5323"/>
      <c r="E52" s="5324" t="str">
        <f>AA53 &amp; "国・県の制度　 " &amp; AB53  &amp; "国・県の制度＋市独自の制度　 "  &amp; AC53  &amp; "市独自の制度"</f>
        <v>□国・県の制度　 □国・県の制度＋市独自の制度　 ■市独自の制度</v>
      </c>
      <c r="F52" s="5325"/>
      <c r="G52" s="5325"/>
      <c r="H52" s="5325"/>
      <c r="I52" s="5325"/>
      <c r="J52" s="5325"/>
      <c r="K52" s="5325"/>
      <c r="L52" s="5325"/>
      <c r="M52" s="5325"/>
      <c r="N52" s="5326"/>
      <c r="AA52" s="8" t="s">
        <v>191</v>
      </c>
      <c r="AB52" s="8" t="s">
        <v>192</v>
      </c>
      <c r="AC52" s="8" t="s">
        <v>192</v>
      </c>
      <c r="AD52" s="8" t="s">
        <v>192</v>
      </c>
    </row>
    <row r="53" spans="1:40" ht="20.100000000000001" customHeight="1" thickBot="1" x14ac:dyDescent="0.2">
      <c r="A53" s="5311" t="s">
        <v>163</v>
      </c>
      <c r="B53" s="5312"/>
      <c r="C53" s="5312"/>
      <c r="D53" s="5312"/>
      <c r="E53" s="5313" t="s">
        <v>691</v>
      </c>
      <c r="F53" s="5314"/>
      <c r="G53" s="5314"/>
      <c r="H53" s="5314"/>
      <c r="I53" s="5314"/>
      <c r="J53" s="5314"/>
      <c r="K53" s="5314"/>
      <c r="L53" s="5314"/>
      <c r="M53" s="5314"/>
      <c r="N53" s="5315"/>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2230000</v>
      </c>
      <c r="F57" s="108"/>
      <c r="G57" s="108">
        <f>IFERROR(HLOOKUP($AF$38,$AA$56:$AI$57,2,FALSE)*1000,"")</f>
        <v>2230000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2230</v>
      </c>
      <c r="AE57" s="23">
        <v>2230</v>
      </c>
      <c r="AF57" s="23">
        <v>2230</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2230000</v>
      </c>
      <c r="G58" s="15"/>
      <c r="H58" s="16">
        <f>IFERROR(G57-H59,"")</f>
        <v>2230000</v>
      </c>
      <c r="I58" s="15"/>
      <c r="J58" s="16">
        <f>IFERROR(I57-J59,"")</f>
        <v>0</v>
      </c>
      <c r="K58" s="15"/>
      <c r="L58" s="16">
        <f>IFERROR(K57-L59,"")</f>
        <v>0</v>
      </c>
      <c r="M58" s="15"/>
      <c r="N58" s="17">
        <f>IFERROR(M57-N59,"")</f>
        <v>0</v>
      </c>
      <c r="AA58" s="23">
        <v>0</v>
      </c>
      <c r="AB58" s="23">
        <v>0</v>
      </c>
      <c r="AC58" s="23">
        <v>0</v>
      </c>
      <c r="AD58" s="23">
        <v>609192</v>
      </c>
      <c r="AE58" s="23">
        <v>1943719</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1943719</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286281</v>
      </c>
      <c r="F61" s="108"/>
      <c r="G61" s="108">
        <f>IFERROR(G57-G60,"")</f>
        <v>2230000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0.87162286995515692</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692</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693</v>
      </c>
      <c r="C70" s="96"/>
      <c r="D70" s="26" t="s">
        <v>426</v>
      </c>
      <c r="E70" s="91">
        <f>IFERROR(HLOOKUP($AE$38,$AA$76:$AI$80,2,FALSE),"")</f>
        <v>23</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694</v>
      </c>
      <c r="C71" s="96"/>
      <c r="D71" s="26" t="s">
        <v>240</v>
      </c>
      <c r="E71" s="91">
        <f>IFERROR(HLOOKUP($AE$38,$AA$76:$AI$80,3,FALSE),"")</f>
        <v>13</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23</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13</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201</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5298" t="s">
        <v>151</v>
      </c>
      <c r="B85" s="5299"/>
      <c r="C85" s="5299"/>
      <c r="D85" s="5299"/>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5298" t="s">
        <v>155</v>
      </c>
      <c r="B87" s="5299"/>
      <c r="C87" s="5299"/>
      <c r="D87" s="5299"/>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5309" t="s">
        <v>158</v>
      </c>
      <c r="B89" s="5310"/>
      <c r="C89" s="5310"/>
      <c r="D89" s="5310"/>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5298" t="s">
        <v>160</v>
      </c>
      <c r="B91" s="5299"/>
      <c r="C91" s="5299"/>
      <c r="D91" s="5300"/>
      <c r="E91" s="52" t="s">
        <v>695</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5298" t="s">
        <v>172</v>
      </c>
      <c r="B98" s="5299"/>
      <c r="C98" s="5299"/>
      <c r="D98" s="5300"/>
      <c r="E98" s="5304" t="s">
        <v>216</v>
      </c>
      <c r="F98" s="5305"/>
      <c r="G98" s="5306" t="s">
        <v>173</v>
      </c>
      <c r="H98" s="5307"/>
      <c r="I98" s="5307"/>
      <c r="J98" s="5307"/>
      <c r="K98" s="5307"/>
      <c r="L98" s="5307"/>
      <c r="M98" s="5307"/>
      <c r="N98" s="5308"/>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5298" t="s">
        <v>183</v>
      </c>
      <c r="B105" s="5299"/>
      <c r="C105" s="5299"/>
      <c r="D105" s="5300"/>
      <c r="E105" s="5301" t="s">
        <v>696</v>
      </c>
      <c r="F105" s="5302"/>
      <c r="G105" s="5302"/>
      <c r="H105" s="5302"/>
      <c r="I105" s="5302"/>
      <c r="J105" s="5302"/>
      <c r="K105" s="5302"/>
      <c r="L105" s="5302"/>
      <c r="M105" s="5302"/>
      <c r="N105" s="5303"/>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5309" t="s">
        <v>147</v>
      </c>
      <c r="Q4" s="5310"/>
      <c r="R4" s="5310"/>
      <c r="S4" s="5310"/>
      <c r="T4" s="197" t="str">
        <f>LEFT(E83,1)</f>
        <v>Ｂ</v>
      </c>
      <c r="U4" s="5435" t="s">
        <v>148</v>
      </c>
      <c r="V4" s="5435"/>
      <c r="W4" s="5435"/>
      <c r="X4" s="5436"/>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5298" t="s">
        <v>151</v>
      </c>
      <c r="Q6" s="5299"/>
      <c r="R6" s="5299"/>
      <c r="S6" s="5299"/>
      <c r="T6" s="197" t="str">
        <f>LEFT(E85,1)</f>
        <v>Ａ</v>
      </c>
      <c r="U6" s="5435" t="s">
        <v>152</v>
      </c>
      <c r="V6" s="5435"/>
      <c r="W6" s="5435"/>
      <c r="X6" s="5436"/>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5437" t="s">
        <v>153</v>
      </c>
      <c r="B7" s="5438"/>
      <c r="C7" s="5438"/>
      <c r="D7" s="5438"/>
      <c r="E7" s="5439" t="str">
        <f t="shared" si="0"/>
        <v>小中学校コンピュータ業務補助員配置</v>
      </c>
      <c r="F7" s="5440"/>
      <c r="G7" s="5440"/>
      <c r="H7" s="5440"/>
      <c r="I7" s="5440"/>
      <c r="J7" s="5440"/>
      <c r="K7" s="5440"/>
      <c r="L7" s="5440"/>
      <c r="M7" s="5440"/>
      <c r="N7" s="5441"/>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5412" t="s">
        <v>154</v>
      </c>
      <c r="B8" s="5413"/>
      <c r="C8" s="5413"/>
      <c r="D8" s="5413"/>
      <c r="E8" s="5422" t="str">
        <f t="shared" si="0"/>
        <v>教育支援課</v>
      </c>
      <c r="F8" s="5423"/>
      <c r="G8" s="5423"/>
      <c r="H8" s="5423"/>
      <c r="I8" s="5423"/>
      <c r="J8" s="5423"/>
      <c r="K8" s="5423"/>
      <c r="L8" s="5423"/>
      <c r="M8" s="5423"/>
      <c r="N8" s="5424"/>
      <c r="P8" s="5409" t="s">
        <v>155</v>
      </c>
      <c r="Q8" s="5410"/>
      <c r="R8" s="5410"/>
      <c r="S8" s="5410"/>
      <c r="T8" s="184" t="str">
        <f>LEFT(E87,1)</f>
        <v>Ｂ</v>
      </c>
      <c r="U8" s="5425" t="s">
        <v>156</v>
      </c>
      <c r="V8" s="5425"/>
      <c r="W8" s="5425"/>
      <c r="X8" s="5426"/>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5427" t="s">
        <v>157</v>
      </c>
      <c r="B9" s="5428"/>
      <c r="C9" s="5428"/>
      <c r="D9" s="5429"/>
      <c r="E9" s="5430" t="str">
        <f t="shared" si="0"/>
        <v>各小・中学校にコンピュータ業務補助員を配置し、学校事務、学習指導補助等コンピュータ活用の効果的な推進を図る。
コンピュータ業務補助員　６人</v>
      </c>
      <c r="F9" s="5431"/>
      <c r="G9" s="5431"/>
      <c r="H9" s="5431"/>
      <c r="I9" s="5431"/>
      <c r="J9" s="5431"/>
      <c r="K9" s="5431"/>
      <c r="L9" s="5431"/>
      <c r="M9" s="5431"/>
      <c r="N9" s="5432"/>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5433" t="s">
        <v>158</v>
      </c>
      <c r="Q10" s="5434"/>
      <c r="R10" s="5434"/>
      <c r="S10" s="5434"/>
      <c r="T10" s="197" t="str">
        <f>LEFT(E89,1)</f>
        <v>Ａ</v>
      </c>
      <c r="U10" s="5425" t="s">
        <v>159</v>
      </c>
      <c r="V10" s="5425"/>
      <c r="W10" s="5425"/>
      <c r="X10" s="5426"/>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文部科学省や各教育委員会では、今急ピッチにICTを活用した教育の情報化を進めている。その中でICT補助員は不可欠。
成果
・ICT機器を活用した授業の促進。・教職員たちの業務効率化の手助け。・児童生徒のICT機器のサポート。・メンテナンスのサポート・教職員へのICT活用の研修　等の成果があり、急ピッチに進むICT化に対応する大きな手助けとなっている。この業務を教職員がすべて行うとすると、授業に支障をきたす。よってPC補助員は今後も必要不可欠とされる。</v>
      </c>
      <c r="U12" s="5407"/>
      <c r="V12" s="5407"/>
      <c r="W12" s="5407"/>
      <c r="X12" s="540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5412" t="s">
        <v>161</v>
      </c>
      <c r="B14" s="5413"/>
      <c r="C14" s="5413"/>
      <c r="D14" s="5413"/>
      <c r="E14" s="5414" t="str">
        <f>E51</f>
        <v>■市が直接実施  □一部委託  □全部委託・指定管理  □その他</v>
      </c>
      <c r="F14" s="5415"/>
      <c r="G14" s="5415"/>
      <c r="H14" s="5415"/>
      <c r="I14" s="5415"/>
      <c r="J14" s="5415"/>
      <c r="K14" s="5415"/>
      <c r="L14" s="5415"/>
      <c r="M14" s="5415"/>
      <c r="N14" s="5416"/>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5412" t="s">
        <v>162</v>
      </c>
      <c r="B15" s="5413"/>
      <c r="C15" s="5413"/>
      <c r="D15" s="5413"/>
      <c r="E15" s="5414" t="str">
        <f>E52</f>
        <v>□国・県の制度　 □国・県の制度＋市独自の制度　 ■市独自の制度</v>
      </c>
      <c r="F15" s="5415"/>
      <c r="G15" s="5415"/>
      <c r="H15" s="5415"/>
      <c r="I15" s="5415"/>
      <c r="J15" s="5415"/>
      <c r="K15" s="5415"/>
      <c r="L15" s="5415"/>
      <c r="M15" s="5415"/>
      <c r="N15" s="5416"/>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5417" t="s">
        <v>163</v>
      </c>
      <c r="B16" s="5418"/>
      <c r="C16" s="5418"/>
      <c r="D16" s="5418"/>
      <c r="E16" s="5419" t="str">
        <f>E53</f>
        <v>なし</v>
      </c>
      <c r="F16" s="5420"/>
      <c r="G16" s="5420"/>
      <c r="H16" s="5420"/>
      <c r="I16" s="5420"/>
      <c r="J16" s="5420"/>
      <c r="K16" s="5420"/>
      <c r="L16" s="5420"/>
      <c r="M16" s="5420"/>
      <c r="N16" s="5421"/>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8938000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8938000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8556181</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381819</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0.9572813828597001</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・ICT機器を活用した授業の促進。
・教職員たちの業務効率化の手助け。
・児童生徒のICT機器のサポート。
・メンテナンスのサポート
・教職員へのICT活用の研修　等</v>
      </c>
      <c r="F26" s="105"/>
      <c r="G26" s="105"/>
      <c r="H26" s="105"/>
      <c r="I26" s="105"/>
      <c r="J26" s="105"/>
      <c r="K26" s="105"/>
      <c r="L26" s="105"/>
      <c r="M26" s="105"/>
      <c r="N26" s="106"/>
      <c r="O26" s="18"/>
      <c r="P26" s="5409" t="s">
        <v>183</v>
      </c>
      <c r="Q26" s="5410"/>
      <c r="R26" s="5410"/>
      <c r="S26" s="5411"/>
      <c r="T26" s="153" t="str">
        <f>E105</f>
        <v>今後は、さらなるICTの活用方法をPC補助員の技術や、アイデアも活かしながら進めていく。校務支援システムなど、校務に係る事務システムが新しくなり、正しく安全に使用し、効率的に作業をする際の手順をまとめるなど、学校業務に特化したマニュアルの作成を行う。
PC補助員も様々な作業をスムーズに行えるように、個人情報に配慮しながら作業範囲を広げられるようにする。</v>
      </c>
      <c r="U26" s="5407"/>
      <c r="V26" s="5407"/>
      <c r="W26" s="5407"/>
      <c r="X26" s="5408"/>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PC補助員配置数</v>
      </c>
      <c r="C33" s="96"/>
      <c r="D33" s="21" t="str">
        <f t="shared" ref="D33:E36" si="1">D70</f>
        <v>（校／１人につき</v>
      </c>
      <c r="E33" s="148">
        <f t="shared" si="1"/>
        <v>4</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業務時間</v>
      </c>
      <c r="C34" s="96"/>
      <c r="D34" s="21" t="str">
        <f t="shared" si="1"/>
        <v>時間／１日</v>
      </c>
      <c r="E34" s="148">
        <f t="shared" si="1"/>
        <v>6</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PC補助員情報研修会</v>
      </c>
      <c r="C35" s="96"/>
      <c r="D35" s="21" t="str">
        <f t="shared" si="1"/>
        <v>回／年</v>
      </c>
      <c r="E35" s="148">
        <f t="shared" si="1"/>
        <v>2</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5399" t="s">
        <v>153</v>
      </c>
      <c r="B44" s="5400"/>
      <c r="C44" s="5400"/>
      <c r="D44" s="5400"/>
      <c r="E44" s="5401" t="s">
        <v>697</v>
      </c>
      <c r="F44" s="5402"/>
      <c r="G44" s="5402"/>
      <c r="H44" s="5402"/>
      <c r="I44" s="5402"/>
      <c r="J44" s="5402"/>
      <c r="K44" s="5402"/>
      <c r="L44" s="5402"/>
      <c r="M44" s="5402"/>
      <c r="N44" s="5403"/>
    </row>
    <row r="45" spans="1:35" ht="20.100000000000001" customHeight="1" x14ac:dyDescent="0.15">
      <c r="A45" s="5394" t="s">
        <v>154</v>
      </c>
      <c r="B45" s="5395"/>
      <c r="C45" s="5395"/>
      <c r="D45" s="5395"/>
      <c r="E45" s="5404" t="s">
        <v>189</v>
      </c>
      <c r="F45" s="5405"/>
      <c r="G45" s="5405"/>
      <c r="H45" s="5405"/>
      <c r="I45" s="5405"/>
      <c r="J45" s="5405"/>
      <c r="K45" s="5405"/>
      <c r="L45" s="5405"/>
      <c r="M45" s="5405"/>
      <c r="N45" s="5406"/>
    </row>
    <row r="46" spans="1:35" ht="20.100000000000001" customHeight="1" x14ac:dyDescent="0.15">
      <c r="A46" s="5388" t="s">
        <v>157</v>
      </c>
      <c r="B46" s="5389"/>
      <c r="C46" s="5389"/>
      <c r="D46" s="5390"/>
      <c r="E46" s="5391" t="s">
        <v>698</v>
      </c>
      <c r="F46" s="5392"/>
      <c r="G46" s="5392"/>
      <c r="H46" s="5392"/>
      <c r="I46" s="5392"/>
      <c r="J46" s="5392"/>
      <c r="K46" s="5392"/>
      <c r="L46" s="5392"/>
      <c r="M46" s="5392"/>
      <c r="N46" s="5393"/>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5394" t="s">
        <v>161</v>
      </c>
      <c r="B51" s="5395"/>
      <c r="C51" s="5395"/>
      <c r="D51" s="5395"/>
      <c r="E51" s="5396" t="str">
        <f>AA52 &amp; "市が直接実施  " &amp; AB52  &amp; "一部委託  "  &amp; AC52 &amp; "全部委託・指定管理  " &amp; AD52 &amp; "その他"</f>
        <v>■市が直接実施  □一部委託  □全部委託・指定管理  □その他</v>
      </c>
      <c r="F51" s="5397"/>
      <c r="G51" s="5397"/>
      <c r="H51" s="5397"/>
      <c r="I51" s="5397"/>
      <c r="J51" s="5397"/>
      <c r="K51" s="5397"/>
      <c r="L51" s="5397"/>
      <c r="M51" s="5397"/>
      <c r="N51" s="5398"/>
    </row>
    <row r="52" spans="1:40" ht="20.100000000000001" customHeight="1" x14ac:dyDescent="0.15">
      <c r="A52" s="5394" t="s">
        <v>162</v>
      </c>
      <c r="B52" s="5395"/>
      <c r="C52" s="5395"/>
      <c r="D52" s="5395"/>
      <c r="E52" s="5396" t="str">
        <f>AA53 &amp; "国・県の制度　 " &amp; AB53  &amp; "国・県の制度＋市独自の制度　 "  &amp; AC53  &amp; "市独自の制度"</f>
        <v>□国・県の制度　 □国・県の制度＋市独自の制度　 ■市独自の制度</v>
      </c>
      <c r="F52" s="5397"/>
      <c r="G52" s="5397"/>
      <c r="H52" s="5397"/>
      <c r="I52" s="5397"/>
      <c r="J52" s="5397"/>
      <c r="K52" s="5397"/>
      <c r="L52" s="5397"/>
      <c r="M52" s="5397"/>
      <c r="N52" s="5398"/>
      <c r="AA52" s="8" t="s">
        <v>191</v>
      </c>
      <c r="AB52" s="8" t="s">
        <v>192</v>
      </c>
      <c r="AC52" s="8" t="s">
        <v>192</v>
      </c>
      <c r="AD52" s="8" t="s">
        <v>192</v>
      </c>
    </row>
    <row r="53" spans="1:40" ht="20.100000000000001" customHeight="1" thickBot="1" x14ac:dyDescent="0.2">
      <c r="A53" s="5383" t="s">
        <v>163</v>
      </c>
      <c r="B53" s="5384"/>
      <c r="C53" s="5384"/>
      <c r="D53" s="5384"/>
      <c r="E53" s="5385" t="s">
        <v>332</v>
      </c>
      <c r="F53" s="5386"/>
      <c r="G53" s="5386"/>
      <c r="H53" s="5386"/>
      <c r="I53" s="5386"/>
      <c r="J53" s="5386"/>
      <c r="K53" s="5386"/>
      <c r="L53" s="5386"/>
      <c r="M53" s="5386"/>
      <c r="N53" s="5387"/>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8938000</v>
      </c>
      <c r="F57" s="108"/>
      <c r="G57" s="108">
        <f>IFERROR(HLOOKUP($AF$38,$AA$56:$AI$57,2,FALSE)*1000,"")</f>
        <v>10363000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7984</v>
      </c>
      <c r="AE57" s="23">
        <v>8938</v>
      </c>
      <c r="AF57" s="23">
        <v>10363</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8938000</v>
      </c>
      <c r="G58" s="15"/>
      <c r="H58" s="16">
        <f>IFERROR(G57-H59,"")</f>
        <v>10363000</v>
      </c>
      <c r="I58" s="15"/>
      <c r="J58" s="16">
        <f>IFERROR(I57-J59,"")</f>
        <v>0</v>
      </c>
      <c r="K58" s="15"/>
      <c r="L58" s="16">
        <f>IFERROR(K57-L59,"")</f>
        <v>0</v>
      </c>
      <c r="M58" s="15"/>
      <c r="N58" s="17">
        <f>IFERROR(M57-N59,"")</f>
        <v>0</v>
      </c>
      <c r="AA58" s="23">
        <v>0</v>
      </c>
      <c r="AB58" s="23">
        <v>0</v>
      </c>
      <c r="AC58" s="23">
        <v>0</v>
      </c>
      <c r="AD58" s="23">
        <v>3750419</v>
      </c>
      <c r="AE58" s="23">
        <v>8556181</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8556181</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381819</v>
      </c>
      <c r="F61" s="108"/>
      <c r="G61" s="108">
        <f>IFERROR(G57-G60,"")</f>
        <v>10363000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0.9572813828597001</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699</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700</v>
      </c>
      <c r="C70" s="96"/>
      <c r="D70" s="26" t="s">
        <v>701</v>
      </c>
      <c r="E70" s="91">
        <f>IFERROR(HLOOKUP($AE$38,$AA$76:$AI$80,2,FALSE),"")</f>
        <v>4</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702</v>
      </c>
      <c r="C71" s="96"/>
      <c r="D71" s="26" t="s">
        <v>703</v>
      </c>
      <c r="E71" s="91">
        <f>IFERROR(HLOOKUP($AE$38,$AA$76:$AI$80,3,FALSE),"")</f>
        <v>6</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704</v>
      </c>
      <c r="C72" s="96"/>
      <c r="D72" s="26" t="s">
        <v>705</v>
      </c>
      <c r="E72" s="91">
        <f>IFERROR(HLOOKUP($AE$38,$AA$76:$AI$80,4,FALSE),"")</f>
        <v>2</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4</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6</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v>2</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5370" t="s">
        <v>151</v>
      </c>
      <c r="B85" s="5371"/>
      <c r="C85" s="5371"/>
      <c r="D85" s="5371"/>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5370" t="s">
        <v>155</v>
      </c>
      <c r="B87" s="5371"/>
      <c r="C87" s="5371"/>
      <c r="D87" s="5371"/>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5381" t="s">
        <v>158</v>
      </c>
      <c r="B89" s="5382"/>
      <c r="C89" s="5382"/>
      <c r="D89" s="5382"/>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5370" t="s">
        <v>160</v>
      </c>
      <c r="B91" s="5371"/>
      <c r="C91" s="5371"/>
      <c r="D91" s="5372"/>
      <c r="E91" s="52" t="s">
        <v>706</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5370" t="s">
        <v>172</v>
      </c>
      <c r="B98" s="5371"/>
      <c r="C98" s="5371"/>
      <c r="D98" s="5372"/>
      <c r="E98" s="5376" t="s">
        <v>216</v>
      </c>
      <c r="F98" s="5377"/>
      <c r="G98" s="5378" t="s">
        <v>173</v>
      </c>
      <c r="H98" s="5379"/>
      <c r="I98" s="5379"/>
      <c r="J98" s="5379"/>
      <c r="K98" s="5379"/>
      <c r="L98" s="5379"/>
      <c r="M98" s="5379"/>
      <c r="N98" s="5380"/>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5370" t="s">
        <v>183</v>
      </c>
      <c r="B105" s="5371"/>
      <c r="C105" s="5371"/>
      <c r="D105" s="5372"/>
      <c r="E105" s="5373" t="s">
        <v>707</v>
      </c>
      <c r="F105" s="5374"/>
      <c r="G105" s="5374"/>
      <c r="H105" s="5374"/>
      <c r="I105" s="5374"/>
      <c r="J105" s="5374"/>
      <c r="K105" s="5374"/>
      <c r="L105" s="5374"/>
      <c r="M105" s="5374"/>
      <c r="N105" s="5375"/>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5381" t="s">
        <v>147</v>
      </c>
      <c r="Q4" s="5382"/>
      <c r="R4" s="5382"/>
      <c r="S4" s="5382"/>
      <c r="T4" s="197" t="str">
        <f>LEFT(E83,1)</f>
        <v>Ｂ</v>
      </c>
      <c r="U4" s="5507" t="s">
        <v>148</v>
      </c>
      <c r="V4" s="5507"/>
      <c r="W4" s="5507"/>
      <c r="X4" s="5508"/>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施策３　教育環境の整備・充実</v>
      </c>
      <c r="F6" s="138"/>
      <c r="G6" s="138"/>
      <c r="H6" s="138"/>
      <c r="I6" s="138"/>
      <c r="J6" s="138"/>
      <c r="K6" s="138"/>
      <c r="L6" s="138"/>
      <c r="M6" s="138"/>
      <c r="N6" s="139"/>
      <c r="P6" s="5370" t="s">
        <v>151</v>
      </c>
      <c r="Q6" s="5371"/>
      <c r="R6" s="5371"/>
      <c r="S6" s="5371"/>
      <c r="T6" s="197" t="str">
        <f>LEFT(E85,1)</f>
        <v>Ｂ</v>
      </c>
      <c r="U6" s="5507" t="s">
        <v>152</v>
      </c>
      <c r="V6" s="5507"/>
      <c r="W6" s="5507"/>
      <c r="X6" s="5508"/>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5509" t="s">
        <v>153</v>
      </c>
      <c r="B7" s="5510"/>
      <c r="C7" s="5510"/>
      <c r="D7" s="5510"/>
      <c r="E7" s="5511" t="str">
        <f t="shared" si="0"/>
        <v>交通安全活動</v>
      </c>
      <c r="F7" s="5512"/>
      <c r="G7" s="5512"/>
      <c r="H7" s="5512"/>
      <c r="I7" s="5512"/>
      <c r="J7" s="5512"/>
      <c r="K7" s="5512"/>
      <c r="L7" s="5512"/>
      <c r="M7" s="5512"/>
      <c r="N7" s="5513"/>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5484" t="s">
        <v>154</v>
      </c>
      <c r="B8" s="5485"/>
      <c r="C8" s="5485"/>
      <c r="D8" s="5485"/>
      <c r="E8" s="5494" t="str">
        <f t="shared" si="0"/>
        <v>教育支援課</v>
      </c>
      <c r="F8" s="5495"/>
      <c r="G8" s="5495"/>
      <c r="H8" s="5495"/>
      <c r="I8" s="5495"/>
      <c r="J8" s="5495"/>
      <c r="K8" s="5495"/>
      <c r="L8" s="5495"/>
      <c r="M8" s="5495"/>
      <c r="N8" s="5496"/>
      <c r="P8" s="5481" t="s">
        <v>155</v>
      </c>
      <c r="Q8" s="5482"/>
      <c r="R8" s="5482"/>
      <c r="S8" s="5482"/>
      <c r="T8" s="184" t="str">
        <f>LEFT(E87,1)</f>
        <v>Ｂ</v>
      </c>
      <c r="U8" s="5497" t="s">
        <v>156</v>
      </c>
      <c r="V8" s="5497"/>
      <c r="W8" s="5497"/>
      <c r="X8" s="5498"/>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5499" t="s">
        <v>157</v>
      </c>
      <c r="B9" s="5500"/>
      <c r="C9" s="5500"/>
      <c r="D9" s="5501"/>
      <c r="E9" s="5502" t="str">
        <f t="shared" si="0"/>
        <v>主に小学生の登下校時の交通安全を図り、安全通行並びに交通道徳の高揚及び交通秩序の確保に努めるため、交通指導員を配置する。
また、交通指導員の欠員箇所や、交通施設が設置されるまでの間、交通秩序の確保が特に必要な箇所に交通マナー案内員等を配置する。
交通安全子供自転車埼玉県大会へ参加する。</v>
      </c>
      <c r="F9" s="5503"/>
      <c r="G9" s="5503"/>
      <c r="H9" s="5503"/>
      <c r="I9" s="5503"/>
      <c r="J9" s="5503"/>
      <c r="K9" s="5503"/>
      <c r="L9" s="5503"/>
      <c r="M9" s="5503"/>
      <c r="N9" s="5504"/>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5505" t="s">
        <v>158</v>
      </c>
      <c r="Q10" s="5506"/>
      <c r="R10" s="5506"/>
      <c r="S10" s="5506"/>
      <c r="T10" s="197" t="str">
        <f>LEFT(E89,1)</f>
        <v>Ｂ</v>
      </c>
      <c r="U10" s="5497" t="s">
        <v>159</v>
      </c>
      <c r="V10" s="5497"/>
      <c r="W10" s="5497"/>
      <c r="X10" s="549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令和４年度に交通指導員が３名退職し、その箇所に、交通マナー案内員及び代替員を配置することができた。
交通指導員は、新入学児童交通安全教室、自転車免許試験等の学校行事に可能な方は、参加してもらった。
交通マナー案内員の勤務態度等に関する要望等が多くあった。
自転車大会に池田小学校が出場したが、事務移管したことや新型コロナウイルス感染症拡大に伴い、大会中止していたことから、事務の進め方を把握できず、苦労した。
　</v>
      </c>
      <c r="U12" s="5479"/>
      <c r="V12" s="5479"/>
      <c r="W12" s="5479"/>
      <c r="X12" s="5480"/>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5484" t="s">
        <v>161</v>
      </c>
      <c r="B14" s="5485"/>
      <c r="C14" s="5485"/>
      <c r="D14" s="5485"/>
      <c r="E14" s="5486" t="str">
        <f>E51</f>
        <v>■市が直接実施  □一部委託  □全部委託・指定管理  □その他</v>
      </c>
      <c r="F14" s="5487"/>
      <c r="G14" s="5487"/>
      <c r="H14" s="5487"/>
      <c r="I14" s="5487"/>
      <c r="J14" s="5487"/>
      <c r="K14" s="5487"/>
      <c r="L14" s="5487"/>
      <c r="M14" s="5487"/>
      <c r="N14" s="5488"/>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5484" t="s">
        <v>162</v>
      </c>
      <c r="B15" s="5485"/>
      <c r="C15" s="5485"/>
      <c r="D15" s="5485"/>
      <c r="E15" s="5486" t="str">
        <f>E52</f>
        <v>□国・県の制度　 □国・県の制度＋市独自の制度　 ■市独自の制度</v>
      </c>
      <c r="F15" s="5487"/>
      <c r="G15" s="5487"/>
      <c r="H15" s="5487"/>
      <c r="I15" s="5487"/>
      <c r="J15" s="5487"/>
      <c r="K15" s="5487"/>
      <c r="L15" s="5487"/>
      <c r="M15" s="5487"/>
      <c r="N15" s="5488"/>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5489" t="s">
        <v>163</v>
      </c>
      <c r="B16" s="5490"/>
      <c r="C16" s="5490"/>
      <c r="D16" s="5490"/>
      <c r="E16" s="5491" t="str">
        <f>E53</f>
        <v>新座市交通指導員の勤務条件等に関する規則</v>
      </c>
      <c r="F16" s="5492"/>
      <c r="G16" s="5492"/>
      <c r="H16" s="5492"/>
      <c r="I16" s="5492"/>
      <c r="J16" s="5492"/>
      <c r="K16" s="5492"/>
      <c r="L16" s="5492"/>
      <c r="M16" s="5492"/>
      <c r="N16" s="5493"/>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48890000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48890000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47875813</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1014187</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0.97925573736960525</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通学路の交通安全及び指導を行うため、交通指導員を配置した。
なお、交通指導員の欠員箇所においては、公益社団法人新座市シルバー人材センター等に委託し、交通マナー案内員等を配置した。
⑴　勤務場所　市内通学路の交差点等５８か所
⑵　勤務時間　午前１時間、午後２時間を標準として、１日３時間
⑶　配置箇所　交通指導員２９か所、交通マナー案内員２６か所、代替員３か所
　自転車大会に池田小学校が出場した。</v>
      </c>
      <c r="F26" s="105"/>
      <c r="G26" s="105"/>
      <c r="H26" s="105"/>
      <c r="I26" s="105"/>
      <c r="J26" s="105"/>
      <c r="K26" s="105"/>
      <c r="L26" s="105"/>
      <c r="M26" s="105"/>
      <c r="N26" s="106"/>
      <c r="O26" s="18"/>
      <c r="P26" s="5481" t="s">
        <v>183</v>
      </c>
      <c r="Q26" s="5482"/>
      <c r="R26" s="5482"/>
      <c r="S26" s="5483"/>
      <c r="T26" s="153" t="str">
        <f>E105</f>
        <v>交通指導員の新規採用は廃止したことから、交通指導員が退職した場合、交通マナー案内員及び代替員を配置するよう事務を進めていくが、人材不足で配置できない事案が発生したことがあることから、代替案も検討していく。
交通マナー案内員の勤務態度等に関する要望等が多くあったことから、シルバー人材センターと会員への指導について、協力していく必要がある。
交通指導員の時給は固定給にしているが、他の会計年度任用職員との時給額と比較し、時給を上げることも検討していく必要がある。
配置箇所については、配置基準等を定めていくこと、配置箇所を変更や削減していくことを検討していく。
令和７年度以降の自転車大会への出場について、検討していく必要がある。</v>
      </c>
      <c r="U26" s="5479"/>
      <c r="V26" s="5479"/>
      <c r="W26" s="5479"/>
      <c r="X26" s="5480"/>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交通指導員配置箇所</v>
      </c>
      <c r="C33" s="96"/>
      <c r="D33" s="21" t="str">
        <f t="shared" ref="D33:E36" si="1">D70</f>
        <v>か所</v>
      </c>
      <c r="E33" s="148">
        <f t="shared" si="1"/>
        <v>29</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交通マナー案内員配置箇所</v>
      </c>
      <c r="C34" s="96"/>
      <c r="D34" s="21" t="str">
        <f t="shared" si="1"/>
        <v>か所</v>
      </c>
      <c r="E34" s="148">
        <f t="shared" si="1"/>
        <v>26</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交通指導員代替員配置箇所</v>
      </c>
      <c r="C35" s="96"/>
      <c r="D35" s="21" t="str">
        <f t="shared" si="1"/>
        <v>か所</v>
      </c>
      <c r="E35" s="148">
        <f t="shared" si="1"/>
        <v>3</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施策３　教育環境の整備・充実</v>
      </c>
      <c r="F43" s="138"/>
      <c r="G43" s="138"/>
      <c r="H43" s="138"/>
      <c r="I43" s="138"/>
      <c r="J43" s="138"/>
      <c r="K43" s="138"/>
      <c r="L43" s="138"/>
      <c r="M43" s="138"/>
      <c r="N43" s="139"/>
      <c r="AA43" s="8">
        <v>3</v>
      </c>
      <c r="AB43" s="8" t="s">
        <v>54</v>
      </c>
    </row>
    <row r="44" spans="1:35" ht="20.100000000000001" customHeight="1" x14ac:dyDescent="0.15">
      <c r="A44" s="5471" t="s">
        <v>153</v>
      </c>
      <c r="B44" s="5472"/>
      <c r="C44" s="5472"/>
      <c r="D44" s="5472"/>
      <c r="E44" s="5473" t="s">
        <v>708</v>
      </c>
      <c r="F44" s="5474"/>
      <c r="G44" s="5474"/>
      <c r="H44" s="5474"/>
      <c r="I44" s="5474"/>
      <c r="J44" s="5474"/>
      <c r="K44" s="5474"/>
      <c r="L44" s="5474"/>
      <c r="M44" s="5474"/>
      <c r="N44" s="5475"/>
    </row>
    <row r="45" spans="1:35" ht="20.100000000000001" customHeight="1" x14ac:dyDescent="0.15">
      <c r="A45" s="5466" t="s">
        <v>154</v>
      </c>
      <c r="B45" s="5467"/>
      <c r="C45" s="5467"/>
      <c r="D45" s="5467"/>
      <c r="E45" s="5476" t="s">
        <v>189</v>
      </c>
      <c r="F45" s="5477"/>
      <c r="G45" s="5477"/>
      <c r="H45" s="5477"/>
      <c r="I45" s="5477"/>
      <c r="J45" s="5477"/>
      <c r="K45" s="5477"/>
      <c r="L45" s="5477"/>
      <c r="M45" s="5477"/>
      <c r="N45" s="5478"/>
    </row>
    <row r="46" spans="1:35" ht="20.100000000000001" customHeight="1" x14ac:dyDescent="0.15">
      <c r="A46" s="5460" t="s">
        <v>157</v>
      </c>
      <c r="B46" s="5461"/>
      <c r="C46" s="5461"/>
      <c r="D46" s="5462"/>
      <c r="E46" s="5463" t="s">
        <v>709</v>
      </c>
      <c r="F46" s="5464"/>
      <c r="G46" s="5464"/>
      <c r="H46" s="5464"/>
      <c r="I46" s="5464"/>
      <c r="J46" s="5464"/>
      <c r="K46" s="5464"/>
      <c r="L46" s="5464"/>
      <c r="M46" s="5464"/>
      <c r="N46" s="5465"/>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5466" t="s">
        <v>161</v>
      </c>
      <c r="B51" s="5467"/>
      <c r="C51" s="5467"/>
      <c r="D51" s="5467"/>
      <c r="E51" s="5468" t="str">
        <f>AA52 &amp; "市が直接実施  " &amp; AB52  &amp; "一部委託  "  &amp; AC52 &amp; "全部委託・指定管理  " &amp; AD52 &amp; "その他"</f>
        <v>■市が直接実施  □一部委託  □全部委託・指定管理  □その他</v>
      </c>
      <c r="F51" s="5469"/>
      <c r="G51" s="5469"/>
      <c r="H51" s="5469"/>
      <c r="I51" s="5469"/>
      <c r="J51" s="5469"/>
      <c r="K51" s="5469"/>
      <c r="L51" s="5469"/>
      <c r="M51" s="5469"/>
      <c r="N51" s="5470"/>
    </row>
    <row r="52" spans="1:40" ht="20.100000000000001" customHeight="1" x14ac:dyDescent="0.15">
      <c r="A52" s="5466" t="s">
        <v>162</v>
      </c>
      <c r="B52" s="5467"/>
      <c r="C52" s="5467"/>
      <c r="D52" s="5467"/>
      <c r="E52" s="5468" t="str">
        <f>AA53 &amp; "国・県の制度　 " &amp; AB53  &amp; "国・県の制度＋市独自の制度　 "  &amp; AC53  &amp; "市独自の制度"</f>
        <v>□国・県の制度　 □国・県の制度＋市独自の制度　 ■市独自の制度</v>
      </c>
      <c r="F52" s="5469"/>
      <c r="G52" s="5469"/>
      <c r="H52" s="5469"/>
      <c r="I52" s="5469"/>
      <c r="J52" s="5469"/>
      <c r="K52" s="5469"/>
      <c r="L52" s="5469"/>
      <c r="M52" s="5469"/>
      <c r="N52" s="5470"/>
      <c r="AA52" s="8" t="s">
        <v>191</v>
      </c>
      <c r="AB52" s="8" t="s">
        <v>192</v>
      </c>
      <c r="AC52" s="8" t="s">
        <v>192</v>
      </c>
      <c r="AD52" s="8" t="s">
        <v>192</v>
      </c>
    </row>
    <row r="53" spans="1:40" ht="20.100000000000001" customHeight="1" thickBot="1" x14ac:dyDescent="0.2">
      <c r="A53" s="5455" t="s">
        <v>163</v>
      </c>
      <c r="B53" s="5456"/>
      <c r="C53" s="5456"/>
      <c r="D53" s="5456"/>
      <c r="E53" s="5457" t="s">
        <v>710</v>
      </c>
      <c r="F53" s="5458"/>
      <c r="G53" s="5458"/>
      <c r="H53" s="5458"/>
      <c r="I53" s="5458"/>
      <c r="J53" s="5458"/>
      <c r="K53" s="5458"/>
      <c r="L53" s="5458"/>
      <c r="M53" s="5458"/>
      <c r="N53" s="5459"/>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48890000</v>
      </c>
      <c r="F57" s="108"/>
      <c r="G57" s="108">
        <f>IFERROR(HLOOKUP($AF$38,$AA$56:$AI$57,2,FALSE)*1000,"")</f>
        <v>52846000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45916</v>
      </c>
      <c r="AE57" s="23">
        <v>48890</v>
      </c>
      <c r="AF57" s="23">
        <v>52846</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48890000</v>
      </c>
      <c r="G58" s="15"/>
      <c r="H58" s="16">
        <f>IFERROR(G57-H59,"")</f>
        <v>52846000</v>
      </c>
      <c r="I58" s="15"/>
      <c r="J58" s="16">
        <f>IFERROR(I57-J59,"")</f>
        <v>0</v>
      </c>
      <c r="K58" s="15"/>
      <c r="L58" s="16">
        <f>IFERROR(K57-L59,"")</f>
        <v>0</v>
      </c>
      <c r="M58" s="15"/>
      <c r="N58" s="17">
        <f>IFERROR(M57-N59,"")</f>
        <v>0</v>
      </c>
      <c r="AA58" s="23">
        <v>0</v>
      </c>
      <c r="AB58" s="23">
        <v>0</v>
      </c>
      <c r="AC58" s="23">
        <v>0</v>
      </c>
      <c r="AD58" s="23">
        <v>24939276</v>
      </c>
      <c r="AE58" s="23">
        <v>47875813</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47875813</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1014187</v>
      </c>
      <c r="F61" s="108"/>
      <c r="G61" s="108">
        <f>IFERROR(G57-G60,"")</f>
        <v>52846000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0.97925573736960525</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711</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712</v>
      </c>
      <c r="C70" s="96"/>
      <c r="D70" s="26" t="s">
        <v>713</v>
      </c>
      <c r="E70" s="91">
        <f>IFERROR(HLOOKUP($AE$38,$AA$76:$AI$80,2,FALSE),"")</f>
        <v>29</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714</v>
      </c>
      <c r="C71" s="96"/>
      <c r="D71" s="26" t="s">
        <v>713</v>
      </c>
      <c r="E71" s="91">
        <f>IFERROR(HLOOKUP($AE$38,$AA$76:$AI$80,3,FALSE),"")</f>
        <v>26</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715</v>
      </c>
      <c r="C72" s="96"/>
      <c r="D72" s="26" t="s">
        <v>713</v>
      </c>
      <c r="E72" s="91">
        <f>IFERROR(HLOOKUP($AE$38,$AA$76:$AI$80,4,FALSE),"")</f>
        <v>3</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29</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26</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v>3</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5442" t="s">
        <v>151</v>
      </c>
      <c r="B85" s="5443"/>
      <c r="C85" s="5443"/>
      <c r="D85" s="5443"/>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5442" t="s">
        <v>155</v>
      </c>
      <c r="B87" s="5443"/>
      <c r="C87" s="5443"/>
      <c r="D87" s="5443"/>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5453" t="s">
        <v>158</v>
      </c>
      <c r="B89" s="5454"/>
      <c r="C89" s="5454"/>
      <c r="D89" s="5454"/>
      <c r="E89" s="79" t="s">
        <v>302</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5442" t="s">
        <v>160</v>
      </c>
      <c r="B91" s="5443"/>
      <c r="C91" s="5443"/>
      <c r="D91" s="5444"/>
      <c r="E91" s="52" t="s">
        <v>716</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5442" t="s">
        <v>172</v>
      </c>
      <c r="B98" s="5443"/>
      <c r="C98" s="5443"/>
      <c r="D98" s="5444"/>
      <c r="E98" s="5448" t="s">
        <v>216</v>
      </c>
      <c r="F98" s="5449"/>
      <c r="G98" s="5450" t="s">
        <v>173</v>
      </c>
      <c r="H98" s="5451"/>
      <c r="I98" s="5451"/>
      <c r="J98" s="5451"/>
      <c r="K98" s="5451"/>
      <c r="L98" s="5451"/>
      <c r="M98" s="5451"/>
      <c r="N98" s="5452"/>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5442" t="s">
        <v>183</v>
      </c>
      <c r="B105" s="5443"/>
      <c r="C105" s="5443"/>
      <c r="D105" s="5444"/>
      <c r="E105" s="5445" t="s">
        <v>717</v>
      </c>
      <c r="F105" s="5446"/>
      <c r="G105" s="5446"/>
      <c r="H105" s="5446"/>
      <c r="I105" s="5446"/>
      <c r="J105" s="5446"/>
      <c r="K105" s="5446"/>
      <c r="L105" s="5446"/>
      <c r="M105" s="5446"/>
      <c r="N105" s="5447"/>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2"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5453" t="s">
        <v>147</v>
      </c>
      <c r="Q4" s="5454"/>
      <c r="R4" s="5454"/>
      <c r="S4" s="5454"/>
      <c r="T4" s="197" t="str">
        <f>LEFT(E83,1)</f>
        <v>Ｂ</v>
      </c>
      <c r="U4" s="5579" t="s">
        <v>148</v>
      </c>
      <c r="V4" s="5579"/>
      <c r="W4" s="5579"/>
      <c r="X4" s="5580"/>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第3節　青少年健全育成</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青少年の健全育成の推進</v>
      </c>
      <c r="F6" s="138"/>
      <c r="G6" s="138"/>
      <c r="H6" s="138"/>
      <c r="I6" s="138"/>
      <c r="J6" s="138"/>
      <c r="K6" s="138"/>
      <c r="L6" s="138"/>
      <c r="M6" s="138"/>
      <c r="N6" s="139"/>
      <c r="P6" s="5442" t="s">
        <v>151</v>
      </c>
      <c r="Q6" s="5443"/>
      <c r="R6" s="5443"/>
      <c r="S6" s="5443"/>
      <c r="T6" s="197" t="str">
        <f>LEFT(E85,1)</f>
        <v>Ｂ</v>
      </c>
      <c r="U6" s="5579" t="s">
        <v>152</v>
      </c>
      <c r="V6" s="5579"/>
      <c r="W6" s="5579"/>
      <c r="X6" s="5580"/>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5581" t="s">
        <v>153</v>
      </c>
      <c r="B7" s="5582"/>
      <c r="C7" s="5582"/>
      <c r="D7" s="5582"/>
      <c r="E7" s="5583" t="str">
        <f t="shared" si="0"/>
        <v>青少年問題協議会</v>
      </c>
      <c r="F7" s="5584"/>
      <c r="G7" s="5584"/>
      <c r="H7" s="5584"/>
      <c r="I7" s="5584"/>
      <c r="J7" s="5584"/>
      <c r="K7" s="5584"/>
      <c r="L7" s="5584"/>
      <c r="M7" s="5584"/>
      <c r="N7" s="5585"/>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5556" t="s">
        <v>154</v>
      </c>
      <c r="B8" s="5557"/>
      <c r="C8" s="5557"/>
      <c r="D8" s="5557"/>
      <c r="E8" s="5566" t="str">
        <f t="shared" si="0"/>
        <v>生涯学習スポーツ課</v>
      </c>
      <c r="F8" s="5567"/>
      <c r="G8" s="5567"/>
      <c r="H8" s="5567"/>
      <c r="I8" s="5567"/>
      <c r="J8" s="5567"/>
      <c r="K8" s="5567"/>
      <c r="L8" s="5567"/>
      <c r="M8" s="5567"/>
      <c r="N8" s="5568"/>
      <c r="P8" s="5553" t="s">
        <v>155</v>
      </c>
      <c r="Q8" s="5554"/>
      <c r="R8" s="5554"/>
      <c r="S8" s="5554"/>
      <c r="T8" s="184" t="str">
        <f>LEFT(E87,1)</f>
        <v>Ａ</v>
      </c>
      <c r="U8" s="5569" t="s">
        <v>156</v>
      </c>
      <c r="V8" s="5569"/>
      <c r="W8" s="5569"/>
      <c r="X8" s="5570"/>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5571" t="s">
        <v>157</v>
      </c>
      <c r="B9" s="5572"/>
      <c r="C9" s="5572"/>
      <c r="D9" s="5573"/>
      <c r="E9" s="5574" t="str">
        <f t="shared" si="0"/>
        <v>地方青少年問題協議会法及び新座市青少年問題協議会条例に基づき、青少年の指導、育成、保護及び矯正に関する総合的施策の樹立について、調査、審議を行う。</v>
      </c>
      <c r="F9" s="5575"/>
      <c r="G9" s="5575"/>
      <c r="H9" s="5575"/>
      <c r="I9" s="5575"/>
      <c r="J9" s="5575"/>
      <c r="K9" s="5575"/>
      <c r="L9" s="5575"/>
      <c r="M9" s="5575"/>
      <c r="N9" s="5576"/>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5577" t="s">
        <v>158</v>
      </c>
      <c r="Q10" s="5578"/>
      <c r="R10" s="5578"/>
      <c r="S10" s="5578"/>
      <c r="T10" s="197" t="str">
        <f>LEFT(E89,1)</f>
        <v>Ａ</v>
      </c>
      <c r="U10" s="5569" t="s">
        <v>159</v>
      </c>
      <c r="V10" s="5569"/>
      <c r="W10" s="5569"/>
      <c r="X10" s="5570"/>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青少年の指導、育成、保護及び矯正に関する総合的施策の推進について調査・検討を行い、新座警察署やPTA保護者会をはじめとする関係機関と意見交換することにより、今後の対策の一助となるよう意識共有を図った。また、会議資料及び議事録を関係機関に送付した。</v>
      </c>
      <c r="U12" s="5551"/>
      <c r="V12" s="5551"/>
      <c r="W12" s="5551"/>
      <c r="X12" s="5552"/>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5556" t="s">
        <v>161</v>
      </c>
      <c r="B14" s="5557"/>
      <c r="C14" s="5557"/>
      <c r="D14" s="5557"/>
      <c r="E14" s="5558" t="str">
        <f>E51</f>
        <v>■市が直接実施  □一部委託  □全部委託・指定管理  □その他</v>
      </c>
      <c r="F14" s="5559"/>
      <c r="G14" s="5559"/>
      <c r="H14" s="5559"/>
      <c r="I14" s="5559"/>
      <c r="J14" s="5559"/>
      <c r="K14" s="5559"/>
      <c r="L14" s="5559"/>
      <c r="M14" s="5559"/>
      <c r="N14" s="5560"/>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5556" t="s">
        <v>162</v>
      </c>
      <c r="B15" s="5557"/>
      <c r="C15" s="5557"/>
      <c r="D15" s="5557"/>
      <c r="E15" s="5558" t="str">
        <f>E52</f>
        <v>□国・県の制度　 ■国・県の制度＋市独自の制度　 □市独自の制度</v>
      </c>
      <c r="F15" s="5559"/>
      <c r="G15" s="5559"/>
      <c r="H15" s="5559"/>
      <c r="I15" s="5559"/>
      <c r="J15" s="5559"/>
      <c r="K15" s="5559"/>
      <c r="L15" s="5559"/>
      <c r="M15" s="5559"/>
      <c r="N15" s="5560"/>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5561" t="s">
        <v>163</v>
      </c>
      <c r="B16" s="5562"/>
      <c r="C16" s="5562"/>
      <c r="D16" s="5562"/>
      <c r="E16" s="5563" t="str">
        <f>E53</f>
        <v>地方青少年問題協議会法、新座市青少年問題協議会条例</v>
      </c>
      <c r="F16" s="5564"/>
      <c r="G16" s="5564"/>
      <c r="H16" s="5564"/>
      <c r="I16" s="5564"/>
      <c r="J16" s="5564"/>
      <c r="K16" s="5564"/>
      <c r="L16" s="5564"/>
      <c r="M16" s="5564"/>
      <c r="N16" s="5565"/>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91000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91000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68500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22500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0.75274725274725274</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地方青少年問題協議会法及び新座市青少年問題協議会条例に基づき、青少年の指導、育成、保護及び矯正に関する総合的施策の推進について調査・検討を行った。
１　委員数　１８人
２　開催回数　１回</v>
      </c>
      <c r="F26" s="105"/>
      <c r="G26" s="105"/>
      <c r="H26" s="105"/>
      <c r="I26" s="105"/>
      <c r="J26" s="105"/>
      <c r="K26" s="105"/>
      <c r="L26" s="105"/>
      <c r="M26" s="105"/>
      <c r="N26" s="106"/>
      <c r="O26" s="18"/>
      <c r="P26" s="5553" t="s">
        <v>183</v>
      </c>
      <c r="Q26" s="5554"/>
      <c r="R26" s="5554"/>
      <c r="S26" s="5555"/>
      <c r="T26" s="153" t="str">
        <f>E105</f>
        <v>引き続き、青少年問題の現状を情報共有し、青少年の指導、育成、保護及び矯正に関する総合的施策の推進について調査・検討する場として継続していく。</v>
      </c>
      <c r="U26" s="5551"/>
      <c r="V26" s="5551"/>
      <c r="W26" s="5551"/>
      <c r="X26" s="5552"/>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協議会開催回数</v>
      </c>
      <c r="C33" s="96"/>
      <c r="D33" s="21" t="str">
        <f t="shared" ref="D33:E36" si="1">D70</f>
        <v>回</v>
      </c>
      <c r="E33" s="148">
        <f t="shared" si="1"/>
        <v>1</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第3節　青少年健全育成</v>
      </c>
      <c r="F42" s="138"/>
      <c r="G42" s="138"/>
      <c r="H42" s="138"/>
      <c r="I42" s="138"/>
      <c r="J42" s="138"/>
      <c r="K42" s="138"/>
      <c r="L42" s="138"/>
      <c r="M42" s="138"/>
      <c r="N42" s="139"/>
      <c r="AA42" s="8">
        <v>3</v>
      </c>
      <c r="AB42" s="8" t="s">
        <v>88</v>
      </c>
    </row>
    <row r="43" spans="1:35" ht="20.100000000000001" customHeight="1" x14ac:dyDescent="0.15">
      <c r="A43" s="103" t="s">
        <v>150</v>
      </c>
      <c r="B43" s="104"/>
      <c r="C43" s="104"/>
      <c r="D43" s="104"/>
      <c r="E43" s="138" t="str">
        <f>AB43</f>
        <v>施策１　青少年の健全育成の推進</v>
      </c>
      <c r="F43" s="138"/>
      <c r="G43" s="138"/>
      <c r="H43" s="138"/>
      <c r="I43" s="138"/>
      <c r="J43" s="138"/>
      <c r="K43" s="138"/>
      <c r="L43" s="138"/>
      <c r="M43" s="138"/>
      <c r="N43" s="139"/>
      <c r="AA43" s="8">
        <v>1</v>
      </c>
      <c r="AB43" s="8" t="s">
        <v>89</v>
      </c>
    </row>
    <row r="44" spans="1:35" ht="20.100000000000001" customHeight="1" x14ac:dyDescent="0.15">
      <c r="A44" s="5543" t="s">
        <v>153</v>
      </c>
      <c r="B44" s="5544"/>
      <c r="C44" s="5544"/>
      <c r="D44" s="5544"/>
      <c r="E44" s="5545" t="s">
        <v>718</v>
      </c>
      <c r="F44" s="5546"/>
      <c r="G44" s="5546"/>
      <c r="H44" s="5546"/>
      <c r="I44" s="5546"/>
      <c r="J44" s="5546"/>
      <c r="K44" s="5546"/>
      <c r="L44" s="5546"/>
      <c r="M44" s="5546"/>
      <c r="N44" s="5547"/>
    </row>
    <row r="45" spans="1:35" ht="20.100000000000001" customHeight="1" x14ac:dyDescent="0.15">
      <c r="A45" s="5538" t="s">
        <v>154</v>
      </c>
      <c r="B45" s="5539"/>
      <c r="C45" s="5539"/>
      <c r="D45" s="5539"/>
      <c r="E45" s="5548" t="s">
        <v>719</v>
      </c>
      <c r="F45" s="5549"/>
      <c r="G45" s="5549"/>
      <c r="H45" s="5549"/>
      <c r="I45" s="5549"/>
      <c r="J45" s="5549"/>
      <c r="K45" s="5549"/>
      <c r="L45" s="5549"/>
      <c r="M45" s="5549"/>
      <c r="N45" s="5550"/>
    </row>
    <row r="46" spans="1:35" ht="20.100000000000001" customHeight="1" x14ac:dyDescent="0.15">
      <c r="A46" s="5532" t="s">
        <v>157</v>
      </c>
      <c r="B46" s="5533"/>
      <c r="C46" s="5533"/>
      <c r="D46" s="5534"/>
      <c r="E46" s="5535" t="s">
        <v>720</v>
      </c>
      <c r="F46" s="5536"/>
      <c r="G46" s="5536"/>
      <c r="H46" s="5536"/>
      <c r="I46" s="5536"/>
      <c r="J46" s="5536"/>
      <c r="K46" s="5536"/>
      <c r="L46" s="5536"/>
      <c r="M46" s="5536"/>
      <c r="N46" s="5537"/>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5538" t="s">
        <v>161</v>
      </c>
      <c r="B51" s="5539"/>
      <c r="C51" s="5539"/>
      <c r="D51" s="5539"/>
      <c r="E51" s="5540" t="str">
        <f>AA52 &amp; "市が直接実施  " &amp; AB52  &amp; "一部委託  "  &amp; AC52 &amp; "全部委託・指定管理  " &amp; AD52 &amp; "その他"</f>
        <v>■市が直接実施  □一部委託  □全部委託・指定管理  □その他</v>
      </c>
      <c r="F51" s="5541"/>
      <c r="G51" s="5541"/>
      <c r="H51" s="5541"/>
      <c r="I51" s="5541"/>
      <c r="J51" s="5541"/>
      <c r="K51" s="5541"/>
      <c r="L51" s="5541"/>
      <c r="M51" s="5541"/>
      <c r="N51" s="5542"/>
    </row>
    <row r="52" spans="1:40" ht="20.100000000000001" customHeight="1" x14ac:dyDescent="0.15">
      <c r="A52" s="5538" t="s">
        <v>162</v>
      </c>
      <c r="B52" s="5539"/>
      <c r="C52" s="5539"/>
      <c r="D52" s="5539"/>
      <c r="E52" s="5540" t="str">
        <f>AA53 &amp; "国・県の制度　 " &amp; AB53  &amp; "国・県の制度＋市独自の制度　 "  &amp; AC53  &amp; "市独自の制度"</f>
        <v>□国・県の制度　 ■国・県の制度＋市独自の制度　 □市独自の制度</v>
      </c>
      <c r="F52" s="5541"/>
      <c r="G52" s="5541"/>
      <c r="H52" s="5541"/>
      <c r="I52" s="5541"/>
      <c r="J52" s="5541"/>
      <c r="K52" s="5541"/>
      <c r="L52" s="5541"/>
      <c r="M52" s="5541"/>
      <c r="N52" s="5542"/>
      <c r="AA52" s="8" t="s">
        <v>191</v>
      </c>
      <c r="AB52" s="8" t="s">
        <v>192</v>
      </c>
      <c r="AC52" s="8" t="s">
        <v>192</v>
      </c>
      <c r="AD52" s="8" t="s">
        <v>192</v>
      </c>
    </row>
    <row r="53" spans="1:40" ht="20.100000000000001" customHeight="1" thickBot="1" x14ac:dyDescent="0.2">
      <c r="A53" s="5527" t="s">
        <v>163</v>
      </c>
      <c r="B53" s="5528"/>
      <c r="C53" s="5528"/>
      <c r="D53" s="5528"/>
      <c r="E53" s="5529" t="s">
        <v>721</v>
      </c>
      <c r="F53" s="5530"/>
      <c r="G53" s="5530"/>
      <c r="H53" s="5530"/>
      <c r="I53" s="5530"/>
      <c r="J53" s="5530"/>
      <c r="K53" s="5530"/>
      <c r="L53" s="5530"/>
      <c r="M53" s="5530"/>
      <c r="N53" s="5531"/>
      <c r="AA53" s="8" t="s">
        <v>192</v>
      </c>
      <c r="AB53" s="8" t="s">
        <v>191</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91000</v>
      </c>
      <c r="F57" s="108"/>
      <c r="G57" s="108">
        <f>IFERROR(HLOOKUP($AF$38,$AA$56:$AI$57,2,FALSE)*1000,"")</f>
        <v>91000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99</v>
      </c>
      <c r="AE57" s="23">
        <v>91</v>
      </c>
      <c r="AF57" s="23">
        <v>91</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91000</v>
      </c>
      <c r="G58" s="15"/>
      <c r="H58" s="16">
        <f>IFERROR(G57-H59,"")</f>
        <v>91000</v>
      </c>
      <c r="I58" s="15"/>
      <c r="J58" s="16">
        <f>IFERROR(I57-J59,"")</f>
        <v>0</v>
      </c>
      <c r="K58" s="15"/>
      <c r="L58" s="16">
        <f>IFERROR(K57-L59,"")</f>
        <v>0</v>
      </c>
      <c r="M58" s="15"/>
      <c r="N58" s="17">
        <f>IFERROR(M57-N59,"")</f>
        <v>0</v>
      </c>
      <c r="AA58" s="23">
        <v>0</v>
      </c>
      <c r="AB58" s="23">
        <v>0</v>
      </c>
      <c r="AC58" s="23">
        <v>0</v>
      </c>
      <c r="AD58" s="23">
        <v>0</v>
      </c>
      <c r="AE58" s="23">
        <v>68500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68500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22500</v>
      </c>
      <c r="F61" s="108"/>
      <c r="G61" s="108">
        <f>IFERROR(G57-G60,"")</f>
        <v>91000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0.75274725274725274</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722</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723</v>
      </c>
      <c r="C70" s="96"/>
      <c r="D70" s="26" t="s">
        <v>197</v>
      </c>
      <c r="E70" s="91">
        <f>IFERROR(HLOOKUP($AE$38,$AA$76:$AI$80,2,FALSE),"")</f>
        <v>1</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5514" t="s">
        <v>151</v>
      </c>
      <c r="B85" s="5515"/>
      <c r="C85" s="5515"/>
      <c r="D85" s="5515"/>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5514" t="s">
        <v>155</v>
      </c>
      <c r="B87" s="5515"/>
      <c r="C87" s="5515"/>
      <c r="D87" s="5515"/>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5525" t="s">
        <v>158</v>
      </c>
      <c r="B89" s="5526"/>
      <c r="C89" s="5526"/>
      <c r="D89" s="5526"/>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5514" t="s">
        <v>160</v>
      </c>
      <c r="B91" s="5515"/>
      <c r="C91" s="5515"/>
      <c r="D91" s="5516"/>
      <c r="E91" s="52" t="s">
        <v>724</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5514" t="s">
        <v>172</v>
      </c>
      <c r="B98" s="5515"/>
      <c r="C98" s="5515"/>
      <c r="D98" s="5516"/>
      <c r="E98" s="5520" t="s">
        <v>206</v>
      </c>
      <c r="F98" s="5521"/>
      <c r="G98" s="5522" t="s">
        <v>173</v>
      </c>
      <c r="H98" s="5523"/>
      <c r="I98" s="5523"/>
      <c r="J98" s="5523"/>
      <c r="K98" s="5523"/>
      <c r="L98" s="5523"/>
      <c r="M98" s="5523"/>
      <c r="N98" s="5524"/>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5514" t="s">
        <v>183</v>
      </c>
      <c r="B105" s="5515"/>
      <c r="C105" s="5515"/>
      <c r="D105" s="5516"/>
      <c r="E105" s="5517" t="s">
        <v>725</v>
      </c>
      <c r="F105" s="5518"/>
      <c r="G105" s="5518"/>
      <c r="H105" s="5518"/>
      <c r="I105" s="5518"/>
      <c r="J105" s="5518"/>
      <c r="K105" s="5518"/>
      <c r="L105" s="5518"/>
      <c r="M105" s="5518"/>
      <c r="N105" s="5519"/>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5525" t="s">
        <v>147</v>
      </c>
      <c r="Q4" s="5526"/>
      <c r="R4" s="5526"/>
      <c r="S4" s="5526"/>
      <c r="T4" s="197" t="str">
        <f>LEFT(E83,1)</f>
        <v>Ｂ</v>
      </c>
      <c r="U4" s="5651" t="s">
        <v>148</v>
      </c>
      <c r="V4" s="5651"/>
      <c r="W4" s="5651"/>
      <c r="X4" s="5652"/>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第3節　青少年健全育成</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青少年の健全育成の推進</v>
      </c>
      <c r="F6" s="138"/>
      <c r="G6" s="138"/>
      <c r="H6" s="138"/>
      <c r="I6" s="138"/>
      <c r="J6" s="138"/>
      <c r="K6" s="138"/>
      <c r="L6" s="138"/>
      <c r="M6" s="138"/>
      <c r="N6" s="139"/>
      <c r="P6" s="5514" t="s">
        <v>151</v>
      </c>
      <c r="Q6" s="5515"/>
      <c r="R6" s="5515"/>
      <c r="S6" s="5515"/>
      <c r="T6" s="197" t="str">
        <f>LEFT(E85,1)</f>
        <v>Ｂ</v>
      </c>
      <c r="U6" s="5651" t="s">
        <v>152</v>
      </c>
      <c r="V6" s="5651"/>
      <c r="W6" s="5651"/>
      <c r="X6" s="5652"/>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5653" t="s">
        <v>153</v>
      </c>
      <c r="B7" s="5654"/>
      <c r="C7" s="5654"/>
      <c r="D7" s="5654"/>
      <c r="E7" s="5655" t="str">
        <f t="shared" si="0"/>
        <v>青少年教育振興基金</v>
      </c>
      <c r="F7" s="5656"/>
      <c r="G7" s="5656"/>
      <c r="H7" s="5656"/>
      <c r="I7" s="5656"/>
      <c r="J7" s="5656"/>
      <c r="K7" s="5656"/>
      <c r="L7" s="5656"/>
      <c r="M7" s="5656"/>
      <c r="N7" s="5657"/>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5628" t="s">
        <v>154</v>
      </c>
      <c r="B8" s="5629"/>
      <c r="C8" s="5629"/>
      <c r="D8" s="5629"/>
      <c r="E8" s="5638" t="str">
        <f t="shared" si="0"/>
        <v>生涯学習スポーツ課</v>
      </c>
      <c r="F8" s="5639"/>
      <c r="G8" s="5639"/>
      <c r="H8" s="5639"/>
      <c r="I8" s="5639"/>
      <c r="J8" s="5639"/>
      <c r="K8" s="5639"/>
      <c r="L8" s="5639"/>
      <c r="M8" s="5639"/>
      <c r="N8" s="5640"/>
      <c r="P8" s="5625" t="s">
        <v>155</v>
      </c>
      <c r="Q8" s="5626"/>
      <c r="R8" s="5626"/>
      <c r="S8" s="5626"/>
      <c r="T8" s="184" t="str">
        <f>LEFT(E87,1)</f>
        <v>Ａ</v>
      </c>
      <c r="U8" s="5641" t="s">
        <v>156</v>
      </c>
      <c r="V8" s="5641"/>
      <c r="W8" s="5641"/>
      <c r="X8" s="5642"/>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5643" t="s">
        <v>157</v>
      </c>
      <c r="B9" s="5644"/>
      <c r="C9" s="5644"/>
      <c r="D9" s="5645"/>
      <c r="E9" s="5646" t="str">
        <f t="shared" si="0"/>
        <v>青少年教育振興事業（芸術文化、スポーツ、国内外派遣研修等参加、地域交流、環境美化及び奉仕活動）の推進に貢献する個人・団体に対し、助成を行う。　
また、寄附金などを青少年教育振興基金に積み立てる。</v>
      </c>
      <c r="F9" s="5647"/>
      <c r="G9" s="5647"/>
      <c r="H9" s="5647"/>
      <c r="I9" s="5647"/>
      <c r="J9" s="5647"/>
      <c r="K9" s="5647"/>
      <c r="L9" s="5647"/>
      <c r="M9" s="5647"/>
      <c r="N9" s="5648"/>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5649" t="s">
        <v>158</v>
      </c>
      <c r="Q10" s="5650"/>
      <c r="R10" s="5650"/>
      <c r="S10" s="5650"/>
      <c r="T10" s="197" t="str">
        <f>LEFT(E89,1)</f>
        <v>Ａ</v>
      </c>
      <c r="U10" s="5641" t="s">
        <v>159</v>
      </c>
      <c r="V10" s="5641"/>
      <c r="W10" s="5641"/>
      <c r="X10" s="5642"/>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令和４年度の青少年教育振興事業助成件数（８９件）と比較すると、令和５年度は申請数が増加しており、青少年の健全育成の推進ができている。</v>
      </c>
      <c r="U12" s="5623"/>
      <c r="V12" s="5623"/>
      <c r="W12" s="5623"/>
      <c r="X12" s="5624"/>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5628" t="s">
        <v>161</v>
      </c>
      <c r="B14" s="5629"/>
      <c r="C14" s="5629"/>
      <c r="D14" s="5629"/>
      <c r="E14" s="5630" t="str">
        <f>E51</f>
        <v>■市が直接実施  □一部委託  □全部委託・指定管理  □その他</v>
      </c>
      <c r="F14" s="5631"/>
      <c r="G14" s="5631"/>
      <c r="H14" s="5631"/>
      <c r="I14" s="5631"/>
      <c r="J14" s="5631"/>
      <c r="K14" s="5631"/>
      <c r="L14" s="5631"/>
      <c r="M14" s="5631"/>
      <c r="N14" s="5632"/>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5628" t="s">
        <v>162</v>
      </c>
      <c r="B15" s="5629"/>
      <c r="C15" s="5629"/>
      <c r="D15" s="5629"/>
      <c r="E15" s="5630" t="str">
        <f>E52</f>
        <v>□国・県の制度　 □国・県の制度＋市独自の制度　 ■市独自の制度</v>
      </c>
      <c r="F15" s="5631"/>
      <c r="G15" s="5631"/>
      <c r="H15" s="5631"/>
      <c r="I15" s="5631"/>
      <c r="J15" s="5631"/>
      <c r="K15" s="5631"/>
      <c r="L15" s="5631"/>
      <c r="M15" s="5631"/>
      <c r="N15" s="5632"/>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5633" t="s">
        <v>163</v>
      </c>
      <c r="B16" s="5634"/>
      <c r="C16" s="5634"/>
      <c r="D16" s="5634"/>
      <c r="E16" s="5635" t="str">
        <f>E53</f>
        <v>新座市青少年教育振興基金条例</v>
      </c>
      <c r="F16" s="5636"/>
      <c r="G16" s="5636"/>
      <c r="H16" s="5636"/>
      <c r="I16" s="5636"/>
      <c r="J16" s="5636"/>
      <c r="K16" s="5636"/>
      <c r="L16" s="5636"/>
      <c r="M16" s="5636"/>
      <c r="N16" s="5637"/>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8717000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1897000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6820000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8175059</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541941</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0.93782941378914764</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青少年教育振興事業の推進に貢献する個人・団体に対し、助成を行った。
助成件数：１１１件
助成額：３，４６４，３１１円
寄付金等を青少年教育振興基金に積み立てた。
積立額：４，７１０，７４８円（寄付７１件分＋令和４年度繰越分）</v>
      </c>
      <c r="F26" s="105"/>
      <c r="G26" s="105"/>
      <c r="H26" s="105"/>
      <c r="I26" s="105"/>
      <c r="J26" s="105"/>
      <c r="K26" s="105"/>
      <c r="L26" s="105"/>
      <c r="M26" s="105"/>
      <c r="N26" s="106"/>
      <c r="O26" s="18"/>
      <c r="P26" s="5625" t="s">
        <v>183</v>
      </c>
      <c r="Q26" s="5626"/>
      <c r="R26" s="5626"/>
      <c r="S26" s="5627"/>
      <c r="T26" s="153" t="str">
        <f>E105</f>
        <v>青少年教育振興事業の推進に貢献する個人・団体に対する助成を継続して実施する。</v>
      </c>
      <c r="U26" s="5623"/>
      <c r="V26" s="5623"/>
      <c r="W26" s="5623"/>
      <c r="X26" s="5624"/>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青少年教育振興事業助成件数</v>
      </c>
      <c r="C33" s="96"/>
      <c r="D33" s="21" t="str">
        <f t="shared" ref="D33:E36" si="1">D70</f>
        <v>件</v>
      </c>
      <c r="E33" s="148">
        <f t="shared" si="1"/>
        <v>111</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第3節　青少年健全育成</v>
      </c>
      <c r="F42" s="138"/>
      <c r="G42" s="138"/>
      <c r="H42" s="138"/>
      <c r="I42" s="138"/>
      <c r="J42" s="138"/>
      <c r="K42" s="138"/>
      <c r="L42" s="138"/>
      <c r="M42" s="138"/>
      <c r="N42" s="139"/>
      <c r="AA42" s="8">
        <v>3</v>
      </c>
      <c r="AB42" s="8" t="s">
        <v>88</v>
      </c>
    </row>
    <row r="43" spans="1:35" ht="20.100000000000001" customHeight="1" x14ac:dyDescent="0.15">
      <c r="A43" s="103" t="s">
        <v>150</v>
      </c>
      <c r="B43" s="104"/>
      <c r="C43" s="104"/>
      <c r="D43" s="104"/>
      <c r="E43" s="138" t="str">
        <f>AB43</f>
        <v>施策１　青少年の健全育成の推進</v>
      </c>
      <c r="F43" s="138"/>
      <c r="G43" s="138"/>
      <c r="H43" s="138"/>
      <c r="I43" s="138"/>
      <c r="J43" s="138"/>
      <c r="K43" s="138"/>
      <c r="L43" s="138"/>
      <c r="M43" s="138"/>
      <c r="N43" s="139"/>
      <c r="AA43" s="8">
        <v>1</v>
      </c>
      <c r="AB43" s="8" t="s">
        <v>89</v>
      </c>
    </row>
    <row r="44" spans="1:35" ht="20.100000000000001" customHeight="1" x14ac:dyDescent="0.15">
      <c r="A44" s="5615" t="s">
        <v>153</v>
      </c>
      <c r="B44" s="5616"/>
      <c r="C44" s="5616"/>
      <c r="D44" s="5616"/>
      <c r="E44" s="5617" t="s">
        <v>726</v>
      </c>
      <c r="F44" s="5618"/>
      <c r="G44" s="5618"/>
      <c r="H44" s="5618"/>
      <c r="I44" s="5618"/>
      <c r="J44" s="5618"/>
      <c r="K44" s="5618"/>
      <c r="L44" s="5618"/>
      <c r="M44" s="5618"/>
      <c r="N44" s="5619"/>
    </row>
    <row r="45" spans="1:35" ht="20.100000000000001" customHeight="1" x14ac:dyDescent="0.15">
      <c r="A45" s="5610" t="s">
        <v>154</v>
      </c>
      <c r="B45" s="5611"/>
      <c r="C45" s="5611"/>
      <c r="D45" s="5611"/>
      <c r="E45" s="5620" t="s">
        <v>719</v>
      </c>
      <c r="F45" s="5621"/>
      <c r="G45" s="5621"/>
      <c r="H45" s="5621"/>
      <c r="I45" s="5621"/>
      <c r="J45" s="5621"/>
      <c r="K45" s="5621"/>
      <c r="L45" s="5621"/>
      <c r="M45" s="5621"/>
      <c r="N45" s="5622"/>
    </row>
    <row r="46" spans="1:35" ht="20.100000000000001" customHeight="1" x14ac:dyDescent="0.15">
      <c r="A46" s="5604" t="s">
        <v>157</v>
      </c>
      <c r="B46" s="5605"/>
      <c r="C46" s="5605"/>
      <c r="D46" s="5606"/>
      <c r="E46" s="5607" t="s">
        <v>727</v>
      </c>
      <c r="F46" s="5608"/>
      <c r="G46" s="5608"/>
      <c r="H46" s="5608"/>
      <c r="I46" s="5608"/>
      <c r="J46" s="5608"/>
      <c r="K46" s="5608"/>
      <c r="L46" s="5608"/>
      <c r="M46" s="5608"/>
      <c r="N46" s="5609"/>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5610" t="s">
        <v>161</v>
      </c>
      <c r="B51" s="5611"/>
      <c r="C51" s="5611"/>
      <c r="D51" s="5611"/>
      <c r="E51" s="5612" t="str">
        <f>AA52 &amp; "市が直接実施  " &amp; AB52  &amp; "一部委託  "  &amp; AC52 &amp; "全部委託・指定管理  " &amp; AD52 &amp; "その他"</f>
        <v>■市が直接実施  □一部委託  □全部委託・指定管理  □その他</v>
      </c>
      <c r="F51" s="5613"/>
      <c r="G51" s="5613"/>
      <c r="H51" s="5613"/>
      <c r="I51" s="5613"/>
      <c r="J51" s="5613"/>
      <c r="K51" s="5613"/>
      <c r="L51" s="5613"/>
      <c r="M51" s="5613"/>
      <c r="N51" s="5614"/>
    </row>
    <row r="52" spans="1:40" ht="20.100000000000001" customHeight="1" x14ac:dyDescent="0.15">
      <c r="A52" s="5610" t="s">
        <v>162</v>
      </c>
      <c r="B52" s="5611"/>
      <c r="C52" s="5611"/>
      <c r="D52" s="5611"/>
      <c r="E52" s="5612" t="str">
        <f>AA53 &amp; "国・県の制度　 " &amp; AB53  &amp; "国・県の制度＋市独自の制度　 "  &amp; AC53  &amp; "市独自の制度"</f>
        <v>□国・県の制度　 □国・県の制度＋市独自の制度　 ■市独自の制度</v>
      </c>
      <c r="F52" s="5613"/>
      <c r="G52" s="5613"/>
      <c r="H52" s="5613"/>
      <c r="I52" s="5613"/>
      <c r="J52" s="5613"/>
      <c r="K52" s="5613"/>
      <c r="L52" s="5613"/>
      <c r="M52" s="5613"/>
      <c r="N52" s="5614"/>
      <c r="AA52" s="8" t="s">
        <v>191</v>
      </c>
      <c r="AB52" s="8" t="s">
        <v>192</v>
      </c>
      <c r="AC52" s="8" t="s">
        <v>192</v>
      </c>
      <c r="AD52" s="8" t="s">
        <v>192</v>
      </c>
    </row>
    <row r="53" spans="1:40" ht="20.100000000000001" customHeight="1" thickBot="1" x14ac:dyDescent="0.2">
      <c r="A53" s="5599" t="s">
        <v>163</v>
      </c>
      <c r="B53" s="5600"/>
      <c r="C53" s="5600"/>
      <c r="D53" s="5600"/>
      <c r="E53" s="5601" t="s">
        <v>728</v>
      </c>
      <c r="F53" s="5602"/>
      <c r="G53" s="5602"/>
      <c r="H53" s="5602"/>
      <c r="I53" s="5602"/>
      <c r="J53" s="5602"/>
      <c r="K53" s="5602"/>
      <c r="L53" s="5602"/>
      <c r="M53" s="5602"/>
      <c r="N53" s="5603"/>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8717000</v>
      </c>
      <c r="F57" s="108"/>
      <c r="G57" s="108">
        <f>IFERROR(HLOOKUP($AF$38,$AA$56:$AI$57,2,FALSE)*1000,"")</f>
        <v>2952000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18065</v>
      </c>
      <c r="AE57" s="23">
        <v>8717</v>
      </c>
      <c r="AF57" s="23">
        <v>2952</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1897000</v>
      </c>
      <c r="G58" s="15"/>
      <c r="H58" s="16">
        <f>IFERROR(G57-H59,"")</f>
        <v>1000</v>
      </c>
      <c r="I58" s="15"/>
      <c r="J58" s="16">
        <f>IFERROR(I57-J59,"")</f>
        <v>0</v>
      </c>
      <c r="K58" s="15"/>
      <c r="L58" s="16">
        <f>IFERROR(K57-L59,"")</f>
        <v>0</v>
      </c>
      <c r="M58" s="15"/>
      <c r="N58" s="17">
        <f>IFERROR(M57-N59,"")</f>
        <v>0</v>
      </c>
      <c r="AA58" s="23">
        <v>0</v>
      </c>
      <c r="AB58" s="23">
        <v>0</v>
      </c>
      <c r="AC58" s="23">
        <v>0</v>
      </c>
      <c r="AD58" s="23">
        <v>12932671</v>
      </c>
      <c r="AE58" s="23">
        <v>8175059</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6820000</v>
      </c>
      <c r="G59" s="15"/>
      <c r="H59" s="16">
        <f>IFERROR(HLOOKUP($AF$38,$AA$60:$AI$61,2,FALSE)*1000,"")</f>
        <v>2951000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8175059</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541941</v>
      </c>
      <c r="F61" s="108"/>
      <c r="G61" s="108">
        <f>IFERROR(G57-G60,"")</f>
        <v>2952000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9353</v>
      </c>
      <c r="AE61" s="24">
        <f t="shared" si="2"/>
        <v>6820</v>
      </c>
      <c r="AF61" s="24">
        <f t="shared" si="2"/>
        <v>2951</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0.93782941378914764</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729</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6253</v>
      </c>
      <c r="AE68" s="25">
        <v>2815</v>
      </c>
      <c r="AF68" s="25">
        <v>1</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35</v>
      </c>
      <c r="AE69" s="25">
        <v>3</v>
      </c>
      <c r="AF69" s="25">
        <v>1</v>
      </c>
      <c r="AG69" s="25">
        <v>0</v>
      </c>
      <c r="AH69" s="25">
        <v>0</v>
      </c>
      <c r="AI69" s="25">
        <v>0</v>
      </c>
      <c r="AJ69" s="8" t="s">
        <v>194</v>
      </c>
      <c r="AL69" s="8" t="s">
        <v>194</v>
      </c>
      <c r="AN69" s="8" t="s">
        <v>194</v>
      </c>
    </row>
    <row r="70" spans="1:40" ht="20.100000000000001" customHeight="1" x14ac:dyDescent="0.15">
      <c r="A70" s="97" t="s">
        <v>186</v>
      </c>
      <c r="B70" s="96" t="s">
        <v>730</v>
      </c>
      <c r="C70" s="96"/>
      <c r="D70" s="26" t="s">
        <v>393</v>
      </c>
      <c r="E70" s="91">
        <f>IFERROR(HLOOKUP($AE$38,$AA$76:$AI$80,2,FALSE),"")</f>
        <v>111</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3065</v>
      </c>
      <c r="AE70" s="25">
        <v>4002</v>
      </c>
      <c r="AF70" s="25">
        <v>2949</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111</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5586" t="s">
        <v>151</v>
      </c>
      <c r="B85" s="5587"/>
      <c r="C85" s="5587"/>
      <c r="D85" s="5587"/>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5586" t="s">
        <v>155</v>
      </c>
      <c r="B87" s="5587"/>
      <c r="C87" s="5587"/>
      <c r="D87" s="5587"/>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5597" t="s">
        <v>158</v>
      </c>
      <c r="B89" s="5598"/>
      <c r="C89" s="5598"/>
      <c r="D89" s="5598"/>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5586" t="s">
        <v>160</v>
      </c>
      <c r="B91" s="5587"/>
      <c r="C91" s="5587"/>
      <c r="D91" s="5588"/>
      <c r="E91" s="52" t="s">
        <v>731</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5586" t="s">
        <v>172</v>
      </c>
      <c r="B98" s="5587"/>
      <c r="C98" s="5587"/>
      <c r="D98" s="5588"/>
      <c r="E98" s="5592" t="s">
        <v>206</v>
      </c>
      <c r="F98" s="5593"/>
      <c r="G98" s="5594" t="s">
        <v>173</v>
      </c>
      <c r="H98" s="5595"/>
      <c r="I98" s="5595"/>
      <c r="J98" s="5595"/>
      <c r="K98" s="5595"/>
      <c r="L98" s="5595"/>
      <c r="M98" s="5595"/>
      <c r="N98" s="5596"/>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5586" t="s">
        <v>183</v>
      </c>
      <c r="B105" s="5587"/>
      <c r="C105" s="5587"/>
      <c r="D105" s="5588"/>
      <c r="E105" s="5589" t="s">
        <v>732</v>
      </c>
      <c r="F105" s="5590"/>
      <c r="G105" s="5590"/>
      <c r="H105" s="5590"/>
      <c r="I105" s="5590"/>
      <c r="J105" s="5590"/>
      <c r="K105" s="5590"/>
      <c r="L105" s="5590"/>
      <c r="M105" s="5590"/>
      <c r="N105" s="5591"/>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477" t="s">
        <v>147</v>
      </c>
      <c r="Q4" s="478"/>
      <c r="R4" s="478"/>
      <c r="S4" s="478"/>
      <c r="T4" s="197" t="str">
        <f>LEFT(E83,1)</f>
        <v>Ｂ</v>
      </c>
      <c r="U4" s="544" t="s">
        <v>148</v>
      </c>
      <c r="V4" s="544"/>
      <c r="W4" s="544"/>
      <c r="X4" s="545"/>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教育内容の充実</v>
      </c>
      <c r="F6" s="138"/>
      <c r="G6" s="138"/>
      <c r="H6" s="138"/>
      <c r="I6" s="138"/>
      <c r="J6" s="138"/>
      <c r="K6" s="138"/>
      <c r="L6" s="138"/>
      <c r="M6" s="138"/>
      <c r="N6" s="139"/>
      <c r="P6" s="466" t="s">
        <v>151</v>
      </c>
      <c r="Q6" s="467"/>
      <c r="R6" s="467"/>
      <c r="S6" s="467"/>
      <c r="T6" s="197" t="str">
        <f>LEFT(E85,1)</f>
        <v>Ｂ</v>
      </c>
      <c r="U6" s="544" t="s">
        <v>152</v>
      </c>
      <c r="V6" s="544"/>
      <c r="W6" s="544"/>
      <c r="X6" s="545"/>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535" t="s">
        <v>153</v>
      </c>
      <c r="B7" s="536"/>
      <c r="C7" s="536"/>
      <c r="D7" s="536"/>
      <c r="E7" s="537" t="str">
        <f t="shared" si="0"/>
        <v>生徒派遣費助成</v>
      </c>
      <c r="F7" s="538"/>
      <c r="G7" s="538"/>
      <c r="H7" s="538"/>
      <c r="I7" s="538"/>
      <c r="J7" s="538"/>
      <c r="K7" s="538"/>
      <c r="L7" s="538"/>
      <c r="M7" s="538"/>
      <c r="N7" s="539"/>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490" t="s">
        <v>154</v>
      </c>
      <c r="B8" s="491"/>
      <c r="C8" s="491"/>
      <c r="D8" s="491"/>
      <c r="E8" s="500" t="str">
        <f t="shared" si="0"/>
        <v>学務課</v>
      </c>
      <c r="F8" s="501"/>
      <c r="G8" s="501"/>
      <c r="H8" s="501"/>
      <c r="I8" s="501"/>
      <c r="J8" s="501"/>
      <c r="K8" s="501"/>
      <c r="L8" s="501"/>
      <c r="M8" s="501"/>
      <c r="N8" s="502"/>
      <c r="P8" s="466" t="s">
        <v>155</v>
      </c>
      <c r="Q8" s="467"/>
      <c r="R8" s="467"/>
      <c r="S8" s="467"/>
      <c r="T8" s="184" t="str">
        <f>LEFT(E87,1)</f>
        <v>Ａ</v>
      </c>
      <c r="U8" s="544" t="s">
        <v>156</v>
      </c>
      <c r="V8" s="544"/>
      <c r="W8" s="544"/>
      <c r="X8" s="545"/>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484" t="s">
        <v>157</v>
      </c>
      <c r="B9" s="445"/>
      <c r="C9" s="445"/>
      <c r="D9" s="446"/>
      <c r="E9" s="447" t="str">
        <f t="shared" si="0"/>
        <v>部活動などで大会等に出場する生徒の派遣費用について、助成を行う。</v>
      </c>
      <c r="F9" s="448"/>
      <c r="G9" s="448"/>
      <c r="H9" s="448"/>
      <c r="I9" s="448"/>
      <c r="J9" s="448"/>
      <c r="K9" s="448"/>
      <c r="L9" s="448"/>
      <c r="M9" s="448"/>
      <c r="N9" s="449"/>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477" t="s">
        <v>158</v>
      </c>
      <c r="Q10" s="478"/>
      <c r="R10" s="478"/>
      <c r="S10" s="478"/>
      <c r="T10" s="197" t="str">
        <f>LEFT(E89,1)</f>
        <v>Ａ</v>
      </c>
      <c r="U10" s="544" t="s">
        <v>159</v>
      </c>
      <c r="V10" s="544"/>
      <c r="W10" s="544"/>
      <c r="X10" s="545"/>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部活動などで大会等に出場する生徒の派遣費用について助成を行うことで、保護者の経費負担が図られている。
しかしながら、移動費等の費用は物価高騰に伴い上昇する見込みであり、各学校はコスト意識をもっているもののコストを下げる余地はあまり大きくない。</v>
      </c>
      <c r="U12" s="470"/>
      <c r="V12" s="470"/>
      <c r="W12" s="470"/>
      <c r="X12" s="4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490" t="s">
        <v>161</v>
      </c>
      <c r="B14" s="491"/>
      <c r="C14" s="491"/>
      <c r="D14" s="491"/>
      <c r="E14" s="492" t="str">
        <f>E51</f>
        <v>■市が直接実施  □一部委託  □全部委託・指定管理  □その他</v>
      </c>
      <c r="F14" s="493"/>
      <c r="G14" s="493"/>
      <c r="H14" s="493"/>
      <c r="I14" s="493"/>
      <c r="J14" s="493"/>
      <c r="K14" s="493"/>
      <c r="L14" s="493"/>
      <c r="M14" s="493"/>
      <c r="N14" s="494"/>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490" t="s">
        <v>162</v>
      </c>
      <c r="B15" s="491"/>
      <c r="C15" s="491"/>
      <c r="D15" s="491"/>
      <c r="E15" s="492" t="str">
        <f>E52</f>
        <v>□国・県の制度　 □国・県の制度＋市独自の制度　 ■市独自の制度</v>
      </c>
      <c r="F15" s="493"/>
      <c r="G15" s="493"/>
      <c r="H15" s="493"/>
      <c r="I15" s="493"/>
      <c r="J15" s="493"/>
      <c r="K15" s="493"/>
      <c r="L15" s="493"/>
      <c r="M15" s="493"/>
      <c r="N15" s="494"/>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479" t="s">
        <v>163</v>
      </c>
      <c r="B16" s="480"/>
      <c r="C16" s="480"/>
      <c r="D16" s="480"/>
      <c r="E16" s="481" t="str">
        <f>E53</f>
        <v>新座市立小・中学校児童生徒派遣費助成金交付要領</v>
      </c>
      <c r="F16" s="482"/>
      <c r="G16" s="482"/>
      <c r="H16" s="482"/>
      <c r="I16" s="482"/>
      <c r="J16" s="482"/>
      <c r="K16" s="482"/>
      <c r="L16" s="482"/>
      <c r="M16" s="482"/>
      <c r="N16" s="483"/>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6723000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6723000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6722534</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466</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0.99993068570578614</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部活動などで大会等に出場する生徒の派遣費用について、助成を行った。
新座中　12件
第二中　38件
第三中　35件
第四中　23件
第五中　14件
第六中　15件　合計137件</v>
      </c>
      <c r="F26" s="105"/>
      <c r="G26" s="105"/>
      <c r="H26" s="105"/>
      <c r="I26" s="105"/>
      <c r="J26" s="105"/>
      <c r="K26" s="105"/>
      <c r="L26" s="105"/>
      <c r="M26" s="105"/>
      <c r="N26" s="106"/>
      <c r="O26" s="18"/>
      <c r="P26" s="466" t="s">
        <v>183</v>
      </c>
      <c r="Q26" s="467"/>
      <c r="R26" s="467"/>
      <c r="S26" s="543"/>
      <c r="T26" s="153" t="str">
        <f>E105</f>
        <v>部活動などで大会等に出場する生徒の派遣費用について助成を行うことで、保護者の経費負担を図っていく。</v>
      </c>
      <c r="U26" s="470"/>
      <c r="V26" s="470"/>
      <c r="W26" s="470"/>
      <c r="X26" s="471"/>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出場件数</v>
      </c>
      <c r="C33" s="96"/>
      <c r="D33" s="21" t="str">
        <f t="shared" ref="D33:E36" si="1">D70</f>
        <v>回</v>
      </c>
      <c r="E33" s="148">
        <f t="shared" si="1"/>
        <v>137</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施策１　教育内容の充実</v>
      </c>
      <c r="F43" s="138"/>
      <c r="G43" s="138"/>
      <c r="H43" s="138"/>
      <c r="I43" s="138"/>
      <c r="J43" s="138"/>
      <c r="K43" s="138"/>
      <c r="L43" s="138"/>
      <c r="M43" s="138"/>
      <c r="N43" s="139"/>
      <c r="AA43" s="8">
        <v>1</v>
      </c>
      <c r="AB43" s="8" t="s">
        <v>10</v>
      </c>
    </row>
    <row r="44" spans="1:35" ht="20.100000000000001" customHeight="1" x14ac:dyDescent="0.15">
      <c r="A44" s="535" t="s">
        <v>153</v>
      </c>
      <c r="B44" s="536"/>
      <c r="C44" s="536"/>
      <c r="D44" s="536"/>
      <c r="E44" s="537" t="s">
        <v>252</v>
      </c>
      <c r="F44" s="538"/>
      <c r="G44" s="538"/>
      <c r="H44" s="538"/>
      <c r="I44" s="538"/>
      <c r="J44" s="538"/>
      <c r="K44" s="538"/>
      <c r="L44" s="538"/>
      <c r="M44" s="538"/>
      <c r="N44" s="539"/>
    </row>
    <row r="45" spans="1:35" ht="20.100000000000001" customHeight="1" x14ac:dyDescent="0.15">
      <c r="A45" s="530" t="s">
        <v>154</v>
      </c>
      <c r="B45" s="531"/>
      <c r="C45" s="531"/>
      <c r="D45" s="531"/>
      <c r="E45" s="540" t="s">
        <v>228</v>
      </c>
      <c r="F45" s="541"/>
      <c r="G45" s="541"/>
      <c r="H45" s="541"/>
      <c r="I45" s="541"/>
      <c r="J45" s="541"/>
      <c r="K45" s="541"/>
      <c r="L45" s="541"/>
      <c r="M45" s="541"/>
      <c r="N45" s="542"/>
    </row>
    <row r="46" spans="1:35" ht="20.100000000000001" customHeight="1" x14ac:dyDescent="0.15">
      <c r="A46" s="524" t="s">
        <v>157</v>
      </c>
      <c r="B46" s="525"/>
      <c r="C46" s="525"/>
      <c r="D46" s="526"/>
      <c r="E46" s="527" t="s">
        <v>253</v>
      </c>
      <c r="F46" s="528"/>
      <c r="G46" s="528"/>
      <c r="H46" s="528"/>
      <c r="I46" s="528"/>
      <c r="J46" s="528"/>
      <c r="K46" s="528"/>
      <c r="L46" s="528"/>
      <c r="M46" s="528"/>
      <c r="N46" s="529"/>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530" t="s">
        <v>161</v>
      </c>
      <c r="B51" s="531"/>
      <c r="C51" s="531"/>
      <c r="D51" s="531"/>
      <c r="E51" s="532" t="str">
        <f>AA52 &amp; "市が直接実施  " &amp; AB52  &amp; "一部委託  "  &amp; AC52 &amp; "全部委託・指定管理  " &amp; AD52 &amp; "その他"</f>
        <v>■市が直接実施  □一部委託  □全部委託・指定管理  □その他</v>
      </c>
      <c r="F51" s="533"/>
      <c r="G51" s="533"/>
      <c r="H51" s="533"/>
      <c r="I51" s="533"/>
      <c r="J51" s="533"/>
      <c r="K51" s="533"/>
      <c r="L51" s="533"/>
      <c r="M51" s="533"/>
      <c r="N51" s="534"/>
    </row>
    <row r="52" spans="1:40" ht="20.100000000000001" customHeight="1" x14ac:dyDescent="0.15">
      <c r="A52" s="530" t="s">
        <v>162</v>
      </c>
      <c r="B52" s="531"/>
      <c r="C52" s="531"/>
      <c r="D52" s="531"/>
      <c r="E52" s="532" t="str">
        <f>AA53 &amp; "国・県の制度　 " &amp; AB53  &amp; "国・県の制度＋市独自の制度　 "  &amp; AC53  &amp; "市独自の制度"</f>
        <v>□国・県の制度　 □国・県の制度＋市独自の制度　 ■市独自の制度</v>
      </c>
      <c r="F52" s="533"/>
      <c r="G52" s="533"/>
      <c r="H52" s="533"/>
      <c r="I52" s="533"/>
      <c r="J52" s="533"/>
      <c r="K52" s="533"/>
      <c r="L52" s="533"/>
      <c r="M52" s="533"/>
      <c r="N52" s="534"/>
      <c r="AA52" s="8" t="s">
        <v>191</v>
      </c>
      <c r="AB52" s="8" t="s">
        <v>192</v>
      </c>
      <c r="AC52" s="8" t="s">
        <v>192</v>
      </c>
      <c r="AD52" s="8" t="s">
        <v>192</v>
      </c>
    </row>
    <row r="53" spans="1:40" ht="20.100000000000001" customHeight="1" thickBot="1" x14ac:dyDescent="0.2">
      <c r="A53" s="519" t="s">
        <v>163</v>
      </c>
      <c r="B53" s="520"/>
      <c r="C53" s="520"/>
      <c r="D53" s="520"/>
      <c r="E53" s="521" t="s">
        <v>230</v>
      </c>
      <c r="F53" s="522"/>
      <c r="G53" s="522"/>
      <c r="H53" s="522"/>
      <c r="I53" s="522"/>
      <c r="J53" s="522"/>
      <c r="K53" s="522"/>
      <c r="L53" s="522"/>
      <c r="M53" s="522"/>
      <c r="N53" s="523"/>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6723000</v>
      </c>
      <c r="F57" s="108"/>
      <c r="G57" s="108">
        <f>IFERROR(HLOOKUP($AF$38,$AA$56:$AI$57,2,FALSE)*1000,"")</f>
        <v>3500000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3500</v>
      </c>
      <c r="AE57" s="23">
        <v>6723</v>
      </c>
      <c r="AF57" s="23">
        <v>3500</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6723000</v>
      </c>
      <c r="G58" s="15"/>
      <c r="H58" s="16">
        <f>IFERROR(G57-H59,"")</f>
        <v>3500000</v>
      </c>
      <c r="I58" s="15"/>
      <c r="J58" s="16">
        <f>IFERROR(I57-J59,"")</f>
        <v>0</v>
      </c>
      <c r="K58" s="15"/>
      <c r="L58" s="16">
        <f>IFERROR(K57-L59,"")</f>
        <v>0</v>
      </c>
      <c r="M58" s="15"/>
      <c r="N58" s="17">
        <f>IFERROR(M57-N59,"")</f>
        <v>0</v>
      </c>
      <c r="AA58" s="23">
        <v>0</v>
      </c>
      <c r="AB58" s="23">
        <v>0</v>
      </c>
      <c r="AC58" s="23">
        <v>0</v>
      </c>
      <c r="AD58" s="23">
        <v>2913028</v>
      </c>
      <c r="AE58" s="23">
        <v>6722534</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6722534</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466</v>
      </c>
      <c r="F61" s="108"/>
      <c r="G61" s="108">
        <f>IFERROR(G57-G60,"")</f>
        <v>3500000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0.99993068570578614</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254</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255</v>
      </c>
      <c r="C70" s="96"/>
      <c r="D70" s="26" t="s">
        <v>197</v>
      </c>
      <c r="E70" s="91">
        <f>IFERROR(HLOOKUP($AE$38,$AA$76:$AI$80,2,FALSE),"")</f>
        <v>137</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137</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506" t="s">
        <v>151</v>
      </c>
      <c r="B85" s="507"/>
      <c r="C85" s="507"/>
      <c r="D85" s="507"/>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506" t="s">
        <v>155</v>
      </c>
      <c r="B87" s="507"/>
      <c r="C87" s="507"/>
      <c r="D87" s="507"/>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517" t="s">
        <v>158</v>
      </c>
      <c r="B89" s="518"/>
      <c r="C89" s="518"/>
      <c r="D89" s="518"/>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506" t="s">
        <v>160</v>
      </c>
      <c r="B91" s="507"/>
      <c r="C91" s="507"/>
      <c r="D91" s="508"/>
      <c r="E91" s="52" t="s">
        <v>256</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506" t="s">
        <v>172</v>
      </c>
      <c r="B98" s="507"/>
      <c r="C98" s="507"/>
      <c r="D98" s="508"/>
      <c r="E98" s="512" t="s">
        <v>206</v>
      </c>
      <c r="F98" s="513"/>
      <c r="G98" s="514" t="s">
        <v>173</v>
      </c>
      <c r="H98" s="515"/>
      <c r="I98" s="515"/>
      <c r="J98" s="515"/>
      <c r="K98" s="515"/>
      <c r="L98" s="515"/>
      <c r="M98" s="515"/>
      <c r="N98" s="516"/>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506" t="s">
        <v>183</v>
      </c>
      <c r="B105" s="507"/>
      <c r="C105" s="507"/>
      <c r="D105" s="508"/>
      <c r="E105" s="509" t="s">
        <v>257</v>
      </c>
      <c r="F105" s="510"/>
      <c r="G105" s="510"/>
      <c r="H105" s="510"/>
      <c r="I105" s="510"/>
      <c r="J105" s="510"/>
      <c r="K105" s="510"/>
      <c r="L105" s="510"/>
      <c r="M105" s="510"/>
      <c r="N105" s="511"/>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5597" t="s">
        <v>147</v>
      </c>
      <c r="Q4" s="5598"/>
      <c r="R4" s="5598"/>
      <c r="S4" s="5598"/>
      <c r="T4" s="197" t="str">
        <f>LEFT(E83,1)</f>
        <v>Ｂ</v>
      </c>
      <c r="U4" s="5723" t="s">
        <v>148</v>
      </c>
      <c r="V4" s="5723"/>
      <c r="W4" s="5723"/>
      <c r="X4" s="5724"/>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第3節　青少年健全育成</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青少年の健全育成の推進</v>
      </c>
      <c r="F6" s="138"/>
      <c r="G6" s="138"/>
      <c r="H6" s="138"/>
      <c r="I6" s="138"/>
      <c r="J6" s="138"/>
      <c r="K6" s="138"/>
      <c r="L6" s="138"/>
      <c r="M6" s="138"/>
      <c r="N6" s="139"/>
      <c r="P6" s="5586" t="s">
        <v>151</v>
      </c>
      <c r="Q6" s="5587"/>
      <c r="R6" s="5587"/>
      <c r="S6" s="5587"/>
      <c r="T6" s="197" t="str">
        <f>LEFT(E85,1)</f>
        <v>Ｂ</v>
      </c>
      <c r="U6" s="5723" t="s">
        <v>152</v>
      </c>
      <c r="V6" s="5723"/>
      <c r="W6" s="5723"/>
      <c r="X6" s="5724"/>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5725" t="s">
        <v>153</v>
      </c>
      <c r="B7" s="5726"/>
      <c r="C7" s="5726"/>
      <c r="D7" s="5726"/>
      <c r="E7" s="5727" t="str">
        <f t="shared" si="0"/>
        <v>新座っ子ぱわーあっぷくらぶ</v>
      </c>
      <c r="F7" s="5728"/>
      <c r="G7" s="5728"/>
      <c r="H7" s="5728"/>
      <c r="I7" s="5728"/>
      <c r="J7" s="5728"/>
      <c r="K7" s="5728"/>
      <c r="L7" s="5728"/>
      <c r="M7" s="5728"/>
      <c r="N7" s="5729"/>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5700" t="s">
        <v>154</v>
      </c>
      <c r="B8" s="5701"/>
      <c r="C8" s="5701"/>
      <c r="D8" s="5701"/>
      <c r="E8" s="5710" t="str">
        <f t="shared" si="0"/>
        <v>生涯学習スポーツ課</v>
      </c>
      <c r="F8" s="5711"/>
      <c r="G8" s="5711"/>
      <c r="H8" s="5711"/>
      <c r="I8" s="5711"/>
      <c r="J8" s="5711"/>
      <c r="K8" s="5711"/>
      <c r="L8" s="5711"/>
      <c r="M8" s="5711"/>
      <c r="N8" s="5712"/>
      <c r="P8" s="5697" t="s">
        <v>155</v>
      </c>
      <c r="Q8" s="5698"/>
      <c r="R8" s="5698"/>
      <c r="S8" s="5698"/>
      <c r="T8" s="184" t="str">
        <f>LEFT(E87,1)</f>
        <v>Ｂ</v>
      </c>
      <c r="U8" s="5713" t="s">
        <v>156</v>
      </c>
      <c r="V8" s="5713"/>
      <c r="W8" s="5713"/>
      <c r="X8" s="5714"/>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5715" t="s">
        <v>157</v>
      </c>
      <c r="B9" s="5716"/>
      <c r="C9" s="5716"/>
      <c r="D9" s="5717"/>
      <c r="E9" s="5718" t="str">
        <f t="shared" si="0"/>
        <v>市立小学校等を会場として、スポーツ推進委員、青少年育成推進員会などの団体及び様々なスキルを持つ地域のボランティアが指導者となって、学習・文化・スポーツ・自然体験のジャンルで様々なクラブを開設し、子どもたちの週末活動の一層の充実と安全・安心な居場所の確保を図るとともに地域の教育力の活性化を図る。</v>
      </c>
      <c r="F9" s="5719"/>
      <c r="G9" s="5719"/>
      <c r="H9" s="5719"/>
      <c r="I9" s="5719"/>
      <c r="J9" s="5719"/>
      <c r="K9" s="5719"/>
      <c r="L9" s="5719"/>
      <c r="M9" s="5719"/>
      <c r="N9" s="5720"/>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5721" t="s">
        <v>158</v>
      </c>
      <c r="Q10" s="5722"/>
      <c r="R10" s="5722"/>
      <c r="S10" s="5722"/>
      <c r="T10" s="197" t="str">
        <f>LEFT(E89,1)</f>
        <v>Ａ</v>
      </c>
      <c r="U10" s="5713" t="s">
        <v>159</v>
      </c>
      <c r="V10" s="5713"/>
      <c r="W10" s="5713"/>
      <c r="X10" s="5714"/>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クラブの指導者は地域のボランティアによるものであるため、指導者の体調等を考慮する必要があり、クラブ数が減少してしまった。現時点で２７クラブの開設に留まっているため、更なるクラブの開設を推進していく必要がある。</v>
      </c>
      <c r="U12" s="5695"/>
      <c r="V12" s="5695"/>
      <c r="W12" s="5695"/>
      <c r="X12" s="5696"/>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5700" t="s">
        <v>161</v>
      </c>
      <c r="B14" s="5701"/>
      <c r="C14" s="5701"/>
      <c r="D14" s="5701"/>
      <c r="E14" s="5702" t="str">
        <f>E51</f>
        <v>■市が直接実施  □一部委託  □全部委託・指定管理  □その他</v>
      </c>
      <c r="F14" s="5703"/>
      <c r="G14" s="5703"/>
      <c r="H14" s="5703"/>
      <c r="I14" s="5703"/>
      <c r="J14" s="5703"/>
      <c r="K14" s="5703"/>
      <c r="L14" s="5703"/>
      <c r="M14" s="5703"/>
      <c r="N14" s="5704"/>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5700" t="s">
        <v>162</v>
      </c>
      <c r="B15" s="5701"/>
      <c r="C15" s="5701"/>
      <c r="D15" s="5701"/>
      <c r="E15" s="5702" t="str">
        <f>E52</f>
        <v>□国・県の制度　 ■国・県の制度＋市独自の制度　 □市独自の制度</v>
      </c>
      <c r="F15" s="5703"/>
      <c r="G15" s="5703"/>
      <c r="H15" s="5703"/>
      <c r="I15" s="5703"/>
      <c r="J15" s="5703"/>
      <c r="K15" s="5703"/>
      <c r="L15" s="5703"/>
      <c r="M15" s="5703"/>
      <c r="N15" s="5704"/>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5705" t="s">
        <v>163</v>
      </c>
      <c r="B16" s="5706"/>
      <c r="C16" s="5706"/>
      <c r="D16" s="5706"/>
      <c r="E16" s="5707" t="str">
        <f>E53</f>
        <v>埼玉県放課後子供教室推進事業等実施要綱</v>
      </c>
      <c r="F16" s="5708"/>
      <c r="G16" s="5708"/>
      <c r="H16" s="5708"/>
      <c r="I16" s="5708"/>
      <c r="J16" s="5708"/>
      <c r="K16" s="5708"/>
      <c r="L16" s="5708"/>
      <c r="M16" s="5708"/>
      <c r="N16" s="5709"/>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3358000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1220000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2138000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2879552</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478448</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0.85751995235259082</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市立小学校等を会場として、スポーツ推進委員、青少年育成推進員会などの団体及び様々なスキルを持つ地域のボランティアを指導者として、学習・文化・スポーツ・自然体験のジャンルで様々なクラブを開設し、子どもたちの週末活動の一層の充実と安全・安心な居場所の確保を図るとともに地域の教育力の活性化を図った。
クラブ開設数：２７クラブ
クラブ参加者数：５０８人</v>
      </c>
      <c r="F26" s="105"/>
      <c r="G26" s="105"/>
      <c r="H26" s="105"/>
      <c r="I26" s="105"/>
      <c r="J26" s="105"/>
      <c r="K26" s="105"/>
      <c r="L26" s="105"/>
      <c r="M26" s="105"/>
      <c r="N26" s="106"/>
      <c r="O26" s="18"/>
      <c r="P26" s="5697" t="s">
        <v>183</v>
      </c>
      <c r="Q26" s="5698"/>
      <c r="R26" s="5698"/>
      <c r="S26" s="5699"/>
      <c r="T26" s="153" t="str">
        <f>E105</f>
        <v>クラブの開設数を増やすため、引き続き本事業の周知を図り、指導者の確保に努めていく。</v>
      </c>
      <c r="U26" s="5695"/>
      <c r="V26" s="5695"/>
      <c r="W26" s="5695"/>
      <c r="X26" s="5696"/>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クラブ開設数</v>
      </c>
      <c r="C33" s="96"/>
      <c r="D33" s="21" t="str">
        <f t="shared" ref="D33:E36" si="1">D70</f>
        <v>クラブ</v>
      </c>
      <c r="E33" s="148">
        <f t="shared" si="1"/>
        <v>27</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クラブ参加者数</v>
      </c>
      <c r="C34" s="96"/>
      <c r="D34" s="21" t="str">
        <f t="shared" si="1"/>
        <v>人</v>
      </c>
      <c r="E34" s="148">
        <f t="shared" si="1"/>
        <v>508</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第3節　青少年健全育成</v>
      </c>
      <c r="F42" s="138"/>
      <c r="G42" s="138"/>
      <c r="H42" s="138"/>
      <c r="I42" s="138"/>
      <c r="J42" s="138"/>
      <c r="K42" s="138"/>
      <c r="L42" s="138"/>
      <c r="M42" s="138"/>
      <c r="N42" s="139"/>
      <c r="AA42" s="8">
        <v>3</v>
      </c>
      <c r="AB42" s="8" t="s">
        <v>88</v>
      </c>
    </row>
    <row r="43" spans="1:35" ht="20.100000000000001" customHeight="1" x14ac:dyDescent="0.15">
      <c r="A43" s="103" t="s">
        <v>150</v>
      </c>
      <c r="B43" s="104"/>
      <c r="C43" s="104"/>
      <c r="D43" s="104"/>
      <c r="E43" s="138" t="str">
        <f>AB43</f>
        <v>施策１　青少年の健全育成の推進</v>
      </c>
      <c r="F43" s="138"/>
      <c r="G43" s="138"/>
      <c r="H43" s="138"/>
      <c r="I43" s="138"/>
      <c r="J43" s="138"/>
      <c r="K43" s="138"/>
      <c r="L43" s="138"/>
      <c r="M43" s="138"/>
      <c r="N43" s="139"/>
      <c r="AA43" s="8">
        <v>1</v>
      </c>
      <c r="AB43" s="8" t="s">
        <v>89</v>
      </c>
    </row>
    <row r="44" spans="1:35" ht="20.100000000000001" customHeight="1" x14ac:dyDescent="0.15">
      <c r="A44" s="5687" t="s">
        <v>153</v>
      </c>
      <c r="B44" s="5688"/>
      <c r="C44" s="5688"/>
      <c r="D44" s="5688"/>
      <c r="E44" s="5689" t="s">
        <v>733</v>
      </c>
      <c r="F44" s="5690"/>
      <c r="G44" s="5690"/>
      <c r="H44" s="5690"/>
      <c r="I44" s="5690"/>
      <c r="J44" s="5690"/>
      <c r="K44" s="5690"/>
      <c r="L44" s="5690"/>
      <c r="M44" s="5690"/>
      <c r="N44" s="5691"/>
    </row>
    <row r="45" spans="1:35" ht="20.100000000000001" customHeight="1" x14ac:dyDescent="0.15">
      <c r="A45" s="5682" t="s">
        <v>154</v>
      </c>
      <c r="B45" s="5683"/>
      <c r="C45" s="5683"/>
      <c r="D45" s="5683"/>
      <c r="E45" s="5692" t="s">
        <v>719</v>
      </c>
      <c r="F45" s="5693"/>
      <c r="G45" s="5693"/>
      <c r="H45" s="5693"/>
      <c r="I45" s="5693"/>
      <c r="J45" s="5693"/>
      <c r="K45" s="5693"/>
      <c r="L45" s="5693"/>
      <c r="M45" s="5693"/>
      <c r="N45" s="5694"/>
    </row>
    <row r="46" spans="1:35" ht="20.100000000000001" customHeight="1" x14ac:dyDescent="0.15">
      <c r="A46" s="5676" t="s">
        <v>157</v>
      </c>
      <c r="B46" s="5677"/>
      <c r="C46" s="5677"/>
      <c r="D46" s="5678"/>
      <c r="E46" s="5679" t="s">
        <v>734</v>
      </c>
      <c r="F46" s="5680"/>
      <c r="G46" s="5680"/>
      <c r="H46" s="5680"/>
      <c r="I46" s="5680"/>
      <c r="J46" s="5680"/>
      <c r="K46" s="5680"/>
      <c r="L46" s="5680"/>
      <c r="M46" s="5680"/>
      <c r="N46" s="5681"/>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5682" t="s">
        <v>161</v>
      </c>
      <c r="B51" s="5683"/>
      <c r="C51" s="5683"/>
      <c r="D51" s="5683"/>
      <c r="E51" s="5684" t="str">
        <f>AA52 &amp; "市が直接実施  " &amp; AB52  &amp; "一部委託  "  &amp; AC52 &amp; "全部委託・指定管理  " &amp; AD52 &amp; "その他"</f>
        <v>■市が直接実施  □一部委託  □全部委託・指定管理  □その他</v>
      </c>
      <c r="F51" s="5685"/>
      <c r="G51" s="5685"/>
      <c r="H51" s="5685"/>
      <c r="I51" s="5685"/>
      <c r="J51" s="5685"/>
      <c r="K51" s="5685"/>
      <c r="L51" s="5685"/>
      <c r="M51" s="5685"/>
      <c r="N51" s="5686"/>
    </row>
    <row r="52" spans="1:40" ht="20.100000000000001" customHeight="1" x14ac:dyDescent="0.15">
      <c r="A52" s="5682" t="s">
        <v>162</v>
      </c>
      <c r="B52" s="5683"/>
      <c r="C52" s="5683"/>
      <c r="D52" s="5683"/>
      <c r="E52" s="5684" t="str">
        <f>AA53 &amp; "国・県の制度　 " &amp; AB53  &amp; "国・県の制度＋市独自の制度　 "  &amp; AC53  &amp; "市独自の制度"</f>
        <v>□国・県の制度　 ■国・県の制度＋市独自の制度　 □市独自の制度</v>
      </c>
      <c r="F52" s="5685"/>
      <c r="G52" s="5685"/>
      <c r="H52" s="5685"/>
      <c r="I52" s="5685"/>
      <c r="J52" s="5685"/>
      <c r="K52" s="5685"/>
      <c r="L52" s="5685"/>
      <c r="M52" s="5685"/>
      <c r="N52" s="5686"/>
      <c r="AA52" s="8" t="s">
        <v>191</v>
      </c>
      <c r="AB52" s="8" t="s">
        <v>192</v>
      </c>
      <c r="AC52" s="8" t="s">
        <v>192</v>
      </c>
      <c r="AD52" s="8" t="s">
        <v>192</v>
      </c>
    </row>
    <row r="53" spans="1:40" ht="20.100000000000001" customHeight="1" thickBot="1" x14ac:dyDescent="0.2">
      <c r="A53" s="5671" t="s">
        <v>163</v>
      </c>
      <c r="B53" s="5672"/>
      <c r="C53" s="5672"/>
      <c r="D53" s="5672"/>
      <c r="E53" s="5673" t="s">
        <v>735</v>
      </c>
      <c r="F53" s="5674"/>
      <c r="G53" s="5674"/>
      <c r="H53" s="5674"/>
      <c r="I53" s="5674"/>
      <c r="J53" s="5674"/>
      <c r="K53" s="5674"/>
      <c r="L53" s="5674"/>
      <c r="M53" s="5674"/>
      <c r="N53" s="5675"/>
      <c r="AA53" s="8" t="s">
        <v>192</v>
      </c>
      <c r="AB53" s="8" t="s">
        <v>191</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3358000</v>
      </c>
      <c r="F57" s="108"/>
      <c r="G57" s="108">
        <f>IFERROR(HLOOKUP($AF$38,$AA$56:$AI$57,2,FALSE)*1000,"")</f>
        <v>3704000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4065</v>
      </c>
      <c r="AE57" s="23">
        <v>3358</v>
      </c>
      <c r="AF57" s="23">
        <v>3704</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1220000</v>
      </c>
      <c r="G58" s="15"/>
      <c r="H58" s="16">
        <f>IFERROR(G57-H59,"")</f>
        <v>1683000</v>
      </c>
      <c r="I58" s="15"/>
      <c r="J58" s="16">
        <f>IFERROR(I57-J59,"")</f>
        <v>0</v>
      </c>
      <c r="K58" s="15"/>
      <c r="L58" s="16">
        <f>IFERROR(K57-L59,"")</f>
        <v>0</v>
      </c>
      <c r="M58" s="15"/>
      <c r="N58" s="17">
        <f>IFERROR(M57-N59,"")</f>
        <v>0</v>
      </c>
      <c r="AA58" s="23">
        <v>0</v>
      </c>
      <c r="AB58" s="23">
        <v>0</v>
      </c>
      <c r="AC58" s="23">
        <v>0</v>
      </c>
      <c r="AD58" s="23">
        <v>968435</v>
      </c>
      <c r="AE58" s="23">
        <v>2879552</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2138000</v>
      </c>
      <c r="G59" s="15"/>
      <c r="H59" s="16">
        <f>IFERROR(HLOOKUP($AF$38,$AA$60:$AI$61,2,FALSE)*1000,"")</f>
        <v>2021000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2879552</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478448</v>
      </c>
      <c r="F61" s="108"/>
      <c r="G61" s="108">
        <f>IFERROR(G57-G60,"")</f>
        <v>3704000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2068</v>
      </c>
      <c r="AE61" s="24">
        <f t="shared" si="2"/>
        <v>2138</v>
      </c>
      <c r="AF61" s="24">
        <f t="shared" si="2"/>
        <v>2021</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0.85751995235259082</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736</v>
      </c>
      <c r="F63" s="105"/>
      <c r="G63" s="105"/>
      <c r="H63" s="105"/>
      <c r="I63" s="105"/>
      <c r="J63" s="105"/>
      <c r="K63" s="105"/>
      <c r="L63" s="105"/>
      <c r="M63" s="105"/>
      <c r="N63" s="106"/>
      <c r="AA63" s="25">
        <v>0</v>
      </c>
      <c r="AB63" s="25">
        <v>0</v>
      </c>
      <c r="AC63" s="25">
        <v>0</v>
      </c>
      <c r="AD63" s="25">
        <v>1428</v>
      </c>
      <c r="AE63" s="25">
        <v>1578</v>
      </c>
      <c r="AF63" s="25">
        <v>1461</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737</v>
      </c>
      <c r="C70" s="96"/>
      <c r="D70" s="26" t="s">
        <v>738</v>
      </c>
      <c r="E70" s="91">
        <f>IFERROR(HLOOKUP($AE$38,$AA$76:$AI$80,2,FALSE),"")</f>
        <v>27</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739</v>
      </c>
      <c r="C71" s="96"/>
      <c r="D71" s="26" t="s">
        <v>240</v>
      </c>
      <c r="E71" s="91">
        <f>IFERROR(HLOOKUP($AE$38,$AA$76:$AI$80,3,FALSE),"")</f>
        <v>508</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640</v>
      </c>
      <c r="AE71" s="25">
        <v>560</v>
      </c>
      <c r="AF71" s="25">
        <v>560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27</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508</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5658" t="s">
        <v>151</v>
      </c>
      <c r="B85" s="5659"/>
      <c r="C85" s="5659"/>
      <c r="D85" s="5659"/>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5658" t="s">
        <v>155</v>
      </c>
      <c r="B87" s="5659"/>
      <c r="C87" s="5659"/>
      <c r="D87" s="5659"/>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5669" t="s">
        <v>158</v>
      </c>
      <c r="B89" s="5670"/>
      <c r="C89" s="5670"/>
      <c r="D89" s="5670"/>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5658" t="s">
        <v>160</v>
      </c>
      <c r="B91" s="5659"/>
      <c r="C91" s="5659"/>
      <c r="D91" s="5660"/>
      <c r="E91" s="52" t="s">
        <v>740</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5658" t="s">
        <v>172</v>
      </c>
      <c r="B98" s="5659"/>
      <c r="C98" s="5659"/>
      <c r="D98" s="5660"/>
      <c r="E98" s="5664" t="s">
        <v>216</v>
      </c>
      <c r="F98" s="5665"/>
      <c r="G98" s="5666" t="s">
        <v>173</v>
      </c>
      <c r="H98" s="5667"/>
      <c r="I98" s="5667"/>
      <c r="J98" s="5667"/>
      <c r="K98" s="5667"/>
      <c r="L98" s="5667"/>
      <c r="M98" s="5667"/>
      <c r="N98" s="5668"/>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5658" t="s">
        <v>183</v>
      </c>
      <c r="B105" s="5659"/>
      <c r="C105" s="5659"/>
      <c r="D105" s="5660"/>
      <c r="E105" s="5661" t="s">
        <v>741</v>
      </c>
      <c r="F105" s="5662"/>
      <c r="G105" s="5662"/>
      <c r="H105" s="5662"/>
      <c r="I105" s="5662"/>
      <c r="J105" s="5662"/>
      <c r="K105" s="5662"/>
      <c r="L105" s="5662"/>
      <c r="M105" s="5662"/>
      <c r="N105" s="5663"/>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5669" t="s">
        <v>147</v>
      </c>
      <c r="Q4" s="5670"/>
      <c r="R4" s="5670"/>
      <c r="S4" s="5670"/>
      <c r="T4" s="197" t="str">
        <f>LEFT(E83,1)</f>
        <v>Ｂ</v>
      </c>
      <c r="U4" s="5795" t="s">
        <v>148</v>
      </c>
      <c r="V4" s="5795"/>
      <c r="W4" s="5795"/>
      <c r="X4" s="5796"/>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第3節　青少年健全育成</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青少年の健全育成の推進</v>
      </c>
      <c r="F6" s="138"/>
      <c r="G6" s="138"/>
      <c r="H6" s="138"/>
      <c r="I6" s="138"/>
      <c r="J6" s="138"/>
      <c r="K6" s="138"/>
      <c r="L6" s="138"/>
      <c r="M6" s="138"/>
      <c r="N6" s="139"/>
      <c r="P6" s="5658" t="s">
        <v>151</v>
      </c>
      <c r="Q6" s="5659"/>
      <c r="R6" s="5659"/>
      <c r="S6" s="5659"/>
      <c r="T6" s="197" t="str">
        <f>LEFT(E85,1)</f>
        <v>Ａ</v>
      </c>
      <c r="U6" s="5795" t="s">
        <v>152</v>
      </c>
      <c r="V6" s="5795"/>
      <c r="W6" s="5795"/>
      <c r="X6" s="5796"/>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5797" t="s">
        <v>153</v>
      </c>
      <c r="B7" s="5798"/>
      <c r="C7" s="5798"/>
      <c r="D7" s="5798"/>
      <c r="E7" s="5799" t="str">
        <f t="shared" si="0"/>
        <v>子どもの放課後居場所づくり</v>
      </c>
      <c r="F7" s="5800"/>
      <c r="G7" s="5800"/>
      <c r="H7" s="5800"/>
      <c r="I7" s="5800"/>
      <c r="J7" s="5800"/>
      <c r="K7" s="5800"/>
      <c r="L7" s="5800"/>
      <c r="M7" s="5800"/>
      <c r="N7" s="5801"/>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5772" t="s">
        <v>154</v>
      </c>
      <c r="B8" s="5773"/>
      <c r="C8" s="5773"/>
      <c r="D8" s="5773"/>
      <c r="E8" s="5782" t="str">
        <f t="shared" si="0"/>
        <v>生涯学習スポーツ課</v>
      </c>
      <c r="F8" s="5783"/>
      <c r="G8" s="5783"/>
      <c r="H8" s="5783"/>
      <c r="I8" s="5783"/>
      <c r="J8" s="5783"/>
      <c r="K8" s="5783"/>
      <c r="L8" s="5783"/>
      <c r="M8" s="5783"/>
      <c r="N8" s="5784"/>
      <c r="P8" s="5769" t="s">
        <v>155</v>
      </c>
      <c r="Q8" s="5770"/>
      <c r="R8" s="5770"/>
      <c r="S8" s="5770"/>
      <c r="T8" s="184" t="str">
        <f>LEFT(E87,1)</f>
        <v>Ｂ</v>
      </c>
      <c r="U8" s="5785" t="s">
        <v>156</v>
      </c>
      <c r="V8" s="5785"/>
      <c r="W8" s="5785"/>
      <c r="X8" s="5786"/>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5787" t="s">
        <v>157</v>
      </c>
      <c r="B9" s="5788"/>
      <c r="C9" s="5788"/>
      <c r="D9" s="5789"/>
      <c r="E9" s="5790" t="str">
        <f t="shared" si="0"/>
        <v>放課後等に学校施設を活用して、子どもたちの安全・安心な活動拠点（居場所）を設置し、地域の方々の参画を得て、勉強、スポーツ、文化活動、地域との交流活動等を実施することにより、子どもたちが心豊かで健やかに育まれる環境づくりを推進する。</v>
      </c>
      <c r="F9" s="5791"/>
      <c r="G9" s="5791"/>
      <c r="H9" s="5791"/>
      <c r="I9" s="5791"/>
      <c r="J9" s="5791"/>
      <c r="K9" s="5791"/>
      <c r="L9" s="5791"/>
      <c r="M9" s="5791"/>
      <c r="N9" s="5792"/>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5793" t="s">
        <v>158</v>
      </c>
      <c r="Q10" s="5794"/>
      <c r="R10" s="5794"/>
      <c r="S10" s="5794"/>
      <c r="T10" s="197" t="str">
        <f>LEFT(E89,1)</f>
        <v>Ａ</v>
      </c>
      <c r="U10" s="5785" t="s">
        <v>159</v>
      </c>
      <c r="V10" s="5785"/>
      <c r="W10" s="5785"/>
      <c r="X10" s="5786"/>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放課後等に子どもたちが安全・安心に集える居場所を提供した。
県内他市と比較し充実した事業内容であるため、登録児童数も多く、子育て世代にとって満足度の高い事業となっている。
放課後児童保育室の指定管理者による一体的な運営を想定しており、直営校については委託化の検討を進める。</v>
      </c>
      <c r="U12" s="5767"/>
      <c r="V12" s="5767"/>
      <c r="W12" s="5767"/>
      <c r="X12" s="576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5772" t="s">
        <v>161</v>
      </c>
      <c r="B14" s="5773"/>
      <c r="C14" s="5773"/>
      <c r="D14" s="5773"/>
      <c r="E14" s="5774" t="str">
        <f>E51</f>
        <v>■市が直接実施  ■一部委託  □全部委託・指定管理  □その他</v>
      </c>
      <c r="F14" s="5775"/>
      <c r="G14" s="5775"/>
      <c r="H14" s="5775"/>
      <c r="I14" s="5775"/>
      <c r="J14" s="5775"/>
      <c r="K14" s="5775"/>
      <c r="L14" s="5775"/>
      <c r="M14" s="5775"/>
      <c r="N14" s="5776"/>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5772" t="s">
        <v>162</v>
      </c>
      <c r="B15" s="5773"/>
      <c r="C15" s="5773"/>
      <c r="D15" s="5773"/>
      <c r="E15" s="5774" t="str">
        <f>E52</f>
        <v>□国・県の制度　 ■国・県の制度＋市独自の制度　 □市独自の制度</v>
      </c>
      <c r="F15" s="5775"/>
      <c r="G15" s="5775"/>
      <c r="H15" s="5775"/>
      <c r="I15" s="5775"/>
      <c r="J15" s="5775"/>
      <c r="K15" s="5775"/>
      <c r="L15" s="5775"/>
      <c r="M15" s="5775"/>
      <c r="N15" s="5776"/>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5777" t="s">
        <v>163</v>
      </c>
      <c r="B16" s="5778"/>
      <c r="C16" s="5778"/>
      <c r="D16" s="5778"/>
      <c r="E16" s="5779" t="str">
        <f>E53</f>
        <v>埼玉県放課後子供教室推進事業等実施要綱　他</v>
      </c>
      <c r="F16" s="5780"/>
      <c r="G16" s="5780"/>
      <c r="H16" s="5780"/>
      <c r="I16" s="5780"/>
      <c r="J16" s="5780"/>
      <c r="K16" s="5780"/>
      <c r="L16" s="5780"/>
      <c r="M16" s="5780"/>
      <c r="N16" s="5781"/>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163939000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110438000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53501000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159398084</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4540916</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0.97230118519693298</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放課後等に学校施設を活用して、子どもたちの安全・安心な活動拠点（居場所）を設置し、地域の方々の参画を得て、勉強、スポーツ、文化活動、地域との交流活動等を実施することにより、子どもたちが心豊かで健やかに育まれる環境づくりを推進した。
実施日：毎週月曜日～金曜日の放課後～午後５時（冬季のみ午後４時３０分）
　　　　長期休業日（春・夏・冬・学年末）は、午前８時４５分～午後４時３０分
実施場所：各小学校のココフレンドルーム、校庭、体育館、図書室等
登録児童数：３，４０１人</v>
      </c>
      <c r="F26" s="105"/>
      <c r="G26" s="105"/>
      <c r="H26" s="105"/>
      <c r="I26" s="105"/>
      <c r="J26" s="105"/>
      <c r="K26" s="105"/>
      <c r="L26" s="105"/>
      <c r="M26" s="105"/>
      <c r="N26" s="106"/>
      <c r="O26" s="18"/>
      <c r="P26" s="5769" t="s">
        <v>183</v>
      </c>
      <c r="Q26" s="5770"/>
      <c r="R26" s="5770"/>
      <c r="S26" s="5771"/>
      <c r="T26" s="153" t="str">
        <f>E105</f>
        <v>引き続き、放課後等に子どもたちが安全・安心に集える居場所を提供する。</v>
      </c>
      <c r="U26" s="5767"/>
      <c r="V26" s="5767"/>
      <c r="W26" s="5767"/>
      <c r="X26" s="5768"/>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登録率</v>
      </c>
      <c r="C33" s="96"/>
      <c r="D33" s="21" t="str">
        <f t="shared" ref="D33:E36" si="1">D70</f>
        <v>％</v>
      </c>
      <c r="E33" s="148">
        <f t="shared" si="1"/>
        <v>39.299999999999997</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第3節　青少年健全育成</v>
      </c>
      <c r="F42" s="138"/>
      <c r="G42" s="138"/>
      <c r="H42" s="138"/>
      <c r="I42" s="138"/>
      <c r="J42" s="138"/>
      <c r="K42" s="138"/>
      <c r="L42" s="138"/>
      <c r="M42" s="138"/>
      <c r="N42" s="139"/>
      <c r="AA42" s="8">
        <v>3</v>
      </c>
      <c r="AB42" s="8" t="s">
        <v>88</v>
      </c>
    </row>
    <row r="43" spans="1:35" ht="20.100000000000001" customHeight="1" x14ac:dyDescent="0.15">
      <c r="A43" s="103" t="s">
        <v>150</v>
      </c>
      <c r="B43" s="104"/>
      <c r="C43" s="104"/>
      <c r="D43" s="104"/>
      <c r="E43" s="138" t="str">
        <f>AB43</f>
        <v>施策１　青少年の健全育成の推進</v>
      </c>
      <c r="F43" s="138"/>
      <c r="G43" s="138"/>
      <c r="H43" s="138"/>
      <c r="I43" s="138"/>
      <c r="J43" s="138"/>
      <c r="K43" s="138"/>
      <c r="L43" s="138"/>
      <c r="M43" s="138"/>
      <c r="N43" s="139"/>
      <c r="AA43" s="8">
        <v>1</v>
      </c>
      <c r="AB43" s="8" t="s">
        <v>89</v>
      </c>
    </row>
    <row r="44" spans="1:35" ht="20.100000000000001" customHeight="1" x14ac:dyDescent="0.15">
      <c r="A44" s="5759" t="s">
        <v>153</v>
      </c>
      <c r="B44" s="5760"/>
      <c r="C44" s="5760"/>
      <c r="D44" s="5760"/>
      <c r="E44" s="5761" t="s">
        <v>742</v>
      </c>
      <c r="F44" s="5762"/>
      <c r="G44" s="5762"/>
      <c r="H44" s="5762"/>
      <c r="I44" s="5762"/>
      <c r="J44" s="5762"/>
      <c r="K44" s="5762"/>
      <c r="L44" s="5762"/>
      <c r="M44" s="5762"/>
      <c r="N44" s="5763"/>
    </row>
    <row r="45" spans="1:35" ht="20.100000000000001" customHeight="1" x14ac:dyDescent="0.15">
      <c r="A45" s="5754" t="s">
        <v>154</v>
      </c>
      <c r="B45" s="5755"/>
      <c r="C45" s="5755"/>
      <c r="D45" s="5755"/>
      <c r="E45" s="5764" t="s">
        <v>719</v>
      </c>
      <c r="F45" s="5765"/>
      <c r="G45" s="5765"/>
      <c r="H45" s="5765"/>
      <c r="I45" s="5765"/>
      <c r="J45" s="5765"/>
      <c r="K45" s="5765"/>
      <c r="L45" s="5765"/>
      <c r="M45" s="5765"/>
      <c r="N45" s="5766"/>
    </row>
    <row r="46" spans="1:35" ht="20.100000000000001" customHeight="1" x14ac:dyDescent="0.15">
      <c r="A46" s="5748" t="s">
        <v>157</v>
      </c>
      <c r="B46" s="5749"/>
      <c r="C46" s="5749"/>
      <c r="D46" s="5750"/>
      <c r="E46" s="5751" t="s">
        <v>743</v>
      </c>
      <c r="F46" s="5752"/>
      <c r="G46" s="5752"/>
      <c r="H46" s="5752"/>
      <c r="I46" s="5752"/>
      <c r="J46" s="5752"/>
      <c r="K46" s="5752"/>
      <c r="L46" s="5752"/>
      <c r="M46" s="5752"/>
      <c r="N46" s="5753"/>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5754" t="s">
        <v>161</v>
      </c>
      <c r="B51" s="5755"/>
      <c r="C51" s="5755"/>
      <c r="D51" s="5755"/>
      <c r="E51" s="5756" t="str">
        <f>AA52 &amp; "市が直接実施  " &amp; AB52  &amp; "一部委託  "  &amp; AC52 &amp; "全部委託・指定管理  " &amp; AD52 &amp; "その他"</f>
        <v>■市が直接実施  ■一部委託  □全部委託・指定管理  □その他</v>
      </c>
      <c r="F51" s="5757"/>
      <c r="G51" s="5757"/>
      <c r="H51" s="5757"/>
      <c r="I51" s="5757"/>
      <c r="J51" s="5757"/>
      <c r="K51" s="5757"/>
      <c r="L51" s="5757"/>
      <c r="M51" s="5757"/>
      <c r="N51" s="5758"/>
    </row>
    <row r="52" spans="1:40" ht="20.100000000000001" customHeight="1" x14ac:dyDescent="0.15">
      <c r="A52" s="5754" t="s">
        <v>162</v>
      </c>
      <c r="B52" s="5755"/>
      <c r="C52" s="5755"/>
      <c r="D52" s="5755"/>
      <c r="E52" s="5756" t="str">
        <f>AA53 &amp; "国・県の制度　 " &amp; AB53  &amp; "国・県の制度＋市独自の制度　 "  &amp; AC53  &amp; "市独自の制度"</f>
        <v>□国・県の制度　 ■国・県の制度＋市独自の制度　 □市独自の制度</v>
      </c>
      <c r="F52" s="5757"/>
      <c r="G52" s="5757"/>
      <c r="H52" s="5757"/>
      <c r="I52" s="5757"/>
      <c r="J52" s="5757"/>
      <c r="K52" s="5757"/>
      <c r="L52" s="5757"/>
      <c r="M52" s="5757"/>
      <c r="N52" s="5758"/>
      <c r="AA52" s="8" t="s">
        <v>191</v>
      </c>
      <c r="AB52" s="8" t="s">
        <v>191</v>
      </c>
      <c r="AC52" s="8" t="s">
        <v>192</v>
      </c>
      <c r="AD52" s="8" t="s">
        <v>192</v>
      </c>
    </row>
    <row r="53" spans="1:40" ht="20.100000000000001" customHeight="1" thickBot="1" x14ac:dyDescent="0.2">
      <c r="A53" s="5743" t="s">
        <v>163</v>
      </c>
      <c r="B53" s="5744"/>
      <c r="C53" s="5744"/>
      <c r="D53" s="5744"/>
      <c r="E53" s="5745" t="s">
        <v>744</v>
      </c>
      <c r="F53" s="5746"/>
      <c r="G53" s="5746"/>
      <c r="H53" s="5746"/>
      <c r="I53" s="5746"/>
      <c r="J53" s="5746"/>
      <c r="K53" s="5746"/>
      <c r="L53" s="5746"/>
      <c r="M53" s="5746"/>
      <c r="N53" s="5747"/>
      <c r="AA53" s="8" t="s">
        <v>192</v>
      </c>
      <c r="AB53" s="8" t="s">
        <v>191</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163939000</v>
      </c>
      <c r="F57" s="108"/>
      <c r="G57" s="108">
        <f>IFERROR(HLOOKUP($AF$38,$AA$56:$AI$57,2,FALSE)*1000,"")</f>
        <v>161151000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150002</v>
      </c>
      <c r="AE57" s="23">
        <v>163939</v>
      </c>
      <c r="AF57" s="23">
        <v>161151</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110438000</v>
      </c>
      <c r="G58" s="15"/>
      <c r="H58" s="16">
        <f>IFERROR(G57-H59,"")</f>
        <v>107364000</v>
      </c>
      <c r="I58" s="15"/>
      <c r="J58" s="16">
        <f>IFERROR(I57-J59,"")</f>
        <v>0</v>
      </c>
      <c r="K58" s="15"/>
      <c r="L58" s="16">
        <f>IFERROR(K57-L59,"")</f>
        <v>0</v>
      </c>
      <c r="M58" s="15"/>
      <c r="N58" s="17">
        <f>IFERROR(M57-N59,"")</f>
        <v>0</v>
      </c>
      <c r="AA58" s="23">
        <v>0</v>
      </c>
      <c r="AB58" s="23">
        <v>0</v>
      </c>
      <c r="AC58" s="23">
        <v>0</v>
      </c>
      <c r="AD58" s="23">
        <v>85426110</v>
      </c>
      <c r="AE58" s="23">
        <v>159398084</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53501000</v>
      </c>
      <c r="G59" s="15"/>
      <c r="H59" s="16">
        <f>IFERROR(HLOOKUP($AF$38,$AA$60:$AI$61,2,FALSE)*1000,"")</f>
        <v>53787000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159398084</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4540916</v>
      </c>
      <c r="F61" s="108"/>
      <c r="G61" s="108">
        <f>IFERROR(G57-G60,"")</f>
        <v>161151000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62497</v>
      </c>
      <c r="AE61" s="24">
        <f t="shared" si="2"/>
        <v>53501</v>
      </c>
      <c r="AF61" s="24">
        <f t="shared" si="2"/>
        <v>53787</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0.97230118519693298</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745</v>
      </c>
      <c r="F63" s="105"/>
      <c r="G63" s="105"/>
      <c r="H63" s="105"/>
      <c r="I63" s="105"/>
      <c r="J63" s="105"/>
      <c r="K63" s="105"/>
      <c r="L63" s="105"/>
      <c r="M63" s="105"/>
      <c r="N63" s="106"/>
      <c r="AA63" s="25">
        <v>0</v>
      </c>
      <c r="AB63" s="25">
        <v>0</v>
      </c>
      <c r="AC63" s="25">
        <v>0</v>
      </c>
      <c r="AD63" s="25">
        <v>56782</v>
      </c>
      <c r="AE63" s="25">
        <v>47876</v>
      </c>
      <c r="AF63" s="25">
        <v>49459</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746</v>
      </c>
      <c r="C70" s="96"/>
      <c r="D70" s="26" t="s">
        <v>271</v>
      </c>
      <c r="E70" s="91">
        <f>IFERROR(HLOOKUP($AE$38,$AA$76:$AI$80,2,FALSE),"")</f>
        <v>39.299999999999997</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1291</v>
      </c>
      <c r="AE70" s="25">
        <v>1291</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4424</v>
      </c>
      <c r="AE71" s="25">
        <v>4334</v>
      </c>
      <c r="AF71" s="25">
        <v>4328</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39.299999999999997</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5730" t="s">
        <v>151</v>
      </c>
      <c r="B85" s="5731"/>
      <c r="C85" s="5731"/>
      <c r="D85" s="5731"/>
      <c r="E85" s="79" t="s">
        <v>202</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5730" t="s">
        <v>155</v>
      </c>
      <c r="B87" s="5731"/>
      <c r="C87" s="5731"/>
      <c r="D87" s="5731"/>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5741" t="s">
        <v>158</v>
      </c>
      <c r="B89" s="5742"/>
      <c r="C89" s="5742"/>
      <c r="D89" s="5742"/>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5730" t="s">
        <v>160</v>
      </c>
      <c r="B91" s="5731"/>
      <c r="C91" s="5731"/>
      <c r="D91" s="5732"/>
      <c r="E91" s="52" t="s">
        <v>747</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5730" t="s">
        <v>172</v>
      </c>
      <c r="B98" s="5731"/>
      <c r="C98" s="5731"/>
      <c r="D98" s="5732"/>
      <c r="E98" s="5736" t="s">
        <v>216</v>
      </c>
      <c r="F98" s="5737"/>
      <c r="G98" s="5738" t="s">
        <v>173</v>
      </c>
      <c r="H98" s="5739"/>
      <c r="I98" s="5739"/>
      <c r="J98" s="5739"/>
      <c r="K98" s="5739"/>
      <c r="L98" s="5739"/>
      <c r="M98" s="5739"/>
      <c r="N98" s="5740"/>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5730" t="s">
        <v>183</v>
      </c>
      <c r="B105" s="5731"/>
      <c r="C105" s="5731"/>
      <c r="D105" s="5732"/>
      <c r="E105" s="5733" t="s">
        <v>748</v>
      </c>
      <c r="F105" s="5734"/>
      <c r="G105" s="5734"/>
      <c r="H105" s="5734"/>
      <c r="I105" s="5734"/>
      <c r="J105" s="5734"/>
      <c r="K105" s="5734"/>
      <c r="L105" s="5734"/>
      <c r="M105" s="5734"/>
      <c r="N105" s="5735"/>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2"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5741" t="s">
        <v>147</v>
      </c>
      <c r="Q4" s="5742"/>
      <c r="R4" s="5742"/>
      <c r="S4" s="5742"/>
      <c r="T4" s="197" t="str">
        <f>LEFT(E83,1)</f>
        <v>Ｂ</v>
      </c>
      <c r="U4" s="5867" t="s">
        <v>148</v>
      </c>
      <c r="V4" s="5867"/>
      <c r="W4" s="5867"/>
      <c r="X4" s="5868"/>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第3節　青少年健全育成</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青少年の健全育成の推進</v>
      </c>
      <c r="F6" s="138"/>
      <c r="G6" s="138"/>
      <c r="H6" s="138"/>
      <c r="I6" s="138"/>
      <c r="J6" s="138"/>
      <c r="K6" s="138"/>
      <c r="L6" s="138"/>
      <c r="M6" s="138"/>
      <c r="N6" s="139"/>
      <c r="P6" s="5730" t="s">
        <v>151</v>
      </c>
      <c r="Q6" s="5731"/>
      <c r="R6" s="5731"/>
      <c r="S6" s="5731"/>
      <c r="T6" s="197" t="str">
        <f>LEFT(E85,1)</f>
        <v>Ｂ</v>
      </c>
      <c r="U6" s="5867" t="s">
        <v>152</v>
      </c>
      <c r="V6" s="5867"/>
      <c r="W6" s="5867"/>
      <c r="X6" s="5868"/>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5869" t="s">
        <v>153</v>
      </c>
      <c r="B7" s="5870"/>
      <c r="C7" s="5870"/>
      <c r="D7" s="5870"/>
      <c r="E7" s="5871" t="str">
        <f t="shared" si="0"/>
        <v>青少年育成団体補助</v>
      </c>
      <c r="F7" s="5872"/>
      <c r="G7" s="5872"/>
      <c r="H7" s="5872"/>
      <c r="I7" s="5872"/>
      <c r="J7" s="5872"/>
      <c r="K7" s="5872"/>
      <c r="L7" s="5872"/>
      <c r="M7" s="5872"/>
      <c r="N7" s="5873"/>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5844" t="s">
        <v>154</v>
      </c>
      <c r="B8" s="5845"/>
      <c r="C8" s="5845"/>
      <c r="D8" s="5845"/>
      <c r="E8" s="5854" t="str">
        <f t="shared" si="0"/>
        <v>生涯学習スポーツ課</v>
      </c>
      <c r="F8" s="5855"/>
      <c r="G8" s="5855"/>
      <c r="H8" s="5855"/>
      <c r="I8" s="5855"/>
      <c r="J8" s="5855"/>
      <c r="K8" s="5855"/>
      <c r="L8" s="5855"/>
      <c r="M8" s="5855"/>
      <c r="N8" s="5856"/>
      <c r="P8" s="5841" t="s">
        <v>155</v>
      </c>
      <c r="Q8" s="5842"/>
      <c r="R8" s="5842"/>
      <c r="S8" s="5842"/>
      <c r="T8" s="184" t="str">
        <f>LEFT(E87,1)</f>
        <v>Ａ</v>
      </c>
      <c r="U8" s="5857" t="s">
        <v>156</v>
      </c>
      <c r="V8" s="5857"/>
      <c r="W8" s="5857"/>
      <c r="X8" s="5858"/>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5859" t="s">
        <v>157</v>
      </c>
      <c r="B9" s="5860"/>
      <c r="C9" s="5860"/>
      <c r="D9" s="5861"/>
      <c r="E9" s="5862" t="str">
        <f t="shared" si="0"/>
        <v>青少年の健全な成長に必要な資質の習得の機会を図っている団体に対し、補助を行う。</v>
      </c>
      <c r="F9" s="5863"/>
      <c r="G9" s="5863"/>
      <c r="H9" s="5863"/>
      <c r="I9" s="5863"/>
      <c r="J9" s="5863"/>
      <c r="K9" s="5863"/>
      <c r="L9" s="5863"/>
      <c r="M9" s="5863"/>
      <c r="N9" s="5864"/>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5865" t="s">
        <v>158</v>
      </c>
      <c r="Q10" s="5866"/>
      <c r="R10" s="5866"/>
      <c r="S10" s="5866"/>
      <c r="T10" s="197" t="str">
        <f>LEFT(E89,1)</f>
        <v>Ａ</v>
      </c>
      <c r="U10" s="5857" t="s">
        <v>159</v>
      </c>
      <c r="V10" s="5857"/>
      <c r="W10" s="5857"/>
      <c r="X10" s="585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青少年の健全な成長に必要な資質の習得の機会を図っている団体に対して補助を行い、各団体の活動費として活用していただくことができた。</v>
      </c>
      <c r="U12" s="5839"/>
      <c r="V12" s="5839"/>
      <c r="W12" s="5839"/>
      <c r="X12" s="5840"/>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5844" t="s">
        <v>161</v>
      </c>
      <c r="B14" s="5845"/>
      <c r="C14" s="5845"/>
      <c r="D14" s="5845"/>
      <c r="E14" s="5846" t="str">
        <f>E51</f>
        <v>■市が直接実施  □一部委託  □全部委託・指定管理  □その他</v>
      </c>
      <c r="F14" s="5847"/>
      <c r="G14" s="5847"/>
      <c r="H14" s="5847"/>
      <c r="I14" s="5847"/>
      <c r="J14" s="5847"/>
      <c r="K14" s="5847"/>
      <c r="L14" s="5847"/>
      <c r="M14" s="5847"/>
      <c r="N14" s="5848"/>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5844" t="s">
        <v>162</v>
      </c>
      <c r="B15" s="5845"/>
      <c r="C15" s="5845"/>
      <c r="D15" s="5845"/>
      <c r="E15" s="5846" t="str">
        <f>E52</f>
        <v>□国・県の制度　 □国・県の制度＋市独自の制度　 ■市独自の制度</v>
      </c>
      <c r="F15" s="5847"/>
      <c r="G15" s="5847"/>
      <c r="H15" s="5847"/>
      <c r="I15" s="5847"/>
      <c r="J15" s="5847"/>
      <c r="K15" s="5847"/>
      <c r="L15" s="5847"/>
      <c r="M15" s="5847"/>
      <c r="N15" s="5848"/>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5849" t="s">
        <v>163</v>
      </c>
      <c r="B16" s="5850"/>
      <c r="C16" s="5850"/>
      <c r="D16" s="5850"/>
      <c r="E16" s="5851" t="str">
        <f>E53</f>
        <v>団体等に交付する補助金等交付要綱</v>
      </c>
      <c r="F16" s="5852"/>
      <c r="G16" s="5852"/>
      <c r="H16" s="5852"/>
      <c r="I16" s="5852"/>
      <c r="J16" s="5852"/>
      <c r="K16" s="5852"/>
      <c r="L16" s="5852"/>
      <c r="M16" s="5852"/>
      <c r="N16" s="5853"/>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852000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852000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781230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70770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0.91693661971830986</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青少年の健全な成長に必要な資質の習得の機会を図っている団体に対し、補助を行った。
団体数：７団体
補助額：７８１，２３０円</v>
      </c>
      <c r="F26" s="105"/>
      <c r="G26" s="105"/>
      <c r="H26" s="105"/>
      <c r="I26" s="105"/>
      <c r="J26" s="105"/>
      <c r="K26" s="105"/>
      <c r="L26" s="105"/>
      <c r="M26" s="105"/>
      <c r="N26" s="106"/>
      <c r="O26" s="18"/>
      <c r="P26" s="5841" t="s">
        <v>183</v>
      </c>
      <c r="Q26" s="5842"/>
      <c r="R26" s="5842"/>
      <c r="S26" s="5843"/>
      <c r="T26" s="153" t="str">
        <f>E105</f>
        <v>引き続き各団体に対して補助を行うことで、青少年の健全な成長に必要な資質の習得の機会を図っていただく。</v>
      </c>
      <c r="U26" s="5839"/>
      <c r="V26" s="5839"/>
      <c r="W26" s="5839"/>
      <c r="X26" s="5840"/>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補助団体数</v>
      </c>
      <c r="C33" s="96"/>
      <c r="D33" s="21" t="str">
        <f t="shared" ref="D33:E36" si="1">D70</f>
        <v>団体</v>
      </c>
      <c r="E33" s="148">
        <f t="shared" si="1"/>
        <v>7</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補助額</v>
      </c>
      <c r="C34" s="96"/>
      <c r="D34" s="21" t="str">
        <f t="shared" si="1"/>
        <v>円</v>
      </c>
      <c r="E34" s="162">
        <f t="shared" si="1"/>
        <v>781230</v>
      </c>
      <c r="F34" s="162"/>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第3節　青少年健全育成</v>
      </c>
      <c r="F42" s="138"/>
      <c r="G42" s="138"/>
      <c r="H42" s="138"/>
      <c r="I42" s="138"/>
      <c r="J42" s="138"/>
      <c r="K42" s="138"/>
      <c r="L42" s="138"/>
      <c r="M42" s="138"/>
      <c r="N42" s="139"/>
      <c r="AA42" s="8">
        <v>3</v>
      </c>
      <c r="AB42" s="8" t="s">
        <v>88</v>
      </c>
    </row>
    <row r="43" spans="1:35" ht="20.100000000000001" customHeight="1" x14ac:dyDescent="0.15">
      <c r="A43" s="103" t="s">
        <v>150</v>
      </c>
      <c r="B43" s="104"/>
      <c r="C43" s="104"/>
      <c r="D43" s="104"/>
      <c r="E43" s="138" t="str">
        <f>AB43</f>
        <v>施策１　青少年の健全育成の推進</v>
      </c>
      <c r="F43" s="138"/>
      <c r="G43" s="138"/>
      <c r="H43" s="138"/>
      <c r="I43" s="138"/>
      <c r="J43" s="138"/>
      <c r="K43" s="138"/>
      <c r="L43" s="138"/>
      <c r="M43" s="138"/>
      <c r="N43" s="139"/>
      <c r="AA43" s="8">
        <v>1</v>
      </c>
      <c r="AB43" s="8" t="s">
        <v>89</v>
      </c>
    </row>
    <row r="44" spans="1:35" ht="20.100000000000001" customHeight="1" x14ac:dyDescent="0.15">
      <c r="A44" s="5831" t="s">
        <v>153</v>
      </c>
      <c r="B44" s="5832"/>
      <c r="C44" s="5832"/>
      <c r="D44" s="5832"/>
      <c r="E44" s="5833" t="s">
        <v>749</v>
      </c>
      <c r="F44" s="5834"/>
      <c r="G44" s="5834"/>
      <c r="H44" s="5834"/>
      <c r="I44" s="5834"/>
      <c r="J44" s="5834"/>
      <c r="K44" s="5834"/>
      <c r="L44" s="5834"/>
      <c r="M44" s="5834"/>
      <c r="N44" s="5835"/>
    </row>
    <row r="45" spans="1:35" ht="20.100000000000001" customHeight="1" x14ac:dyDescent="0.15">
      <c r="A45" s="5826" t="s">
        <v>154</v>
      </c>
      <c r="B45" s="5827"/>
      <c r="C45" s="5827"/>
      <c r="D45" s="5827"/>
      <c r="E45" s="5836" t="s">
        <v>719</v>
      </c>
      <c r="F45" s="5837"/>
      <c r="G45" s="5837"/>
      <c r="H45" s="5837"/>
      <c r="I45" s="5837"/>
      <c r="J45" s="5837"/>
      <c r="K45" s="5837"/>
      <c r="L45" s="5837"/>
      <c r="M45" s="5837"/>
      <c r="N45" s="5838"/>
    </row>
    <row r="46" spans="1:35" ht="20.100000000000001" customHeight="1" x14ac:dyDescent="0.15">
      <c r="A46" s="5820" t="s">
        <v>157</v>
      </c>
      <c r="B46" s="5821"/>
      <c r="C46" s="5821"/>
      <c r="D46" s="5822"/>
      <c r="E46" s="5823" t="s">
        <v>750</v>
      </c>
      <c r="F46" s="5824"/>
      <c r="G46" s="5824"/>
      <c r="H46" s="5824"/>
      <c r="I46" s="5824"/>
      <c r="J46" s="5824"/>
      <c r="K46" s="5824"/>
      <c r="L46" s="5824"/>
      <c r="M46" s="5824"/>
      <c r="N46" s="5825"/>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5826" t="s">
        <v>161</v>
      </c>
      <c r="B51" s="5827"/>
      <c r="C51" s="5827"/>
      <c r="D51" s="5827"/>
      <c r="E51" s="5828" t="str">
        <f>AA52 &amp; "市が直接実施  " &amp; AB52  &amp; "一部委託  "  &amp; AC52 &amp; "全部委託・指定管理  " &amp; AD52 &amp; "その他"</f>
        <v>■市が直接実施  □一部委託  □全部委託・指定管理  □その他</v>
      </c>
      <c r="F51" s="5829"/>
      <c r="G51" s="5829"/>
      <c r="H51" s="5829"/>
      <c r="I51" s="5829"/>
      <c r="J51" s="5829"/>
      <c r="K51" s="5829"/>
      <c r="L51" s="5829"/>
      <c r="M51" s="5829"/>
      <c r="N51" s="5830"/>
    </row>
    <row r="52" spans="1:40" ht="20.100000000000001" customHeight="1" x14ac:dyDescent="0.15">
      <c r="A52" s="5826" t="s">
        <v>162</v>
      </c>
      <c r="B52" s="5827"/>
      <c r="C52" s="5827"/>
      <c r="D52" s="5827"/>
      <c r="E52" s="5828" t="str">
        <f>AA53 &amp; "国・県の制度　 " &amp; AB53  &amp; "国・県の制度＋市独自の制度　 "  &amp; AC53  &amp; "市独自の制度"</f>
        <v>□国・県の制度　 □国・県の制度＋市独自の制度　 ■市独自の制度</v>
      </c>
      <c r="F52" s="5829"/>
      <c r="G52" s="5829"/>
      <c r="H52" s="5829"/>
      <c r="I52" s="5829"/>
      <c r="J52" s="5829"/>
      <c r="K52" s="5829"/>
      <c r="L52" s="5829"/>
      <c r="M52" s="5829"/>
      <c r="N52" s="5830"/>
      <c r="AA52" s="8" t="s">
        <v>191</v>
      </c>
      <c r="AB52" s="8" t="s">
        <v>192</v>
      </c>
      <c r="AC52" s="8" t="s">
        <v>192</v>
      </c>
      <c r="AD52" s="8" t="s">
        <v>192</v>
      </c>
    </row>
    <row r="53" spans="1:40" ht="20.100000000000001" customHeight="1" thickBot="1" x14ac:dyDescent="0.2">
      <c r="A53" s="5815" t="s">
        <v>163</v>
      </c>
      <c r="B53" s="5816"/>
      <c r="C53" s="5816"/>
      <c r="D53" s="5816"/>
      <c r="E53" s="5817" t="s">
        <v>751</v>
      </c>
      <c r="F53" s="5818"/>
      <c r="G53" s="5818"/>
      <c r="H53" s="5818"/>
      <c r="I53" s="5818"/>
      <c r="J53" s="5818"/>
      <c r="K53" s="5818"/>
      <c r="L53" s="5818"/>
      <c r="M53" s="5818"/>
      <c r="N53" s="5819"/>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852000</v>
      </c>
      <c r="F57" s="108"/>
      <c r="G57" s="108">
        <f>IFERROR(HLOOKUP($AF$38,$AA$56:$AI$57,2,FALSE)*1000,"")</f>
        <v>852000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852</v>
      </c>
      <c r="AE57" s="23">
        <v>852</v>
      </c>
      <c r="AF57" s="23">
        <v>852</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852000</v>
      </c>
      <c r="G58" s="15"/>
      <c r="H58" s="16">
        <f>IFERROR(G57-H59,"")</f>
        <v>852000</v>
      </c>
      <c r="I58" s="15"/>
      <c r="J58" s="16">
        <f>IFERROR(I57-J59,"")</f>
        <v>0</v>
      </c>
      <c r="K58" s="15"/>
      <c r="L58" s="16">
        <f>IFERROR(K57-L59,"")</f>
        <v>0</v>
      </c>
      <c r="M58" s="15"/>
      <c r="N58" s="17">
        <f>IFERROR(M57-N59,"")</f>
        <v>0</v>
      </c>
      <c r="AA58" s="23">
        <v>0</v>
      </c>
      <c r="AB58" s="23">
        <v>0</v>
      </c>
      <c r="AC58" s="23">
        <v>0</v>
      </c>
      <c r="AD58" s="23">
        <v>852000</v>
      </c>
      <c r="AE58" s="23">
        <v>781230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781230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70770</v>
      </c>
      <c r="F61" s="108"/>
      <c r="G61" s="108">
        <f>IFERROR(G57-G60,"")</f>
        <v>852000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0.91693661971830986</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752</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753</v>
      </c>
      <c r="C70" s="96"/>
      <c r="D70" s="26" t="s">
        <v>754</v>
      </c>
      <c r="E70" s="91">
        <f>IFERROR(HLOOKUP($AE$38,$AA$76:$AI$80,2,FALSE),"")</f>
        <v>7</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755</v>
      </c>
      <c r="C71" s="96"/>
      <c r="D71" s="26" t="s">
        <v>249</v>
      </c>
      <c r="E71" s="91">
        <f>IFERROR(HLOOKUP($AE$38,$AA$76:$AI$80,3,FALSE),"")</f>
        <v>781230</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7</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781230</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5802" t="s">
        <v>151</v>
      </c>
      <c r="B85" s="5803"/>
      <c r="C85" s="5803"/>
      <c r="D85" s="5803"/>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5802" t="s">
        <v>155</v>
      </c>
      <c r="B87" s="5803"/>
      <c r="C87" s="5803"/>
      <c r="D87" s="5803"/>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5813" t="s">
        <v>158</v>
      </c>
      <c r="B89" s="5814"/>
      <c r="C89" s="5814"/>
      <c r="D89" s="5814"/>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5802" t="s">
        <v>160</v>
      </c>
      <c r="B91" s="5803"/>
      <c r="C91" s="5803"/>
      <c r="D91" s="5804"/>
      <c r="E91" s="52" t="s">
        <v>756</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5802" t="s">
        <v>172</v>
      </c>
      <c r="B98" s="5803"/>
      <c r="C98" s="5803"/>
      <c r="D98" s="5804"/>
      <c r="E98" s="5808" t="s">
        <v>206</v>
      </c>
      <c r="F98" s="5809"/>
      <c r="G98" s="5810" t="s">
        <v>173</v>
      </c>
      <c r="H98" s="5811"/>
      <c r="I98" s="5811"/>
      <c r="J98" s="5811"/>
      <c r="K98" s="5811"/>
      <c r="L98" s="5811"/>
      <c r="M98" s="5811"/>
      <c r="N98" s="5812"/>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5802" t="s">
        <v>183</v>
      </c>
      <c r="B105" s="5803"/>
      <c r="C105" s="5803"/>
      <c r="D105" s="5804"/>
      <c r="E105" s="5805" t="s">
        <v>757</v>
      </c>
      <c r="F105" s="5806"/>
      <c r="G105" s="5806"/>
      <c r="H105" s="5806"/>
      <c r="I105" s="5806"/>
      <c r="J105" s="5806"/>
      <c r="K105" s="5806"/>
      <c r="L105" s="5806"/>
      <c r="M105" s="5806"/>
      <c r="N105" s="5807"/>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1"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5813" t="s">
        <v>147</v>
      </c>
      <c r="Q4" s="5814"/>
      <c r="R4" s="5814"/>
      <c r="S4" s="5814"/>
      <c r="T4" s="197" t="str">
        <f>LEFT(E83,1)</f>
        <v>Ｂ</v>
      </c>
      <c r="U4" s="5939" t="s">
        <v>148</v>
      </c>
      <c r="V4" s="5939"/>
      <c r="W4" s="5939"/>
      <c r="X4" s="5940"/>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第4節　生涯学習</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生涯学習の推進</v>
      </c>
      <c r="F6" s="138"/>
      <c r="G6" s="138"/>
      <c r="H6" s="138"/>
      <c r="I6" s="138"/>
      <c r="J6" s="138"/>
      <c r="K6" s="138"/>
      <c r="L6" s="138"/>
      <c r="M6" s="138"/>
      <c r="N6" s="139"/>
      <c r="P6" s="5802" t="s">
        <v>151</v>
      </c>
      <c r="Q6" s="5803"/>
      <c r="R6" s="5803"/>
      <c r="S6" s="5803"/>
      <c r="T6" s="197" t="str">
        <f>LEFT(E85,1)</f>
        <v>Ｂ</v>
      </c>
      <c r="U6" s="5939" t="s">
        <v>152</v>
      </c>
      <c r="V6" s="5939"/>
      <c r="W6" s="5939"/>
      <c r="X6" s="5940"/>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5941" t="s">
        <v>153</v>
      </c>
      <c r="B7" s="5942"/>
      <c r="C7" s="5942"/>
      <c r="D7" s="5942"/>
      <c r="E7" s="5943" t="str">
        <f t="shared" si="0"/>
        <v>社会教育委員会議</v>
      </c>
      <c r="F7" s="5944"/>
      <c r="G7" s="5944"/>
      <c r="H7" s="5944"/>
      <c r="I7" s="5944"/>
      <c r="J7" s="5944"/>
      <c r="K7" s="5944"/>
      <c r="L7" s="5944"/>
      <c r="M7" s="5944"/>
      <c r="N7" s="5945"/>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5916" t="s">
        <v>154</v>
      </c>
      <c r="B8" s="5917"/>
      <c r="C8" s="5917"/>
      <c r="D8" s="5917"/>
      <c r="E8" s="5926" t="str">
        <f t="shared" si="0"/>
        <v>生涯学習スポーツ課</v>
      </c>
      <c r="F8" s="5927"/>
      <c r="G8" s="5927"/>
      <c r="H8" s="5927"/>
      <c r="I8" s="5927"/>
      <c r="J8" s="5927"/>
      <c r="K8" s="5927"/>
      <c r="L8" s="5927"/>
      <c r="M8" s="5927"/>
      <c r="N8" s="5928"/>
      <c r="P8" s="5913" t="s">
        <v>155</v>
      </c>
      <c r="Q8" s="5914"/>
      <c r="R8" s="5914"/>
      <c r="S8" s="5914"/>
      <c r="T8" s="184" t="str">
        <f>LEFT(E87,1)</f>
        <v>Ａ</v>
      </c>
      <c r="U8" s="5929" t="s">
        <v>156</v>
      </c>
      <c r="V8" s="5929"/>
      <c r="W8" s="5929"/>
      <c r="X8" s="5930"/>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5931" t="s">
        <v>157</v>
      </c>
      <c r="B9" s="5932"/>
      <c r="C9" s="5932"/>
      <c r="D9" s="5933"/>
      <c r="E9" s="5934" t="str">
        <f t="shared" si="0"/>
        <v>社会教育法及び新座市社会教育委員設置条例に基づき、社会教育委員を設置し、社会教育に関する諸計画の立案などのほか、教育委員会の諮問に対する答申を行う。</v>
      </c>
      <c r="F9" s="5935"/>
      <c r="G9" s="5935"/>
      <c r="H9" s="5935"/>
      <c r="I9" s="5935"/>
      <c r="J9" s="5935"/>
      <c r="K9" s="5935"/>
      <c r="L9" s="5935"/>
      <c r="M9" s="5935"/>
      <c r="N9" s="5936"/>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5937" t="s">
        <v>158</v>
      </c>
      <c r="Q10" s="5938"/>
      <c r="R10" s="5938"/>
      <c r="S10" s="5938"/>
      <c r="T10" s="197" t="str">
        <f>LEFT(E89,1)</f>
        <v>Ａ</v>
      </c>
      <c r="U10" s="5929" t="s">
        <v>159</v>
      </c>
      <c r="V10" s="5929"/>
      <c r="W10" s="5929"/>
      <c r="X10" s="5930"/>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社会教育委員会議では、次年度の関連事業や社会教育関係団体の補助金について説明し、広く御意見を頂いた。
また、埼玉県南部教育事務所が主催する南部地区社会教育関係委員・職員研修会に社会教育委員及び生涯学習スポーツ課担当職員が参加した。社会教育の活性化と役割について、他市の実践発表を基に意見交換・情報共有を行い、知見を深めた。</v>
      </c>
      <c r="U12" s="5911"/>
      <c r="V12" s="5911"/>
      <c r="W12" s="5911"/>
      <c r="X12" s="5912"/>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5916" t="s">
        <v>161</v>
      </c>
      <c r="B14" s="5917"/>
      <c r="C14" s="5917"/>
      <c r="D14" s="5917"/>
      <c r="E14" s="5918" t="str">
        <f>E51</f>
        <v>■市が直接実施  □一部委託  □全部委託・指定管理  □その他</v>
      </c>
      <c r="F14" s="5919"/>
      <c r="G14" s="5919"/>
      <c r="H14" s="5919"/>
      <c r="I14" s="5919"/>
      <c r="J14" s="5919"/>
      <c r="K14" s="5919"/>
      <c r="L14" s="5919"/>
      <c r="M14" s="5919"/>
      <c r="N14" s="5920"/>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5916" t="s">
        <v>162</v>
      </c>
      <c r="B15" s="5917"/>
      <c r="C15" s="5917"/>
      <c r="D15" s="5917"/>
      <c r="E15" s="5918" t="str">
        <f>E52</f>
        <v>□国・県の制度　 ■国・県の制度＋市独自の制度　 □市独自の制度</v>
      </c>
      <c r="F15" s="5919"/>
      <c r="G15" s="5919"/>
      <c r="H15" s="5919"/>
      <c r="I15" s="5919"/>
      <c r="J15" s="5919"/>
      <c r="K15" s="5919"/>
      <c r="L15" s="5919"/>
      <c r="M15" s="5919"/>
      <c r="N15" s="5920"/>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5921" t="s">
        <v>163</v>
      </c>
      <c r="B16" s="5922"/>
      <c r="C16" s="5922"/>
      <c r="D16" s="5922"/>
      <c r="E16" s="5923" t="str">
        <f>E53</f>
        <v>社会教育法、新座市社会教育委員設置条例、新座市社会教育委員の会議に関する規則</v>
      </c>
      <c r="F16" s="5924"/>
      <c r="G16" s="5924"/>
      <c r="H16" s="5924"/>
      <c r="I16" s="5924"/>
      <c r="J16" s="5924"/>
      <c r="K16" s="5924"/>
      <c r="L16" s="5924"/>
      <c r="M16" s="5924"/>
      <c r="N16" s="5925"/>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118000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118000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77570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40430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0.65737288135593219</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社会教育の推進及び充実を図るため、会議を行った。
・社会教育委員　１０人
・南部地区社会教育関係委員・職員研修会（令和６年１月２３日開催・埼玉県主催）
　内容：社会教育の活性化と役割について
・新座市社会教育委員会議（令和６年３月１日開催）
　内容：令和６年度生涯学習事業概要について、令和６年度社会教育団体補助金について　等</v>
      </c>
      <c r="F26" s="105"/>
      <c r="G26" s="105"/>
      <c r="H26" s="105"/>
      <c r="I26" s="105"/>
      <c r="J26" s="105"/>
      <c r="K26" s="105"/>
      <c r="L26" s="105"/>
      <c r="M26" s="105"/>
      <c r="N26" s="106"/>
      <c r="O26" s="18"/>
      <c r="P26" s="5913" t="s">
        <v>183</v>
      </c>
      <c r="Q26" s="5914"/>
      <c r="R26" s="5914"/>
      <c r="S26" s="5915"/>
      <c r="T26" s="153" t="str">
        <f>E105</f>
        <v>今後も引き続き社会教育委員会議を開催し、社会教育に関して御意見・御提言を頂く。
また、研修会へ参加し、他自治体における社会教育活動の実践や研究成果を基に、時代の変化に対応する今後の社会教育の在り方や役割等について研鑽を積む。</v>
      </c>
      <c r="U26" s="5911"/>
      <c r="V26" s="5911"/>
      <c r="W26" s="5911"/>
      <c r="X26" s="5912"/>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新座市社会教育委員会議開催回数</v>
      </c>
      <c r="C33" s="96"/>
      <c r="D33" s="21" t="str">
        <f t="shared" ref="D33:E36" si="1">D70</f>
        <v>回</v>
      </c>
      <c r="E33" s="148">
        <f t="shared" si="1"/>
        <v>1</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第4節　生涯学習</v>
      </c>
      <c r="F42" s="138"/>
      <c r="G42" s="138"/>
      <c r="H42" s="138"/>
      <c r="I42" s="138"/>
      <c r="J42" s="138"/>
      <c r="K42" s="138"/>
      <c r="L42" s="138"/>
      <c r="M42" s="138"/>
      <c r="N42" s="139"/>
      <c r="AA42" s="8">
        <v>4</v>
      </c>
      <c r="AB42" s="8" t="s">
        <v>95</v>
      </c>
    </row>
    <row r="43" spans="1:35" ht="20.100000000000001" customHeight="1" x14ac:dyDescent="0.15">
      <c r="A43" s="103" t="s">
        <v>150</v>
      </c>
      <c r="B43" s="104"/>
      <c r="C43" s="104"/>
      <c r="D43" s="104"/>
      <c r="E43" s="138" t="str">
        <f>AB43</f>
        <v>施策１　生涯学習の推進</v>
      </c>
      <c r="F43" s="138"/>
      <c r="G43" s="138"/>
      <c r="H43" s="138"/>
      <c r="I43" s="138"/>
      <c r="J43" s="138"/>
      <c r="K43" s="138"/>
      <c r="L43" s="138"/>
      <c r="M43" s="138"/>
      <c r="N43" s="139"/>
      <c r="AA43" s="8">
        <v>1</v>
      </c>
      <c r="AB43" s="8" t="s">
        <v>96</v>
      </c>
    </row>
    <row r="44" spans="1:35" ht="20.100000000000001" customHeight="1" x14ac:dyDescent="0.15">
      <c r="A44" s="5903" t="s">
        <v>153</v>
      </c>
      <c r="B44" s="5904"/>
      <c r="C44" s="5904"/>
      <c r="D44" s="5904"/>
      <c r="E44" s="5905" t="s">
        <v>758</v>
      </c>
      <c r="F44" s="5906"/>
      <c r="G44" s="5906"/>
      <c r="H44" s="5906"/>
      <c r="I44" s="5906"/>
      <c r="J44" s="5906"/>
      <c r="K44" s="5906"/>
      <c r="L44" s="5906"/>
      <c r="M44" s="5906"/>
      <c r="N44" s="5907"/>
    </row>
    <row r="45" spans="1:35" ht="20.100000000000001" customHeight="1" x14ac:dyDescent="0.15">
      <c r="A45" s="5898" t="s">
        <v>154</v>
      </c>
      <c r="B45" s="5899"/>
      <c r="C45" s="5899"/>
      <c r="D45" s="5899"/>
      <c r="E45" s="5908" t="s">
        <v>719</v>
      </c>
      <c r="F45" s="5909"/>
      <c r="G45" s="5909"/>
      <c r="H45" s="5909"/>
      <c r="I45" s="5909"/>
      <c r="J45" s="5909"/>
      <c r="K45" s="5909"/>
      <c r="L45" s="5909"/>
      <c r="M45" s="5909"/>
      <c r="N45" s="5910"/>
    </row>
    <row r="46" spans="1:35" ht="20.100000000000001" customHeight="1" x14ac:dyDescent="0.15">
      <c r="A46" s="5892" t="s">
        <v>157</v>
      </c>
      <c r="B46" s="5893"/>
      <c r="C46" s="5893"/>
      <c r="D46" s="5894"/>
      <c r="E46" s="5895" t="s">
        <v>759</v>
      </c>
      <c r="F46" s="5896"/>
      <c r="G46" s="5896"/>
      <c r="H46" s="5896"/>
      <c r="I46" s="5896"/>
      <c r="J46" s="5896"/>
      <c r="K46" s="5896"/>
      <c r="L46" s="5896"/>
      <c r="M46" s="5896"/>
      <c r="N46" s="5897"/>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5898" t="s">
        <v>161</v>
      </c>
      <c r="B51" s="5899"/>
      <c r="C51" s="5899"/>
      <c r="D51" s="5899"/>
      <c r="E51" s="5900" t="str">
        <f>AA52 &amp; "市が直接実施  " &amp; AB52  &amp; "一部委託  "  &amp; AC52 &amp; "全部委託・指定管理  " &amp; AD52 &amp; "その他"</f>
        <v>■市が直接実施  □一部委託  □全部委託・指定管理  □その他</v>
      </c>
      <c r="F51" s="5901"/>
      <c r="G51" s="5901"/>
      <c r="H51" s="5901"/>
      <c r="I51" s="5901"/>
      <c r="J51" s="5901"/>
      <c r="K51" s="5901"/>
      <c r="L51" s="5901"/>
      <c r="M51" s="5901"/>
      <c r="N51" s="5902"/>
    </row>
    <row r="52" spans="1:40" ht="20.100000000000001" customHeight="1" x14ac:dyDescent="0.15">
      <c r="A52" s="5898" t="s">
        <v>162</v>
      </c>
      <c r="B52" s="5899"/>
      <c r="C52" s="5899"/>
      <c r="D52" s="5899"/>
      <c r="E52" s="5900" t="str">
        <f>AA53 &amp; "国・県の制度　 " &amp; AB53  &amp; "国・県の制度＋市独自の制度　 "  &amp; AC53  &amp; "市独自の制度"</f>
        <v>□国・県の制度　 ■国・県の制度＋市独自の制度　 □市独自の制度</v>
      </c>
      <c r="F52" s="5901"/>
      <c r="G52" s="5901"/>
      <c r="H52" s="5901"/>
      <c r="I52" s="5901"/>
      <c r="J52" s="5901"/>
      <c r="K52" s="5901"/>
      <c r="L52" s="5901"/>
      <c r="M52" s="5901"/>
      <c r="N52" s="5902"/>
      <c r="AA52" s="8" t="s">
        <v>191</v>
      </c>
      <c r="AB52" s="8" t="s">
        <v>192</v>
      </c>
      <c r="AC52" s="8" t="s">
        <v>192</v>
      </c>
      <c r="AD52" s="8" t="s">
        <v>192</v>
      </c>
    </row>
    <row r="53" spans="1:40" ht="20.100000000000001" customHeight="1" thickBot="1" x14ac:dyDescent="0.2">
      <c r="A53" s="5887" t="s">
        <v>163</v>
      </c>
      <c r="B53" s="5888"/>
      <c r="C53" s="5888"/>
      <c r="D53" s="5888"/>
      <c r="E53" s="5889" t="s">
        <v>760</v>
      </c>
      <c r="F53" s="5890"/>
      <c r="G53" s="5890"/>
      <c r="H53" s="5890"/>
      <c r="I53" s="5890"/>
      <c r="J53" s="5890"/>
      <c r="K53" s="5890"/>
      <c r="L53" s="5890"/>
      <c r="M53" s="5890"/>
      <c r="N53" s="5891"/>
      <c r="AA53" s="8" t="s">
        <v>192</v>
      </c>
      <c r="AB53" s="8" t="s">
        <v>191</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118000</v>
      </c>
      <c r="F57" s="108"/>
      <c r="G57" s="108">
        <f>IFERROR(HLOOKUP($AF$38,$AA$56:$AI$57,2,FALSE)*1000,"")</f>
        <v>116000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114</v>
      </c>
      <c r="AE57" s="23">
        <v>118</v>
      </c>
      <c r="AF57" s="23">
        <v>116</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118000</v>
      </c>
      <c r="G58" s="15"/>
      <c r="H58" s="16">
        <f>IFERROR(G57-H59,"")</f>
        <v>116000</v>
      </c>
      <c r="I58" s="15"/>
      <c r="J58" s="16">
        <f>IFERROR(I57-J59,"")</f>
        <v>0</v>
      </c>
      <c r="K58" s="15"/>
      <c r="L58" s="16">
        <f>IFERROR(K57-L59,"")</f>
        <v>0</v>
      </c>
      <c r="M58" s="15"/>
      <c r="N58" s="17">
        <f>IFERROR(M57-N59,"")</f>
        <v>0</v>
      </c>
      <c r="AA58" s="23">
        <v>0</v>
      </c>
      <c r="AB58" s="23">
        <v>0</v>
      </c>
      <c r="AC58" s="23">
        <v>0</v>
      </c>
      <c r="AD58" s="23">
        <v>0</v>
      </c>
      <c r="AE58" s="23">
        <v>77570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77570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40430</v>
      </c>
      <c r="F61" s="108"/>
      <c r="G61" s="108">
        <f>IFERROR(G57-G60,"")</f>
        <v>116000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0.65737288135593219</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761</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762</v>
      </c>
      <c r="C70" s="96"/>
      <c r="D70" s="26" t="s">
        <v>197</v>
      </c>
      <c r="E70" s="91">
        <f>IFERROR(HLOOKUP($AE$38,$AA$76:$AI$80,2,FALSE),"")</f>
        <v>1</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5874" t="s">
        <v>151</v>
      </c>
      <c r="B85" s="5875"/>
      <c r="C85" s="5875"/>
      <c r="D85" s="5875"/>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5874" t="s">
        <v>155</v>
      </c>
      <c r="B87" s="5875"/>
      <c r="C87" s="5875"/>
      <c r="D87" s="5875"/>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5885" t="s">
        <v>158</v>
      </c>
      <c r="B89" s="5886"/>
      <c r="C89" s="5886"/>
      <c r="D89" s="5886"/>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5874" t="s">
        <v>160</v>
      </c>
      <c r="B91" s="5875"/>
      <c r="C91" s="5875"/>
      <c r="D91" s="5876"/>
      <c r="E91" s="52" t="s">
        <v>763</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5874" t="s">
        <v>172</v>
      </c>
      <c r="B98" s="5875"/>
      <c r="C98" s="5875"/>
      <c r="D98" s="5876"/>
      <c r="E98" s="5880" t="s">
        <v>206</v>
      </c>
      <c r="F98" s="5881"/>
      <c r="G98" s="5882" t="s">
        <v>173</v>
      </c>
      <c r="H98" s="5883"/>
      <c r="I98" s="5883"/>
      <c r="J98" s="5883"/>
      <c r="K98" s="5883"/>
      <c r="L98" s="5883"/>
      <c r="M98" s="5883"/>
      <c r="N98" s="5884"/>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5874" t="s">
        <v>183</v>
      </c>
      <c r="B105" s="5875"/>
      <c r="C105" s="5875"/>
      <c r="D105" s="5876"/>
      <c r="E105" s="5877" t="s">
        <v>764</v>
      </c>
      <c r="F105" s="5878"/>
      <c r="G105" s="5878"/>
      <c r="H105" s="5878"/>
      <c r="I105" s="5878"/>
      <c r="J105" s="5878"/>
      <c r="K105" s="5878"/>
      <c r="L105" s="5878"/>
      <c r="M105" s="5878"/>
      <c r="N105" s="5879"/>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5885" t="s">
        <v>147</v>
      </c>
      <c r="Q4" s="5886"/>
      <c r="R4" s="5886"/>
      <c r="S4" s="5886"/>
      <c r="T4" s="197" t="str">
        <f>LEFT(E83,1)</f>
        <v>Ｂ</v>
      </c>
      <c r="U4" s="6011" t="s">
        <v>148</v>
      </c>
      <c r="V4" s="6011"/>
      <c r="W4" s="6011"/>
      <c r="X4" s="6012"/>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第4節　生涯学習</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生涯学習の推進</v>
      </c>
      <c r="F6" s="138"/>
      <c r="G6" s="138"/>
      <c r="H6" s="138"/>
      <c r="I6" s="138"/>
      <c r="J6" s="138"/>
      <c r="K6" s="138"/>
      <c r="L6" s="138"/>
      <c r="M6" s="138"/>
      <c r="N6" s="139"/>
      <c r="P6" s="5874" t="s">
        <v>151</v>
      </c>
      <c r="Q6" s="5875"/>
      <c r="R6" s="5875"/>
      <c r="S6" s="5875"/>
      <c r="T6" s="197" t="str">
        <f>LEFT(E85,1)</f>
        <v>Ｂ</v>
      </c>
      <c r="U6" s="6011" t="s">
        <v>152</v>
      </c>
      <c r="V6" s="6011"/>
      <c r="W6" s="6011"/>
      <c r="X6" s="6012"/>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6013" t="s">
        <v>153</v>
      </c>
      <c r="B7" s="6014"/>
      <c r="C7" s="6014"/>
      <c r="D7" s="6014"/>
      <c r="E7" s="6015" t="str">
        <f t="shared" si="0"/>
        <v>社会教育団体補助</v>
      </c>
      <c r="F7" s="6016"/>
      <c r="G7" s="6016"/>
      <c r="H7" s="6016"/>
      <c r="I7" s="6016"/>
      <c r="J7" s="6016"/>
      <c r="K7" s="6016"/>
      <c r="L7" s="6016"/>
      <c r="M7" s="6016"/>
      <c r="N7" s="6017"/>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5988" t="s">
        <v>154</v>
      </c>
      <c r="B8" s="5989"/>
      <c r="C8" s="5989"/>
      <c r="D8" s="5989"/>
      <c r="E8" s="5998" t="str">
        <f t="shared" si="0"/>
        <v>生涯学習スポーツ課</v>
      </c>
      <c r="F8" s="5999"/>
      <c r="G8" s="5999"/>
      <c r="H8" s="5999"/>
      <c r="I8" s="5999"/>
      <c r="J8" s="5999"/>
      <c r="K8" s="5999"/>
      <c r="L8" s="5999"/>
      <c r="M8" s="5999"/>
      <c r="N8" s="6000"/>
      <c r="P8" s="5985" t="s">
        <v>155</v>
      </c>
      <c r="Q8" s="5986"/>
      <c r="R8" s="5986"/>
      <c r="S8" s="5986"/>
      <c r="T8" s="184" t="str">
        <f>LEFT(E87,1)</f>
        <v>Ａ</v>
      </c>
      <c r="U8" s="6001" t="s">
        <v>156</v>
      </c>
      <c r="V8" s="6001"/>
      <c r="W8" s="6001"/>
      <c r="X8" s="6002"/>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6003" t="s">
        <v>157</v>
      </c>
      <c r="B9" s="6004"/>
      <c r="C9" s="6004"/>
      <c r="D9" s="6005"/>
      <c r="E9" s="6006" t="str">
        <f t="shared" si="0"/>
        <v>自主的・主体的な事業活動及び健全かつ適切な事業展開を図る社会教育関係団体に対し、補助を行う。</v>
      </c>
      <c r="F9" s="6007"/>
      <c r="G9" s="6007"/>
      <c r="H9" s="6007"/>
      <c r="I9" s="6007"/>
      <c r="J9" s="6007"/>
      <c r="K9" s="6007"/>
      <c r="L9" s="6007"/>
      <c r="M9" s="6007"/>
      <c r="N9" s="6008"/>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6009" t="s">
        <v>158</v>
      </c>
      <c r="Q10" s="6010"/>
      <c r="R10" s="6010"/>
      <c r="S10" s="6010"/>
      <c r="T10" s="197" t="str">
        <f>LEFT(E89,1)</f>
        <v>Ａ</v>
      </c>
      <c r="U10" s="6001" t="s">
        <v>159</v>
      </c>
      <c r="V10" s="6001"/>
      <c r="W10" s="6001"/>
      <c r="X10" s="6002"/>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社会教育に携わる各団体に対し、補助金の交付及び活動支援を行った。各団体が自主的かつ主体的に事業活動を行うことができるよう、今後も継続して補助が必要と考える。
それぞれ、市民文化の向上（新座市文化協会）・児童や生徒の福祉の増進と学校教育の振興（新座市ＰＴＡ・保護者会連合会）・婦人の地位向上（新座市婦人会連合会）を目的とし活動する団体に対し補助を行うことで、誰もが生きがいを持って暮らすことができるまちづくりに寄与している。</v>
      </c>
      <c r="U12" s="5983"/>
      <c r="V12" s="5983"/>
      <c r="W12" s="5983"/>
      <c r="X12" s="5984"/>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5988" t="s">
        <v>161</v>
      </c>
      <c r="B14" s="5989"/>
      <c r="C14" s="5989"/>
      <c r="D14" s="5989"/>
      <c r="E14" s="5990" t="str">
        <f>E51</f>
        <v>■市が直接実施  □一部委託  □全部委託・指定管理  □その他</v>
      </c>
      <c r="F14" s="5991"/>
      <c r="G14" s="5991"/>
      <c r="H14" s="5991"/>
      <c r="I14" s="5991"/>
      <c r="J14" s="5991"/>
      <c r="K14" s="5991"/>
      <c r="L14" s="5991"/>
      <c r="M14" s="5991"/>
      <c r="N14" s="5992"/>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5988" t="s">
        <v>162</v>
      </c>
      <c r="B15" s="5989"/>
      <c r="C15" s="5989"/>
      <c r="D15" s="5989"/>
      <c r="E15" s="5990" t="str">
        <f>E52</f>
        <v>□国・県の制度　 □国・県の制度＋市独自の制度　 ■市独自の制度</v>
      </c>
      <c r="F15" s="5991"/>
      <c r="G15" s="5991"/>
      <c r="H15" s="5991"/>
      <c r="I15" s="5991"/>
      <c r="J15" s="5991"/>
      <c r="K15" s="5991"/>
      <c r="L15" s="5991"/>
      <c r="M15" s="5991"/>
      <c r="N15" s="5992"/>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5993" t="s">
        <v>163</v>
      </c>
      <c r="B16" s="5994"/>
      <c r="C16" s="5994"/>
      <c r="D16" s="5994"/>
      <c r="E16" s="5995" t="str">
        <f>E53</f>
        <v>団体等に交付する補助金等交付要綱</v>
      </c>
      <c r="F16" s="5996"/>
      <c r="G16" s="5996"/>
      <c r="H16" s="5996"/>
      <c r="I16" s="5996"/>
      <c r="J16" s="5996"/>
      <c r="K16" s="5996"/>
      <c r="L16" s="5996"/>
      <c r="M16" s="5996"/>
      <c r="N16" s="5997"/>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1916000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1916000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1916000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1</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社会教育関係団体が設置目的に基づく事業活動を自主的かつ主体的にできるよう、また、健全かつ適切に事業展開が図れるよう補助を行った。
　補助団体数　３団体
　・新座市文化協会
　・新座市ＰＴＡ・保護者会連合会
　・新座市婦人会連合会</v>
      </c>
      <c r="F26" s="105"/>
      <c r="G26" s="105"/>
      <c r="H26" s="105"/>
      <c r="I26" s="105"/>
      <c r="J26" s="105"/>
      <c r="K26" s="105"/>
      <c r="L26" s="105"/>
      <c r="M26" s="105"/>
      <c r="N26" s="106"/>
      <c r="O26" s="18"/>
      <c r="P26" s="5985" t="s">
        <v>183</v>
      </c>
      <c r="Q26" s="5986"/>
      <c r="R26" s="5986"/>
      <c r="S26" s="5987"/>
      <c r="T26" s="153" t="str">
        <f>E105</f>
        <v>今後も各社会教育関係団体と連携・協力を図りながら、各団体が事業活動を自主的かつ主体的に行うことができるよう、継続して補助を行っていく。</v>
      </c>
      <c r="U26" s="5983"/>
      <c r="V26" s="5983"/>
      <c r="W26" s="5983"/>
      <c r="X26" s="5984"/>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補助件数</v>
      </c>
      <c r="C33" s="96"/>
      <c r="D33" s="21" t="str">
        <f t="shared" ref="D33:E36" si="1">D70</f>
        <v>件</v>
      </c>
      <c r="E33" s="148">
        <f t="shared" si="1"/>
        <v>3</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第4節　生涯学習</v>
      </c>
      <c r="F42" s="138"/>
      <c r="G42" s="138"/>
      <c r="H42" s="138"/>
      <c r="I42" s="138"/>
      <c r="J42" s="138"/>
      <c r="K42" s="138"/>
      <c r="L42" s="138"/>
      <c r="M42" s="138"/>
      <c r="N42" s="139"/>
      <c r="AA42" s="8">
        <v>4</v>
      </c>
      <c r="AB42" s="8" t="s">
        <v>95</v>
      </c>
    </row>
    <row r="43" spans="1:35" ht="20.100000000000001" customHeight="1" x14ac:dyDescent="0.15">
      <c r="A43" s="103" t="s">
        <v>150</v>
      </c>
      <c r="B43" s="104"/>
      <c r="C43" s="104"/>
      <c r="D43" s="104"/>
      <c r="E43" s="138" t="str">
        <f>AB43</f>
        <v>施策１　生涯学習の推進</v>
      </c>
      <c r="F43" s="138"/>
      <c r="G43" s="138"/>
      <c r="H43" s="138"/>
      <c r="I43" s="138"/>
      <c r="J43" s="138"/>
      <c r="K43" s="138"/>
      <c r="L43" s="138"/>
      <c r="M43" s="138"/>
      <c r="N43" s="139"/>
      <c r="AA43" s="8">
        <v>1</v>
      </c>
      <c r="AB43" s="8" t="s">
        <v>96</v>
      </c>
    </row>
    <row r="44" spans="1:35" ht="20.100000000000001" customHeight="1" x14ac:dyDescent="0.15">
      <c r="A44" s="5975" t="s">
        <v>153</v>
      </c>
      <c r="B44" s="5976"/>
      <c r="C44" s="5976"/>
      <c r="D44" s="5976"/>
      <c r="E44" s="5977" t="s">
        <v>765</v>
      </c>
      <c r="F44" s="5978"/>
      <c r="G44" s="5978"/>
      <c r="H44" s="5978"/>
      <c r="I44" s="5978"/>
      <c r="J44" s="5978"/>
      <c r="K44" s="5978"/>
      <c r="L44" s="5978"/>
      <c r="M44" s="5978"/>
      <c r="N44" s="5979"/>
    </row>
    <row r="45" spans="1:35" ht="20.100000000000001" customHeight="1" x14ac:dyDescent="0.15">
      <c r="A45" s="5970" t="s">
        <v>154</v>
      </c>
      <c r="B45" s="5971"/>
      <c r="C45" s="5971"/>
      <c r="D45" s="5971"/>
      <c r="E45" s="5980" t="s">
        <v>719</v>
      </c>
      <c r="F45" s="5981"/>
      <c r="G45" s="5981"/>
      <c r="H45" s="5981"/>
      <c r="I45" s="5981"/>
      <c r="J45" s="5981"/>
      <c r="K45" s="5981"/>
      <c r="L45" s="5981"/>
      <c r="M45" s="5981"/>
      <c r="N45" s="5982"/>
    </row>
    <row r="46" spans="1:35" ht="20.100000000000001" customHeight="1" x14ac:dyDescent="0.15">
      <c r="A46" s="5964" t="s">
        <v>157</v>
      </c>
      <c r="B46" s="5965"/>
      <c r="C46" s="5965"/>
      <c r="D46" s="5966"/>
      <c r="E46" s="5967" t="s">
        <v>766</v>
      </c>
      <c r="F46" s="5968"/>
      <c r="G46" s="5968"/>
      <c r="H46" s="5968"/>
      <c r="I46" s="5968"/>
      <c r="J46" s="5968"/>
      <c r="K46" s="5968"/>
      <c r="L46" s="5968"/>
      <c r="M46" s="5968"/>
      <c r="N46" s="5969"/>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5970" t="s">
        <v>161</v>
      </c>
      <c r="B51" s="5971"/>
      <c r="C51" s="5971"/>
      <c r="D51" s="5971"/>
      <c r="E51" s="5972" t="str">
        <f>AA52 &amp; "市が直接実施  " &amp; AB52  &amp; "一部委託  "  &amp; AC52 &amp; "全部委託・指定管理  " &amp; AD52 &amp; "その他"</f>
        <v>■市が直接実施  □一部委託  □全部委託・指定管理  □その他</v>
      </c>
      <c r="F51" s="5973"/>
      <c r="G51" s="5973"/>
      <c r="H51" s="5973"/>
      <c r="I51" s="5973"/>
      <c r="J51" s="5973"/>
      <c r="K51" s="5973"/>
      <c r="L51" s="5973"/>
      <c r="M51" s="5973"/>
      <c r="N51" s="5974"/>
    </row>
    <row r="52" spans="1:40" ht="20.100000000000001" customHeight="1" x14ac:dyDescent="0.15">
      <c r="A52" s="5970" t="s">
        <v>162</v>
      </c>
      <c r="B52" s="5971"/>
      <c r="C52" s="5971"/>
      <c r="D52" s="5971"/>
      <c r="E52" s="5972" t="str">
        <f>AA53 &amp; "国・県の制度　 " &amp; AB53  &amp; "国・県の制度＋市独自の制度　 "  &amp; AC53  &amp; "市独自の制度"</f>
        <v>□国・県の制度　 □国・県の制度＋市独自の制度　 ■市独自の制度</v>
      </c>
      <c r="F52" s="5973"/>
      <c r="G52" s="5973"/>
      <c r="H52" s="5973"/>
      <c r="I52" s="5973"/>
      <c r="J52" s="5973"/>
      <c r="K52" s="5973"/>
      <c r="L52" s="5973"/>
      <c r="M52" s="5973"/>
      <c r="N52" s="5974"/>
      <c r="AA52" s="8" t="s">
        <v>191</v>
      </c>
      <c r="AB52" s="8" t="s">
        <v>192</v>
      </c>
      <c r="AC52" s="8" t="s">
        <v>192</v>
      </c>
      <c r="AD52" s="8" t="s">
        <v>192</v>
      </c>
    </row>
    <row r="53" spans="1:40" ht="20.100000000000001" customHeight="1" thickBot="1" x14ac:dyDescent="0.2">
      <c r="A53" s="5959" t="s">
        <v>163</v>
      </c>
      <c r="B53" s="5960"/>
      <c r="C53" s="5960"/>
      <c r="D53" s="5960"/>
      <c r="E53" s="5961" t="s">
        <v>751</v>
      </c>
      <c r="F53" s="5962"/>
      <c r="G53" s="5962"/>
      <c r="H53" s="5962"/>
      <c r="I53" s="5962"/>
      <c r="J53" s="5962"/>
      <c r="K53" s="5962"/>
      <c r="L53" s="5962"/>
      <c r="M53" s="5962"/>
      <c r="N53" s="5963"/>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1916000</v>
      </c>
      <c r="F57" s="108"/>
      <c r="G57" s="108">
        <f>IFERROR(HLOOKUP($AF$38,$AA$56:$AI$57,2,FALSE)*1000,"")</f>
        <v>2016000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1676</v>
      </c>
      <c r="AE57" s="23">
        <v>1916</v>
      </c>
      <c r="AF57" s="23">
        <v>2016</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1916000</v>
      </c>
      <c r="G58" s="15"/>
      <c r="H58" s="16">
        <f>IFERROR(G57-H59,"")</f>
        <v>2016000</v>
      </c>
      <c r="I58" s="15"/>
      <c r="J58" s="16">
        <f>IFERROR(I57-J59,"")</f>
        <v>0</v>
      </c>
      <c r="K58" s="15"/>
      <c r="L58" s="16">
        <f>IFERROR(K57-L59,"")</f>
        <v>0</v>
      </c>
      <c r="M58" s="15"/>
      <c r="N58" s="17">
        <f>IFERROR(M57-N59,"")</f>
        <v>0</v>
      </c>
      <c r="AA58" s="23">
        <v>0</v>
      </c>
      <c r="AB58" s="23">
        <v>0</v>
      </c>
      <c r="AC58" s="23">
        <v>0</v>
      </c>
      <c r="AD58" s="23">
        <v>1676000</v>
      </c>
      <c r="AE58" s="23">
        <v>1916000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1916000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0</v>
      </c>
      <c r="F61" s="108"/>
      <c r="G61" s="108">
        <f>IFERROR(G57-G60,"")</f>
        <v>2016000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1</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767</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768</v>
      </c>
      <c r="C70" s="96"/>
      <c r="D70" s="26" t="s">
        <v>393</v>
      </c>
      <c r="E70" s="91">
        <f>IFERROR(HLOOKUP($AE$38,$AA$76:$AI$80,2,FALSE),"")</f>
        <v>3</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3</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5946" t="s">
        <v>151</v>
      </c>
      <c r="B85" s="5947"/>
      <c r="C85" s="5947"/>
      <c r="D85" s="5947"/>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5946" t="s">
        <v>155</v>
      </c>
      <c r="B87" s="5947"/>
      <c r="C87" s="5947"/>
      <c r="D87" s="5947"/>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5957" t="s">
        <v>158</v>
      </c>
      <c r="B89" s="5958"/>
      <c r="C89" s="5958"/>
      <c r="D89" s="5958"/>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5946" t="s">
        <v>160</v>
      </c>
      <c r="B91" s="5947"/>
      <c r="C91" s="5947"/>
      <c r="D91" s="5948"/>
      <c r="E91" s="52" t="s">
        <v>769</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5946" t="s">
        <v>172</v>
      </c>
      <c r="B98" s="5947"/>
      <c r="C98" s="5947"/>
      <c r="D98" s="5948"/>
      <c r="E98" s="5952" t="s">
        <v>206</v>
      </c>
      <c r="F98" s="5953"/>
      <c r="G98" s="5954" t="s">
        <v>173</v>
      </c>
      <c r="H98" s="5955"/>
      <c r="I98" s="5955"/>
      <c r="J98" s="5955"/>
      <c r="K98" s="5955"/>
      <c r="L98" s="5955"/>
      <c r="M98" s="5955"/>
      <c r="N98" s="5956"/>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5946" t="s">
        <v>183</v>
      </c>
      <c r="B105" s="5947"/>
      <c r="C105" s="5947"/>
      <c r="D105" s="5948"/>
      <c r="E105" s="5949" t="s">
        <v>770</v>
      </c>
      <c r="F105" s="5950"/>
      <c r="G105" s="5950"/>
      <c r="H105" s="5950"/>
      <c r="I105" s="5950"/>
      <c r="J105" s="5950"/>
      <c r="K105" s="5950"/>
      <c r="L105" s="5950"/>
      <c r="M105" s="5950"/>
      <c r="N105" s="5951"/>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5957" t="s">
        <v>147</v>
      </c>
      <c r="Q4" s="5958"/>
      <c r="R4" s="5958"/>
      <c r="S4" s="5958"/>
      <c r="T4" s="197" t="str">
        <f>LEFT(E83,1)</f>
        <v>Ｂ</v>
      </c>
      <c r="U4" s="6083" t="s">
        <v>148</v>
      </c>
      <c r="V4" s="6083"/>
      <c r="W4" s="6083"/>
      <c r="X4" s="6084"/>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第4節　生涯学習</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生涯学習の推進</v>
      </c>
      <c r="F6" s="138"/>
      <c r="G6" s="138"/>
      <c r="H6" s="138"/>
      <c r="I6" s="138"/>
      <c r="J6" s="138"/>
      <c r="K6" s="138"/>
      <c r="L6" s="138"/>
      <c r="M6" s="138"/>
      <c r="N6" s="139"/>
      <c r="P6" s="5946" t="s">
        <v>151</v>
      </c>
      <c r="Q6" s="5947"/>
      <c r="R6" s="5947"/>
      <c r="S6" s="5947"/>
      <c r="T6" s="197" t="str">
        <f>LEFT(E85,1)</f>
        <v>Ｂ</v>
      </c>
      <c r="U6" s="6083" t="s">
        <v>152</v>
      </c>
      <c r="V6" s="6083"/>
      <c r="W6" s="6083"/>
      <c r="X6" s="6084"/>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6085" t="s">
        <v>153</v>
      </c>
      <c r="B7" s="6086"/>
      <c r="C7" s="6086"/>
      <c r="D7" s="6086"/>
      <c r="E7" s="6087" t="str">
        <f t="shared" si="0"/>
        <v>二十歳の集い</v>
      </c>
      <c r="F7" s="6088"/>
      <c r="G7" s="6088"/>
      <c r="H7" s="6088"/>
      <c r="I7" s="6088"/>
      <c r="J7" s="6088"/>
      <c r="K7" s="6088"/>
      <c r="L7" s="6088"/>
      <c r="M7" s="6088"/>
      <c r="N7" s="6089"/>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6060" t="s">
        <v>154</v>
      </c>
      <c r="B8" s="6061"/>
      <c r="C8" s="6061"/>
      <c r="D8" s="6061"/>
      <c r="E8" s="6070" t="str">
        <f t="shared" si="0"/>
        <v>生涯学習スポーツ課</v>
      </c>
      <c r="F8" s="6071"/>
      <c r="G8" s="6071"/>
      <c r="H8" s="6071"/>
      <c r="I8" s="6071"/>
      <c r="J8" s="6071"/>
      <c r="K8" s="6071"/>
      <c r="L8" s="6071"/>
      <c r="M8" s="6071"/>
      <c r="N8" s="6072"/>
      <c r="P8" s="6057" t="s">
        <v>155</v>
      </c>
      <c r="Q8" s="6058"/>
      <c r="R8" s="6058"/>
      <c r="S8" s="6058"/>
      <c r="T8" s="184" t="str">
        <f>LEFT(E87,1)</f>
        <v>Ａ</v>
      </c>
      <c r="U8" s="6073" t="s">
        <v>156</v>
      </c>
      <c r="V8" s="6073"/>
      <c r="W8" s="6073"/>
      <c r="X8" s="6074"/>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6075" t="s">
        <v>157</v>
      </c>
      <c r="B9" s="6076"/>
      <c r="C9" s="6076"/>
      <c r="D9" s="6077"/>
      <c r="E9" s="6078" t="str">
        <f t="shared" si="0"/>
        <v>２０歳を迎える方を対象に、式典を開催する。
式典やアトラクションの企画・運営は、式典対象の代表者で組織された実行委員会が行う。</v>
      </c>
      <c r="F9" s="6079"/>
      <c r="G9" s="6079"/>
      <c r="H9" s="6079"/>
      <c r="I9" s="6079"/>
      <c r="J9" s="6079"/>
      <c r="K9" s="6079"/>
      <c r="L9" s="6079"/>
      <c r="M9" s="6079"/>
      <c r="N9" s="6080"/>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6081" t="s">
        <v>158</v>
      </c>
      <c r="Q10" s="6082"/>
      <c r="R10" s="6082"/>
      <c r="S10" s="6082"/>
      <c r="T10" s="197" t="str">
        <f>LEFT(E89,1)</f>
        <v>Ａ</v>
      </c>
      <c r="U10" s="6073" t="s">
        <v>159</v>
      </c>
      <c r="V10" s="6073"/>
      <c r="W10" s="6073"/>
      <c r="X10" s="6074"/>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会議・本番いずれも、計画どおりに事業を実施できた。
対象者にとって人生に一度の晴れ舞台であり、級友や恩師と久しぶりに再開できる良い機会となっていることから、必要性の高い事業であると考える。
また、運営に携わった実行委員からは「貴重な経験になった。」「一つの事業を行うために様々な準備が必要だと学べた。」「楽しく参加できた。」といった声があり、若者の生涯学習の場の一つとして意義あるものになっていると感じる。</v>
      </c>
      <c r="U12" s="6055"/>
      <c r="V12" s="6055"/>
      <c r="W12" s="6055"/>
      <c r="X12" s="6056"/>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6060" t="s">
        <v>161</v>
      </c>
      <c r="B14" s="6061"/>
      <c r="C14" s="6061"/>
      <c r="D14" s="6061"/>
      <c r="E14" s="6062" t="str">
        <f>E51</f>
        <v>■市が直接実施  □一部委託  □全部委託・指定管理  □その他</v>
      </c>
      <c r="F14" s="6063"/>
      <c r="G14" s="6063"/>
      <c r="H14" s="6063"/>
      <c r="I14" s="6063"/>
      <c r="J14" s="6063"/>
      <c r="K14" s="6063"/>
      <c r="L14" s="6063"/>
      <c r="M14" s="6063"/>
      <c r="N14" s="6064"/>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6060" t="s">
        <v>162</v>
      </c>
      <c r="B15" s="6061"/>
      <c r="C15" s="6061"/>
      <c r="D15" s="6061"/>
      <c r="E15" s="6062" t="str">
        <f>E52</f>
        <v>□国・県の制度　 □国・県の制度＋市独自の制度　 ■市独自の制度</v>
      </c>
      <c r="F15" s="6063"/>
      <c r="G15" s="6063"/>
      <c r="H15" s="6063"/>
      <c r="I15" s="6063"/>
      <c r="J15" s="6063"/>
      <c r="K15" s="6063"/>
      <c r="L15" s="6063"/>
      <c r="M15" s="6063"/>
      <c r="N15" s="6064"/>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6065" t="s">
        <v>163</v>
      </c>
      <c r="B16" s="6066"/>
      <c r="C16" s="6066"/>
      <c r="D16" s="6066"/>
      <c r="E16" s="6067" t="str">
        <f>E53</f>
        <v>新座市二十歳の集い実行委員会設置要綱、団体等に交付する補助金等交付要綱</v>
      </c>
      <c r="F16" s="6068"/>
      <c r="G16" s="6068"/>
      <c r="H16" s="6068"/>
      <c r="I16" s="6068"/>
      <c r="J16" s="6068"/>
      <c r="K16" s="6068"/>
      <c r="L16" s="6068"/>
      <c r="M16" s="6068"/>
      <c r="N16" s="6069"/>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613000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613000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612828</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172</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0.99971941272430664</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平成１５年４月２日から平成１６年４月１日までに生まれた方を対象に、対象の代表者で組織された二十歳の集い（旧成人式）実行委員会の企画・運営による式典を２部制で実施し、式典後には恩師ビデオレターを上映した。恩師ビデオレターについては、同実行委員会にて恩師との連絡調整や撮影を行った。
・開催日　令和６年１月８日（成人の日）
・実行委員会　実行委員１８人</v>
      </c>
      <c r="F26" s="105"/>
      <c r="G26" s="105"/>
      <c r="H26" s="105"/>
      <c r="I26" s="105"/>
      <c r="J26" s="105"/>
      <c r="K26" s="105"/>
      <c r="L26" s="105"/>
      <c r="M26" s="105"/>
      <c r="N26" s="106"/>
      <c r="O26" s="18"/>
      <c r="P26" s="6057" t="s">
        <v>183</v>
      </c>
      <c r="Q26" s="6058"/>
      <c r="R26" s="6058"/>
      <c r="S26" s="6059"/>
      <c r="T26" s="153" t="str">
        <f>E105</f>
        <v>今後も、実行委員及び関係各所と連携を図りながら、実行委員会の企画・運営による式典を継続して実施していく。計５回の実行委員会では、二十歳の誓い・司会・受付等の役割分担や恩師ビデオレターの撮影についての説明、式典のリハーサル等を行っており、実行委員の主体的な運営を促すためにも、現状のまま継続していく方針である。</v>
      </c>
      <c r="U26" s="6055"/>
      <c r="V26" s="6055"/>
      <c r="W26" s="6055"/>
      <c r="X26" s="6056"/>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該当者人数</v>
      </c>
      <c r="C33" s="96"/>
      <c r="D33" s="21" t="str">
        <f t="shared" ref="D33:E36" si="1">D70</f>
        <v>人</v>
      </c>
      <c r="E33" s="162">
        <f t="shared" si="1"/>
        <v>1647</v>
      </c>
      <c r="F33" s="162"/>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参加者人数</v>
      </c>
      <c r="C34" s="96"/>
      <c r="D34" s="21" t="str">
        <f t="shared" si="1"/>
        <v>人</v>
      </c>
      <c r="E34" s="162">
        <f t="shared" si="1"/>
        <v>1105</v>
      </c>
      <c r="F34" s="162"/>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出席率</v>
      </c>
      <c r="C35" s="96"/>
      <c r="D35" s="21" t="str">
        <f t="shared" si="1"/>
        <v>％</v>
      </c>
      <c r="E35" s="148">
        <f t="shared" si="1"/>
        <v>67.099999999999994</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二十歳の集い実行委員会開催回数</v>
      </c>
      <c r="C36" s="93"/>
      <c r="D36" s="22" t="str">
        <f t="shared" si="1"/>
        <v>回</v>
      </c>
      <c r="E36" s="150">
        <f t="shared" si="1"/>
        <v>5</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第4節　生涯学習</v>
      </c>
      <c r="F42" s="138"/>
      <c r="G42" s="138"/>
      <c r="H42" s="138"/>
      <c r="I42" s="138"/>
      <c r="J42" s="138"/>
      <c r="K42" s="138"/>
      <c r="L42" s="138"/>
      <c r="M42" s="138"/>
      <c r="N42" s="139"/>
      <c r="AA42" s="8">
        <v>4</v>
      </c>
      <c r="AB42" s="8" t="s">
        <v>95</v>
      </c>
    </row>
    <row r="43" spans="1:35" ht="20.100000000000001" customHeight="1" x14ac:dyDescent="0.15">
      <c r="A43" s="103" t="s">
        <v>150</v>
      </c>
      <c r="B43" s="104"/>
      <c r="C43" s="104"/>
      <c r="D43" s="104"/>
      <c r="E43" s="138" t="str">
        <f>AB43</f>
        <v>施策１　生涯学習の推進</v>
      </c>
      <c r="F43" s="138"/>
      <c r="G43" s="138"/>
      <c r="H43" s="138"/>
      <c r="I43" s="138"/>
      <c r="J43" s="138"/>
      <c r="K43" s="138"/>
      <c r="L43" s="138"/>
      <c r="M43" s="138"/>
      <c r="N43" s="139"/>
      <c r="AA43" s="8">
        <v>1</v>
      </c>
      <c r="AB43" s="8" t="s">
        <v>96</v>
      </c>
    </row>
    <row r="44" spans="1:35" ht="20.100000000000001" customHeight="1" x14ac:dyDescent="0.15">
      <c r="A44" s="6047" t="s">
        <v>153</v>
      </c>
      <c r="B44" s="6048"/>
      <c r="C44" s="6048"/>
      <c r="D44" s="6048"/>
      <c r="E44" s="6049" t="s">
        <v>771</v>
      </c>
      <c r="F44" s="6050"/>
      <c r="G44" s="6050"/>
      <c r="H44" s="6050"/>
      <c r="I44" s="6050"/>
      <c r="J44" s="6050"/>
      <c r="K44" s="6050"/>
      <c r="L44" s="6050"/>
      <c r="M44" s="6050"/>
      <c r="N44" s="6051"/>
    </row>
    <row r="45" spans="1:35" ht="20.100000000000001" customHeight="1" x14ac:dyDescent="0.15">
      <c r="A45" s="6042" t="s">
        <v>154</v>
      </c>
      <c r="B45" s="6043"/>
      <c r="C45" s="6043"/>
      <c r="D45" s="6043"/>
      <c r="E45" s="6052" t="s">
        <v>719</v>
      </c>
      <c r="F45" s="6053"/>
      <c r="G45" s="6053"/>
      <c r="H45" s="6053"/>
      <c r="I45" s="6053"/>
      <c r="J45" s="6053"/>
      <c r="K45" s="6053"/>
      <c r="L45" s="6053"/>
      <c r="M45" s="6053"/>
      <c r="N45" s="6054"/>
    </row>
    <row r="46" spans="1:35" ht="20.100000000000001" customHeight="1" x14ac:dyDescent="0.15">
      <c r="A46" s="6036" t="s">
        <v>157</v>
      </c>
      <c r="B46" s="6037"/>
      <c r="C46" s="6037"/>
      <c r="D46" s="6038"/>
      <c r="E46" s="6039" t="s">
        <v>772</v>
      </c>
      <c r="F46" s="6040"/>
      <c r="G46" s="6040"/>
      <c r="H46" s="6040"/>
      <c r="I46" s="6040"/>
      <c r="J46" s="6040"/>
      <c r="K46" s="6040"/>
      <c r="L46" s="6040"/>
      <c r="M46" s="6040"/>
      <c r="N46" s="6041"/>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6042" t="s">
        <v>161</v>
      </c>
      <c r="B51" s="6043"/>
      <c r="C51" s="6043"/>
      <c r="D51" s="6043"/>
      <c r="E51" s="6044" t="str">
        <f>AA52 &amp; "市が直接実施  " &amp; AB52  &amp; "一部委託  "  &amp; AC52 &amp; "全部委託・指定管理  " &amp; AD52 &amp; "その他"</f>
        <v>■市が直接実施  □一部委託  □全部委託・指定管理  □その他</v>
      </c>
      <c r="F51" s="6045"/>
      <c r="G51" s="6045"/>
      <c r="H51" s="6045"/>
      <c r="I51" s="6045"/>
      <c r="J51" s="6045"/>
      <c r="K51" s="6045"/>
      <c r="L51" s="6045"/>
      <c r="M51" s="6045"/>
      <c r="N51" s="6046"/>
    </row>
    <row r="52" spans="1:40" ht="20.100000000000001" customHeight="1" x14ac:dyDescent="0.15">
      <c r="A52" s="6042" t="s">
        <v>162</v>
      </c>
      <c r="B52" s="6043"/>
      <c r="C52" s="6043"/>
      <c r="D52" s="6043"/>
      <c r="E52" s="6044" t="str">
        <f>AA53 &amp; "国・県の制度　 " &amp; AB53  &amp; "国・県の制度＋市独自の制度　 "  &amp; AC53  &amp; "市独自の制度"</f>
        <v>□国・県の制度　 □国・県の制度＋市独自の制度　 ■市独自の制度</v>
      </c>
      <c r="F52" s="6045"/>
      <c r="G52" s="6045"/>
      <c r="H52" s="6045"/>
      <c r="I52" s="6045"/>
      <c r="J52" s="6045"/>
      <c r="K52" s="6045"/>
      <c r="L52" s="6045"/>
      <c r="M52" s="6045"/>
      <c r="N52" s="6046"/>
      <c r="AA52" s="8" t="s">
        <v>191</v>
      </c>
      <c r="AB52" s="8" t="s">
        <v>192</v>
      </c>
      <c r="AC52" s="8" t="s">
        <v>192</v>
      </c>
      <c r="AD52" s="8" t="s">
        <v>192</v>
      </c>
    </row>
    <row r="53" spans="1:40" ht="20.100000000000001" customHeight="1" thickBot="1" x14ac:dyDescent="0.2">
      <c r="A53" s="6031" t="s">
        <v>163</v>
      </c>
      <c r="B53" s="6032"/>
      <c r="C53" s="6032"/>
      <c r="D53" s="6032"/>
      <c r="E53" s="6033" t="s">
        <v>773</v>
      </c>
      <c r="F53" s="6034"/>
      <c r="G53" s="6034"/>
      <c r="H53" s="6034"/>
      <c r="I53" s="6034"/>
      <c r="J53" s="6034"/>
      <c r="K53" s="6034"/>
      <c r="L53" s="6034"/>
      <c r="M53" s="6034"/>
      <c r="N53" s="6035"/>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613000</v>
      </c>
      <c r="F57" s="108"/>
      <c r="G57" s="108">
        <f>IFERROR(HLOOKUP($AF$38,$AA$56:$AI$57,2,FALSE)*1000,"")</f>
        <v>613000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613</v>
      </c>
      <c r="AE57" s="23">
        <v>613</v>
      </c>
      <c r="AF57" s="23">
        <v>613</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613000</v>
      </c>
      <c r="G58" s="15"/>
      <c r="H58" s="16">
        <f>IFERROR(G57-H59,"")</f>
        <v>613000</v>
      </c>
      <c r="I58" s="15"/>
      <c r="J58" s="16">
        <f>IFERROR(I57-J59,"")</f>
        <v>0</v>
      </c>
      <c r="K58" s="15"/>
      <c r="L58" s="16">
        <f>IFERROR(K57-L59,"")</f>
        <v>0</v>
      </c>
      <c r="M58" s="15"/>
      <c r="N58" s="17">
        <f>IFERROR(M57-N59,"")</f>
        <v>0</v>
      </c>
      <c r="AA58" s="23">
        <v>0</v>
      </c>
      <c r="AB58" s="23">
        <v>0</v>
      </c>
      <c r="AC58" s="23">
        <v>0</v>
      </c>
      <c r="AD58" s="23">
        <v>613000</v>
      </c>
      <c r="AE58" s="23">
        <v>612828</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612828</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172</v>
      </c>
      <c r="F61" s="108"/>
      <c r="G61" s="108">
        <f>IFERROR(G57-G60,"")</f>
        <v>613000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0.99971941272430664</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774</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775</v>
      </c>
      <c r="C70" s="96"/>
      <c r="D70" s="26" t="s">
        <v>240</v>
      </c>
      <c r="E70" s="91">
        <f>IFERROR(HLOOKUP($AE$38,$AA$76:$AI$80,2,FALSE),"")</f>
        <v>1647</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776</v>
      </c>
      <c r="C71" s="96"/>
      <c r="D71" s="26" t="s">
        <v>240</v>
      </c>
      <c r="E71" s="91">
        <f>IFERROR(HLOOKUP($AE$38,$AA$76:$AI$80,3,FALSE),"")</f>
        <v>1105</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777</v>
      </c>
      <c r="C72" s="96"/>
      <c r="D72" s="26" t="s">
        <v>271</v>
      </c>
      <c r="E72" s="91">
        <f>IFERROR(HLOOKUP($AE$38,$AA$76:$AI$80,4,FALSE),"")</f>
        <v>67.099999999999994</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778</v>
      </c>
      <c r="C73" s="93"/>
      <c r="D73" s="27" t="s">
        <v>197</v>
      </c>
      <c r="E73" s="94">
        <f>IFERROR(HLOOKUP($AE$38,$AA$76:$AI$80,5,FALSE),"")</f>
        <v>5</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1647</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1105</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v>67.099999999999994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v>5</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6018" t="s">
        <v>151</v>
      </c>
      <c r="B85" s="6019"/>
      <c r="C85" s="6019"/>
      <c r="D85" s="6019"/>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6018" t="s">
        <v>155</v>
      </c>
      <c r="B87" s="6019"/>
      <c r="C87" s="6019"/>
      <c r="D87" s="6019"/>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6029" t="s">
        <v>158</v>
      </c>
      <c r="B89" s="6030"/>
      <c r="C89" s="6030"/>
      <c r="D89" s="6030"/>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6018" t="s">
        <v>160</v>
      </c>
      <c r="B91" s="6019"/>
      <c r="C91" s="6019"/>
      <c r="D91" s="6020"/>
      <c r="E91" s="52" t="s">
        <v>779</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6018" t="s">
        <v>172</v>
      </c>
      <c r="B98" s="6019"/>
      <c r="C98" s="6019"/>
      <c r="D98" s="6020"/>
      <c r="E98" s="6024" t="s">
        <v>206</v>
      </c>
      <c r="F98" s="6025"/>
      <c r="G98" s="6026" t="s">
        <v>173</v>
      </c>
      <c r="H98" s="6027"/>
      <c r="I98" s="6027"/>
      <c r="J98" s="6027"/>
      <c r="K98" s="6027"/>
      <c r="L98" s="6027"/>
      <c r="M98" s="6027"/>
      <c r="N98" s="6028"/>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6018" t="s">
        <v>183</v>
      </c>
      <c r="B105" s="6019"/>
      <c r="C105" s="6019"/>
      <c r="D105" s="6020"/>
      <c r="E105" s="6021" t="s">
        <v>780</v>
      </c>
      <c r="F105" s="6022"/>
      <c r="G105" s="6022"/>
      <c r="H105" s="6022"/>
      <c r="I105" s="6022"/>
      <c r="J105" s="6022"/>
      <c r="K105" s="6022"/>
      <c r="L105" s="6022"/>
      <c r="M105" s="6022"/>
      <c r="N105" s="6023"/>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2"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6029" t="s">
        <v>147</v>
      </c>
      <c r="Q4" s="6030"/>
      <c r="R4" s="6030"/>
      <c r="S4" s="6030"/>
      <c r="T4" s="197" t="str">
        <f>LEFT(E83,1)</f>
        <v>Ｂ</v>
      </c>
      <c r="U4" s="6155" t="s">
        <v>148</v>
      </c>
      <c r="V4" s="6155"/>
      <c r="W4" s="6155"/>
      <c r="X4" s="6156"/>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第4節　生涯学習</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生涯学習の推進</v>
      </c>
      <c r="F6" s="138"/>
      <c r="G6" s="138"/>
      <c r="H6" s="138"/>
      <c r="I6" s="138"/>
      <c r="J6" s="138"/>
      <c r="K6" s="138"/>
      <c r="L6" s="138"/>
      <c r="M6" s="138"/>
      <c r="N6" s="139"/>
      <c r="P6" s="6018" t="s">
        <v>151</v>
      </c>
      <c r="Q6" s="6019"/>
      <c r="R6" s="6019"/>
      <c r="S6" s="6019"/>
      <c r="T6" s="197" t="str">
        <f>LEFT(E85,1)</f>
        <v>Ｂ</v>
      </c>
      <c r="U6" s="6155" t="s">
        <v>152</v>
      </c>
      <c r="V6" s="6155"/>
      <c r="W6" s="6155"/>
      <c r="X6" s="6156"/>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6157" t="s">
        <v>153</v>
      </c>
      <c r="B7" s="6158"/>
      <c r="C7" s="6158"/>
      <c r="D7" s="6158"/>
      <c r="E7" s="6159" t="str">
        <f t="shared" si="0"/>
        <v>大学公開講座等</v>
      </c>
      <c r="F7" s="6160"/>
      <c r="G7" s="6160"/>
      <c r="H7" s="6160"/>
      <c r="I7" s="6160"/>
      <c r="J7" s="6160"/>
      <c r="K7" s="6160"/>
      <c r="L7" s="6160"/>
      <c r="M7" s="6160"/>
      <c r="N7" s="6161"/>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6132" t="s">
        <v>154</v>
      </c>
      <c r="B8" s="6133"/>
      <c r="C8" s="6133"/>
      <c r="D8" s="6133"/>
      <c r="E8" s="6142" t="str">
        <f t="shared" si="0"/>
        <v>生涯学習スポーツ課</v>
      </c>
      <c r="F8" s="6143"/>
      <c r="G8" s="6143"/>
      <c r="H8" s="6143"/>
      <c r="I8" s="6143"/>
      <c r="J8" s="6143"/>
      <c r="K8" s="6143"/>
      <c r="L8" s="6143"/>
      <c r="M8" s="6143"/>
      <c r="N8" s="6144"/>
      <c r="P8" s="6129" t="s">
        <v>155</v>
      </c>
      <c r="Q8" s="6130"/>
      <c r="R8" s="6130"/>
      <c r="S8" s="6130"/>
      <c r="T8" s="184" t="str">
        <f>LEFT(E87,1)</f>
        <v>Ａ</v>
      </c>
      <c r="U8" s="6145" t="s">
        <v>156</v>
      </c>
      <c r="V8" s="6145"/>
      <c r="W8" s="6145"/>
      <c r="X8" s="6146"/>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6147" t="s">
        <v>157</v>
      </c>
      <c r="B9" s="6148"/>
      <c r="C9" s="6148"/>
      <c r="D9" s="6149"/>
      <c r="E9" s="6150" t="str">
        <f t="shared" si="0"/>
        <v>市内にある跡見学園女子大学、十文字学園女子大学及び立教大学の協力を得て、各大学の有する人材・施設を活用するとともに、個々の大学の特性をいかし、専門的で質の高い講座を開設することにより、市民の生涯学習機会の拡充を図る。</v>
      </c>
      <c r="F9" s="6151"/>
      <c r="G9" s="6151"/>
      <c r="H9" s="6151"/>
      <c r="I9" s="6151"/>
      <c r="J9" s="6151"/>
      <c r="K9" s="6151"/>
      <c r="L9" s="6151"/>
      <c r="M9" s="6151"/>
      <c r="N9" s="6152"/>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6153" t="s">
        <v>158</v>
      </c>
      <c r="Q10" s="6154"/>
      <c r="R10" s="6154"/>
      <c r="S10" s="6154"/>
      <c r="T10" s="197" t="str">
        <f>LEFT(E89,1)</f>
        <v>Ａ</v>
      </c>
      <c r="U10" s="6145" t="s">
        <v>159</v>
      </c>
      <c r="V10" s="6145"/>
      <c r="W10" s="6145"/>
      <c r="X10" s="6146"/>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各大学と委託契約を締結することで、市がバックアップを行いながら、個々の大学の特性をいかした専門的で質の高い講座を展開でき、市民の学習機会の充実に寄与している。受講者数からも当事業のニーズの高さがうかがえ、市民の生きがいの創出につながっていると考える。</v>
      </c>
      <c r="U12" s="6127"/>
      <c r="V12" s="6127"/>
      <c r="W12" s="6127"/>
      <c r="X12" s="612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6132" t="s">
        <v>161</v>
      </c>
      <c r="B14" s="6133"/>
      <c r="C14" s="6133"/>
      <c r="D14" s="6133"/>
      <c r="E14" s="6134" t="str">
        <f>E51</f>
        <v>□市が直接実施  ■一部委託  ■全部委託・指定管理  □その他</v>
      </c>
      <c r="F14" s="6135"/>
      <c r="G14" s="6135"/>
      <c r="H14" s="6135"/>
      <c r="I14" s="6135"/>
      <c r="J14" s="6135"/>
      <c r="K14" s="6135"/>
      <c r="L14" s="6135"/>
      <c r="M14" s="6135"/>
      <c r="N14" s="6136"/>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6132" t="s">
        <v>162</v>
      </c>
      <c r="B15" s="6133"/>
      <c r="C15" s="6133"/>
      <c r="D15" s="6133"/>
      <c r="E15" s="6134" t="str">
        <f>E52</f>
        <v>□国・県の制度　 □国・県の制度＋市独自の制度　 ■市独自の制度</v>
      </c>
      <c r="F15" s="6135"/>
      <c r="G15" s="6135"/>
      <c r="H15" s="6135"/>
      <c r="I15" s="6135"/>
      <c r="J15" s="6135"/>
      <c r="K15" s="6135"/>
      <c r="L15" s="6135"/>
      <c r="M15" s="6135"/>
      <c r="N15" s="6136"/>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6137" t="s">
        <v>163</v>
      </c>
      <c r="B16" s="6138"/>
      <c r="C16" s="6138"/>
      <c r="D16" s="6138"/>
      <c r="E16" s="6139" t="str">
        <f>E53</f>
        <v>なし</v>
      </c>
      <c r="F16" s="6140"/>
      <c r="G16" s="6140"/>
      <c r="H16" s="6140"/>
      <c r="I16" s="6140"/>
      <c r="J16" s="6140"/>
      <c r="K16" s="6140"/>
      <c r="L16" s="6140"/>
      <c r="M16" s="6140"/>
      <c r="N16" s="6141"/>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577000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577000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575500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1500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0.99740034662045063</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市内にある跡見学園女子大学、十文字学園女子大学及び立教大学の協力を得て、各大学の有する人材・施設を活用するとともに、個々の大学の特性をいかし、専門的で質の高い講座を開設した。実施にあたっては、各大学と委託契約を締結し、大学と新座市教育委員会が協議して企画運営を行った。
　開催期間　令和５年９月～１２月</v>
      </c>
      <c r="F26" s="105"/>
      <c r="G26" s="105"/>
      <c r="H26" s="105"/>
      <c r="I26" s="105"/>
      <c r="J26" s="105"/>
      <c r="K26" s="105"/>
      <c r="L26" s="105"/>
      <c r="M26" s="105"/>
      <c r="N26" s="106"/>
      <c r="O26" s="18"/>
      <c r="P26" s="6129" t="s">
        <v>183</v>
      </c>
      <c r="Q26" s="6130"/>
      <c r="R26" s="6130"/>
      <c r="S26" s="6131"/>
      <c r="T26" s="153" t="str">
        <f>E105</f>
        <v>今後も、市内に三つの大学があるという本市の特色をいかし、各大学と連携しながら、継続して事業を実施していく方針である。</v>
      </c>
      <c r="U26" s="6127"/>
      <c r="V26" s="6127"/>
      <c r="W26" s="6127"/>
      <c r="X26" s="6128"/>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講座回数</v>
      </c>
      <c r="C33" s="96"/>
      <c r="D33" s="21" t="str">
        <f t="shared" ref="D33:E36" si="1">D70</f>
        <v>回</v>
      </c>
      <c r="E33" s="148">
        <f t="shared" si="1"/>
        <v>8</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第4節　生涯学習</v>
      </c>
      <c r="F42" s="138"/>
      <c r="G42" s="138"/>
      <c r="H42" s="138"/>
      <c r="I42" s="138"/>
      <c r="J42" s="138"/>
      <c r="K42" s="138"/>
      <c r="L42" s="138"/>
      <c r="M42" s="138"/>
      <c r="N42" s="139"/>
      <c r="AA42" s="8">
        <v>4</v>
      </c>
      <c r="AB42" s="8" t="s">
        <v>95</v>
      </c>
    </row>
    <row r="43" spans="1:35" ht="20.100000000000001" customHeight="1" x14ac:dyDescent="0.15">
      <c r="A43" s="103" t="s">
        <v>150</v>
      </c>
      <c r="B43" s="104"/>
      <c r="C43" s="104"/>
      <c r="D43" s="104"/>
      <c r="E43" s="138" t="str">
        <f>AB43</f>
        <v>施策１　生涯学習の推進</v>
      </c>
      <c r="F43" s="138"/>
      <c r="G43" s="138"/>
      <c r="H43" s="138"/>
      <c r="I43" s="138"/>
      <c r="J43" s="138"/>
      <c r="K43" s="138"/>
      <c r="L43" s="138"/>
      <c r="M43" s="138"/>
      <c r="N43" s="139"/>
      <c r="AA43" s="8">
        <v>1</v>
      </c>
      <c r="AB43" s="8" t="s">
        <v>96</v>
      </c>
    </row>
    <row r="44" spans="1:35" ht="20.100000000000001" customHeight="1" x14ac:dyDescent="0.15">
      <c r="A44" s="6119" t="s">
        <v>153</v>
      </c>
      <c r="B44" s="6120"/>
      <c r="C44" s="6120"/>
      <c r="D44" s="6120"/>
      <c r="E44" s="6121" t="s">
        <v>781</v>
      </c>
      <c r="F44" s="6122"/>
      <c r="G44" s="6122"/>
      <c r="H44" s="6122"/>
      <c r="I44" s="6122"/>
      <c r="J44" s="6122"/>
      <c r="K44" s="6122"/>
      <c r="L44" s="6122"/>
      <c r="M44" s="6122"/>
      <c r="N44" s="6123"/>
    </row>
    <row r="45" spans="1:35" ht="20.100000000000001" customHeight="1" x14ac:dyDescent="0.15">
      <c r="A45" s="6114" t="s">
        <v>154</v>
      </c>
      <c r="B45" s="6115"/>
      <c r="C45" s="6115"/>
      <c r="D45" s="6115"/>
      <c r="E45" s="6124" t="s">
        <v>719</v>
      </c>
      <c r="F45" s="6125"/>
      <c r="G45" s="6125"/>
      <c r="H45" s="6125"/>
      <c r="I45" s="6125"/>
      <c r="J45" s="6125"/>
      <c r="K45" s="6125"/>
      <c r="L45" s="6125"/>
      <c r="M45" s="6125"/>
      <c r="N45" s="6126"/>
    </row>
    <row r="46" spans="1:35" ht="20.100000000000001" customHeight="1" x14ac:dyDescent="0.15">
      <c r="A46" s="6108" t="s">
        <v>157</v>
      </c>
      <c r="B46" s="6109"/>
      <c r="C46" s="6109"/>
      <c r="D46" s="6110"/>
      <c r="E46" s="6111" t="s">
        <v>782</v>
      </c>
      <c r="F46" s="6112"/>
      <c r="G46" s="6112"/>
      <c r="H46" s="6112"/>
      <c r="I46" s="6112"/>
      <c r="J46" s="6112"/>
      <c r="K46" s="6112"/>
      <c r="L46" s="6112"/>
      <c r="M46" s="6112"/>
      <c r="N46" s="6113"/>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6114" t="s">
        <v>161</v>
      </c>
      <c r="B51" s="6115"/>
      <c r="C51" s="6115"/>
      <c r="D51" s="6115"/>
      <c r="E51" s="6116" t="str">
        <f>AA52 &amp; "市が直接実施  " &amp; AB52  &amp; "一部委託  "  &amp; AC52 &amp; "全部委託・指定管理  " &amp; AD52 &amp; "その他"</f>
        <v>□市が直接実施  ■一部委託  ■全部委託・指定管理  □その他</v>
      </c>
      <c r="F51" s="6117"/>
      <c r="G51" s="6117"/>
      <c r="H51" s="6117"/>
      <c r="I51" s="6117"/>
      <c r="J51" s="6117"/>
      <c r="K51" s="6117"/>
      <c r="L51" s="6117"/>
      <c r="M51" s="6117"/>
      <c r="N51" s="6118"/>
    </row>
    <row r="52" spans="1:40" ht="20.100000000000001" customHeight="1" x14ac:dyDescent="0.15">
      <c r="A52" s="6114" t="s">
        <v>162</v>
      </c>
      <c r="B52" s="6115"/>
      <c r="C52" s="6115"/>
      <c r="D52" s="6115"/>
      <c r="E52" s="6116" t="str">
        <f>AA53 &amp; "国・県の制度　 " &amp; AB53  &amp; "国・県の制度＋市独自の制度　 "  &amp; AC53  &amp; "市独自の制度"</f>
        <v>□国・県の制度　 □国・県の制度＋市独自の制度　 ■市独自の制度</v>
      </c>
      <c r="F52" s="6117"/>
      <c r="G52" s="6117"/>
      <c r="H52" s="6117"/>
      <c r="I52" s="6117"/>
      <c r="J52" s="6117"/>
      <c r="K52" s="6117"/>
      <c r="L52" s="6117"/>
      <c r="M52" s="6117"/>
      <c r="N52" s="6118"/>
      <c r="AA52" s="8" t="s">
        <v>192</v>
      </c>
      <c r="AB52" s="8" t="s">
        <v>191</v>
      </c>
      <c r="AC52" s="8" t="s">
        <v>191</v>
      </c>
      <c r="AD52" s="8" t="s">
        <v>192</v>
      </c>
    </row>
    <row r="53" spans="1:40" ht="20.100000000000001" customHeight="1" thickBot="1" x14ac:dyDescent="0.2">
      <c r="A53" s="6103" t="s">
        <v>163</v>
      </c>
      <c r="B53" s="6104"/>
      <c r="C53" s="6104"/>
      <c r="D53" s="6104"/>
      <c r="E53" s="6105" t="s">
        <v>332</v>
      </c>
      <c r="F53" s="6106"/>
      <c r="G53" s="6106"/>
      <c r="H53" s="6106"/>
      <c r="I53" s="6106"/>
      <c r="J53" s="6106"/>
      <c r="K53" s="6106"/>
      <c r="L53" s="6106"/>
      <c r="M53" s="6106"/>
      <c r="N53" s="6107"/>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577000</v>
      </c>
      <c r="F57" s="108"/>
      <c r="G57" s="108">
        <f>IFERROR(HLOOKUP($AF$38,$AA$56:$AI$57,2,FALSE)*1000,"")</f>
        <v>577000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576</v>
      </c>
      <c r="AE57" s="23">
        <v>577</v>
      </c>
      <c r="AF57" s="23">
        <v>577</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577000</v>
      </c>
      <c r="G58" s="15"/>
      <c r="H58" s="16">
        <f>IFERROR(G57-H59,"")</f>
        <v>577000</v>
      </c>
      <c r="I58" s="15"/>
      <c r="J58" s="16">
        <f>IFERROR(I57-J59,"")</f>
        <v>0</v>
      </c>
      <c r="K58" s="15"/>
      <c r="L58" s="16">
        <f>IFERROR(K57-L59,"")</f>
        <v>0</v>
      </c>
      <c r="M58" s="15"/>
      <c r="N58" s="17">
        <f>IFERROR(M57-N59,"")</f>
        <v>0</v>
      </c>
      <c r="AA58" s="23">
        <v>0</v>
      </c>
      <c r="AB58" s="23">
        <v>0</v>
      </c>
      <c r="AC58" s="23">
        <v>0</v>
      </c>
      <c r="AD58" s="23">
        <v>574565</v>
      </c>
      <c r="AE58" s="23">
        <v>575500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575500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1500</v>
      </c>
      <c r="F61" s="108"/>
      <c r="G61" s="108">
        <f>IFERROR(G57-G60,"")</f>
        <v>577000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0.99740034662045063</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783</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784</v>
      </c>
      <c r="C70" s="96"/>
      <c r="D70" s="26" t="s">
        <v>197</v>
      </c>
      <c r="E70" s="91">
        <f>IFERROR(HLOOKUP($AE$38,$AA$76:$AI$80,2,FALSE),"")</f>
        <v>8</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8</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6090" t="s">
        <v>151</v>
      </c>
      <c r="B85" s="6091"/>
      <c r="C85" s="6091"/>
      <c r="D85" s="6091"/>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6090" t="s">
        <v>155</v>
      </c>
      <c r="B87" s="6091"/>
      <c r="C87" s="6091"/>
      <c r="D87" s="6091"/>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6101" t="s">
        <v>158</v>
      </c>
      <c r="B89" s="6102"/>
      <c r="C89" s="6102"/>
      <c r="D89" s="6102"/>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6090" t="s">
        <v>160</v>
      </c>
      <c r="B91" s="6091"/>
      <c r="C91" s="6091"/>
      <c r="D91" s="6092"/>
      <c r="E91" s="52" t="s">
        <v>785</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6090" t="s">
        <v>172</v>
      </c>
      <c r="B98" s="6091"/>
      <c r="C98" s="6091"/>
      <c r="D98" s="6092"/>
      <c r="E98" s="6096" t="s">
        <v>206</v>
      </c>
      <c r="F98" s="6097"/>
      <c r="G98" s="6098" t="s">
        <v>173</v>
      </c>
      <c r="H98" s="6099"/>
      <c r="I98" s="6099"/>
      <c r="J98" s="6099"/>
      <c r="K98" s="6099"/>
      <c r="L98" s="6099"/>
      <c r="M98" s="6099"/>
      <c r="N98" s="6100"/>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6090" t="s">
        <v>183</v>
      </c>
      <c r="B105" s="6091"/>
      <c r="C105" s="6091"/>
      <c r="D105" s="6092"/>
      <c r="E105" s="6093" t="s">
        <v>786</v>
      </c>
      <c r="F105" s="6094"/>
      <c r="G105" s="6094"/>
      <c r="H105" s="6094"/>
      <c r="I105" s="6094"/>
      <c r="J105" s="6094"/>
      <c r="K105" s="6094"/>
      <c r="L105" s="6094"/>
      <c r="M105" s="6094"/>
      <c r="N105" s="6095"/>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6101" t="s">
        <v>147</v>
      </c>
      <c r="Q4" s="6102"/>
      <c r="R4" s="6102"/>
      <c r="S4" s="6102"/>
      <c r="T4" s="197" t="str">
        <f>LEFT(E83,1)</f>
        <v>Ｂ</v>
      </c>
      <c r="U4" s="6227" t="s">
        <v>148</v>
      </c>
      <c r="V4" s="6227"/>
      <c r="W4" s="6227"/>
      <c r="X4" s="6228"/>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第4節　生涯学習</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生涯学習の推進</v>
      </c>
      <c r="F6" s="138"/>
      <c r="G6" s="138"/>
      <c r="H6" s="138"/>
      <c r="I6" s="138"/>
      <c r="J6" s="138"/>
      <c r="K6" s="138"/>
      <c r="L6" s="138"/>
      <c r="M6" s="138"/>
      <c r="N6" s="139"/>
      <c r="P6" s="6090" t="s">
        <v>151</v>
      </c>
      <c r="Q6" s="6091"/>
      <c r="R6" s="6091"/>
      <c r="S6" s="6091"/>
      <c r="T6" s="197" t="str">
        <f>LEFT(E85,1)</f>
        <v>Ｂ</v>
      </c>
      <c r="U6" s="6227" t="s">
        <v>152</v>
      </c>
      <c r="V6" s="6227"/>
      <c r="W6" s="6227"/>
      <c r="X6" s="6228"/>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6229" t="s">
        <v>153</v>
      </c>
      <c r="B7" s="6230"/>
      <c r="C7" s="6230"/>
      <c r="D7" s="6230"/>
      <c r="E7" s="6231" t="str">
        <f t="shared" si="0"/>
        <v>子ども大学にいざ実行委員会補助</v>
      </c>
      <c r="F7" s="6232"/>
      <c r="G7" s="6232"/>
      <c r="H7" s="6232"/>
      <c r="I7" s="6232"/>
      <c r="J7" s="6232"/>
      <c r="K7" s="6232"/>
      <c r="L7" s="6232"/>
      <c r="M7" s="6232"/>
      <c r="N7" s="6233"/>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6204" t="s">
        <v>154</v>
      </c>
      <c r="B8" s="6205"/>
      <c r="C8" s="6205"/>
      <c r="D8" s="6205"/>
      <c r="E8" s="6214" t="str">
        <f t="shared" si="0"/>
        <v>生涯学習スポーツ課</v>
      </c>
      <c r="F8" s="6215"/>
      <c r="G8" s="6215"/>
      <c r="H8" s="6215"/>
      <c r="I8" s="6215"/>
      <c r="J8" s="6215"/>
      <c r="K8" s="6215"/>
      <c r="L8" s="6215"/>
      <c r="M8" s="6215"/>
      <c r="N8" s="6216"/>
      <c r="P8" s="6201" t="s">
        <v>155</v>
      </c>
      <c r="Q8" s="6202"/>
      <c r="R8" s="6202"/>
      <c r="S8" s="6202"/>
      <c r="T8" s="184" t="str">
        <f>LEFT(E87,1)</f>
        <v>Ａ</v>
      </c>
      <c r="U8" s="6217" t="s">
        <v>156</v>
      </c>
      <c r="V8" s="6217"/>
      <c r="W8" s="6217"/>
      <c r="X8" s="6218"/>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6219" t="s">
        <v>157</v>
      </c>
      <c r="B9" s="6220"/>
      <c r="C9" s="6220"/>
      <c r="D9" s="6221"/>
      <c r="E9" s="6222" t="str">
        <f t="shared" si="0"/>
        <v>市内大学、団体等と連携して、子どもの知的好奇心を満足させる学びの機会を提供する「子ども大学にいざ」の企画・運営主体である子ども大学にいざ実行委員会に対し、補助を行う。</v>
      </c>
      <c r="F9" s="6223"/>
      <c r="G9" s="6223"/>
      <c r="H9" s="6223"/>
      <c r="I9" s="6223"/>
      <c r="J9" s="6223"/>
      <c r="K9" s="6223"/>
      <c r="L9" s="6223"/>
      <c r="M9" s="6223"/>
      <c r="N9" s="6224"/>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6225" t="s">
        <v>158</v>
      </c>
      <c r="Q10" s="6226"/>
      <c r="R10" s="6226"/>
      <c r="S10" s="6226"/>
      <c r="T10" s="197" t="str">
        <f>LEFT(E89,1)</f>
        <v>Ａ</v>
      </c>
      <c r="U10" s="6217" t="s">
        <v>159</v>
      </c>
      <c r="V10" s="6217"/>
      <c r="W10" s="6217"/>
      <c r="X10" s="621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会議・本番については、計画どおりに事業を実施できた。参加者や保護者からのアンケートには、普段の学校とは異なる学びに対する意欲が感じられ、その必要性を感じられる。異なる学校、学年の友達と普段とは異なる課題に取り組むことで、生きる力と生きがいを育むことに貢献できていると感じる。</v>
      </c>
      <c r="U12" s="6199"/>
      <c r="V12" s="6199"/>
      <c r="W12" s="6199"/>
      <c r="X12" s="6200"/>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6204" t="s">
        <v>161</v>
      </c>
      <c r="B14" s="6205"/>
      <c r="C14" s="6205"/>
      <c r="D14" s="6205"/>
      <c r="E14" s="6206" t="str">
        <f>E51</f>
        <v>■市が直接実施  □一部委託  □全部委託・指定管理  □その他</v>
      </c>
      <c r="F14" s="6207"/>
      <c r="G14" s="6207"/>
      <c r="H14" s="6207"/>
      <c r="I14" s="6207"/>
      <c r="J14" s="6207"/>
      <c r="K14" s="6207"/>
      <c r="L14" s="6207"/>
      <c r="M14" s="6207"/>
      <c r="N14" s="6208"/>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6204" t="s">
        <v>162</v>
      </c>
      <c r="B15" s="6205"/>
      <c r="C15" s="6205"/>
      <c r="D15" s="6205"/>
      <c r="E15" s="6206" t="str">
        <f>E52</f>
        <v>□国・県の制度　 □国・県の制度＋市独自の制度　 ■市独自の制度</v>
      </c>
      <c r="F15" s="6207"/>
      <c r="G15" s="6207"/>
      <c r="H15" s="6207"/>
      <c r="I15" s="6207"/>
      <c r="J15" s="6207"/>
      <c r="K15" s="6207"/>
      <c r="L15" s="6207"/>
      <c r="M15" s="6207"/>
      <c r="N15" s="6208"/>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6209" t="s">
        <v>163</v>
      </c>
      <c r="B16" s="6210"/>
      <c r="C16" s="6210"/>
      <c r="D16" s="6210"/>
      <c r="E16" s="6211" t="str">
        <f>E53</f>
        <v>子ども大学にいざ実行委員会設置要綱</v>
      </c>
      <c r="F16" s="6212"/>
      <c r="G16" s="6212"/>
      <c r="H16" s="6212"/>
      <c r="I16" s="6212"/>
      <c r="J16" s="6212"/>
      <c r="K16" s="6212"/>
      <c r="L16" s="6212"/>
      <c r="M16" s="6212"/>
      <c r="N16" s="6213"/>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145000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145000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145000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1</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子ども大学にいざ実行委員会を年３回開催し、８月に実施する事業に向けて協議・検討を行った。
　構成員：１５人（十文字学園女子大学、雑木の会、新座市教育委員会）
　実施日：令和５年８月２４日（木）、２６日（土）
　参加者：市内小学４～６年生　定員４０名
　　　　　２４日３６人、２６日３５人</v>
      </c>
      <c r="F26" s="105"/>
      <c r="G26" s="105"/>
      <c r="H26" s="105"/>
      <c r="I26" s="105"/>
      <c r="J26" s="105"/>
      <c r="K26" s="105"/>
      <c r="L26" s="105"/>
      <c r="M26" s="105"/>
      <c r="N26" s="106"/>
      <c r="O26" s="18"/>
      <c r="P26" s="6201" t="s">
        <v>183</v>
      </c>
      <c r="Q26" s="6202"/>
      <c r="R26" s="6202"/>
      <c r="S26" s="6203"/>
      <c r="T26" s="153" t="str">
        <f>E105</f>
        <v>会議については、第１回（５月）でその年の子ども大学にいざの講義について方針を固め、第２回（７月）で応募状況等の報告、第３回（１月）で反省を行っている。委員との連携も図れているため継続する方針である。</v>
      </c>
      <c r="U26" s="6199"/>
      <c r="V26" s="6199"/>
      <c r="W26" s="6199"/>
      <c r="X26" s="6200"/>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子ども大学にいざ参加者数（延べ人数）</v>
      </c>
      <c r="C33" s="96"/>
      <c r="D33" s="21" t="str">
        <f t="shared" ref="D33:E36" si="1">D70</f>
        <v>人</v>
      </c>
      <c r="E33" s="148">
        <f t="shared" si="1"/>
        <v>71</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第4節　生涯学習</v>
      </c>
      <c r="F42" s="138"/>
      <c r="G42" s="138"/>
      <c r="H42" s="138"/>
      <c r="I42" s="138"/>
      <c r="J42" s="138"/>
      <c r="K42" s="138"/>
      <c r="L42" s="138"/>
      <c r="M42" s="138"/>
      <c r="N42" s="139"/>
      <c r="AA42" s="8">
        <v>4</v>
      </c>
      <c r="AB42" s="8" t="s">
        <v>95</v>
      </c>
    </row>
    <row r="43" spans="1:35" ht="20.100000000000001" customHeight="1" x14ac:dyDescent="0.15">
      <c r="A43" s="103" t="s">
        <v>150</v>
      </c>
      <c r="B43" s="104"/>
      <c r="C43" s="104"/>
      <c r="D43" s="104"/>
      <c r="E43" s="138" t="str">
        <f>AB43</f>
        <v>施策１　生涯学習の推進</v>
      </c>
      <c r="F43" s="138"/>
      <c r="G43" s="138"/>
      <c r="H43" s="138"/>
      <c r="I43" s="138"/>
      <c r="J43" s="138"/>
      <c r="K43" s="138"/>
      <c r="L43" s="138"/>
      <c r="M43" s="138"/>
      <c r="N43" s="139"/>
      <c r="AA43" s="8">
        <v>1</v>
      </c>
      <c r="AB43" s="8" t="s">
        <v>96</v>
      </c>
    </row>
    <row r="44" spans="1:35" ht="20.100000000000001" customHeight="1" x14ac:dyDescent="0.15">
      <c r="A44" s="6191" t="s">
        <v>153</v>
      </c>
      <c r="B44" s="6192"/>
      <c r="C44" s="6192"/>
      <c r="D44" s="6192"/>
      <c r="E44" s="6193" t="s">
        <v>787</v>
      </c>
      <c r="F44" s="6194"/>
      <c r="G44" s="6194"/>
      <c r="H44" s="6194"/>
      <c r="I44" s="6194"/>
      <c r="J44" s="6194"/>
      <c r="K44" s="6194"/>
      <c r="L44" s="6194"/>
      <c r="M44" s="6194"/>
      <c r="N44" s="6195"/>
    </row>
    <row r="45" spans="1:35" ht="20.100000000000001" customHeight="1" x14ac:dyDescent="0.15">
      <c r="A45" s="6186" t="s">
        <v>154</v>
      </c>
      <c r="B45" s="6187"/>
      <c r="C45" s="6187"/>
      <c r="D45" s="6187"/>
      <c r="E45" s="6196" t="s">
        <v>719</v>
      </c>
      <c r="F45" s="6197"/>
      <c r="G45" s="6197"/>
      <c r="H45" s="6197"/>
      <c r="I45" s="6197"/>
      <c r="J45" s="6197"/>
      <c r="K45" s="6197"/>
      <c r="L45" s="6197"/>
      <c r="M45" s="6197"/>
      <c r="N45" s="6198"/>
    </row>
    <row r="46" spans="1:35" ht="20.100000000000001" customHeight="1" x14ac:dyDescent="0.15">
      <c r="A46" s="6180" t="s">
        <v>157</v>
      </c>
      <c r="B46" s="6181"/>
      <c r="C46" s="6181"/>
      <c r="D46" s="6182"/>
      <c r="E46" s="6183" t="s">
        <v>788</v>
      </c>
      <c r="F46" s="6184"/>
      <c r="G46" s="6184"/>
      <c r="H46" s="6184"/>
      <c r="I46" s="6184"/>
      <c r="J46" s="6184"/>
      <c r="K46" s="6184"/>
      <c r="L46" s="6184"/>
      <c r="M46" s="6184"/>
      <c r="N46" s="6185"/>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6186" t="s">
        <v>161</v>
      </c>
      <c r="B51" s="6187"/>
      <c r="C51" s="6187"/>
      <c r="D51" s="6187"/>
      <c r="E51" s="6188" t="str">
        <f>AA52 &amp; "市が直接実施  " &amp; AB52  &amp; "一部委託  "  &amp; AC52 &amp; "全部委託・指定管理  " &amp; AD52 &amp; "その他"</f>
        <v>■市が直接実施  □一部委託  □全部委託・指定管理  □その他</v>
      </c>
      <c r="F51" s="6189"/>
      <c r="G51" s="6189"/>
      <c r="H51" s="6189"/>
      <c r="I51" s="6189"/>
      <c r="J51" s="6189"/>
      <c r="K51" s="6189"/>
      <c r="L51" s="6189"/>
      <c r="M51" s="6189"/>
      <c r="N51" s="6190"/>
    </row>
    <row r="52" spans="1:40" ht="20.100000000000001" customHeight="1" x14ac:dyDescent="0.15">
      <c r="A52" s="6186" t="s">
        <v>162</v>
      </c>
      <c r="B52" s="6187"/>
      <c r="C52" s="6187"/>
      <c r="D52" s="6187"/>
      <c r="E52" s="6188" t="str">
        <f>AA53 &amp; "国・県の制度　 " &amp; AB53  &amp; "国・県の制度＋市独自の制度　 "  &amp; AC53  &amp; "市独自の制度"</f>
        <v>□国・県の制度　 □国・県の制度＋市独自の制度　 ■市独自の制度</v>
      </c>
      <c r="F52" s="6189"/>
      <c r="G52" s="6189"/>
      <c r="H52" s="6189"/>
      <c r="I52" s="6189"/>
      <c r="J52" s="6189"/>
      <c r="K52" s="6189"/>
      <c r="L52" s="6189"/>
      <c r="M52" s="6189"/>
      <c r="N52" s="6190"/>
      <c r="AA52" s="8" t="s">
        <v>191</v>
      </c>
      <c r="AB52" s="8" t="s">
        <v>192</v>
      </c>
      <c r="AC52" s="8" t="s">
        <v>192</v>
      </c>
      <c r="AD52" s="8" t="s">
        <v>192</v>
      </c>
    </row>
    <row r="53" spans="1:40" ht="20.100000000000001" customHeight="1" thickBot="1" x14ac:dyDescent="0.2">
      <c r="A53" s="6175" t="s">
        <v>163</v>
      </c>
      <c r="B53" s="6176"/>
      <c r="C53" s="6176"/>
      <c r="D53" s="6176"/>
      <c r="E53" s="6177" t="s">
        <v>789</v>
      </c>
      <c r="F53" s="6178"/>
      <c r="G53" s="6178"/>
      <c r="H53" s="6178"/>
      <c r="I53" s="6178"/>
      <c r="J53" s="6178"/>
      <c r="K53" s="6178"/>
      <c r="L53" s="6178"/>
      <c r="M53" s="6178"/>
      <c r="N53" s="6179"/>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145000</v>
      </c>
      <c r="F57" s="108"/>
      <c r="G57" s="108">
        <f>IFERROR(HLOOKUP($AF$38,$AA$56:$AI$57,2,FALSE)*1000,"")</f>
        <v>80000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40</v>
      </c>
      <c r="AE57" s="23">
        <v>145</v>
      </c>
      <c r="AF57" s="23">
        <v>80</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145000</v>
      </c>
      <c r="G58" s="15"/>
      <c r="H58" s="16">
        <f>IFERROR(G57-H59,"")</f>
        <v>80000</v>
      </c>
      <c r="I58" s="15"/>
      <c r="J58" s="16">
        <f>IFERROR(I57-J59,"")</f>
        <v>0</v>
      </c>
      <c r="K58" s="15"/>
      <c r="L58" s="16">
        <f>IFERROR(K57-L59,"")</f>
        <v>0</v>
      </c>
      <c r="M58" s="15"/>
      <c r="N58" s="17">
        <f>IFERROR(M57-N59,"")</f>
        <v>0</v>
      </c>
      <c r="AA58" s="23">
        <v>0</v>
      </c>
      <c r="AB58" s="23">
        <v>0</v>
      </c>
      <c r="AC58" s="23">
        <v>0</v>
      </c>
      <c r="AD58" s="23">
        <v>40000</v>
      </c>
      <c r="AE58" s="23">
        <v>145000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145000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0</v>
      </c>
      <c r="F61" s="108"/>
      <c r="G61" s="108">
        <f>IFERROR(G57-G60,"")</f>
        <v>80000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1</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790</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791</v>
      </c>
      <c r="C70" s="96"/>
      <c r="D70" s="26" t="s">
        <v>240</v>
      </c>
      <c r="E70" s="91">
        <f>IFERROR(HLOOKUP($AE$38,$AA$76:$AI$80,2,FALSE),"")</f>
        <v>71</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71</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6162" t="s">
        <v>151</v>
      </c>
      <c r="B85" s="6163"/>
      <c r="C85" s="6163"/>
      <c r="D85" s="6163"/>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6162" t="s">
        <v>155</v>
      </c>
      <c r="B87" s="6163"/>
      <c r="C87" s="6163"/>
      <c r="D87" s="6163"/>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6173" t="s">
        <v>158</v>
      </c>
      <c r="B89" s="6174"/>
      <c r="C89" s="6174"/>
      <c r="D89" s="6174"/>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6162" t="s">
        <v>160</v>
      </c>
      <c r="B91" s="6163"/>
      <c r="C91" s="6163"/>
      <c r="D91" s="6164"/>
      <c r="E91" s="52" t="s">
        <v>792</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6162" t="s">
        <v>172</v>
      </c>
      <c r="B98" s="6163"/>
      <c r="C98" s="6163"/>
      <c r="D98" s="6164"/>
      <c r="E98" s="6168" t="s">
        <v>206</v>
      </c>
      <c r="F98" s="6169"/>
      <c r="G98" s="6170" t="s">
        <v>173</v>
      </c>
      <c r="H98" s="6171"/>
      <c r="I98" s="6171"/>
      <c r="J98" s="6171"/>
      <c r="K98" s="6171"/>
      <c r="L98" s="6171"/>
      <c r="M98" s="6171"/>
      <c r="N98" s="6172"/>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6162" t="s">
        <v>183</v>
      </c>
      <c r="B105" s="6163"/>
      <c r="C105" s="6163"/>
      <c r="D105" s="6164"/>
      <c r="E105" s="6165" t="s">
        <v>793</v>
      </c>
      <c r="F105" s="6166"/>
      <c r="G105" s="6166"/>
      <c r="H105" s="6166"/>
      <c r="I105" s="6166"/>
      <c r="J105" s="6166"/>
      <c r="K105" s="6166"/>
      <c r="L105" s="6166"/>
      <c r="M105" s="6166"/>
      <c r="N105" s="6167"/>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6173" t="s">
        <v>147</v>
      </c>
      <c r="Q4" s="6174"/>
      <c r="R4" s="6174"/>
      <c r="S4" s="6174"/>
      <c r="T4" s="197" t="str">
        <f>LEFT(E83,1)</f>
        <v>Ｂ</v>
      </c>
      <c r="U4" s="6299" t="s">
        <v>148</v>
      </c>
      <c r="V4" s="6299"/>
      <c r="W4" s="6299"/>
      <c r="X4" s="6300"/>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第4節　生涯学習</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生涯学習の推進</v>
      </c>
      <c r="F6" s="138"/>
      <c r="G6" s="138"/>
      <c r="H6" s="138"/>
      <c r="I6" s="138"/>
      <c r="J6" s="138"/>
      <c r="K6" s="138"/>
      <c r="L6" s="138"/>
      <c r="M6" s="138"/>
      <c r="N6" s="139"/>
      <c r="P6" s="6162" t="s">
        <v>151</v>
      </c>
      <c r="Q6" s="6163"/>
      <c r="R6" s="6163"/>
      <c r="S6" s="6163"/>
      <c r="T6" s="197" t="str">
        <f>LEFT(E85,1)</f>
        <v>Ｂ</v>
      </c>
      <c r="U6" s="6299" t="s">
        <v>152</v>
      </c>
      <c r="V6" s="6299"/>
      <c r="W6" s="6299"/>
      <c r="X6" s="6300"/>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6301" t="s">
        <v>153</v>
      </c>
      <c r="B7" s="6302"/>
      <c r="C7" s="6302"/>
      <c r="D7" s="6302"/>
      <c r="E7" s="6303" t="str">
        <f t="shared" si="0"/>
        <v>新座快適みらい都市市民まつり</v>
      </c>
      <c r="F7" s="6304"/>
      <c r="G7" s="6304"/>
      <c r="H7" s="6304"/>
      <c r="I7" s="6304"/>
      <c r="J7" s="6304"/>
      <c r="K7" s="6304"/>
      <c r="L7" s="6304"/>
      <c r="M7" s="6304"/>
      <c r="N7" s="6305"/>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6276" t="s">
        <v>154</v>
      </c>
      <c r="B8" s="6277"/>
      <c r="C8" s="6277"/>
      <c r="D8" s="6277"/>
      <c r="E8" s="6286" t="str">
        <f t="shared" si="0"/>
        <v>生涯学習スポーツ課</v>
      </c>
      <c r="F8" s="6287"/>
      <c r="G8" s="6287"/>
      <c r="H8" s="6287"/>
      <c r="I8" s="6287"/>
      <c r="J8" s="6287"/>
      <c r="K8" s="6287"/>
      <c r="L8" s="6287"/>
      <c r="M8" s="6287"/>
      <c r="N8" s="6288"/>
      <c r="P8" s="6273" t="s">
        <v>155</v>
      </c>
      <c r="Q8" s="6274"/>
      <c r="R8" s="6274"/>
      <c r="S8" s="6274"/>
      <c r="T8" s="184" t="str">
        <f>LEFT(E87,1)</f>
        <v>Ａ</v>
      </c>
      <c r="U8" s="6289" t="s">
        <v>156</v>
      </c>
      <c r="V8" s="6289"/>
      <c r="W8" s="6289"/>
      <c r="X8" s="6290"/>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6291" t="s">
        <v>157</v>
      </c>
      <c r="B9" s="6292"/>
      <c r="C9" s="6292"/>
      <c r="D9" s="6293"/>
      <c r="E9" s="6294" t="str">
        <f t="shared" si="0"/>
        <v>市民のふれあいの場とふるさとづくりを促進し、地域コミュニティとふるさと意識の高揚を図るため、市民参加によって開催される新座快適みらい都市市民まつり文化祭実行委員会に対し、事業費の補助を行う。</v>
      </c>
      <c r="F9" s="6295"/>
      <c r="G9" s="6295"/>
      <c r="H9" s="6295"/>
      <c r="I9" s="6295"/>
      <c r="J9" s="6295"/>
      <c r="K9" s="6295"/>
      <c r="L9" s="6295"/>
      <c r="M9" s="6295"/>
      <c r="N9" s="6296"/>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6297" t="s">
        <v>158</v>
      </c>
      <c r="Q10" s="6298"/>
      <c r="R10" s="6298"/>
      <c r="S10" s="6298"/>
      <c r="T10" s="197" t="str">
        <f>LEFT(E89,1)</f>
        <v>Ａ</v>
      </c>
      <c r="U10" s="6289" t="s">
        <v>159</v>
      </c>
      <c r="V10" s="6289"/>
      <c r="W10" s="6289"/>
      <c r="X10" s="6290"/>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会議・本番について、すべて計画どおりに実施できた。日頃から文化芸術活動に取組む皆さんの成果を発表する場であると同時に、来場者の皆さんに文化のすばらしさを感じ、楽しんでいただく場でもあり、参加者、来場者双方から事業継続を望む声が寄せられている。参加者、来場者双方の生きる力や生きがいの創出につながっていると考える。</v>
      </c>
      <c r="U12" s="6271"/>
      <c r="V12" s="6271"/>
      <c r="W12" s="6271"/>
      <c r="X12" s="6272"/>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6276" t="s">
        <v>161</v>
      </c>
      <c r="B14" s="6277"/>
      <c r="C14" s="6277"/>
      <c r="D14" s="6277"/>
      <c r="E14" s="6278" t="str">
        <f>E51</f>
        <v>■市が直接実施  □一部委託  □全部委託・指定管理  □その他</v>
      </c>
      <c r="F14" s="6279"/>
      <c r="G14" s="6279"/>
      <c r="H14" s="6279"/>
      <c r="I14" s="6279"/>
      <c r="J14" s="6279"/>
      <c r="K14" s="6279"/>
      <c r="L14" s="6279"/>
      <c r="M14" s="6279"/>
      <c r="N14" s="6280"/>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6276" t="s">
        <v>162</v>
      </c>
      <c r="B15" s="6277"/>
      <c r="C15" s="6277"/>
      <c r="D15" s="6277"/>
      <c r="E15" s="6278" t="str">
        <f>E52</f>
        <v>□国・県の制度　 □国・県の制度＋市独自の制度　 ■市独自の制度</v>
      </c>
      <c r="F15" s="6279"/>
      <c r="G15" s="6279"/>
      <c r="H15" s="6279"/>
      <c r="I15" s="6279"/>
      <c r="J15" s="6279"/>
      <c r="K15" s="6279"/>
      <c r="L15" s="6279"/>
      <c r="M15" s="6279"/>
      <c r="N15" s="6280"/>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6281" t="s">
        <v>163</v>
      </c>
      <c r="B16" s="6282"/>
      <c r="C16" s="6282"/>
      <c r="D16" s="6282"/>
      <c r="E16" s="6283" t="str">
        <f>E53</f>
        <v>新座快適みらい都市市民まつり文化祭実行委員会要綱</v>
      </c>
      <c r="F16" s="6284"/>
      <c r="G16" s="6284"/>
      <c r="H16" s="6284"/>
      <c r="I16" s="6284"/>
      <c r="J16" s="6284"/>
      <c r="K16" s="6284"/>
      <c r="L16" s="6284"/>
      <c r="M16" s="6284"/>
      <c r="N16" s="6285"/>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1703000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1703000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1703000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1</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新座快適みらい都市市民まつり文化祭実行委員会を年３回開催し、新座快適みらい都市市民まつり文化祭実行委員会要項に基づき、その年度に開催する文化祭に関する協議・検討を行った。
　実行委員：24名
　文化祭開催期間：令和5年10月17日（火）～11月19日（日）
　参加者：985名
　来場者：1,599名</v>
      </c>
      <c r="F26" s="105"/>
      <c r="G26" s="105"/>
      <c r="H26" s="105"/>
      <c r="I26" s="105"/>
      <c r="J26" s="105"/>
      <c r="K26" s="105"/>
      <c r="L26" s="105"/>
      <c r="M26" s="105"/>
      <c r="N26" s="106"/>
      <c r="O26" s="18"/>
      <c r="P26" s="6273" t="s">
        <v>183</v>
      </c>
      <c r="Q26" s="6274"/>
      <c r="R26" s="6274"/>
      <c r="S26" s="6275"/>
      <c r="T26" s="153" t="str">
        <f>E105</f>
        <v>会議では、第１回（前年度２月）で実施する文化祭の方針を決め、第２回で予算等調整、その後分野ごとの小委員会を開催し、第３回（１月）で反省を行っている。委員との連携も取れており、事業を滞りなく実施できたため、継続の方針である。</v>
      </c>
      <c r="U26" s="6271"/>
      <c r="V26" s="6271"/>
      <c r="W26" s="6271"/>
      <c r="X26" s="6272"/>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参加者数</v>
      </c>
      <c r="C33" s="96"/>
      <c r="D33" s="21" t="str">
        <f t="shared" ref="D33:E36" si="1">D70</f>
        <v>人</v>
      </c>
      <c r="E33" s="148">
        <f t="shared" si="1"/>
        <v>985</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来場者数</v>
      </c>
      <c r="C34" s="96"/>
      <c r="D34" s="21" t="str">
        <f t="shared" si="1"/>
        <v>人</v>
      </c>
      <c r="E34" s="162">
        <f t="shared" si="1"/>
        <v>1599</v>
      </c>
      <c r="F34" s="162"/>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第4節　生涯学習</v>
      </c>
      <c r="F42" s="138"/>
      <c r="G42" s="138"/>
      <c r="H42" s="138"/>
      <c r="I42" s="138"/>
      <c r="J42" s="138"/>
      <c r="K42" s="138"/>
      <c r="L42" s="138"/>
      <c r="M42" s="138"/>
      <c r="N42" s="139"/>
      <c r="AA42" s="8">
        <v>4</v>
      </c>
      <c r="AB42" s="8" t="s">
        <v>95</v>
      </c>
    </row>
    <row r="43" spans="1:35" ht="20.100000000000001" customHeight="1" x14ac:dyDescent="0.15">
      <c r="A43" s="103" t="s">
        <v>150</v>
      </c>
      <c r="B43" s="104"/>
      <c r="C43" s="104"/>
      <c r="D43" s="104"/>
      <c r="E43" s="138" t="str">
        <f>AB43</f>
        <v>施策１　生涯学習の推進</v>
      </c>
      <c r="F43" s="138"/>
      <c r="G43" s="138"/>
      <c r="H43" s="138"/>
      <c r="I43" s="138"/>
      <c r="J43" s="138"/>
      <c r="K43" s="138"/>
      <c r="L43" s="138"/>
      <c r="M43" s="138"/>
      <c r="N43" s="139"/>
      <c r="AA43" s="8">
        <v>1</v>
      </c>
      <c r="AB43" s="8" t="s">
        <v>96</v>
      </c>
    </row>
    <row r="44" spans="1:35" ht="20.100000000000001" customHeight="1" x14ac:dyDescent="0.15">
      <c r="A44" s="6263" t="s">
        <v>153</v>
      </c>
      <c r="B44" s="6264"/>
      <c r="C44" s="6264"/>
      <c r="D44" s="6264"/>
      <c r="E44" s="6265" t="s">
        <v>794</v>
      </c>
      <c r="F44" s="6266"/>
      <c r="G44" s="6266"/>
      <c r="H44" s="6266"/>
      <c r="I44" s="6266"/>
      <c r="J44" s="6266"/>
      <c r="K44" s="6266"/>
      <c r="L44" s="6266"/>
      <c r="M44" s="6266"/>
      <c r="N44" s="6267"/>
    </row>
    <row r="45" spans="1:35" ht="20.100000000000001" customHeight="1" x14ac:dyDescent="0.15">
      <c r="A45" s="6258" t="s">
        <v>154</v>
      </c>
      <c r="B45" s="6259"/>
      <c r="C45" s="6259"/>
      <c r="D45" s="6259"/>
      <c r="E45" s="6268" t="s">
        <v>719</v>
      </c>
      <c r="F45" s="6269"/>
      <c r="G45" s="6269"/>
      <c r="H45" s="6269"/>
      <c r="I45" s="6269"/>
      <c r="J45" s="6269"/>
      <c r="K45" s="6269"/>
      <c r="L45" s="6269"/>
      <c r="M45" s="6269"/>
      <c r="N45" s="6270"/>
    </row>
    <row r="46" spans="1:35" ht="20.100000000000001" customHeight="1" x14ac:dyDescent="0.15">
      <c r="A46" s="6252" t="s">
        <v>157</v>
      </c>
      <c r="B46" s="6253"/>
      <c r="C46" s="6253"/>
      <c r="D46" s="6254"/>
      <c r="E46" s="6255" t="s">
        <v>795</v>
      </c>
      <c r="F46" s="6256"/>
      <c r="G46" s="6256"/>
      <c r="H46" s="6256"/>
      <c r="I46" s="6256"/>
      <c r="J46" s="6256"/>
      <c r="K46" s="6256"/>
      <c r="L46" s="6256"/>
      <c r="M46" s="6256"/>
      <c r="N46" s="6257"/>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6258" t="s">
        <v>161</v>
      </c>
      <c r="B51" s="6259"/>
      <c r="C51" s="6259"/>
      <c r="D51" s="6259"/>
      <c r="E51" s="6260" t="str">
        <f>AA52 &amp; "市が直接実施  " &amp; AB52  &amp; "一部委託  "  &amp; AC52 &amp; "全部委託・指定管理  " &amp; AD52 &amp; "その他"</f>
        <v>■市が直接実施  □一部委託  □全部委託・指定管理  □その他</v>
      </c>
      <c r="F51" s="6261"/>
      <c r="G51" s="6261"/>
      <c r="H51" s="6261"/>
      <c r="I51" s="6261"/>
      <c r="J51" s="6261"/>
      <c r="K51" s="6261"/>
      <c r="L51" s="6261"/>
      <c r="M51" s="6261"/>
      <c r="N51" s="6262"/>
    </row>
    <row r="52" spans="1:40" ht="20.100000000000001" customHeight="1" x14ac:dyDescent="0.15">
      <c r="A52" s="6258" t="s">
        <v>162</v>
      </c>
      <c r="B52" s="6259"/>
      <c r="C52" s="6259"/>
      <c r="D52" s="6259"/>
      <c r="E52" s="6260" t="str">
        <f>AA53 &amp; "国・県の制度　 " &amp; AB53  &amp; "国・県の制度＋市独自の制度　 "  &amp; AC53  &amp; "市独自の制度"</f>
        <v>□国・県の制度　 □国・県の制度＋市独自の制度　 ■市独自の制度</v>
      </c>
      <c r="F52" s="6261"/>
      <c r="G52" s="6261"/>
      <c r="H52" s="6261"/>
      <c r="I52" s="6261"/>
      <c r="J52" s="6261"/>
      <c r="K52" s="6261"/>
      <c r="L52" s="6261"/>
      <c r="M52" s="6261"/>
      <c r="N52" s="6262"/>
      <c r="AA52" s="8" t="s">
        <v>191</v>
      </c>
      <c r="AB52" s="8" t="s">
        <v>192</v>
      </c>
      <c r="AC52" s="8" t="s">
        <v>192</v>
      </c>
      <c r="AD52" s="8" t="s">
        <v>192</v>
      </c>
    </row>
    <row r="53" spans="1:40" ht="20.100000000000001" customHeight="1" thickBot="1" x14ac:dyDescent="0.2">
      <c r="A53" s="6247" t="s">
        <v>163</v>
      </c>
      <c r="B53" s="6248"/>
      <c r="C53" s="6248"/>
      <c r="D53" s="6248"/>
      <c r="E53" s="6249" t="s">
        <v>796</v>
      </c>
      <c r="F53" s="6250"/>
      <c r="G53" s="6250"/>
      <c r="H53" s="6250"/>
      <c r="I53" s="6250"/>
      <c r="J53" s="6250"/>
      <c r="K53" s="6250"/>
      <c r="L53" s="6250"/>
      <c r="M53" s="6250"/>
      <c r="N53" s="6251"/>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1703000</v>
      </c>
      <c r="F57" s="108"/>
      <c r="G57" s="108">
        <f>IFERROR(HLOOKUP($AF$38,$AA$56:$AI$57,2,FALSE)*1000,"")</f>
        <v>1265000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1185</v>
      </c>
      <c r="AE57" s="23">
        <v>1703</v>
      </c>
      <c r="AF57" s="23">
        <v>1265</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1703000</v>
      </c>
      <c r="G58" s="15"/>
      <c r="H58" s="16">
        <f>IFERROR(G57-H59,"")</f>
        <v>1265000</v>
      </c>
      <c r="I58" s="15"/>
      <c r="J58" s="16">
        <f>IFERROR(I57-J59,"")</f>
        <v>0</v>
      </c>
      <c r="K58" s="15"/>
      <c r="L58" s="16">
        <f>IFERROR(K57-L59,"")</f>
        <v>0</v>
      </c>
      <c r="M58" s="15"/>
      <c r="N58" s="17">
        <f>IFERROR(M57-N59,"")</f>
        <v>0</v>
      </c>
      <c r="AA58" s="23">
        <v>0</v>
      </c>
      <c r="AB58" s="23">
        <v>0</v>
      </c>
      <c r="AC58" s="23">
        <v>0</v>
      </c>
      <c r="AD58" s="23">
        <v>1185000</v>
      </c>
      <c r="AE58" s="23">
        <v>1703000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1703000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0</v>
      </c>
      <c r="F61" s="108"/>
      <c r="G61" s="108">
        <f>IFERROR(G57-G60,"")</f>
        <v>1265000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1</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797</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798</v>
      </c>
      <c r="C70" s="96"/>
      <c r="D70" s="26" t="s">
        <v>240</v>
      </c>
      <c r="E70" s="91">
        <f>IFERROR(HLOOKUP($AE$38,$AA$76:$AI$80,2,FALSE),"")</f>
        <v>985</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799</v>
      </c>
      <c r="C71" s="96"/>
      <c r="D71" s="26" t="s">
        <v>240</v>
      </c>
      <c r="E71" s="91">
        <f>IFERROR(HLOOKUP($AE$38,$AA$76:$AI$80,3,FALSE),"")</f>
        <v>1599</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985</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1599</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6234" t="s">
        <v>151</v>
      </c>
      <c r="B85" s="6235"/>
      <c r="C85" s="6235"/>
      <c r="D85" s="6235"/>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6234" t="s">
        <v>155</v>
      </c>
      <c r="B87" s="6235"/>
      <c r="C87" s="6235"/>
      <c r="D87" s="6235"/>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6245" t="s">
        <v>158</v>
      </c>
      <c r="B89" s="6246"/>
      <c r="C89" s="6246"/>
      <c r="D89" s="6246"/>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6234" t="s">
        <v>160</v>
      </c>
      <c r="B91" s="6235"/>
      <c r="C91" s="6235"/>
      <c r="D91" s="6236"/>
      <c r="E91" s="52" t="s">
        <v>800</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6234" t="s">
        <v>172</v>
      </c>
      <c r="B98" s="6235"/>
      <c r="C98" s="6235"/>
      <c r="D98" s="6236"/>
      <c r="E98" s="6240" t="s">
        <v>206</v>
      </c>
      <c r="F98" s="6241"/>
      <c r="G98" s="6242" t="s">
        <v>173</v>
      </c>
      <c r="H98" s="6243"/>
      <c r="I98" s="6243"/>
      <c r="J98" s="6243"/>
      <c r="K98" s="6243"/>
      <c r="L98" s="6243"/>
      <c r="M98" s="6243"/>
      <c r="N98" s="6244"/>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6234" t="s">
        <v>183</v>
      </c>
      <c r="B105" s="6235"/>
      <c r="C105" s="6235"/>
      <c r="D105" s="6236"/>
      <c r="E105" s="6237" t="s">
        <v>801</v>
      </c>
      <c r="F105" s="6238"/>
      <c r="G105" s="6238"/>
      <c r="H105" s="6238"/>
      <c r="I105" s="6238"/>
      <c r="J105" s="6238"/>
      <c r="K105" s="6238"/>
      <c r="L105" s="6238"/>
      <c r="M105" s="6238"/>
      <c r="N105" s="6239"/>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1"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6245" t="s">
        <v>147</v>
      </c>
      <c r="Q4" s="6246"/>
      <c r="R4" s="6246"/>
      <c r="S4" s="6246"/>
      <c r="T4" s="197" t="str">
        <f>LEFT(E83,1)</f>
        <v>Ｂ</v>
      </c>
      <c r="U4" s="6371" t="s">
        <v>148</v>
      </c>
      <c r="V4" s="6371"/>
      <c r="W4" s="6371"/>
      <c r="X4" s="6372"/>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第4節　生涯学習</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生涯学習の推進</v>
      </c>
      <c r="F6" s="138"/>
      <c r="G6" s="138"/>
      <c r="H6" s="138"/>
      <c r="I6" s="138"/>
      <c r="J6" s="138"/>
      <c r="K6" s="138"/>
      <c r="L6" s="138"/>
      <c r="M6" s="138"/>
      <c r="N6" s="139"/>
      <c r="P6" s="6234" t="s">
        <v>151</v>
      </c>
      <c r="Q6" s="6235"/>
      <c r="R6" s="6235"/>
      <c r="S6" s="6235"/>
      <c r="T6" s="197" t="str">
        <f>LEFT(E85,1)</f>
        <v>Ｂ</v>
      </c>
      <c r="U6" s="6371" t="s">
        <v>152</v>
      </c>
      <c r="V6" s="6371"/>
      <c r="W6" s="6371"/>
      <c r="X6" s="6372"/>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6373" t="s">
        <v>153</v>
      </c>
      <c r="B7" s="6374"/>
      <c r="C7" s="6374"/>
      <c r="D7" s="6374"/>
      <c r="E7" s="6375" t="str">
        <f t="shared" si="0"/>
        <v>ギャラリー運営管理</v>
      </c>
      <c r="F7" s="6376"/>
      <c r="G7" s="6376"/>
      <c r="H7" s="6376"/>
      <c r="I7" s="6376"/>
      <c r="J7" s="6376"/>
      <c r="K7" s="6376"/>
      <c r="L7" s="6376"/>
      <c r="M7" s="6376"/>
      <c r="N7" s="6377"/>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6348" t="s">
        <v>154</v>
      </c>
      <c r="B8" s="6349"/>
      <c r="C8" s="6349"/>
      <c r="D8" s="6349"/>
      <c r="E8" s="6358" t="str">
        <f t="shared" si="0"/>
        <v>生涯学習スポーツ課</v>
      </c>
      <c r="F8" s="6359"/>
      <c r="G8" s="6359"/>
      <c r="H8" s="6359"/>
      <c r="I8" s="6359"/>
      <c r="J8" s="6359"/>
      <c r="K8" s="6359"/>
      <c r="L8" s="6359"/>
      <c r="M8" s="6359"/>
      <c r="N8" s="6360"/>
      <c r="P8" s="6345" t="s">
        <v>155</v>
      </c>
      <c r="Q8" s="6346"/>
      <c r="R8" s="6346"/>
      <c r="S8" s="6346"/>
      <c r="T8" s="184" t="str">
        <f>LEFT(E87,1)</f>
        <v>Ａ</v>
      </c>
      <c r="U8" s="6361" t="s">
        <v>156</v>
      </c>
      <c r="V8" s="6361"/>
      <c r="W8" s="6361"/>
      <c r="X8" s="6362"/>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6363" t="s">
        <v>157</v>
      </c>
      <c r="B9" s="6364"/>
      <c r="C9" s="6364"/>
      <c r="D9" s="6365"/>
      <c r="E9" s="6366" t="str">
        <f t="shared" si="0"/>
        <v>市民ギャラリーに係る運営管理を行う。</v>
      </c>
      <c r="F9" s="6367"/>
      <c r="G9" s="6367"/>
      <c r="H9" s="6367"/>
      <c r="I9" s="6367"/>
      <c r="J9" s="6367"/>
      <c r="K9" s="6367"/>
      <c r="L9" s="6367"/>
      <c r="M9" s="6367"/>
      <c r="N9" s="6368"/>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6369" t="s">
        <v>158</v>
      </c>
      <c r="Q10" s="6370"/>
      <c r="R10" s="6370"/>
      <c r="S10" s="6370"/>
      <c r="T10" s="197" t="str">
        <f>LEFT(E89,1)</f>
        <v>Ａ</v>
      </c>
      <c r="U10" s="6361" t="s">
        <v>159</v>
      </c>
      <c r="V10" s="6361"/>
      <c r="W10" s="6361"/>
      <c r="X10" s="6362"/>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市民に文化・芸術作品の展示及び鑑賞の場を設け、もって市民の芸術、文化の振興及び向上に寄与するという市民ギャラリーの設置目的に沿って施設の貸出しを行った。
また、必要な物品を整備するなど、利用者のニーズに対応した。</v>
      </c>
      <c r="U12" s="6343"/>
      <c r="V12" s="6343"/>
      <c r="W12" s="6343"/>
      <c r="X12" s="6344"/>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6348" t="s">
        <v>161</v>
      </c>
      <c r="B14" s="6349"/>
      <c r="C14" s="6349"/>
      <c r="D14" s="6349"/>
      <c r="E14" s="6350" t="str">
        <f>E51</f>
        <v>■市が直接実施  □一部委託  □全部委託・指定管理  □その他</v>
      </c>
      <c r="F14" s="6351"/>
      <c r="G14" s="6351"/>
      <c r="H14" s="6351"/>
      <c r="I14" s="6351"/>
      <c r="J14" s="6351"/>
      <c r="K14" s="6351"/>
      <c r="L14" s="6351"/>
      <c r="M14" s="6351"/>
      <c r="N14" s="6352"/>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6348" t="s">
        <v>162</v>
      </c>
      <c r="B15" s="6349"/>
      <c r="C15" s="6349"/>
      <c r="D15" s="6349"/>
      <c r="E15" s="6350" t="str">
        <f>E52</f>
        <v>□国・県の制度　 □国・県の制度＋市独自の制度　 ■市独自の制度</v>
      </c>
      <c r="F15" s="6351"/>
      <c r="G15" s="6351"/>
      <c r="H15" s="6351"/>
      <c r="I15" s="6351"/>
      <c r="J15" s="6351"/>
      <c r="K15" s="6351"/>
      <c r="L15" s="6351"/>
      <c r="M15" s="6351"/>
      <c r="N15" s="6352"/>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6353" t="s">
        <v>163</v>
      </c>
      <c r="B16" s="6354"/>
      <c r="C16" s="6354"/>
      <c r="D16" s="6354"/>
      <c r="E16" s="6355" t="str">
        <f>E53</f>
        <v>新座市民ギャラリー設置要綱</v>
      </c>
      <c r="F16" s="6356"/>
      <c r="G16" s="6356"/>
      <c r="H16" s="6356"/>
      <c r="I16" s="6356"/>
      <c r="J16" s="6356"/>
      <c r="K16" s="6356"/>
      <c r="L16" s="6356"/>
      <c r="M16" s="6356"/>
      <c r="N16" s="6357"/>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115000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115000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107078</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7922</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0.93111304347826085</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ギャラリーの維持管理を適切に実施し、快適かつ安全に利用できるように努めた。
また、ギャラリーの展示会の予定について、チラシを作成して公民館等に設置するとともに、市ホームページで周知した。</v>
      </c>
      <c r="F26" s="105"/>
      <c r="G26" s="105"/>
      <c r="H26" s="105"/>
      <c r="I26" s="105"/>
      <c r="J26" s="105"/>
      <c r="K26" s="105"/>
      <c r="L26" s="105"/>
      <c r="M26" s="105"/>
      <c r="N26" s="106"/>
      <c r="O26" s="18"/>
      <c r="P26" s="6345" t="s">
        <v>183</v>
      </c>
      <c r="Q26" s="6346"/>
      <c r="R26" s="6346"/>
      <c r="S26" s="6347"/>
      <c r="T26" s="153" t="str">
        <f>E105</f>
        <v>今後も引き続き、市民の芸術、文化の振興及び向上に資する施設となるよう適切な維持管理に努める。</v>
      </c>
      <c r="U26" s="6343"/>
      <c r="V26" s="6343"/>
      <c r="W26" s="6343"/>
      <c r="X26" s="6344"/>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ギャラリー利用件数</v>
      </c>
      <c r="C33" s="96"/>
      <c r="D33" s="21" t="str">
        <f t="shared" ref="D33:E36" si="1">D70</f>
        <v>件</v>
      </c>
      <c r="E33" s="148">
        <f t="shared" si="1"/>
        <v>23</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第4節　生涯学習</v>
      </c>
      <c r="F42" s="138"/>
      <c r="G42" s="138"/>
      <c r="H42" s="138"/>
      <c r="I42" s="138"/>
      <c r="J42" s="138"/>
      <c r="K42" s="138"/>
      <c r="L42" s="138"/>
      <c r="M42" s="138"/>
      <c r="N42" s="139"/>
      <c r="AA42" s="8">
        <v>4</v>
      </c>
      <c r="AB42" s="8" t="s">
        <v>95</v>
      </c>
    </row>
    <row r="43" spans="1:35" ht="20.100000000000001" customHeight="1" x14ac:dyDescent="0.15">
      <c r="A43" s="103" t="s">
        <v>150</v>
      </c>
      <c r="B43" s="104"/>
      <c r="C43" s="104"/>
      <c r="D43" s="104"/>
      <c r="E43" s="138" t="str">
        <f>AB43</f>
        <v>施策１　生涯学習の推進</v>
      </c>
      <c r="F43" s="138"/>
      <c r="G43" s="138"/>
      <c r="H43" s="138"/>
      <c r="I43" s="138"/>
      <c r="J43" s="138"/>
      <c r="K43" s="138"/>
      <c r="L43" s="138"/>
      <c r="M43" s="138"/>
      <c r="N43" s="139"/>
      <c r="AA43" s="8">
        <v>1</v>
      </c>
      <c r="AB43" s="8" t="s">
        <v>96</v>
      </c>
    </row>
    <row r="44" spans="1:35" ht="20.100000000000001" customHeight="1" x14ac:dyDescent="0.15">
      <c r="A44" s="6335" t="s">
        <v>153</v>
      </c>
      <c r="B44" s="6336"/>
      <c r="C44" s="6336"/>
      <c r="D44" s="6336"/>
      <c r="E44" s="6337" t="s">
        <v>802</v>
      </c>
      <c r="F44" s="6338"/>
      <c r="G44" s="6338"/>
      <c r="H44" s="6338"/>
      <c r="I44" s="6338"/>
      <c r="J44" s="6338"/>
      <c r="K44" s="6338"/>
      <c r="L44" s="6338"/>
      <c r="M44" s="6338"/>
      <c r="N44" s="6339"/>
    </row>
    <row r="45" spans="1:35" ht="20.100000000000001" customHeight="1" x14ac:dyDescent="0.15">
      <c r="A45" s="6330" t="s">
        <v>154</v>
      </c>
      <c r="B45" s="6331"/>
      <c r="C45" s="6331"/>
      <c r="D45" s="6331"/>
      <c r="E45" s="6340" t="s">
        <v>719</v>
      </c>
      <c r="F45" s="6341"/>
      <c r="G45" s="6341"/>
      <c r="H45" s="6341"/>
      <c r="I45" s="6341"/>
      <c r="J45" s="6341"/>
      <c r="K45" s="6341"/>
      <c r="L45" s="6341"/>
      <c r="M45" s="6341"/>
      <c r="N45" s="6342"/>
    </row>
    <row r="46" spans="1:35" ht="20.100000000000001" customHeight="1" x14ac:dyDescent="0.15">
      <c r="A46" s="6324" t="s">
        <v>157</v>
      </c>
      <c r="B46" s="6325"/>
      <c r="C46" s="6325"/>
      <c r="D46" s="6326"/>
      <c r="E46" s="6327" t="s">
        <v>803</v>
      </c>
      <c r="F46" s="6328"/>
      <c r="G46" s="6328"/>
      <c r="H46" s="6328"/>
      <c r="I46" s="6328"/>
      <c r="J46" s="6328"/>
      <c r="K46" s="6328"/>
      <c r="L46" s="6328"/>
      <c r="M46" s="6328"/>
      <c r="N46" s="6329"/>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6330" t="s">
        <v>161</v>
      </c>
      <c r="B51" s="6331"/>
      <c r="C51" s="6331"/>
      <c r="D51" s="6331"/>
      <c r="E51" s="6332" t="str">
        <f>AA52 &amp; "市が直接実施  " &amp; AB52  &amp; "一部委託  "  &amp; AC52 &amp; "全部委託・指定管理  " &amp; AD52 &amp; "その他"</f>
        <v>■市が直接実施  □一部委託  □全部委託・指定管理  □その他</v>
      </c>
      <c r="F51" s="6333"/>
      <c r="G51" s="6333"/>
      <c r="H51" s="6333"/>
      <c r="I51" s="6333"/>
      <c r="J51" s="6333"/>
      <c r="K51" s="6333"/>
      <c r="L51" s="6333"/>
      <c r="M51" s="6333"/>
      <c r="N51" s="6334"/>
    </row>
    <row r="52" spans="1:40" ht="20.100000000000001" customHeight="1" x14ac:dyDescent="0.15">
      <c r="A52" s="6330" t="s">
        <v>162</v>
      </c>
      <c r="B52" s="6331"/>
      <c r="C52" s="6331"/>
      <c r="D52" s="6331"/>
      <c r="E52" s="6332" t="str">
        <f>AA53 &amp; "国・県の制度　 " &amp; AB53  &amp; "国・県の制度＋市独自の制度　 "  &amp; AC53  &amp; "市独自の制度"</f>
        <v>□国・県の制度　 □国・県の制度＋市独自の制度　 ■市独自の制度</v>
      </c>
      <c r="F52" s="6333"/>
      <c r="G52" s="6333"/>
      <c r="H52" s="6333"/>
      <c r="I52" s="6333"/>
      <c r="J52" s="6333"/>
      <c r="K52" s="6333"/>
      <c r="L52" s="6333"/>
      <c r="M52" s="6333"/>
      <c r="N52" s="6334"/>
      <c r="AA52" s="8" t="s">
        <v>191</v>
      </c>
      <c r="AB52" s="8" t="s">
        <v>192</v>
      </c>
      <c r="AC52" s="8" t="s">
        <v>192</v>
      </c>
      <c r="AD52" s="8" t="s">
        <v>192</v>
      </c>
    </row>
    <row r="53" spans="1:40" ht="20.100000000000001" customHeight="1" thickBot="1" x14ac:dyDescent="0.2">
      <c r="A53" s="6319" t="s">
        <v>163</v>
      </c>
      <c r="B53" s="6320"/>
      <c r="C53" s="6320"/>
      <c r="D53" s="6320"/>
      <c r="E53" s="6321" t="s">
        <v>804</v>
      </c>
      <c r="F53" s="6322"/>
      <c r="G53" s="6322"/>
      <c r="H53" s="6322"/>
      <c r="I53" s="6322"/>
      <c r="J53" s="6322"/>
      <c r="K53" s="6322"/>
      <c r="L53" s="6322"/>
      <c r="M53" s="6322"/>
      <c r="N53" s="6323"/>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115000</v>
      </c>
      <c r="F57" s="108"/>
      <c r="G57" s="108">
        <f>IFERROR(HLOOKUP($AF$38,$AA$56:$AI$57,2,FALSE)*1000,"")</f>
        <v>115000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117</v>
      </c>
      <c r="AE57" s="23">
        <v>115</v>
      </c>
      <c r="AF57" s="23">
        <v>115</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115000</v>
      </c>
      <c r="G58" s="15"/>
      <c r="H58" s="16">
        <f>IFERROR(G57-H59,"")</f>
        <v>115000</v>
      </c>
      <c r="I58" s="15"/>
      <c r="J58" s="16">
        <f>IFERROR(I57-J59,"")</f>
        <v>0</v>
      </c>
      <c r="K58" s="15"/>
      <c r="L58" s="16">
        <f>IFERROR(K57-L59,"")</f>
        <v>0</v>
      </c>
      <c r="M58" s="15"/>
      <c r="N58" s="17">
        <f>IFERROR(M57-N59,"")</f>
        <v>0</v>
      </c>
      <c r="AA58" s="23">
        <v>0</v>
      </c>
      <c r="AB58" s="23">
        <v>0</v>
      </c>
      <c r="AC58" s="23">
        <v>0</v>
      </c>
      <c r="AD58" s="23">
        <v>40515</v>
      </c>
      <c r="AE58" s="23">
        <v>107078</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107078</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7922</v>
      </c>
      <c r="F61" s="108"/>
      <c r="G61" s="108">
        <f>IFERROR(G57-G60,"")</f>
        <v>115000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0.93111304347826085</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805</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806</v>
      </c>
      <c r="C70" s="96"/>
      <c r="D70" s="26" t="s">
        <v>393</v>
      </c>
      <c r="E70" s="91">
        <f>IFERROR(HLOOKUP($AE$38,$AA$76:$AI$80,2,FALSE),"")</f>
        <v>23</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23</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6306" t="s">
        <v>151</v>
      </c>
      <c r="B85" s="6307"/>
      <c r="C85" s="6307"/>
      <c r="D85" s="6307"/>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6306" t="s">
        <v>155</v>
      </c>
      <c r="B87" s="6307"/>
      <c r="C87" s="6307"/>
      <c r="D87" s="6307"/>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6317" t="s">
        <v>158</v>
      </c>
      <c r="B89" s="6318"/>
      <c r="C89" s="6318"/>
      <c r="D89" s="6318"/>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6306" t="s">
        <v>160</v>
      </c>
      <c r="B91" s="6307"/>
      <c r="C91" s="6307"/>
      <c r="D91" s="6308"/>
      <c r="E91" s="52" t="s">
        <v>807</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6306" t="s">
        <v>172</v>
      </c>
      <c r="B98" s="6307"/>
      <c r="C98" s="6307"/>
      <c r="D98" s="6308"/>
      <c r="E98" s="6312" t="s">
        <v>206</v>
      </c>
      <c r="F98" s="6313"/>
      <c r="G98" s="6314" t="s">
        <v>173</v>
      </c>
      <c r="H98" s="6315"/>
      <c r="I98" s="6315"/>
      <c r="J98" s="6315"/>
      <c r="K98" s="6315"/>
      <c r="L98" s="6315"/>
      <c r="M98" s="6315"/>
      <c r="N98" s="6316"/>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6306" t="s">
        <v>183</v>
      </c>
      <c r="B105" s="6307"/>
      <c r="C105" s="6307"/>
      <c r="D105" s="6308"/>
      <c r="E105" s="6309" t="s">
        <v>808</v>
      </c>
      <c r="F105" s="6310"/>
      <c r="G105" s="6310"/>
      <c r="H105" s="6310"/>
      <c r="I105" s="6310"/>
      <c r="J105" s="6310"/>
      <c r="K105" s="6310"/>
      <c r="L105" s="6310"/>
      <c r="M105" s="6310"/>
      <c r="N105" s="6311"/>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517" t="s">
        <v>147</v>
      </c>
      <c r="Q4" s="518"/>
      <c r="R4" s="518"/>
      <c r="S4" s="518"/>
      <c r="T4" s="197" t="str">
        <f>LEFT(E83,1)</f>
        <v>Ｂ</v>
      </c>
      <c r="U4" s="611" t="s">
        <v>148</v>
      </c>
      <c r="V4" s="611"/>
      <c r="W4" s="611"/>
      <c r="X4" s="612"/>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第2節　学校教育</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教育内容の充実</v>
      </c>
      <c r="F6" s="138"/>
      <c r="G6" s="138"/>
      <c r="H6" s="138"/>
      <c r="I6" s="138"/>
      <c r="J6" s="138"/>
      <c r="K6" s="138"/>
      <c r="L6" s="138"/>
      <c r="M6" s="138"/>
      <c r="N6" s="139"/>
      <c r="P6" s="506" t="s">
        <v>151</v>
      </c>
      <c r="Q6" s="507"/>
      <c r="R6" s="507"/>
      <c r="S6" s="507"/>
      <c r="T6" s="197" t="str">
        <f>LEFT(E85,1)</f>
        <v>Ｂ</v>
      </c>
      <c r="U6" s="611" t="s">
        <v>152</v>
      </c>
      <c r="V6" s="611"/>
      <c r="W6" s="611"/>
      <c r="X6" s="612"/>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613" t="s">
        <v>153</v>
      </c>
      <c r="B7" s="614"/>
      <c r="C7" s="614"/>
      <c r="D7" s="614"/>
      <c r="E7" s="615" t="str">
        <f t="shared" si="0"/>
        <v>林間学校助成（中学校）</v>
      </c>
      <c r="F7" s="616"/>
      <c r="G7" s="616"/>
      <c r="H7" s="616"/>
      <c r="I7" s="616"/>
      <c r="J7" s="616"/>
      <c r="K7" s="616"/>
      <c r="L7" s="616"/>
      <c r="M7" s="616"/>
      <c r="N7" s="617"/>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588" t="s">
        <v>154</v>
      </c>
      <c r="B8" s="589"/>
      <c r="C8" s="589"/>
      <c r="D8" s="589"/>
      <c r="E8" s="598" t="str">
        <f t="shared" si="0"/>
        <v>学務課</v>
      </c>
      <c r="F8" s="599"/>
      <c r="G8" s="599"/>
      <c r="H8" s="599"/>
      <c r="I8" s="599"/>
      <c r="J8" s="599"/>
      <c r="K8" s="599"/>
      <c r="L8" s="599"/>
      <c r="M8" s="599"/>
      <c r="N8" s="600"/>
      <c r="P8" s="585" t="s">
        <v>155</v>
      </c>
      <c r="Q8" s="586"/>
      <c r="R8" s="586"/>
      <c r="S8" s="586"/>
      <c r="T8" s="184" t="str">
        <f>LEFT(E87,1)</f>
        <v>Ａ</v>
      </c>
      <c r="U8" s="601" t="s">
        <v>156</v>
      </c>
      <c r="V8" s="601"/>
      <c r="W8" s="601"/>
      <c r="X8" s="602"/>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603" t="s">
        <v>157</v>
      </c>
      <c r="B9" s="604"/>
      <c r="C9" s="604"/>
      <c r="D9" s="605"/>
      <c r="E9" s="606" t="str">
        <f t="shared" si="0"/>
        <v>林間学校事業において、保護者が負担する費用の軽減を図るため、参加生徒１人当たり４，５００円の助成を行う。</v>
      </c>
      <c r="F9" s="607"/>
      <c r="G9" s="607"/>
      <c r="H9" s="607"/>
      <c r="I9" s="607"/>
      <c r="J9" s="607"/>
      <c r="K9" s="607"/>
      <c r="L9" s="607"/>
      <c r="M9" s="607"/>
      <c r="N9" s="608"/>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609" t="s">
        <v>158</v>
      </c>
      <c r="Q10" s="610"/>
      <c r="R10" s="610"/>
      <c r="S10" s="610"/>
      <c r="T10" s="197" t="str">
        <f>LEFT(E89,1)</f>
        <v>Ａ</v>
      </c>
      <c r="U10" s="601" t="s">
        <v>159</v>
      </c>
      <c r="V10" s="601"/>
      <c r="W10" s="601"/>
      <c r="X10" s="602"/>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保護者が負担する費用の軽減を図ることにより、林間学校事業の充実をはかることが出来た。
物価等が上昇していくなかで、各家庭への費用負担軽減は欠かせないものと思われる。</v>
      </c>
      <c r="U12" s="583"/>
      <c r="V12" s="583"/>
      <c r="W12" s="583"/>
      <c r="X12" s="584"/>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588" t="s">
        <v>161</v>
      </c>
      <c r="B14" s="589"/>
      <c r="C14" s="589"/>
      <c r="D14" s="589"/>
      <c r="E14" s="590" t="str">
        <f>E51</f>
        <v>■市が直接実施  □一部委託  □全部委託・指定管理  □その他</v>
      </c>
      <c r="F14" s="591"/>
      <c r="G14" s="591"/>
      <c r="H14" s="591"/>
      <c r="I14" s="591"/>
      <c r="J14" s="591"/>
      <c r="K14" s="591"/>
      <c r="L14" s="591"/>
      <c r="M14" s="591"/>
      <c r="N14" s="592"/>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588" t="s">
        <v>162</v>
      </c>
      <c r="B15" s="589"/>
      <c r="C15" s="589"/>
      <c r="D15" s="589"/>
      <c r="E15" s="590" t="str">
        <f>E52</f>
        <v>□国・県の制度　 □国・県の制度＋市独自の制度　 ■市独自の制度</v>
      </c>
      <c r="F15" s="591"/>
      <c r="G15" s="591"/>
      <c r="H15" s="591"/>
      <c r="I15" s="591"/>
      <c r="J15" s="591"/>
      <c r="K15" s="591"/>
      <c r="L15" s="591"/>
      <c r="M15" s="591"/>
      <c r="N15" s="592"/>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593" t="s">
        <v>163</v>
      </c>
      <c r="B16" s="594"/>
      <c r="C16" s="594"/>
      <c r="D16" s="594"/>
      <c r="E16" s="595" t="str">
        <f>E53</f>
        <v>林間学校等助成金交付要領</v>
      </c>
      <c r="F16" s="596"/>
      <c r="G16" s="596"/>
      <c r="H16" s="596"/>
      <c r="I16" s="596"/>
      <c r="J16" s="596"/>
      <c r="K16" s="596"/>
      <c r="L16" s="596"/>
      <c r="M16" s="596"/>
      <c r="N16" s="597"/>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6316000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6316000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5904000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412000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0.934768841038632</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林間学校事業において、保護者が負担する費用の軽減を図るため、参加生徒１人当たり４，５００円の助成を行った。</v>
      </c>
      <c r="F26" s="105"/>
      <c r="G26" s="105"/>
      <c r="H26" s="105"/>
      <c r="I26" s="105"/>
      <c r="J26" s="105"/>
      <c r="K26" s="105"/>
      <c r="L26" s="105"/>
      <c r="M26" s="105"/>
      <c r="N26" s="106"/>
      <c r="O26" s="18"/>
      <c r="P26" s="585" t="s">
        <v>183</v>
      </c>
      <c r="Q26" s="586"/>
      <c r="R26" s="586"/>
      <c r="S26" s="587"/>
      <c r="T26" s="153" t="str">
        <f>E105</f>
        <v>保護者が負担する費用の軽減のため、今後も助成を行っていく。</v>
      </c>
      <c r="U26" s="583"/>
      <c r="V26" s="583"/>
      <c r="W26" s="583"/>
      <c r="X26" s="584"/>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助成人数</v>
      </c>
      <c r="C33" s="96"/>
      <c r="D33" s="21" t="str">
        <f t="shared" ref="D33:E36" si="1">D70</f>
        <v>人</v>
      </c>
      <c r="E33" s="162">
        <f t="shared" si="1"/>
        <v>1312</v>
      </c>
      <c r="F33" s="162"/>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第2節　学校教育</v>
      </c>
      <c r="F42" s="138"/>
      <c r="G42" s="138"/>
      <c r="H42" s="138"/>
      <c r="I42" s="138"/>
      <c r="J42" s="138"/>
      <c r="K42" s="138"/>
      <c r="L42" s="138"/>
      <c r="M42" s="138"/>
      <c r="N42" s="139"/>
      <c r="AA42" s="8">
        <v>2</v>
      </c>
      <c r="AB42" s="8" t="s">
        <v>9</v>
      </c>
    </row>
    <row r="43" spans="1:35" ht="20.100000000000001" customHeight="1" x14ac:dyDescent="0.15">
      <c r="A43" s="103" t="s">
        <v>150</v>
      </c>
      <c r="B43" s="104"/>
      <c r="C43" s="104"/>
      <c r="D43" s="104"/>
      <c r="E43" s="138" t="str">
        <f>AB43</f>
        <v>施策１　教育内容の充実</v>
      </c>
      <c r="F43" s="138"/>
      <c r="G43" s="138"/>
      <c r="H43" s="138"/>
      <c r="I43" s="138"/>
      <c r="J43" s="138"/>
      <c r="K43" s="138"/>
      <c r="L43" s="138"/>
      <c r="M43" s="138"/>
      <c r="N43" s="139"/>
      <c r="AA43" s="8">
        <v>1</v>
      </c>
      <c r="AB43" s="8" t="s">
        <v>10</v>
      </c>
    </row>
    <row r="44" spans="1:35" ht="20.100000000000001" customHeight="1" x14ac:dyDescent="0.15">
      <c r="A44" s="575" t="s">
        <v>153</v>
      </c>
      <c r="B44" s="576"/>
      <c r="C44" s="576"/>
      <c r="D44" s="576"/>
      <c r="E44" s="577" t="s">
        <v>258</v>
      </c>
      <c r="F44" s="578"/>
      <c r="G44" s="578"/>
      <c r="H44" s="578"/>
      <c r="I44" s="578"/>
      <c r="J44" s="578"/>
      <c r="K44" s="578"/>
      <c r="L44" s="578"/>
      <c r="M44" s="578"/>
      <c r="N44" s="579"/>
    </row>
    <row r="45" spans="1:35" ht="20.100000000000001" customHeight="1" x14ac:dyDescent="0.15">
      <c r="A45" s="570" t="s">
        <v>154</v>
      </c>
      <c r="B45" s="571"/>
      <c r="C45" s="571"/>
      <c r="D45" s="571"/>
      <c r="E45" s="580" t="s">
        <v>228</v>
      </c>
      <c r="F45" s="581"/>
      <c r="G45" s="581"/>
      <c r="H45" s="581"/>
      <c r="I45" s="581"/>
      <c r="J45" s="581"/>
      <c r="K45" s="581"/>
      <c r="L45" s="581"/>
      <c r="M45" s="581"/>
      <c r="N45" s="582"/>
    </row>
    <row r="46" spans="1:35" ht="20.100000000000001" customHeight="1" x14ac:dyDescent="0.15">
      <c r="A46" s="564" t="s">
        <v>157</v>
      </c>
      <c r="B46" s="565"/>
      <c r="C46" s="565"/>
      <c r="D46" s="566"/>
      <c r="E46" s="567" t="s">
        <v>259</v>
      </c>
      <c r="F46" s="568"/>
      <c r="G46" s="568"/>
      <c r="H46" s="568"/>
      <c r="I46" s="568"/>
      <c r="J46" s="568"/>
      <c r="K46" s="568"/>
      <c r="L46" s="568"/>
      <c r="M46" s="568"/>
      <c r="N46" s="569"/>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570" t="s">
        <v>161</v>
      </c>
      <c r="B51" s="571"/>
      <c r="C51" s="571"/>
      <c r="D51" s="571"/>
      <c r="E51" s="572" t="str">
        <f>AA52 &amp; "市が直接実施  " &amp; AB52  &amp; "一部委託  "  &amp; AC52 &amp; "全部委託・指定管理  " &amp; AD52 &amp; "その他"</f>
        <v>■市が直接実施  □一部委託  □全部委託・指定管理  □その他</v>
      </c>
      <c r="F51" s="573"/>
      <c r="G51" s="573"/>
      <c r="H51" s="573"/>
      <c r="I51" s="573"/>
      <c r="J51" s="573"/>
      <c r="K51" s="573"/>
      <c r="L51" s="573"/>
      <c r="M51" s="573"/>
      <c r="N51" s="574"/>
    </row>
    <row r="52" spans="1:40" ht="20.100000000000001" customHeight="1" x14ac:dyDescent="0.15">
      <c r="A52" s="570" t="s">
        <v>162</v>
      </c>
      <c r="B52" s="571"/>
      <c r="C52" s="571"/>
      <c r="D52" s="571"/>
      <c r="E52" s="572" t="str">
        <f>AA53 &amp; "国・県の制度　 " &amp; AB53  &amp; "国・県の制度＋市独自の制度　 "  &amp; AC53  &amp; "市独自の制度"</f>
        <v>□国・県の制度　 □国・県の制度＋市独自の制度　 ■市独自の制度</v>
      </c>
      <c r="F52" s="573"/>
      <c r="G52" s="573"/>
      <c r="H52" s="573"/>
      <c r="I52" s="573"/>
      <c r="J52" s="573"/>
      <c r="K52" s="573"/>
      <c r="L52" s="573"/>
      <c r="M52" s="573"/>
      <c r="N52" s="574"/>
      <c r="AA52" s="8" t="s">
        <v>191</v>
      </c>
      <c r="AB52" s="8" t="s">
        <v>192</v>
      </c>
      <c r="AC52" s="8" t="s">
        <v>192</v>
      </c>
      <c r="AD52" s="8" t="s">
        <v>192</v>
      </c>
    </row>
    <row r="53" spans="1:40" ht="20.100000000000001" customHeight="1" thickBot="1" x14ac:dyDescent="0.2">
      <c r="A53" s="559" t="s">
        <v>163</v>
      </c>
      <c r="B53" s="560"/>
      <c r="C53" s="560"/>
      <c r="D53" s="560"/>
      <c r="E53" s="561" t="s">
        <v>237</v>
      </c>
      <c r="F53" s="562"/>
      <c r="G53" s="562"/>
      <c r="H53" s="562"/>
      <c r="I53" s="562"/>
      <c r="J53" s="562"/>
      <c r="K53" s="562"/>
      <c r="L53" s="562"/>
      <c r="M53" s="562"/>
      <c r="N53" s="563"/>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6316000</v>
      </c>
      <c r="F57" s="108"/>
      <c r="G57" s="108">
        <f>IFERROR(HLOOKUP($AF$38,$AA$56:$AI$57,2,FALSE)*1000,"")</f>
        <v>6422000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6597</v>
      </c>
      <c r="AE57" s="23">
        <v>6316</v>
      </c>
      <c r="AF57" s="23">
        <v>6422</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6316000</v>
      </c>
      <c r="G58" s="15"/>
      <c r="H58" s="16">
        <f>IFERROR(G57-H59,"")</f>
        <v>6422000</v>
      </c>
      <c r="I58" s="15"/>
      <c r="J58" s="16">
        <f>IFERROR(I57-J59,"")</f>
        <v>0</v>
      </c>
      <c r="K58" s="15"/>
      <c r="L58" s="16">
        <f>IFERROR(K57-L59,"")</f>
        <v>0</v>
      </c>
      <c r="M58" s="15"/>
      <c r="N58" s="17">
        <f>IFERROR(M57-N59,"")</f>
        <v>0</v>
      </c>
      <c r="AA58" s="23">
        <v>0</v>
      </c>
      <c r="AB58" s="23">
        <v>0</v>
      </c>
      <c r="AC58" s="23">
        <v>0</v>
      </c>
      <c r="AD58" s="23">
        <v>0</v>
      </c>
      <c r="AE58" s="23">
        <v>5904000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5904000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412000</v>
      </c>
      <c r="F61" s="108"/>
      <c r="G61" s="108">
        <f>IFERROR(G57-G60,"")</f>
        <v>6422000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0.934768841038632</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260</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239</v>
      </c>
      <c r="C70" s="96"/>
      <c r="D70" s="26" t="s">
        <v>240</v>
      </c>
      <c r="E70" s="91">
        <f>IFERROR(HLOOKUP($AE$38,$AA$76:$AI$80,2,FALSE),"")</f>
        <v>1312</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1312</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546" t="s">
        <v>151</v>
      </c>
      <c r="B85" s="547"/>
      <c r="C85" s="547"/>
      <c r="D85" s="547"/>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546" t="s">
        <v>155</v>
      </c>
      <c r="B87" s="547"/>
      <c r="C87" s="547"/>
      <c r="D87" s="547"/>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557" t="s">
        <v>158</v>
      </c>
      <c r="B89" s="558"/>
      <c r="C89" s="558"/>
      <c r="D89" s="558"/>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546" t="s">
        <v>160</v>
      </c>
      <c r="B91" s="547"/>
      <c r="C91" s="547"/>
      <c r="D91" s="548"/>
      <c r="E91" s="52" t="s">
        <v>241</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546" t="s">
        <v>172</v>
      </c>
      <c r="B98" s="547"/>
      <c r="C98" s="547"/>
      <c r="D98" s="548"/>
      <c r="E98" s="552" t="s">
        <v>206</v>
      </c>
      <c r="F98" s="553"/>
      <c r="G98" s="554" t="s">
        <v>173</v>
      </c>
      <c r="H98" s="555"/>
      <c r="I98" s="555"/>
      <c r="J98" s="555"/>
      <c r="K98" s="555"/>
      <c r="L98" s="555"/>
      <c r="M98" s="555"/>
      <c r="N98" s="556"/>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546" t="s">
        <v>183</v>
      </c>
      <c r="B105" s="547"/>
      <c r="C105" s="547"/>
      <c r="D105" s="548"/>
      <c r="E105" s="549" t="s">
        <v>242</v>
      </c>
      <c r="F105" s="550"/>
      <c r="G105" s="550"/>
      <c r="H105" s="550"/>
      <c r="I105" s="550"/>
      <c r="J105" s="550"/>
      <c r="K105" s="550"/>
      <c r="L105" s="550"/>
      <c r="M105" s="550"/>
      <c r="N105" s="551"/>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6317" t="s">
        <v>147</v>
      </c>
      <c r="Q4" s="6318"/>
      <c r="R4" s="6318"/>
      <c r="S4" s="6318"/>
      <c r="T4" s="197" t="str">
        <f>LEFT(E83,1)</f>
        <v>Ｂ</v>
      </c>
      <c r="U4" s="6443" t="s">
        <v>148</v>
      </c>
      <c r="V4" s="6443"/>
      <c r="W4" s="6443"/>
      <c r="X4" s="6444"/>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第4節　生涯学習</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生涯学習の推進</v>
      </c>
      <c r="F6" s="138"/>
      <c r="G6" s="138"/>
      <c r="H6" s="138"/>
      <c r="I6" s="138"/>
      <c r="J6" s="138"/>
      <c r="K6" s="138"/>
      <c r="L6" s="138"/>
      <c r="M6" s="138"/>
      <c r="N6" s="139"/>
      <c r="P6" s="6306" t="s">
        <v>151</v>
      </c>
      <c r="Q6" s="6307"/>
      <c r="R6" s="6307"/>
      <c r="S6" s="6307"/>
      <c r="T6" s="197" t="str">
        <f>LEFT(E85,1)</f>
        <v>Ｂ</v>
      </c>
      <c r="U6" s="6443" t="s">
        <v>152</v>
      </c>
      <c r="V6" s="6443"/>
      <c r="W6" s="6443"/>
      <c r="X6" s="6444"/>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6445" t="s">
        <v>153</v>
      </c>
      <c r="B7" s="6446"/>
      <c r="C7" s="6446"/>
      <c r="D7" s="6446"/>
      <c r="E7" s="6447" t="str">
        <f t="shared" si="0"/>
        <v>にいざプラスカレッジ</v>
      </c>
      <c r="F7" s="6448"/>
      <c r="G7" s="6448"/>
      <c r="H7" s="6448"/>
      <c r="I7" s="6448"/>
      <c r="J7" s="6448"/>
      <c r="K7" s="6448"/>
      <c r="L7" s="6448"/>
      <c r="M7" s="6448"/>
      <c r="N7" s="6449"/>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6420" t="s">
        <v>154</v>
      </c>
      <c r="B8" s="6421"/>
      <c r="C8" s="6421"/>
      <c r="D8" s="6421"/>
      <c r="E8" s="6430" t="str">
        <f t="shared" si="0"/>
        <v>生涯学習スポーツ課</v>
      </c>
      <c r="F8" s="6431"/>
      <c r="G8" s="6431"/>
      <c r="H8" s="6431"/>
      <c r="I8" s="6431"/>
      <c r="J8" s="6431"/>
      <c r="K8" s="6431"/>
      <c r="L8" s="6431"/>
      <c r="M8" s="6431"/>
      <c r="N8" s="6432"/>
      <c r="P8" s="6417" t="s">
        <v>155</v>
      </c>
      <c r="Q8" s="6418"/>
      <c r="R8" s="6418"/>
      <c r="S8" s="6418"/>
      <c r="T8" s="184" t="str">
        <f>LEFT(E87,1)</f>
        <v>Ｂ</v>
      </c>
      <c r="U8" s="6433" t="s">
        <v>156</v>
      </c>
      <c r="V8" s="6433"/>
      <c r="W8" s="6433"/>
      <c r="X8" s="6434"/>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6435" t="s">
        <v>157</v>
      </c>
      <c r="B9" s="6436"/>
      <c r="C9" s="6436"/>
      <c r="D9" s="6437"/>
      <c r="E9" s="6438" t="str">
        <f t="shared" si="0"/>
        <v>「にいざプラスカレッジ」を実施する。
開催予定コース・会場
（１）にいざまなびコース　跡見学園女子大学
（２）にいざデザインコース　十文字学園女子大学
（３）にいざサポートコース＜健康づくり＞　立教大学</v>
      </c>
      <c r="F9" s="6439"/>
      <c r="G9" s="6439"/>
      <c r="H9" s="6439"/>
      <c r="I9" s="6439"/>
      <c r="J9" s="6439"/>
      <c r="K9" s="6439"/>
      <c r="L9" s="6439"/>
      <c r="M9" s="6439"/>
      <c r="N9" s="6440"/>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6441" t="s">
        <v>158</v>
      </c>
      <c r="Q10" s="6442"/>
      <c r="R10" s="6442"/>
      <c r="S10" s="6442"/>
      <c r="T10" s="197" t="str">
        <f>LEFT(E89,1)</f>
        <v>Ａ</v>
      </c>
      <c r="U10" s="6433" t="s">
        <v>159</v>
      </c>
      <c r="V10" s="6433"/>
      <c r="W10" s="6433"/>
      <c r="X10" s="6434"/>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各大学の教授がコーディネーターとなってカリキュラムの作成を行うことで、専門性の高い講義を市民に提供でき、アンケートでも満足度の高い結果となっている。講義内容以外にも、大学キャンパスに通う機会や他の受講生と交流する機会として、今後の開催を楽しみにする声も多く、必要性の高い事業であると考える。市民の生涯学習の場として、生きる力と生きがいの創出に寄与している。
講義当日は、市職員及び運営補助員（過去の受講生）による運営体制を取っており、市民による主体的な運営をより一層推進する方策については検討の余地がある。</v>
      </c>
      <c r="U12" s="6415"/>
      <c r="V12" s="6415"/>
      <c r="W12" s="6415"/>
      <c r="X12" s="6416"/>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6420" t="s">
        <v>161</v>
      </c>
      <c r="B14" s="6421"/>
      <c r="C14" s="6421"/>
      <c r="D14" s="6421"/>
      <c r="E14" s="6422" t="str">
        <f>E51</f>
        <v>□市が直接実施  □一部委託  □全部委託・指定管理  ■その他</v>
      </c>
      <c r="F14" s="6423"/>
      <c r="G14" s="6423"/>
      <c r="H14" s="6423"/>
      <c r="I14" s="6423"/>
      <c r="J14" s="6423"/>
      <c r="K14" s="6423"/>
      <c r="L14" s="6423"/>
      <c r="M14" s="6423"/>
      <c r="N14" s="6424"/>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6420" t="s">
        <v>162</v>
      </c>
      <c r="B15" s="6421"/>
      <c r="C15" s="6421"/>
      <c r="D15" s="6421"/>
      <c r="E15" s="6422" t="str">
        <f>E52</f>
        <v>□国・県の制度　 □国・県の制度＋市独自の制度　 ■市独自の制度</v>
      </c>
      <c r="F15" s="6423"/>
      <c r="G15" s="6423"/>
      <c r="H15" s="6423"/>
      <c r="I15" s="6423"/>
      <c r="J15" s="6423"/>
      <c r="K15" s="6423"/>
      <c r="L15" s="6423"/>
      <c r="M15" s="6423"/>
      <c r="N15" s="6424"/>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6425" t="s">
        <v>163</v>
      </c>
      <c r="B16" s="6426"/>
      <c r="C16" s="6426"/>
      <c r="D16" s="6426"/>
      <c r="E16" s="6427" t="str">
        <f>E53</f>
        <v>なし</v>
      </c>
      <c r="F16" s="6428"/>
      <c r="G16" s="6428"/>
      <c r="H16" s="6428"/>
      <c r="I16" s="6428"/>
      <c r="J16" s="6428"/>
      <c r="K16" s="6428"/>
      <c r="L16" s="6428"/>
      <c r="M16" s="6428"/>
      <c r="N16" s="6429"/>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Ⅱ</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1037000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767000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270000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768852</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268148</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0.74141947926711671</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「自分を高め、地域を高める」学習の場をさらに推進するため、自分自身も地域もプラスとなるような学び舎となることを目指し、にいざプラスカレッジを開学した。
開学にあたっては、市長・教育長・市内３大学の関係者等で構成するにいざプラスカレッジ運営委員会を設置し、協議を行った。各大学の協力を得て、講師や教室等を提供して頂きながら実施した。
・開催期間　令和５年９月～１２月
・運営委員数　７人</v>
      </c>
      <c r="F26" s="105"/>
      <c r="G26" s="105"/>
      <c r="H26" s="105"/>
      <c r="I26" s="105"/>
      <c r="J26" s="105"/>
      <c r="K26" s="105"/>
      <c r="L26" s="105"/>
      <c r="M26" s="105"/>
      <c r="N26" s="106"/>
      <c r="O26" s="18"/>
      <c r="P26" s="6417" t="s">
        <v>183</v>
      </c>
      <c r="Q26" s="6418"/>
      <c r="R26" s="6418"/>
      <c r="S26" s="6419"/>
      <c r="T26" s="153" t="str">
        <f>E105</f>
        <v>今後も定期的に運営委員会を開催し、市民の学習ニーズの把握に努めながら取り組んでいく。また、引き続き各大学、コーディネーター及び運営補助員等と連携を図り、より良い運営方法を検討しながら、継続して事業を実施していく方針である。</v>
      </c>
      <c r="U26" s="6415"/>
      <c r="V26" s="6415"/>
      <c r="W26" s="6415"/>
      <c r="X26" s="6416"/>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修了者数</v>
      </c>
      <c r="C33" s="96"/>
      <c r="D33" s="21" t="str">
        <f t="shared" ref="D33:E36" si="1">D70</f>
        <v>人</v>
      </c>
      <c r="E33" s="148">
        <f t="shared" si="1"/>
        <v>64</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修了者率</v>
      </c>
      <c r="C34" s="96"/>
      <c r="D34" s="21" t="str">
        <f t="shared" si="1"/>
        <v>％</v>
      </c>
      <c r="E34" s="148">
        <f t="shared" si="1"/>
        <v>87.7</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受講満足度</v>
      </c>
      <c r="C35" s="96"/>
      <c r="D35" s="21" t="str">
        <f t="shared" si="1"/>
        <v>％</v>
      </c>
      <c r="E35" s="148">
        <f t="shared" si="1"/>
        <v>87</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運営委員会開催回数</v>
      </c>
      <c r="C36" s="93"/>
      <c r="D36" s="22" t="str">
        <f t="shared" si="1"/>
        <v>回</v>
      </c>
      <c r="E36" s="150">
        <f t="shared" si="1"/>
        <v>2</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第4節　生涯学習</v>
      </c>
      <c r="F42" s="138"/>
      <c r="G42" s="138"/>
      <c r="H42" s="138"/>
      <c r="I42" s="138"/>
      <c r="J42" s="138"/>
      <c r="K42" s="138"/>
      <c r="L42" s="138"/>
      <c r="M42" s="138"/>
      <c r="N42" s="139"/>
      <c r="AA42" s="8">
        <v>4</v>
      </c>
      <c r="AB42" s="8" t="s">
        <v>95</v>
      </c>
    </row>
    <row r="43" spans="1:35" ht="20.100000000000001" customHeight="1" x14ac:dyDescent="0.15">
      <c r="A43" s="103" t="s">
        <v>150</v>
      </c>
      <c r="B43" s="104"/>
      <c r="C43" s="104"/>
      <c r="D43" s="104"/>
      <c r="E43" s="138" t="str">
        <f>AB43</f>
        <v>施策１　生涯学習の推進</v>
      </c>
      <c r="F43" s="138"/>
      <c r="G43" s="138"/>
      <c r="H43" s="138"/>
      <c r="I43" s="138"/>
      <c r="J43" s="138"/>
      <c r="K43" s="138"/>
      <c r="L43" s="138"/>
      <c r="M43" s="138"/>
      <c r="N43" s="139"/>
      <c r="AA43" s="8">
        <v>1</v>
      </c>
      <c r="AB43" s="8" t="s">
        <v>96</v>
      </c>
    </row>
    <row r="44" spans="1:35" ht="20.100000000000001" customHeight="1" x14ac:dyDescent="0.15">
      <c r="A44" s="6407" t="s">
        <v>153</v>
      </c>
      <c r="B44" s="6408"/>
      <c r="C44" s="6408"/>
      <c r="D44" s="6408"/>
      <c r="E44" s="6409" t="s">
        <v>809</v>
      </c>
      <c r="F44" s="6410"/>
      <c r="G44" s="6410"/>
      <c r="H44" s="6410"/>
      <c r="I44" s="6410"/>
      <c r="J44" s="6410"/>
      <c r="K44" s="6410"/>
      <c r="L44" s="6410"/>
      <c r="M44" s="6410"/>
      <c r="N44" s="6411"/>
    </row>
    <row r="45" spans="1:35" ht="20.100000000000001" customHeight="1" x14ac:dyDescent="0.15">
      <c r="A45" s="6402" t="s">
        <v>154</v>
      </c>
      <c r="B45" s="6403"/>
      <c r="C45" s="6403"/>
      <c r="D45" s="6403"/>
      <c r="E45" s="6412" t="s">
        <v>719</v>
      </c>
      <c r="F45" s="6413"/>
      <c r="G45" s="6413"/>
      <c r="H45" s="6413"/>
      <c r="I45" s="6413"/>
      <c r="J45" s="6413"/>
      <c r="K45" s="6413"/>
      <c r="L45" s="6413"/>
      <c r="M45" s="6413"/>
      <c r="N45" s="6414"/>
    </row>
    <row r="46" spans="1:35" ht="20.100000000000001" customHeight="1" x14ac:dyDescent="0.15">
      <c r="A46" s="6396" t="s">
        <v>157</v>
      </c>
      <c r="B46" s="6397"/>
      <c r="C46" s="6397"/>
      <c r="D46" s="6398"/>
      <c r="E46" s="6399" t="s">
        <v>810</v>
      </c>
      <c r="F46" s="6400"/>
      <c r="G46" s="6400"/>
      <c r="H46" s="6400"/>
      <c r="I46" s="6400"/>
      <c r="J46" s="6400"/>
      <c r="K46" s="6400"/>
      <c r="L46" s="6400"/>
      <c r="M46" s="6400"/>
      <c r="N46" s="6401"/>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6402" t="s">
        <v>161</v>
      </c>
      <c r="B51" s="6403"/>
      <c r="C51" s="6403"/>
      <c r="D51" s="6403"/>
      <c r="E51" s="6404" t="str">
        <f>AA52 &amp; "市が直接実施  " &amp; AB52  &amp; "一部委託  "  &amp; AC52 &amp; "全部委託・指定管理  " &amp; AD52 &amp; "その他"</f>
        <v>□市が直接実施  □一部委託  □全部委託・指定管理  ■その他</v>
      </c>
      <c r="F51" s="6405"/>
      <c r="G51" s="6405"/>
      <c r="H51" s="6405"/>
      <c r="I51" s="6405"/>
      <c r="J51" s="6405"/>
      <c r="K51" s="6405"/>
      <c r="L51" s="6405"/>
      <c r="M51" s="6405"/>
      <c r="N51" s="6406"/>
    </row>
    <row r="52" spans="1:40" ht="20.100000000000001" customHeight="1" x14ac:dyDescent="0.15">
      <c r="A52" s="6402" t="s">
        <v>162</v>
      </c>
      <c r="B52" s="6403"/>
      <c r="C52" s="6403"/>
      <c r="D52" s="6403"/>
      <c r="E52" s="6404" t="str">
        <f>AA53 &amp; "国・県の制度　 " &amp; AB53  &amp; "国・県の制度＋市独自の制度　 "  &amp; AC53  &amp; "市独自の制度"</f>
        <v>□国・県の制度　 □国・県の制度＋市独自の制度　 ■市独自の制度</v>
      </c>
      <c r="F52" s="6405"/>
      <c r="G52" s="6405"/>
      <c r="H52" s="6405"/>
      <c r="I52" s="6405"/>
      <c r="J52" s="6405"/>
      <c r="K52" s="6405"/>
      <c r="L52" s="6405"/>
      <c r="M52" s="6405"/>
      <c r="N52" s="6406"/>
      <c r="AA52" s="8" t="s">
        <v>192</v>
      </c>
      <c r="AB52" s="8" t="s">
        <v>192</v>
      </c>
      <c r="AC52" s="8" t="s">
        <v>192</v>
      </c>
      <c r="AD52" s="8" t="s">
        <v>191</v>
      </c>
    </row>
    <row r="53" spans="1:40" ht="20.100000000000001" customHeight="1" thickBot="1" x14ac:dyDescent="0.2">
      <c r="A53" s="6391" t="s">
        <v>163</v>
      </c>
      <c r="B53" s="6392"/>
      <c r="C53" s="6392"/>
      <c r="D53" s="6392"/>
      <c r="E53" s="6393" t="s">
        <v>332</v>
      </c>
      <c r="F53" s="6394"/>
      <c r="G53" s="6394"/>
      <c r="H53" s="6394"/>
      <c r="I53" s="6394"/>
      <c r="J53" s="6394"/>
      <c r="K53" s="6394"/>
      <c r="L53" s="6394"/>
      <c r="M53" s="6394"/>
      <c r="N53" s="6395"/>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1037000</v>
      </c>
      <c r="F57" s="108"/>
      <c r="G57" s="108">
        <f>IFERROR(HLOOKUP($AF$38,$AA$56:$AI$57,2,FALSE)*1000,"")</f>
        <v>1009000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203</v>
      </c>
      <c r="AE57" s="23">
        <v>1037</v>
      </c>
      <c r="AF57" s="23">
        <v>1009</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767000</v>
      </c>
      <c r="G58" s="15"/>
      <c r="H58" s="16">
        <f>IFERROR(G57-H59,"")</f>
        <v>739000</v>
      </c>
      <c r="I58" s="15"/>
      <c r="J58" s="16">
        <f>IFERROR(I57-J59,"")</f>
        <v>0</v>
      </c>
      <c r="K58" s="15"/>
      <c r="L58" s="16">
        <f>IFERROR(K57-L59,"")</f>
        <v>0</v>
      </c>
      <c r="M58" s="15"/>
      <c r="N58" s="17">
        <f>IFERROR(M57-N59,"")</f>
        <v>0</v>
      </c>
      <c r="AA58" s="23">
        <v>0</v>
      </c>
      <c r="AB58" s="23">
        <v>0</v>
      </c>
      <c r="AC58" s="23">
        <v>0</v>
      </c>
      <c r="AD58" s="23">
        <v>0</v>
      </c>
      <c r="AE58" s="23">
        <v>768852</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270000</v>
      </c>
      <c r="G59" s="15"/>
      <c r="H59" s="16">
        <f>IFERROR(HLOOKUP($AF$38,$AA$60:$AI$61,2,FALSE)*1000,"")</f>
        <v>270000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768852</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268148</v>
      </c>
      <c r="F61" s="108"/>
      <c r="G61" s="108">
        <f>IFERROR(G57-G60,"")</f>
        <v>1009000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270</v>
      </c>
      <c r="AF61" s="24">
        <f t="shared" si="2"/>
        <v>270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0.74141947926711671</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811</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812</v>
      </c>
      <c r="C70" s="96"/>
      <c r="D70" s="26" t="s">
        <v>240</v>
      </c>
      <c r="E70" s="91">
        <f>IFERROR(HLOOKUP($AE$38,$AA$76:$AI$80,2,FALSE),"")</f>
        <v>64</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813</v>
      </c>
      <c r="C71" s="96"/>
      <c r="D71" s="26" t="s">
        <v>271</v>
      </c>
      <c r="E71" s="91">
        <f>IFERROR(HLOOKUP($AE$38,$AA$76:$AI$80,3,FALSE),"")</f>
        <v>87.7</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270</v>
      </c>
      <c r="AF71" s="25">
        <v>270</v>
      </c>
      <c r="AG71" s="25">
        <v>0</v>
      </c>
      <c r="AH71" s="25">
        <v>0</v>
      </c>
      <c r="AI71" s="25">
        <v>0</v>
      </c>
      <c r="AJ71" s="8" t="s">
        <v>194</v>
      </c>
      <c r="AL71" s="8" t="s">
        <v>194</v>
      </c>
      <c r="AN71" s="8" t="s">
        <v>194</v>
      </c>
    </row>
    <row r="72" spans="1:40" ht="20.100000000000001" customHeight="1" x14ac:dyDescent="0.15">
      <c r="A72" s="97"/>
      <c r="B72" s="96" t="s">
        <v>814</v>
      </c>
      <c r="C72" s="96"/>
      <c r="D72" s="26" t="s">
        <v>271</v>
      </c>
      <c r="E72" s="91">
        <f>IFERROR(HLOOKUP($AE$38,$AA$76:$AI$80,4,FALSE),"")</f>
        <v>87</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815</v>
      </c>
      <c r="C73" s="93"/>
      <c r="D73" s="27" t="s">
        <v>197</v>
      </c>
      <c r="E73" s="94">
        <f>IFERROR(HLOOKUP($AE$38,$AA$76:$AI$80,5,FALSE),"")</f>
        <v>2</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64</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87.7</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v>87</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v>2</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6378" t="s">
        <v>151</v>
      </c>
      <c r="B85" s="6379"/>
      <c r="C85" s="6379"/>
      <c r="D85" s="6379"/>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6378" t="s">
        <v>155</v>
      </c>
      <c r="B87" s="6379"/>
      <c r="C87" s="6379"/>
      <c r="D87" s="6379"/>
      <c r="E87" s="79" t="s">
        <v>203</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6389" t="s">
        <v>158</v>
      </c>
      <c r="B89" s="6390"/>
      <c r="C89" s="6390"/>
      <c r="D89" s="6390"/>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6378" t="s">
        <v>160</v>
      </c>
      <c r="B91" s="6379"/>
      <c r="C91" s="6379"/>
      <c r="D91" s="6380"/>
      <c r="E91" s="52" t="s">
        <v>816</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6378" t="s">
        <v>172</v>
      </c>
      <c r="B98" s="6379"/>
      <c r="C98" s="6379"/>
      <c r="D98" s="6380"/>
      <c r="E98" s="6384" t="s">
        <v>216</v>
      </c>
      <c r="F98" s="6385"/>
      <c r="G98" s="6386" t="s">
        <v>173</v>
      </c>
      <c r="H98" s="6387"/>
      <c r="I98" s="6387"/>
      <c r="J98" s="6387"/>
      <c r="K98" s="6387"/>
      <c r="L98" s="6387"/>
      <c r="M98" s="6387"/>
      <c r="N98" s="6388"/>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6378" t="s">
        <v>183</v>
      </c>
      <c r="B105" s="6379"/>
      <c r="C105" s="6379"/>
      <c r="D105" s="6380"/>
      <c r="E105" s="6381" t="s">
        <v>817</v>
      </c>
      <c r="F105" s="6382"/>
      <c r="G105" s="6382"/>
      <c r="H105" s="6382"/>
      <c r="I105" s="6382"/>
      <c r="J105" s="6382"/>
      <c r="K105" s="6382"/>
      <c r="L105" s="6382"/>
      <c r="M105" s="6382"/>
      <c r="N105" s="6383"/>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6389" t="s">
        <v>147</v>
      </c>
      <c r="Q4" s="6390"/>
      <c r="R4" s="6390"/>
      <c r="S4" s="6390"/>
      <c r="T4" s="197" t="str">
        <f>LEFT(E83,1)</f>
        <v>Ｂ</v>
      </c>
      <c r="U4" s="6515" t="s">
        <v>148</v>
      </c>
      <c r="V4" s="6515"/>
      <c r="W4" s="6515"/>
      <c r="X4" s="6516"/>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第4節　生涯学習</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生涯学習の推進</v>
      </c>
      <c r="F6" s="138"/>
      <c r="G6" s="138"/>
      <c r="H6" s="138"/>
      <c r="I6" s="138"/>
      <c r="J6" s="138"/>
      <c r="K6" s="138"/>
      <c r="L6" s="138"/>
      <c r="M6" s="138"/>
      <c r="N6" s="139"/>
      <c r="P6" s="6378" t="s">
        <v>151</v>
      </c>
      <c r="Q6" s="6379"/>
      <c r="R6" s="6379"/>
      <c r="S6" s="6379"/>
      <c r="T6" s="197" t="str">
        <f>LEFT(E85,1)</f>
        <v>Ｂ</v>
      </c>
      <c r="U6" s="6515" t="s">
        <v>152</v>
      </c>
      <c r="V6" s="6515"/>
      <c r="W6" s="6515"/>
      <c r="X6" s="6516"/>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6517" t="s">
        <v>153</v>
      </c>
      <c r="B7" s="6518"/>
      <c r="C7" s="6518"/>
      <c r="D7" s="6518"/>
      <c r="E7" s="6519" t="str">
        <f t="shared" si="0"/>
        <v>市民会館運営管理</v>
      </c>
      <c r="F7" s="6520"/>
      <c r="G7" s="6520"/>
      <c r="H7" s="6520"/>
      <c r="I7" s="6520"/>
      <c r="J7" s="6520"/>
      <c r="K7" s="6520"/>
      <c r="L7" s="6520"/>
      <c r="M7" s="6520"/>
      <c r="N7" s="6521"/>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6492" t="s">
        <v>154</v>
      </c>
      <c r="B8" s="6493"/>
      <c r="C8" s="6493"/>
      <c r="D8" s="6493"/>
      <c r="E8" s="6502" t="str">
        <f t="shared" si="0"/>
        <v>生涯学習スポーツ課</v>
      </c>
      <c r="F8" s="6503"/>
      <c r="G8" s="6503"/>
      <c r="H8" s="6503"/>
      <c r="I8" s="6503"/>
      <c r="J8" s="6503"/>
      <c r="K8" s="6503"/>
      <c r="L8" s="6503"/>
      <c r="M8" s="6503"/>
      <c r="N8" s="6504"/>
      <c r="P8" s="6489" t="s">
        <v>155</v>
      </c>
      <c r="Q8" s="6490"/>
      <c r="R8" s="6490"/>
      <c r="S8" s="6490"/>
      <c r="T8" s="184" t="str">
        <f>LEFT(E87,1)</f>
        <v>Ａ</v>
      </c>
      <c r="U8" s="6505" t="s">
        <v>156</v>
      </c>
      <c r="V8" s="6505"/>
      <c r="W8" s="6505"/>
      <c r="X8" s="6506"/>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6507" t="s">
        <v>157</v>
      </c>
      <c r="B9" s="6508"/>
      <c r="C9" s="6508"/>
      <c r="D9" s="6509"/>
      <c r="E9" s="6510" t="str">
        <f t="shared" si="0"/>
        <v>市民会館に係る運営管理を行う。
株式会社ケイミックスパブリックビジネスを指定管理者とする（令和元年度～令和５年度）。</v>
      </c>
      <c r="F9" s="6511"/>
      <c r="G9" s="6511"/>
      <c r="H9" s="6511"/>
      <c r="I9" s="6511"/>
      <c r="J9" s="6511"/>
      <c r="K9" s="6511"/>
      <c r="L9" s="6511"/>
      <c r="M9" s="6511"/>
      <c r="N9" s="6512"/>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6513" t="s">
        <v>158</v>
      </c>
      <c r="Q10" s="6514"/>
      <c r="R10" s="6514"/>
      <c r="S10" s="6514"/>
      <c r="T10" s="197" t="str">
        <f>LEFT(E89,1)</f>
        <v>Ａ</v>
      </c>
      <c r="U10" s="6505" t="s">
        <v>159</v>
      </c>
      <c r="V10" s="6505"/>
      <c r="W10" s="6505"/>
      <c r="X10" s="6506"/>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指定管理者により、施設の適切な維持管理が行われた。
また、指定管理者が民間のノウハウを生かして様々な自主事業を行い、市民が優れた文化に触れる機会を提供した。</v>
      </c>
      <c r="U12" s="6487"/>
      <c r="V12" s="6487"/>
      <c r="W12" s="6487"/>
      <c r="X12" s="648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6492" t="s">
        <v>161</v>
      </c>
      <c r="B14" s="6493"/>
      <c r="C14" s="6493"/>
      <c r="D14" s="6493"/>
      <c r="E14" s="6494" t="str">
        <f>E51</f>
        <v>□市が直接実施  □一部委託  ■全部委託・指定管理  □その他</v>
      </c>
      <c r="F14" s="6495"/>
      <c r="G14" s="6495"/>
      <c r="H14" s="6495"/>
      <c r="I14" s="6495"/>
      <c r="J14" s="6495"/>
      <c r="K14" s="6495"/>
      <c r="L14" s="6495"/>
      <c r="M14" s="6495"/>
      <c r="N14" s="6496"/>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6492" t="s">
        <v>162</v>
      </c>
      <c r="B15" s="6493"/>
      <c r="C15" s="6493"/>
      <c r="D15" s="6493"/>
      <c r="E15" s="6494" t="str">
        <f>E52</f>
        <v>□国・県の制度　 □国・県の制度＋市独自の制度　 ■市独自の制度</v>
      </c>
      <c r="F15" s="6495"/>
      <c r="G15" s="6495"/>
      <c r="H15" s="6495"/>
      <c r="I15" s="6495"/>
      <c r="J15" s="6495"/>
      <c r="K15" s="6495"/>
      <c r="L15" s="6495"/>
      <c r="M15" s="6495"/>
      <c r="N15" s="6496"/>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6497" t="s">
        <v>163</v>
      </c>
      <c r="B16" s="6498"/>
      <c r="C16" s="6498"/>
      <c r="D16" s="6498"/>
      <c r="E16" s="6499" t="str">
        <f>E53</f>
        <v>新座市民会館条例、新座市民会館規則</v>
      </c>
      <c r="F16" s="6500"/>
      <c r="G16" s="6500"/>
      <c r="H16" s="6500"/>
      <c r="I16" s="6500"/>
      <c r="J16" s="6500"/>
      <c r="K16" s="6500"/>
      <c r="L16" s="6500"/>
      <c r="M16" s="6500"/>
      <c r="N16" s="6501"/>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87466000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87466000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87408253</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57747</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0.99933977774220839</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指定管理者である株式会社ケイミックスパブリックビジネスが、市民会館の運営、維持管理、主催事業の開催等を行った。
また、現行の指定管理者の指定期間が令和５年度で終了するため、次期の指定管理者の選定を行った。</v>
      </c>
      <c r="F26" s="105"/>
      <c r="G26" s="105"/>
      <c r="H26" s="105"/>
      <c r="I26" s="105"/>
      <c r="J26" s="105"/>
      <c r="K26" s="105"/>
      <c r="L26" s="105"/>
      <c r="M26" s="105"/>
      <c r="N26" s="106"/>
      <c r="O26" s="18"/>
      <c r="P26" s="6489" t="s">
        <v>183</v>
      </c>
      <c r="Q26" s="6490"/>
      <c r="R26" s="6490"/>
      <c r="S26" s="6491"/>
      <c r="T26" s="153" t="str">
        <f>E105</f>
        <v>今後も引き続き、会館の設置目的である市民の文化的向上と福祉の増進に向け、指定管理者と連携し、魅力ある施設運営を行う。</v>
      </c>
      <c r="U26" s="6487"/>
      <c r="V26" s="6487"/>
      <c r="W26" s="6487"/>
      <c r="X26" s="6488"/>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ホール及び会議室（和室を含む。）利用回数</v>
      </c>
      <c r="C33" s="96"/>
      <c r="D33" s="21" t="str">
        <f t="shared" ref="D33:E36" si="1">D70</f>
        <v>回</v>
      </c>
      <c r="E33" s="162">
        <f t="shared" si="1"/>
        <v>2859</v>
      </c>
      <c r="F33" s="162"/>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ホール利用率</v>
      </c>
      <c r="C34" s="96"/>
      <c r="D34" s="21" t="str">
        <f t="shared" si="1"/>
        <v>％</v>
      </c>
      <c r="E34" s="148">
        <f t="shared" si="1"/>
        <v>61.1</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第4節　生涯学習</v>
      </c>
      <c r="F42" s="138"/>
      <c r="G42" s="138"/>
      <c r="H42" s="138"/>
      <c r="I42" s="138"/>
      <c r="J42" s="138"/>
      <c r="K42" s="138"/>
      <c r="L42" s="138"/>
      <c r="M42" s="138"/>
      <c r="N42" s="139"/>
      <c r="AA42" s="8">
        <v>4</v>
      </c>
      <c r="AB42" s="8" t="s">
        <v>95</v>
      </c>
    </row>
    <row r="43" spans="1:35" ht="20.100000000000001" customHeight="1" x14ac:dyDescent="0.15">
      <c r="A43" s="103" t="s">
        <v>150</v>
      </c>
      <c r="B43" s="104"/>
      <c r="C43" s="104"/>
      <c r="D43" s="104"/>
      <c r="E43" s="138" t="str">
        <f>AB43</f>
        <v>施策１　生涯学習の推進</v>
      </c>
      <c r="F43" s="138"/>
      <c r="G43" s="138"/>
      <c r="H43" s="138"/>
      <c r="I43" s="138"/>
      <c r="J43" s="138"/>
      <c r="K43" s="138"/>
      <c r="L43" s="138"/>
      <c r="M43" s="138"/>
      <c r="N43" s="139"/>
      <c r="AA43" s="8">
        <v>1</v>
      </c>
      <c r="AB43" s="8" t="s">
        <v>96</v>
      </c>
    </row>
    <row r="44" spans="1:35" ht="20.100000000000001" customHeight="1" x14ac:dyDescent="0.15">
      <c r="A44" s="6479" t="s">
        <v>153</v>
      </c>
      <c r="B44" s="6480"/>
      <c r="C44" s="6480"/>
      <c r="D44" s="6480"/>
      <c r="E44" s="6481" t="s">
        <v>818</v>
      </c>
      <c r="F44" s="6482"/>
      <c r="G44" s="6482"/>
      <c r="H44" s="6482"/>
      <c r="I44" s="6482"/>
      <c r="J44" s="6482"/>
      <c r="K44" s="6482"/>
      <c r="L44" s="6482"/>
      <c r="M44" s="6482"/>
      <c r="N44" s="6483"/>
    </row>
    <row r="45" spans="1:35" ht="20.100000000000001" customHeight="1" x14ac:dyDescent="0.15">
      <c r="A45" s="6474" t="s">
        <v>154</v>
      </c>
      <c r="B45" s="6475"/>
      <c r="C45" s="6475"/>
      <c r="D45" s="6475"/>
      <c r="E45" s="6484" t="s">
        <v>719</v>
      </c>
      <c r="F45" s="6485"/>
      <c r="G45" s="6485"/>
      <c r="H45" s="6485"/>
      <c r="I45" s="6485"/>
      <c r="J45" s="6485"/>
      <c r="K45" s="6485"/>
      <c r="L45" s="6485"/>
      <c r="M45" s="6485"/>
      <c r="N45" s="6486"/>
    </row>
    <row r="46" spans="1:35" ht="20.100000000000001" customHeight="1" x14ac:dyDescent="0.15">
      <c r="A46" s="6468" t="s">
        <v>157</v>
      </c>
      <c r="B46" s="6469"/>
      <c r="C46" s="6469"/>
      <c r="D46" s="6470"/>
      <c r="E46" s="6471" t="s">
        <v>819</v>
      </c>
      <c r="F46" s="6472"/>
      <c r="G46" s="6472"/>
      <c r="H46" s="6472"/>
      <c r="I46" s="6472"/>
      <c r="J46" s="6472"/>
      <c r="K46" s="6472"/>
      <c r="L46" s="6472"/>
      <c r="M46" s="6472"/>
      <c r="N46" s="6473"/>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6474" t="s">
        <v>161</v>
      </c>
      <c r="B51" s="6475"/>
      <c r="C51" s="6475"/>
      <c r="D51" s="6475"/>
      <c r="E51" s="6476" t="str">
        <f>AA52 &amp; "市が直接実施  " &amp; AB52  &amp; "一部委託  "  &amp; AC52 &amp; "全部委託・指定管理  " &amp; AD52 &amp; "その他"</f>
        <v>□市が直接実施  □一部委託  ■全部委託・指定管理  □その他</v>
      </c>
      <c r="F51" s="6477"/>
      <c r="G51" s="6477"/>
      <c r="H51" s="6477"/>
      <c r="I51" s="6477"/>
      <c r="J51" s="6477"/>
      <c r="K51" s="6477"/>
      <c r="L51" s="6477"/>
      <c r="M51" s="6477"/>
      <c r="N51" s="6478"/>
    </row>
    <row r="52" spans="1:40" ht="20.100000000000001" customHeight="1" x14ac:dyDescent="0.15">
      <c r="A52" s="6474" t="s">
        <v>162</v>
      </c>
      <c r="B52" s="6475"/>
      <c r="C52" s="6475"/>
      <c r="D52" s="6475"/>
      <c r="E52" s="6476" t="str">
        <f>AA53 &amp; "国・県の制度　 " &amp; AB53  &amp; "国・県の制度＋市独自の制度　 "  &amp; AC53  &amp; "市独自の制度"</f>
        <v>□国・県の制度　 □国・県の制度＋市独自の制度　 ■市独自の制度</v>
      </c>
      <c r="F52" s="6477"/>
      <c r="G52" s="6477"/>
      <c r="H52" s="6477"/>
      <c r="I52" s="6477"/>
      <c r="J52" s="6477"/>
      <c r="K52" s="6477"/>
      <c r="L52" s="6477"/>
      <c r="M52" s="6477"/>
      <c r="N52" s="6478"/>
      <c r="AA52" s="8" t="s">
        <v>192</v>
      </c>
      <c r="AB52" s="8" t="s">
        <v>192</v>
      </c>
      <c r="AC52" s="8" t="s">
        <v>191</v>
      </c>
      <c r="AD52" s="8" t="s">
        <v>192</v>
      </c>
    </row>
    <row r="53" spans="1:40" ht="20.100000000000001" customHeight="1" thickBot="1" x14ac:dyDescent="0.2">
      <c r="A53" s="6463" t="s">
        <v>163</v>
      </c>
      <c r="B53" s="6464"/>
      <c r="C53" s="6464"/>
      <c r="D53" s="6464"/>
      <c r="E53" s="6465" t="s">
        <v>820</v>
      </c>
      <c r="F53" s="6466"/>
      <c r="G53" s="6466"/>
      <c r="H53" s="6466"/>
      <c r="I53" s="6466"/>
      <c r="J53" s="6466"/>
      <c r="K53" s="6466"/>
      <c r="L53" s="6466"/>
      <c r="M53" s="6466"/>
      <c r="N53" s="6467"/>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87466000</v>
      </c>
      <c r="F57" s="108"/>
      <c r="G57" s="108">
        <f>IFERROR(HLOOKUP($AF$38,$AA$56:$AI$57,2,FALSE)*1000,"")</f>
        <v>83548000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86587</v>
      </c>
      <c r="AE57" s="23">
        <v>87466</v>
      </c>
      <c r="AF57" s="23">
        <v>83548</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87466000</v>
      </c>
      <c r="G58" s="15"/>
      <c r="H58" s="16">
        <f>IFERROR(G57-H59,"")</f>
        <v>83548000</v>
      </c>
      <c r="I58" s="15"/>
      <c r="J58" s="16">
        <f>IFERROR(I57-J59,"")</f>
        <v>0</v>
      </c>
      <c r="K58" s="15"/>
      <c r="L58" s="16">
        <f>IFERROR(K57-L59,"")</f>
        <v>0</v>
      </c>
      <c r="M58" s="15"/>
      <c r="N58" s="17">
        <f>IFERROR(M57-N59,"")</f>
        <v>0</v>
      </c>
      <c r="AA58" s="23">
        <v>0</v>
      </c>
      <c r="AB58" s="23">
        <v>0</v>
      </c>
      <c r="AC58" s="23">
        <v>0</v>
      </c>
      <c r="AD58" s="23">
        <v>56445180</v>
      </c>
      <c r="AE58" s="23">
        <v>87408253</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87408253</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57747</v>
      </c>
      <c r="F61" s="108"/>
      <c r="G61" s="108">
        <f>IFERROR(G57-G60,"")</f>
        <v>83548000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0.99933977774220839</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821</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822</v>
      </c>
      <c r="C70" s="96"/>
      <c r="D70" s="26" t="s">
        <v>197</v>
      </c>
      <c r="E70" s="91">
        <f>IFERROR(HLOOKUP($AE$38,$AA$76:$AI$80,2,FALSE),"")</f>
        <v>2859</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823</v>
      </c>
      <c r="C71" s="96"/>
      <c r="D71" s="26" t="s">
        <v>271</v>
      </c>
      <c r="E71" s="91">
        <f>IFERROR(HLOOKUP($AE$38,$AA$76:$AI$80,3,FALSE),"")</f>
        <v>61.1</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2859</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61.1</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6450" t="s">
        <v>151</v>
      </c>
      <c r="B85" s="6451"/>
      <c r="C85" s="6451"/>
      <c r="D85" s="6451"/>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6450" t="s">
        <v>155</v>
      </c>
      <c r="B87" s="6451"/>
      <c r="C87" s="6451"/>
      <c r="D87" s="6451"/>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6461" t="s">
        <v>158</v>
      </c>
      <c r="B89" s="6462"/>
      <c r="C89" s="6462"/>
      <c r="D89" s="6462"/>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6450" t="s">
        <v>160</v>
      </c>
      <c r="B91" s="6451"/>
      <c r="C91" s="6451"/>
      <c r="D91" s="6452"/>
      <c r="E91" s="52" t="s">
        <v>824</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6450" t="s">
        <v>172</v>
      </c>
      <c r="B98" s="6451"/>
      <c r="C98" s="6451"/>
      <c r="D98" s="6452"/>
      <c r="E98" s="6456" t="s">
        <v>206</v>
      </c>
      <c r="F98" s="6457"/>
      <c r="G98" s="6458" t="s">
        <v>173</v>
      </c>
      <c r="H98" s="6459"/>
      <c r="I98" s="6459"/>
      <c r="J98" s="6459"/>
      <c r="K98" s="6459"/>
      <c r="L98" s="6459"/>
      <c r="M98" s="6459"/>
      <c r="N98" s="6460"/>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6450" t="s">
        <v>183</v>
      </c>
      <c r="B105" s="6451"/>
      <c r="C105" s="6451"/>
      <c r="D105" s="6452"/>
      <c r="E105" s="6453" t="s">
        <v>825</v>
      </c>
      <c r="F105" s="6454"/>
      <c r="G105" s="6454"/>
      <c r="H105" s="6454"/>
      <c r="I105" s="6454"/>
      <c r="J105" s="6454"/>
      <c r="K105" s="6454"/>
      <c r="L105" s="6454"/>
      <c r="M105" s="6454"/>
      <c r="N105" s="6455"/>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6461" t="s">
        <v>147</v>
      </c>
      <c r="Q4" s="6462"/>
      <c r="R4" s="6462"/>
      <c r="S4" s="6462"/>
      <c r="T4" s="197" t="str">
        <f>LEFT(E83,1)</f>
        <v>Ｂ</v>
      </c>
      <c r="U4" s="6587" t="s">
        <v>148</v>
      </c>
      <c r="V4" s="6587"/>
      <c r="W4" s="6587"/>
      <c r="X4" s="6588"/>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第4節　生涯学習</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生涯学習の推進</v>
      </c>
      <c r="F6" s="138"/>
      <c r="G6" s="138"/>
      <c r="H6" s="138"/>
      <c r="I6" s="138"/>
      <c r="J6" s="138"/>
      <c r="K6" s="138"/>
      <c r="L6" s="138"/>
      <c r="M6" s="138"/>
      <c r="N6" s="139"/>
      <c r="P6" s="6450" t="s">
        <v>151</v>
      </c>
      <c r="Q6" s="6451"/>
      <c r="R6" s="6451"/>
      <c r="S6" s="6451"/>
      <c r="T6" s="197" t="str">
        <f>LEFT(E85,1)</f>
        <v>Ｂ</v>
      </c>
      <c r="U6" s="6587" t="s">
        <v>152</v>
      </c>
      <c r="V6" s="6587"/>
      <c r="W6" s="6587"/>
      <c r="X6" s="6588"/>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6589" t="s">
        <v>153</v>
      </c>
      <c r="B7" s="6590"/>
      <c r="C7" s="6590"/>
      <c r="D7" s="6590"/>
      <c r="E7" s="6591" t="str">
        <f t="shared" si="0"/>
        <v>ふるさと新座館ホール運営管理</v>
      </c>
      <c r="F7" s="6592"/>
      <c r="G7" s="6592"/>
      <c r="H7" s="6592"/>
      <c r="I7" s="6592"/>
      <c r="J7" s="6592"/>
      <c r="K7" s="6592"/>
      <c r="L7" s="6592"/>
      <c r="M7" s="6592"/>
      <c r="N7" s="6593"/>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6564" t="s">
        <v>154</v>
      </c>
      <c r="B8" s="6565"/>
      <c r="C8" s="6565"/>
      <c r="D8" s="6565"/>
      <c r="E8" s="6574" t="str">
        <f t="shared" si="0"/>
        <v>生涯学習スポーツ課</v>
      </c>
      <c r="F8" s="6575"/>
      <c r="G8" s="6575"/>
      <c r="H8" s="6575"/>
      <c r="I8" s="6575"/>
      <c r="J8" s="6575"/>
      <c r="K8" s="6575"/>
      <c r="L8" s="6575"/>
      <c r="M8" s="6575"/>
      <c r="N8" s="6576"/>
      <c r="P8" s="6561" t="s">
        <v>155</v>
      </c>
      <c r="Q8" s="6562"/>
      <c r="R8" s="6562"/>
      <c r="S8" s="6562"/>
      <c r="T8" s="184" t="str">
        <f>LEFT(E87,1)</f>
        <v>Ａ</v>
      </c>
      <c r="U8" s="6577" t="s">
        <v>156</v>
      </c>
      <c r="V8" s="6577"/>
      <c r="W8" s="6577"/>
      <c r="X8" s="6578"/>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6579" t="s">
        <v>157</v>
      </c>
      <c r="B9" s="6580"/>
      <c r="C9" s="6580"/>
      <c r="D9" s="6581"/>
      <c r="E9" s="6582" t="str">
        <f t="shared" si="0"/>
        <v>ふるさと新座館ホールに係る運営管理を行う。
株式会社セイウンを指定管理者とする（令和４年度～令和８年度）。</v>
      </c>
      <c r="F9" s="6583"/>
      <c r="G9" s="6583"/>
      <c r="H9" s="6583"/>
      <c r="I9" s="6583"/>
      <c r="J9" s="6583"/>
      <c r="K9" s="6583"/>
      <c r="L9" s="6583"/>
      <c r="M9" s="6583"/>
      <c r="N9" s="6584"/>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6585" t="s">
        <v>158</v>
      </c>
      <c r="Q10" s="6586"/>
      <c r="R10" s="6586"/>
      <c r="S10" s="6586"/>
      <c r="T10" s="197" t="str">
        <f>LEFT(E89,1)</f>
        <v>Ａ</v>
      </c>
      <c r="U10" s="6577" t="s">
        <v>159</v>
      </c>
      <c r="V10" s="6577"/>
      <c r="W10" s="6577"/>
      <c r="X10" s="657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指定管理者により、施設の適切な管理運営が行われた。
また、ホールの貸出業務に加え、市民の教育・文化活動の拠点として特色ある自主講演等も行った。</v>
      </c>
      <c r="U12" s="6559"/>
      <c r="V12" s="6559"/>
      <c r="W12" s="6559"/>
      <c r="X12" s="6560"/>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6564" t="s">
        <v>161</v>
      </c>
      <c r="B14" s="6565"/>
      <c r="C14" s="6565"/>
      <c r="D14" s="6565"/>
      <c r="E14" s="6566" t="str">
        <f>E51</f>
        <v>□市が直接実施  □一部委託  ■全部委託・指定管理  □その他</v>
      </c>
      <c r="F14" s="6567"/>
      <c r="G14" s="6567"/>
      <c r="H14" s="6567"/>
      <c r="I14" s="6567"/>
      <c r="J14" s="6567"/>
      <c r="K14" s="6567"/>
      <c r="L14" s="6567"/>
      <c r="M14" s="6567"/>
      <c r="N14" s="6568"/>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6564" t="s">
        <v>162</v>
      </c>
      <c r="B15" s="6565"/>
      <c r="C15" s="6565"/>
      <c r="D15" s="6565"/>
      <c r="E15" s="6566" t="str">
        <f>E52</f>
        <v>□国・県の制度　 □国・県の制度＋市独自の制度　 ■市独自の制度</v>
      </c>
      <c r="F15" s="6567"/>
      <c r="G15" s="6567"/>
      <c r="H15" s="6567"/>
      <c r="I15" s="6567"/>
      <c r="J15" s="6567"/>
      <c r="K15" s="6567"/>
      <c r="L15" s="6567"/>
      <c r="M15" s="6567"/>
      <c r="N15" s="6568"/>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6569" t="s">
        <v>163</v>
      </c>
      <c r="B16" s="6570"/>
      <c r="C16" s="6570"/>
      <c r="D16" s="6570"/>
      <c r="E16" s="6571" t="str">
        <f>E53</f>
        <v>新座市民会館条例、新座市民会館規則</v>
      </c>
      <c r="F16" s="6572"/>
      <c r="G16" s="6572"/>
      <c r="H16" s="6572"/>
      <c r="I16" s="6572"/>
      <c r="J16" s="6572"/>
      <c r="K16" s="6572"/>
      <c r="L16" s="6572"/>
      <c r="M16" s="6572"/>
      <c r="N16" s="6573"/>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4153000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4153000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4152600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400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0.99990368408379482</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指定管理者である株式会社セイウンが、事業計画書に基づき、ふるさと新座館ホールの運営、維持管理、自主事業等を行った。</v>
      </c>
      <c r="F26" s="105"/>
      <c r="G26" s="105"/>
      <c r="H26" s="105"/>
      <c r="I26" s="105"/>
      <c r="J26" s="105"/>
      <c r="K26" s="105"/>
      <c r="L26" s="105"/>
      <c r="M26" s="105"/>
      <c r="N26" s="106"/>
      <c r="O26" s="18"/>
      <c r="P26" s="6561" t="s">
        <v>183</v>
      </c>
      <c r="Q26" s="6562"/>
      <c r="R26" s="6562"/>
      <c r="S26" s="6563"/>
      <c r="T26" s="153" t="str">
        <f>E105</f>
        <v>今後も引き続き、会館の設置目的である市民の文化的向上と福祉の増進に向け、指定管理者と連携し、魅力ある施設運営を行う。</v>
      </c>
      <c r="U26" s="6559"/>
      <c r="V26" s="6559"/>
      <c r="W26" s="6559"/>
      <c r="X26" s="6560"/>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ホール利用件数</v>
      </c>
      <c r="C33" s="96"/>
      <c r="D33" s="21" t="str">
        <f t="shared" ref="D33:E36" si="1">D70</f>
        <v>件</v>
      </c>
      <c r="E33" s="148">
        <f t="shared" si="1"/>
        <v>344</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ホール利用率</v>
      </c>
      <c r="C34" s="96"/>
      <c r="D34" s="21" t="str">
        <f t="shared" si="1"/>
        <v>％</v>
      </c>
      <c r="E34" s="148">
        <f t="shared" si="1"/>
        <v>36.5</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第4節　生涯学習</v>
      </c>
      <c r="F42" s="138"/>
      <c r="G42" s="138"/>
      <c r="H42" s="138"/>
      <c r="I42" s="138"/>
      <c r="J42" s="138"/>
      <c r="K42" s="138"/>
      <c r="L42" s="138"/>
      <c r="M42" s="138"/>
      <c r="N42" s="139"/>
      <c r="AA42" s="8">
        <v>4</v>
      </c>
      <c r="AB42" s="8" t="s">
        <v>95</v>
      </c>
    </row>
    <row r="43" spans="1:35" ht="20.100000000000001" customHeight="1" x14ac:dyDescent="0.15">
      <c r="A43" s="103" t="s">
        <v>150</v>
      </c>
      <c r="B43" s="104"/>
      <c r="C43" s="104"/>
      <c r="D43" s="104"/>
      <c r="E43" s="138" t="str">
        <f>AB43</f>
        <v>施策１　生涯学習の推進</v>
      </c>
      <c r="F43" s="138"/>
      <c r="G43" s="138"/>
      <c r="H43" s="138"/>
      <c r="I43" s="138"/>
      <c r="J43" s="138"/>
      <c r="K43" s="138"/>
      <c r="L43" s="138"/>
      <c r="M43" s="138"/>
      <c r="N43" s="139"/>
      <c r="AA43" s="8">
        <v>1</v>
      </c>
      <c r="AB43" s="8" t="s">
        <v>96</v>
      </c>
    </row>
    <row r="44" spans="1:35" ht="20.100000000000001" customHeight="1" x14ac:dyDescent="0.15">
      <c r="A44" s="6551" t="s">
        <v>153</v>
      </c>
      <c r="B44" s="6552"/>
      <c r="C44" s="6552"/>
      <c r="D44" s="6552"/>
      <c r="E44" s="6553" t="s">
        <v>826</v>
      </c>
      <c r="F44" s="6554"/>
      <c r="G44" s="6554"/>
      <c r="H44" s="6554"/>
      <c r="I44" s="6554"/>
      <c r="J44" s="6554"/>
      <c r="K44" s="6554"/>
      <c r="L44" s="6554"/>
      <c r="M44" s="6554"/>
      <c r="N44" s="6555"/>
    </row>
    <row r="45" spans="1:35" ht="20.100000000000001" customHeight="1" x14ac:dyDescent="0.15">
      <c r="A45" s="6546" t="s">
        <v>154</v>
      </c>
      <c r="B45" s="6547"/>
      <c r="C45" s="6547"/>
      <c r="D45" s="6547"/>
      <c r="E45" s="6556" t="s">
        <v>719</v>
      </c>
      <c r="F45" s="6557"/>
      <c r="G45" s="6557"/>
      <c r="H45" s="6557"/>
      <c r="I45" s="6557"/>
      <c r="J45" s="6557"/>
      <c r="K45" s="6557"/>
      <c r="L45" s="6557"/>
      <c r="M45" s="6557"/>
      <c r="N45" s="6558"/>
    </row>
    <row r="46" spans="1:35" ht="20.100000000000001" customHeight="1" x14ac:dyDescent="0.15">
      <c r="A46" s="6540" t="s">
        <v>157</v>
      </c>
      <c r="B46" s="6541"/>
      <c r="C46" s="6541"/>
      <c r="D46" s="6542"/>
      <c r="E46" s="6543" t="s">
        <v>827</v>
      </c>
      <c r="F46" s="6544"/>
      <c r="G46" s="6544"/>
      <c r="H46" s="6544"/>
      <c r="I46" s="6544"/>
      <c r="J46" s="6544"/>
      <c r="K46" s="6544"/>
      <c r="L46" s="6544"/>
      <c r="M46" s="6544"/>
      <c r="N46" s="6545"/>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6546" t="s">
        <v>161</v>
      </c>
      <c r="B51" s="6547"/>
      <c r="C51" s="6547"/>
      <c r="D51" s="6547"/>
      <c r="E51" s="6548" t="str">
        <f>AA52 &amp; "市が直接実施  " &amp; AB52  &amp; "一部委託  "  &amp; AC52 &amp; "全部委託・指定管理  " &amp; AD52 &amp; "その他"</f>
        <v>□市が直接実施  □一部委託  ■全部委託・指定管理  □その他</v>
      </c>
      <c r="F51" s="6549"/>
      <c r="G51" s="6549"/>
      <c r="H51" s="6549"/>
      <c r="I51" s="6549"/>
      <c r="J51" s="6549"/>
      <c r="K51" s="6549"/>
      <c r="L51" s="6549"/>
      <c r="M51" s="6549"/>
      <c r="N51" s="6550"/>
    </row>
    <row r="52" spans="1:40" ht="20.100000000000001" customHeight="1" x14ac:dyDescent="0.15">
      <c r="A52" s="6546" t="s">
        <v>162</v>
      </c>
      <c r="B52" s="6547"/>
      <c r="C52" s="6547"/>
      <c r="D52" s="6547"/>
      <c r="E52" s="6548" t="str">
        <f>AA53 &amp; "国・県の制度　 " &amp; AB53  &amp; "国・県の制度＋市独自の制度　 "  &amp; AC53  &amp; "市独自の制度"</f>
        <v>□国・県の制度　 □国・県の制度＋市独自の制度　 ■市独自の制度</v>
      </c>
      <c r="F52" s="6549"/>
      <c r="G52" s="6549"/>
      <c r="H52" s="6549"/>
      <c r="I52" s="6549"/>
      <c r="J52" s="6549"/>
      <c r="K52" s="6549"/>
      <c r="L52" s="6549"/>
      <c r="M52" s="6549"/>
      <c r="N52" s="6550"/>
      <c r="AA52" s="8" t="s">
        <v>192</v>
      </c>
      <c r="AB52" s="8" t="s">
        <v>192</v>
      </c>
      <c r="AC52" s="8" t="s">
        <v>191</v>
      </c>
      <c r="AD52" s="8" t="s">
        <v>192</v>
      </c>
    </row>
    <row r="53" spans="1:40" ht="20.100000000000001" customHeight="1" thickBot="1" x14ac:dyDescent="0.2">
      <c r="A53" s="6535" t="s">
        <v>163</v>
      </c>
      <c r="B53" s="6536"/>
      <c r="C53" s="6536"/>
      <c r="D53" s="6536"/>
      <c r="E53" s="6537" t="s">
        <v>820</v>
      </c>
      <c r="F53" s="6538"/>
      <c r="G53" s="6538"/>
      <c r="H53" s="6538"/>
      <c r="I53" s="6538"/>
      <c r="J53" s="6538"/>
      <c r="K53" s="6538"/>
      <c r="L53" s="6538"/>
      <c r="M53" s="6538"/>
      <c r="N53" s="6539"/>
      <c r="AA53" s="8" t="s">
        <v>192</v>
      </c>
      <c r="AB53" s="8" t="s">
        <v>192</v>
      </c>
      <c r="AC53" s="8" t="s">
        <v>191</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4153000</v>
      </c>
      <c r="F57" s="108"/>
      <c r="G57" s="108">
        <f>IFERROR(HLOOKUP($AF$38,$AA$56:$AI$57,2,FALSE)*1000,"")</f>
        <v>3760000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4545</v>
      </c>
      <c r="AE57" s="23">
        <v>4153</v>
      </c>
      <c r="AF57" s="23">
        <v>3760</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4153000</v>
      </c>
      <c r="G58" s="15"/>
      <c r="H58" s="16">
        <f>IFERROR(G57-H59,"")</f>
        <v>3760000</v>
      </c>
      <c r="I58" s="15"/>
      <c r="J58" s="16">
        <f>IFERROR(I57-J59,"")</f>
        <v>0</v>
      </c>
      <c r="K58" s="15"/>
      <c r="L58" s="16">
        <f>IFERROR(K57-L59,"")</f>
        <v>0</v>
      </c>
      <c r="M58" s="15"/>
      <c r="N58" s="17">
        <f>IFERROR(M57-N59,"")</f>
        <v>0</v>
      </c>
      <c r="AA58" s="23">
        <v>0</v>
      </c>
      <c r="AB58" s="23">
        <v>0</v>
      </c>
      <c r="AC58" s="23">
        <v>0</v>
      </c>
      <c r="AD58" s="23">
        <v>3030000</v>
      </c>
      <c r="AE58" s="23">
        <v>4152600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4152600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400</v>
      </c>
      <c r="F61" s="108"/>
      <c r="G61" s="108">
        <f>IFERROR(G57-G60,"")</f>
        <v>3760000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0.99990368408379482</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828</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829</v>
      </c>
      <c r="C70" s="96"/>
      <c r="D70" s="26" t="s">
        <v>393</v>
      </c>
      <c r="E70" s="91">
        <f>IFERROR(HLOOKUP($AE$38,$AA$76:$AI$80,2,FALSE),"")</f>
        <v>344</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823</v>
      </c>
      <c r="C71" s="96"/>
      <c r="D71" s="26" t="s">
        <v>271</v>
      </c>
      <c r="E71" s="91">
        <f>IFERROR(HLOOKUP($AE$38,$AA$76:$AI$80,3,FALSE),"")</f>
        <v>36.5</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344</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36.5</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6522" t="s">
        <v>151</v>
      </c>
      <c r="B85" s="6523"/>
      <c r="C85" s="6523"/>
      <c r="D85" s="6523"/>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6522" t="s">
        <v>155</v>
      </c>
      <c r="B87" s="6523"/>
      <c r="C87" s="6523"/>
      <c r="D87" s="6523"/>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6533" t="s">
        <v>158</v>
      </c>
      <c r="B89" s="6534"/>
      <c r="C89" s="6534"/>
      <c r="D89" s="6534"/>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6522" t="s">
        <v>160</v>
      </c>
      <c r="B91" s="6523"/>
      <c r="C91" s="6523"/>
      <c r="D91" s="6524"/>
      <c r="E91" s="52" t="s">
        <v>830</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6522" t="s">
        <v>172</v>
      </c>
      <c r="B98" s="6523"/>
      <c r="C98" s="6523"/>
      <c r="D98" s="6524"/>
      <c r="E98" s="6528" t="s">
        <v>206</v>
      </c>
      <c r="F98" s="6529"/>
      <c r="G98" s="6530" t="s">
        <v>173</v>
      </c>
      <c r="H98" s="6531"/>
      <c r="I98" s="6531"/>
      <c r="J98" s="6531"/>
      <c r="K98" s="6531"/>
      <c r="L98" s="6531"/>
      <c r="M98" s="6531"/>
      <c r="N98" s="6532"/>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6522" t="s">
        <v>183</v>
      </c>
      <c r="B105" s="6523"/>
      <c r="C105" s="6523"/>
      <c r="D105" s="6524"/>
      <c r="E105" s="6525" t="s">
        <v>825</v>
      </c>
      <c r="F105" s="6526"/>
      <c r="G105" s="6526"/>
      <c r="H105" s="6526"/>
      <c r="I105" s="6526"/>
      <c r="J105" s="6526"/>
      <c r="K105" s="6526"/>
      <c r="L105" s="6526"/>
      <c r="M105" s="6526"/>
      <c r="N105" s="6527"/>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6533" t="s">
        <v>147</v>
      </c>
      <c r="Q4" s="6534"/>
      <c r="R4" s="6534"/>
      <c r="S4" s="6534"/>
      <c r="T4" s="197" t="str">
        <f>LEFT(E83,1)</f>
        <v>Ｂ</v>
      </c>
      <c r="U4" s="6659" t="s">
        <v>148</v>
      </c>
      <c r="V4" s="6659"/>
      <c r="W4" s="6659"/>
      <c r="X4" s="6660"/>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第4節　生涯学習</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生涯学習の推進</v>
      </c>
      <c r="F6" s="138"/>
      <c r="G6" s="138"/>
      <c r="H6" s="138"/>
      <c r="I6" s="138"/>
      <c r="J6" s="138"/>
      <c r="K6" s="138"/>
      <c r="L6" s="138"/>
      <c r="M6" s="138"/>
      <c r="N6" s="139"/>
      <c r="P6" s="6522" t="s">
        <v>151</v>
      </c>
      <c r="Q6" s="6523"/>
      <c r="R6" s="6523"/>
      <c r="S6" s="6523"/>
      <c r="T6" s="197" t="str">
        <f>LEFT(E85,1)</f>
        <v>Ｂ</v>
      </c>
      <c r="U6" s="6659" t="s">
        <v>152</v>
      </c>
      <c r="V6" s="6659"/>
      <c r="W6" s="6659"/>
      <c r="X6" s="6660"/>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6661" t="s">
        <v>153</v>
      </c>
      <c r="B7" s="6662"/>
      <c r="C7" s="6662"/>
      <c r="D7" s="6662"/>
      <c r="E7" s="6663" t="str">
        <f t="shared" si="0"/>
        <v>公民館運営審議会</v>
      </c>
      <c r="F7" s="6664"/>
      <c r="G7" s="6664"/>
      <c r="H7" s="6664"/>
      <c r="I7" s="6664"/>
      <c r="J7" s="6664"/>
      <c r="K7" s="6664"/>
      <c r="L7" s="6664"/>
      <c r="M7" s="6664"/>
      <c r="N7" s="6665"/>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6636" t="s">
        <v>154</v>
      </c>
      <c r="B8" s="6637"/>
      <c r="C8" s="6637"/>
      <c r="D8" s="6637"/>
      <c r="E8" s="6646" t="str">
        <f t="shared" si="0"/>
        <v>中央公民館</v>
      </c>
      <c r="F8" s="6647"/>
      <c r="G8" s="6647"/>
      <c r="H8" s="6647"/>
      <c r="I8" s="6647"/>
      <c r="J8" s="6647"/>
      <c r="K8" s="6647"/>
      <c r="L8" s="6647"/>
      <c r="M8" s="6647"/>
      <c r="N8" s="6648"/>
      <c r="P8" s="6633" t="s">
        <v>155</v>
      </c>
      <c r="Q8" s="6634"/>
      <c r="R8" s="6634"/>
      <c r="S8" s="6634"/>
      <c r="T8" s="184" t="str">
        <f>LEFT(E87,1)</f>
        <v>Ａ</v>
      </c>
      <c r="U8" s="6649" t="s">
        <v>156</v>
      </c>
      <c r="V8" s="6649"/>
      <c r="W8" s="6649"/>
      <c r="X8" s="6650"/>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6651" t="s">
        <v>157</v>
      </c>
      <c r="B9" s="6652"/>
      <c r="C9" s="6652"/>
      <c r="D9" s="6653"/>
      <c r="E9" s="6654" t="str">
        <f t="shared" si="0"/>
        <v>社会教育法第２９条及び新座市立公民館条例第１９条の規定に基づき、公民館運営審議会を設置し、公民館における各種事業の企画実施等について調査審議を行う。</v>
      </c>
      <c r="F9" s="6655"/>
      <c r="G9" s="6655"/>
      <c r="H9" s="6655"/>
      <c r="I9" s="6655"/>
      <c r="J9" s="6655"/>
      <c r="K9" s="6655"/>
      <c r="L9" s="6655"/>
      <c r="M9" s="6655"/>
      <c r="N9" s="6656"/>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6657" t="s">
        <v>158</v>
      </c>
      <c r="Q10" s="6658"/>
      <c r="R10" s="6658"/>
      <c r="S10" s="6658"/>
      <c r="T10" s="197" t="str">
        <f>LEFT(E89,1)</f>
        <v>Ａ</v>
      </c>
      <c r="U10" s="6649" t="s">
        <v>159</v>
      </c>
      <c r="V10" s="6649"/>
      <c r="W10" s="6649"/>
      <c r="X10" s="6650"/>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計画どおりに公民館運営審議会を開催し、評価や意見を頂くとともに、取り組むべき課題等について相互理解を深めた。</v>
      </c>
      <c r="U12" s="6631"/>
      <c r="V12" s="6631"/>
      <c r="W12" s="6631"/>
      <c r="X12" s="6632"/>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6636" t="s">
        <v>161</v>
      </c>
      <c r="B14" s="6637"/>
      <c r="C14" s="6637"/>
      <c r="D14" s="6637"/>
      <c r="E14" s="6638" t="str">
        <f>E51</f>
        <v>■市が直接実施  □一部委託  □全部委託・指定管理  □その他</v>
      </c>
      <c r="F14" s="6639"/>
      <c r="G14" s="6639"/>
      <c r="H14" s="6639"/>
      <c r="I14" s="6639"/>
      <c r="J14" s="6639"/>
      <c r="K14" s="6639"/>
      <c r="L14" s="6639"/>
      <c r="M14" s="6639"/>
      <c r="N14" s="6640"/>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6636" t="s">
        <v>162</v>
      </c>
      <c r="B15" s="6637"/>
      <c r="C15" s="6637"/>
      <c r="D15" s="6637"/>
      <c r="E15" s="6638" t="str">
        <f>E52</f>
        <v>□国・県の制度　 ■国・県の制度＋市独自の制度　 □市独自の制度</v>
      </c>
      <c r="F15" s="6639"/>
      <c r="G15" s="6639"/>
      <c r="H15" s="6639"/>
      <c r="I15" s="6639"/>
      <c r="J15" s="6639"/>
      <c r="K15" s="6639"/>
      <c r="L15" s="6639"/>
      <c r="M15" s="6639"/>
      <c r="N15" s="6640"/>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6641" t="s">
        <v>163</v>
      </c>
      <c r="B16" s="6642"/>
      <c r="C16" s="6642"/>
      <c r="D16" s="6642"/>
      <c r="E16" s="6643" t="str">
        <f>E53</f>
        <v>社会教育法第２９条及び新座市立公民館条例第１９条</v>
      </c>
      <c r="F16" s="6644"/>
      <c r="G16" s="6644"/>
      <c r="H16" s="6644"/>
      <c r="I16" s="6644"/>
      <c r="J16" s="6644"/>
      <c r="K16" s="6644"/>
      <c r="L16" s="6644"/>
      <c r="M16" s="6644"/>
      <c r="N16" s="6645"/>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84000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84000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68500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15500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0.81547619047619047</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社会教育法第２９条及び新座市立公民館条例第１９条の規定に基づき、公民館運営審議会を設置し、公民館における各種事業の企画実施等について調査審議を行った。</v>
      </c>
      <c r="F26" s="105"/>
      <c r="G26" s="105"/>
      <c r="H26" s="105"/>
      <c r="I26" s="105"/>
      <c r="J26" s="105"/>
      <c r="K26" s="105"/>
      <c r="L26" s="105"/>
      <c r="M26" s="105"/>
      <c r="N26" s="106"/>
      <c r="O26" s="18"/>
      <c r="P26" s="6633" t="s">
        <v>183</v>
      </c>
      <c r="Q26" s="6634"/>
      <c r="R26" s="6634"/>
      <c r="S26" s="6635"/>
      <c r="T26" s="153" t="str">
        <f>E105</f>
        <v>公民館運営審議会を定期的に開催する中で、事業内容について審議いただき、意見や提案を頂きながら、公民館事業の更なる充実を図っていく。</v>
      </c>
      <c r="U26" s="6631"/>
      <c r="V26" s="6631"/>
      <c r="W26" s="6631"/>
      <c r="X26" s="6632"/>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公民館運営審議会数</v>
      </c>
      <c r="C33" s="96"/>
      <c r="D33" s="21" t="str">
        <f t="shared" ref="D33:E36" si="1">D70</f>
        <v>回</v>
      </c>
      <c r="E33" s="148">
        <f t="shared" si="1"/>
        <v>1</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第4節　生涯学習</v>
      </c>
      <c r="F42" s="138"/>
      <c r="G42" s="138"/>
      <c r="H42" s="138"/>
      <c r="I42" s="138"/>
      <c r="J42" s="138"/>
      <c r="K42" s="138"/>
      <c r="L42" s="138"/>
      <c r="M42" s="138"/>
      <c r="N42" s="139"/>
      <c r="AA42" s="8">
        <v>4</v>
      </c>
      <c r="AB42" s="8" t="s">
        <v>95</v>
      </c>
    </row>
    <row r="43" spans="1:35" ht="20.100000000000001" customHeight="1" x14ac:dyDescent="0.15">
      <c r="A43" s="103" t="s">
        <v>150</v>
      </c>
      <c r="B43" s="104"/>
      <c r="C43" s="104"/>
      <c r="D43" s="104"/>
      <c r="E43" s="138" t="str">
        <f>AB43</f>
        <v>施策１　生涯学習の推進</v>
      </c>
      <c r="F43" s="138"/>
      <c r="G43" s="138"/>
      <c r="H43" s="138"/>
      <c r="I43" s="138"/>
      <c r="J43" s="138"/>
      <c r="K43" s="138"/>
      <c r="L43" s="138"/>
      <c r="M43" s="138"/>
      <c r="N43" s="139"/>
      <c r="AA43" s="8">
        <v>1</v>
      </c>
      <c r="AB43" s="8" t="s">
        <v>96</v>
      </c>
    </row>
    <row r="44" spans="1:35" ht="20.100000000000001" customHeight="1" x14ac:dyDescent="0.15">
      <c r="A44" s="6623" t="s">
        <v>153</v>
      </c>
      <c r="B44" s="6624"/>
      <c r="C44" s="6624"/>
      <c r="D44" s="6624"/>
      <c r="E44" s="6625" t="s">
        <v>831</v>
      </c>
      <c r="F44" s="6626"/>
      <c r="G44" s="6626"/>
      <c r="H44" s="6626"/>
      <c r="I44" s="6626"/>
      <c r="J44" s="6626"/>
      <c r="K44" s="6626"/>
      <c r="L44" s="6626"/>
      <c r="M44" s="6626"/>
      <c r="N44" s="6627"/>
    </row>
    <row r="45" spans="1:35" ht="20.100000000000001" customHeight="1" x14ac:dyDescent="0.15">
      <c r="A45" s="6618" t="s">
        <v>154</v>
      </c>
      <c r="B45" s="6619"/>
      <c r="C45" s="6619"/>
      <c r="D45" s="6619"/>
      <c r="E45" s="6628" t="s">
        <v>832</v>
      </c>
      <c r="F45" s="6629"/>
      <c r="G45" s="6629"/>
      <c r="H45" s="6629"/>
      <c r="I45" s="6629"/>
      <c r="J45" s="6629"/>
      <c r="K45" s="6629"/>
      <c r="L45" s="6629"/>
      <c r="M45" s="6629"/>
      <c r="N45" s="6630"/>
    </row>
    <row r="46" spans="1:35" ht="20.100000000000001" customHeight="1" x14ac:dyDescent="0.15">
      <c r="A46" s="6612" t="s">
        <v>157</v>
      </c>
      <c r="B46" s="6613"/>
      <c r="C46" s="6613"/>
      <c r="D46" s="6614"/>
      <c r="E46" s="6615" t="s">
        <v>833</v>
      </c>
      <c r="F46" s="6616"/>
      <c r="G46" s="6616"/>
      <c r="H46" s="6616"/>
      <c r="I46" s="6616"/>
      <c r="J46" s="6616"/>
      <c r="K46" s="6616"/>
      <c r="L46" s="6616"/>
      <c r="M46" s="6616"/>
      <c r="N46" s="6617"/>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6618" t="s">
        <v>161</v>
      </c>
      <c r="B51" s="6619"/>
      <c r="C51" s="6619"/>
      <c r="D51" s="6619"/>
      <c r="E51" s="6620" t="str">
        <f>AA52 &amp; "市が直接実施  " &amp; AB52  &amp; "一部委託  "  &amp; AC52 &amp; "全部委託・指定管理  " &amp; AD52 &amp; "その他"</f>
        <v>■市が直接実施  □一部委託  □全部委託・指定管理  □その他</v>
      </c>
      <c r="F51" s="6621"/>
      <c r="G51" s="6621"/>
      <c r="H51" s="6621"/>
      <c r="I51" s="6621"/>
      <c r="J51" s="6621"/>
      <c r="K51" s="6621"/>
      <c r="L51" s="6621"/>
      <c r="M51" s="6621"/>
      <c r="N51" s="6622"/>
    </row>
    <row r="52" spans="1:40" ht="20.100000000000001" customHeight="1" x14ac:dyDescent="0.15">
      <c r="A52" s="6618" t="s">
        <v>162</v>
      </c>
      <c r="B52" s="6619"/>
      <c r="C52" s="6619"/>
      <c r="D52" s="6619"/>
      <c r="E52" s="6620" t="str">
        <f>AA53 &amp; "国・県の制度　 " &amp; AB53  &amp; "国・県の制度＋市独自の制度　 "  &amp; AC53  &amp; "市独自の制度"</f>
        <v>□国・県の制度　 ■国・県の制度＋市独自の制度　 □市独自の制度</v>
      </c>
      <c r="F52" s="6621"/>
      <c r="G52" s="6621"/>
      <c r="H52" s="6621"/>
      <c r="I52" s="6621"/>
      <c r="J52" s="6621"/>
      <c r="K52" s="6621"/>
      <c r="L52" s="6621"/>
      <c r="M52" s="6621"/>
      <c r="N52" s="6622"/>
      <c r="AA52" s="8" t="s">
        <v>191</v>
      </c>
      <c r="AB52" s="8" t="s">
        <v>192</v>
      </c>
      <c r="AC52" s="8" t="s">
        <v>192</v>
      </c>
      <c r="AD52" s="8" t="s">
        <v>192</v>
      </c>
    </row>
    <row r="53" spans="1:40" ht="20.100000000000001" customHeight="1" thickBot="1" x14ac:dyDescent="0.2">
      <c r="A53" s="6607" t="s">
        <v>163</v>
      </c>
      <c r="B53" s="6608"/>
      <c r="C53" s="6608"/>
      <c r="D53" s="6608"/>
      <c r="E53" s="6609" t="s">
        <v>834</v>
      </c>
      <c r="F53" s="6610"/>
      <c r="G53" s="6610"/>
      <c r="H53" s="6610"/>
      <c r="I53" s="6610"/>
      <c r="J53" s="6610"/>
      <c r="K53" s="6610"/>
      <c r="L53" s="6610"/>
      <c r="M53" s="6610"/>
      <c r="N53" s="6611"/>
      <c r="AA53" s="8" t="s">
        <v>192</v>
      </c>
      <c r="AB53" s="8" t="s">
        <v>191</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84000</v>
      </c>
      <c r="F57" s="108"/>
      <c r="G57" s="108">
        <f>IFERROR(HLOOKUP($AF$38,$AA$56:$AI$57,2,FALSE)*1000,"")</f>
        <v>167000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87</v>
      </c>
      <c r="AE57" s="23">
        <v>84</v>
      </c>
      <c r="AF57" s="23">
        <v>167</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84000</v>
      </c>
      <c r="G58" s="15"/>
      <c r="H58" s="16">
        <f>IFERROR(G57-H59,"")</f>
        <v>167000</v>
      </c>
      <c r="I58" s="15"/>
      <c r="J58" s="16">
        <f>IFERROR(I57-J59,"")</f>
        <v>0</v>
      </c>
      <c r="K58" s="15"/>
      <c r="L58" s="16">
        <f>IFERROR(K57-L59,"")</f>
        <v>0</v>
      </c>
      <c r="M58" s="15"/>
      <c r="N58" s="17">
        <f>IFERROR(M57-N59,"")</f>
        <v>0</v>
      </c>
      <c r="AA58" s="23">
        <v>0</v>
      </c>
      <c r="AB58" s="23">
        <v>0</v>
      </c>
      <c r="AC58" s="23">
        <v>0</v>
      </c>
      <c r="AD58" s="23">
        <v>0</v>
      </c>
      <c r="AE58" s="23">
        <v>68500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68500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15500</v>
      </c>
      <c r="F61" s="108"/>
      <c r="G61" s="108">
        <f>IFERROR(G57-G60,"")</f>
        <v>167000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0.81547619047619047</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835</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836</v>
      </c>
      <c r="C70" s="96"/>
      <c r="D70" s="26" t="s">
        <v>197</v>
      </c>
      <c r="E70" s="91">
        <f>IFERROR(HLOOKUP($AE$38,$AA$76:$AI$80,2,FALSE),"")</f>
        <v>1</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1</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6594" t="s">
        <v>151</v>
      </c>
      <c r="B85" s="6595"/>
      <c r="C85" s="6595"/>
      <c r="D85" s="6595"/>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6594" t="s">
        <v>155</v>
      </c>
      <c r="B87" s="6595"/>
      <c r="C87" s="6595"/>
      <c r="D87" s="6595"/>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6605" t="s">
        <v>158</v>
      </c>
      <c r="B89" s="6606"/>
      <c r="C89" s="6606"/>
      <c r="D89" s="6606"/>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6594" t="s">
        <v>160</v>
      </c>
      <c r="B91" s="6595"/>
      <c r="C91" s="6595"/>
      <c r="D91" s="6596"/>
      <c r="E91" s="52" t="s">
        <v>837</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6594" t="s">
        <v>172</v>
      </c>
      <c r="B98" s="6595"/>
      <c r="C98" s="6595"/>
      <c r="D98" s="6596"/>
      <c r="E98" s="6600" t="s">
        <v>206</v>
      </c>
      <c r="F98" s="6601"/>
      <c r="G98" s="6602" t="s">
        <v>173</v>
      </c>
      <c r="H98" s="6603"/>
      <c r="I98" s="6603"/>
      <c r="J98" s="6603"/>
      <c r="K98" s="6603"/>
      <c r="L98" s="6603"/>
      <c r="M98" s="6603"/>
      <c r="N98" s="6604"/>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6594" t="s">
        <v>183</v>
      </c>
      <c r="B105" s="6595"/>
      <c r="C105" s="6595"/>
      <c r="D105" s="6596"/>
      <c r="E105" s="6597" t="s">
        <v>838</v>
      </c>
      <c r="F105" s="6598"/>
      <c r="G105" s="6598"/>
      <c r="H105" s="6598"/>
      <c r="I105" s="6598"/>
      <c r="J105" s="6598"/>
      <c r="K105" s="6598"/>
      <c r="L105" s="6598"/>
      <c r="M105" s="6598"/>
      <c r="N105" s="6599"/>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6605" t="s">
        <v>147</v>
      </c>
      <c r="Q4" s="6606"/>
      <c r="R4" s="6606"/>
      <c r="S4" s="6606"/>
      <c r="T4" s="197" t="str">
        <f>LEFT(E83,1)</f>
        <v>Ｂ</v>
      </c>
      <c r="U4" s="6731" t="s">
        <v>148</v>
      </c>
      <c r="V4" s="6731"/>
      <c r="W4" s="6731"/>
      <c r="X4" s="6732"/>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第4節　生涯学習</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生涯学習の推進</v>
      </c>
      <c r="F6" s="138"/>
      <c r="G6" s="138"/>
      <c r="H6" s="138"/>
      <c r="I6" s="138"/>
      <c r="J6" s="138"/>
      <c r="K6" s="138"/>
      <c r="L6" s="138"/>
      <c r="M6" s="138"/>
      <c r="N6" s="139"/>
      <c r="P6" s="6594" t="s">
        <v>151</v>
      </c>
      <c r="Q6" s="6595"/>
      <c r="R6" s="6595"/>
      <c r="S6" s="6595"/>
      <c r="T6" s="197" t="str">
        <f>LEFT(E85,1)</f>
        <v>Ｂ</v>
      </c>
      <c r="U6" s="6731" t="s">
        <v>152</v>
      </c>
      <c r="V6" s="6731"/>
      <c r="W6" s="6731"/>
      <c r="X6" s="6732"/>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6733" t="s">
        <v>153</v>
      </c>
      <c r="B7" s="6734"/>
      <c r="C7" s="6734"/>
      <c r="D7" s="6734"/>
      <c r="E7" s="6735" t="str">
        <f t="shared" si="0"/>
        <v>公民館施設管理</v>
      </c>
      <c r="F7" s="6736"/>
      <c r="G7" s="6736"/>
      <c r="H7" s="6736"/>
      <c r="I7" s="6736"/>
      <c r="J7" s="6736"/>
      <c r="K7" s="6736"/>
      <c r="L7" s="6736"/>
      <c r="M7" s="6736"/>
      <c r="N7" s="6737"/>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6708" t="s">
        <v>154</v>
      </c>
      <c r="B8" s="6709"/>
      <c r="C8" s="6709"/>
      <c r="D8" s="6709"/>
      <c r="E8" s="6718" t="str">
        <f t="shared" si="0"/>
        <v>中央公民館</v>
      </c>
      <c r="F8" s="6719"/>
      <c r="G8" s="6719"/>
      <c r="H8" s="6719"/>
      <c r="I8" s="6719"/>
      <c r="J8" s="6719"/>
      <c r="K8" s="6719"/>
      <c r="L8" s="6719"/>
      <c r="M8" s="6719"/>
      <c r="N8" s="6720"/>
      <c r="P8" s="6705" t="s">
        <v>155</v>
      </c>
      <c r="Q8" s="6706"/>
      <c r="R8" s="6706"/>
      <c r="S8" s="6706"/>
      <c r="T8" s="184" t="str">
        <f>LEFT(E87,1)</f>
        <v>Ａ</v>
      </c>
      <c r="U8" s="6721" t="s">
        <v>156</v>
      </c>
      <c r="V8" s="6721"/>
      <c r="W8" s="6721"/>
      <c r="X8" s="6722"/>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6723" t="s">
        <v>157</v>
      </c>
      <c r="B9" s="6724"/>
      <c r="C9" s="6724"/>
      <c r="D9" s="6725"/>
      <c r="E9" s="6726" t="str">
        <f t="shared" si="0"/>
        <v>公民館及びコミュニティセンターに係る運営管理を行う。
１　公民館（５館）
　　中央公民館、栄公民館、栗原公民館、畑中公民館、大和田公民館
２　コミュニティセンター（２館）
　　東北コミュニティセンター、西堀・新堀コミュニティセンター</v>
      </c>
      <c r="F9" s="6727"/>
      <c r="G9" s="6727"/>
      <c r="H9" s="6727"/>
      <c r="I9" s="6727"/>
      <c r="J9" s="6727"/>
      <c r="K9" s="6727"/>
      <c r="L9" s="6727"/>
      <c r="M9" s="6727"/>
      <c r="N9" s="6728"/>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6729" t="s">
        <v>158</v>
      </c>
      <c r="Q10" s="6730"/>
      <c r="R10" s="6730"/>
      <c r="S10" s="6730"/>
      <c r="T10" s="197" t="str">
        <f>LEFT(E89,1)</f>
        <v>Ａ</v>
      </c>
      <c r="U10" s="6721" t="s">
        <v>159</v>
      </c>
      <c r="V10" s="6721"/>
      <c r="W10" s="6721"/>
      <c r="X10" s="6722"/>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公民館（5館）及びコミュニティセンター（2館）に係る運営及び維持管理を行った。</v>
      </c>
      <c r="U12" s="6703"/>
      <c r="V12" s="6703"/>
      <c r="W12" s="6703"/>
      <c r="X12" s="6704"/>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6708" t="s">
        <v>161</v>
      </c>
      <c r="B14" s="6709"/>
      <c r="C14" s="6709"/>
      <c r="D14" s="6709"/>
      <c r="E14" s="6710" t="str">
        <f>E51</f>
        <v>■市が直接実施  □一部委託  □全部委託・指定管理  □その他</v>
      </c>
      <c r="F14" s="6711"/>
      <c r="G14" s="6711"/>
      <c r="H14" s="6711"/>
      <c r="I14" s="6711"/>
      <c r="J14" s="6711"/>
      <c r="K14" s="6711"/>
      <c r="L14" s="6711"/>
      <c r="M14" s="6711"/>
      <c r="N14" s="6712"/>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6708" t="s">
        <v>162</v>
      </c>
      <c r="B15" s="6709"/>
      <c r="C15" s="6709"/>
      <c r="D15" s="6709"/>
      <c r="E15" s="6710" t="str">
        <f>E52</f>
        <v>■国・県の制度　 □国・県の制度＋市独自の制度　 □市独自の制度</v>
      </c>
      <c r="F15" s="6711"/>
      <c r="G15" s="6711"/>
      <c r="H15" s="6711"/>
      <c r="I15" s="6711"/>
      <c r="J15" s="6711"/>
      <c r="K15" s="6711"/>
      <c r="L15" s="6711"/>
      <c r="M15" s="6711"/>
      <c r="N15" s="6712"/>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6713" t="s">
        <v>163</v>
      </c>
      <c r="B16" s="6714"/>
      <c r="C16" s="6714"/>
      <c r="D16" s="6714"/>
      <c r="E16" s="6715" t="str">
        <f>E53</f>
        <v>社会教育法第5条第1項第3号</v>
      </c>
      <c r="F16" s="6716"/>
      <c r="G16" s="6716"/>
      <c r="H16" s="6716"/>
      <c r="I16" s="6716"/>
      <c r="J16" s="6716"/>
      <c r="K16" s="6716"/>
      <c r="L16" s="6716"/>
      <c r="M16" s="6716"/>
      <c r="N16" s="6717"/>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103044000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86472000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16572000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97093792</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5950208</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0.94225565777726017</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公民館及びコミュニティセンターに係る運営管理を行った。
１　公民館（5館）
　　中央公民館、栄公民館、栗原公民館、畑中公民館、大和田公民館
２　コミュニティセンター（2館）
　　東北コミュニティセンター、西堀・新堀コミュニティセンター</v>
      </c>
      <c r="F26" s="105"/>
      <c r="G26" s="105"/>
      <c r="H26" s="105"/>
      <c r="I26" s="105"/>
      <c r="J26" s="105"/>
      <c r="K26" s="105"/>
      <c r="L26" s="105"/>
      <c r="M26" s="105"/>
      <c r="N26" s="106"/>
      <c r="O26" s="18"/>
      <c r="P26" s="6705" t="s">
        <v>183</v>
      </c>
      <c r="Q26" s="6706"/>
      <c r="R26" s="6706"/>
      <c r="S26" s="6707"/>
      <c r="T26" s="153" t="str">
        <f>E105</f>
        <v>引き続き、公民館（5館）及びコミュニティセンター（2館）に係る運営及び維持管理を行う。</v>
      </c>
      <c r="U26" s="6703"/>
      <c r="V26" s="6703"/>
      <c r="W26" s="6703"/>
      <c r="X26" s="6704"/>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施設等修繕箇所数</v>
      </c>
      <c r="C33" s="96"/>
      <c r="D33" s="21" t="str">
        <f t="shared" ref="D33:E36" si="1">D70</f>
        <v>か所</v>
      </c>
      <c r="E33" s="148">
        <f t="shared" si="1"/>
        <v>28</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第4節　生涯学習</v>
      </c>
      <c r="F42" s="138"/>
      <c r="G42" s="138"/>
      <c r="H42" s="138"/>
      <c r="I42" s="138"/>
      <c r="J42" s="138"/>
      <c r="K42" s="138"/>
      <c r="L42" s="138"/>
      <c r="M42" s="138"/>
      <c r="N42" s="139"/>
      <c r="AA42" s="8">
        <v>4</v>
      </c>
      <c r="AB42" s="8" t="s">
        <v>95</v>
      </c>
    </row>
    <row r="43" spans="1:35" ht="20.100000000000001" customHeight="1" x14ac:dyDescent="0.15">
      <c r="A43" s="103" t="s">
        <v>150</v>
      </c>
      <c r="B43" s="104"/>
      <c r="C43" s="104"/>
      <c r="D43" s="104"/>
      <c r="E43" s="138" t="str">
        <f>AB43</f>
        <v>施策１　生涯学習の推進</v>
      </c>
      <c r="F43" s="138"/>
      <c r="G43" s="138"/>
      <c r="H43" s="138"/>
      <c r="I43" s="138"/>
      <c r="J43" s="138"/>
      <c r="K43" s="138"/>
      <c r="L43" s="138"/>
      <c r="M43" s="138"/>
      <c r="N43" s="139"/>
      <c r="AA43" s="8">
        <v>1</v>
      </c>
      <c r="AB43" s="8" t="s">
        <v>96</v>
      </c>
    </row>
    <row r="44" spans="1:35" ht="20.100000000000001" customHeight="1" x14ac:dyDescent="0.15">
      <c r="A44" s="6695" t="s">
        <v>153</v>
      </c>
      <c r="B44" s="6696"/>
      <c r="C44" s="6696"/>
      <c r="D44" s="6696"/>
      <c r="E44" s="6697" t="s">
        <v>839</v>
      </c>
      <c r="F44" s="6698"/>
      <c r="G44" s="6698"/>
      <c r="H44" s="6698"/>
      <c r="I44" s="6698"/>
      <c r="J44" s="6698"/>
      <c r="K44" s="6698"/>
      <c r="L44" s="6698"/>
      <c r="M44" s="6698"/>
      <c r="N44" s="6699"/>
    </row>
    <row r="45" spans="1:35" ht="20.100000000000001" customHeight="1" x14ac:dyDescent="0.15">
      <c r="A45" s="6690" t="s">
        <v>154</v>
      </c>
      <c r="B45" s="6691"/>
      <c r="C45" s="6691"/>
      <c r="D45" s="6691"/>
      <c r="E45" s="6700" t="s">
        <v>832</v>
      </c>
      <c r="F45" s="6701"/>
      <c r="G45" s="6701"/>
      <c r="H45" s="6701"/>
      <c r="I45" s="6701"/>
      <c r="J45" s="6701"/>
      <c r="K45" s="6701"/>
      <c r="L45" s="6701"/>
      <c r="M45" s="6701"/>
      <c r="N45" s="6702"/>
    </row>
    <row r="46" spans="1:35" ht="20.100000000000001" customHeight="1" x14ac:dyDescent="0.15">
      <c r="A46" s="6684" t="s">
        <v>157</v>
      </c>
      <c r="B46" s="6685"/>
      <c r="C46" s="6685"/>
      <c r="D46" s="6686"/>
      <c r="E46" s="6687" t="s">
        <v>840</v>
      </c>
      <c r="F46" s="6688"/>
      <c r="G46" s="6688"/>
      <c r="H46" s="6688"/>
      <c r="I46" s="6688"/>
      <c r="J46" s="6688"/>
      <c r="K46" s="6688"/>
      <c r="L46" s="6688"/>
      <c r="M46" s="6688"/>
      <c r="N46" s="6689"/>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6690" t="s">
        <v>161</v>
      </c>
      <c r="B51" s="6691"/>
      <c r="C51" s="6691"/>
      <c r="D51" s="6691"/>
      <c r="E51" s="6692" t="str">
        <f>AA52 &amp; "市が直接実施  " &amp; AB52  &amp; "一部委託  "  &amp; AC52 &amp; "全部委託・指定管理  " &amp; AD52 &amp; "その他"</f>
        <v>■市が直接実施  □一部委託  □全部委託・指定管理  □その他</v>
      </c>
      <c r="F51" s="6693"/>
      <c r="G51" s="6693"/>
      <c r="H51" s="6693"/>
      <c r="I51" s="6693"/>
      <c r="J51" s="6693"/>
      <c r="K51" s="6693"/>
      <c r="L51" s="6693"/>
      <c r="M51" s="6693"/>
      <c r="N51" s="6694"/>
    </row>
    <row r="52" spans="1:40" ht="20.100000000000001" customHeight="1" x14ac:dyDescent="0.15">
      <c r="A52" s="6690" t="s">
        <v>162</v>
      </c>
      <c r="B52" s="6691"/>
      <c r="C52" s="6691"/>
      <c r="D52" s="6691"/>
      <c r="E52" s="6692" t="str">
        <f>AA53 &amp; "国・県の制度　 " &amp; AB53  &amp; "国・県の制度＋市独自の制度　 "  &amp; AC53  &amp; "市独自の制度"</f>
        <v>■国・県の制度　 □国・県の制度＋市独自の制度　 □市独自の制度</v>
      </c>
      <c r="F52" s="6693"/>
      <c r="G52" s="6693"/>
      <c r="H52" s="6693"/>
      <c r="I52" s="6693"/>
      <c r="J52" s="6693"/>
      <c r="K52" s="6693"/>
      <c r="L52" s="6693"/>
      <c r="M52" s="6693"/>
      <c r="N52" s="6694"/>
      <c r="AA52" s="8" t="s">
        <v>191</v>
      </c>
      <c r="AB52" s="8" t="s">
        <v>192</v>
      </c>
      <c r="AC52" s="8" t="s">
        <v>192</v>
      </c>
      <c r="AD52" s="8" t="s">
        <v>192</v>
      </c>
    </row>
    <row r="53" spans="1:40" ht="20.100000000000001" customHeight="1" thickBot="1" x14ac:dyDescent="0.2">
      <c r="A53" s="6679" t="s">
        <v>163</v>
      </c>
      <c r="B53" s="6680"/>
      <c r="C53" s="6680"/>
      <c r="D53" s="6680"/>
      <c r="E53" s="6681" t="s">
        <v>841</v>
      </c>
      <c r="F53" s="6682"/>
      <c r="G53" s="6682"/>
      <c r="H53" s="6682"/>
      <c r="I53" s="6682"/>
      <c r="J53" s="6682"/>
      <c r="K53" s="6682"/>
      <c r="L53" s="6682"/>
      <c r="M53" s="6682"/>
      <c r="N53" s="6683"/>
      <c r="AA53" s="8" t="s">
        <v>191</v>
      </c>
      <c r="AB53" s="8" t="s">
        <v>192</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103044000</v>
      </c>
      <c r="F57" s="108"/>
      <c r="G57" s="108">
        <f>IFERROR(HLOOKUP($AF$38,$AA$56:$AI$57,2,FALSE)*1000,"")</f>
        <v>106932000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103347</v>
      </c>
      <c r="AE57" s="23">
        <v>103044</v>
      </c>
      <c r="AF57" s="23">
        <v>106932</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86472000</v>
      </c>
      <c r="G58" s="15"/>
      <c r="H58" s="16">
        <f>IFERROR(G57-H59,"")</f>
        <v>95618000</v>
      </c>
      <c r="I58" s="15"/>
      <c r="J58" s="16">
        <f>IFERROR(I57-J59,"")</f>
        <v>0</v>
      </c>
      <c r="K58" s="15"/>
      <c r="L58" s="16">
        <f>IFERROR(K57-L59,"")</f>
        <v>0</v>
      </c>
      <c r="M58" s="15"/>
      <c r="N58" s="17">
        <f>IFERROR(M57-N59,"")</f>
        <v>0</v>
      </c>
      <c r="AA58" s="23">
        <v>0</v>
      </c>
      <c r="AB58" s="23">
        <v>0</v>
      </c>
      <c r="AC58" s="23">
        <v>0</v>
      </c>
      <c r="AD58" s="23">
        <v>60202676</v>
      </c>
      <c r="AE58" s="23">
        <v>97093792</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16572000</v>
      </c>
      <c r="G59" s="15"/>
      <c r="H59" s="16">
        <f>IFERROR(HLOOKUP($AF$38,$AA$60:$AI$61,2,FALSE)*1000,"")</f>
        <v>11314000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97093792</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5950208</v>
      </c>
      <c r="F61" s="108"/>
      <c r="G61" s="108">
        <f>IFERROR(G57-G60,"")</f>
        <v>106932000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11710</v>
      </c>
      <c r="AE61" s="24">
        <f t="shared" si="2"/>
        <v>16572</v>
      </c>
      <c r="AF61" s="24">
        <f t="shared" si="2"/>
        <v>11314</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0.94225565777726017</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6203</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842</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11699</v>
      </c>
      <c r="AE64" s="25">
        <v>10358</v>
      </c>
      <c r="AF64" s="25">
        <v>11296</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843</v>
      </c>
      <c r="C70" s="96"/>
      <c r="D70" s="26" t="s">
        <v>713</v>
      </c>
      <c r="E70" s="91">
        <f>IFERROR(HLOOKUP($AE$38,$AA$76:$AI$80,2,FALSE),"")</f>
        <v>28</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11</v>
      </c>
      <c r="AE71" s="25">
        <v>11</v>
      </c>
      <c r="AF71" s="25">
        <v>18</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28</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6666" t="s">
        <v>151</v>
      </c>
      <c r="B85" s="6667"/>
      <c r="C85" s="6667"/>
      <c r="D85" s="6667"/>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6666" t="s">
        <v>155</v>
      </c>
      <c r="B87" s="6667"/>
      <c r="C87" s="6667"/>
      <c r="D87" s="6667"/>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6677" t="s">
        <v>158</v>
      </c>
      <c r="B89" s="6678"/>
      <c r="C89" s="6678"/>
      <c r="D89" s="6678"/>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6666" t="s">
        <v>160</v>
      </c>
      <c r="B91" s="6667"/>
      <c r="C91" s="6667"/>
      <c r="D91" s="6668"/>
      <c r="E91" s="52" t="s">
        <v>844</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6666" t="s">
        <v>172</v>
      </c>
      <c r="B98" s="6667"/>
      <c r="C98" s="6667"/>
      <c r="D98" s="6668"/>
      <c r="E98" s="6672" t="s">
        <v>206</v>
      </c>
      <c r="F98" s="6673"/>
      <c r="G98" s="6674" t="s">
        <v>173</v>
      </c>
      <c r="H98" s="6675"/>
      <c r="I98" s="6675"/>
      <c r="J98" s="6675"/>
      <c r="K98" s="6675"/>
      <c r="L98" s="6675"/>
      <c r="M98" s="6675"/>
      <c r="N98" s="6676"/>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6666" t="s">
        <v>183</v>
      </c>
      <c r="B105" s="6667"/>
      <c r="C105" s="6667"/>
      <c r="D105" s="6668"/>
      <c r="E105" s="6669" t="s">
        <v>845</v>
      </c>
      <c r="F105" s="6670"/>
      <c r="G105" s="6670"/>
      <c r="H105" s="6670"/>
      <c r="I105" s="6670"/>
      <c r="J105" s="6670"/>
      <c r="K105" s="6670"/>
      <c r="L105" s="6670"/>
      <c r="M105" s="6670"/>
      <c r="N105" s="6671"/>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6677" t="s">
        <v>147</v>
      </c>
      <c r="Q4" s="6678"/>
      <c r="R4" s="6678"/>
      <c r="S4" s="6678"/>
      <c r="T4" s="197" t="str">
        <f>LEFT(E83,1)</f>
        <v>Ｂ</v>
      </c>
      <c r="U4" s="6803" t="s">
        <v>148</v>
      </c>
      <c r="V4" s="6803"/>
      <c r="W4" s="6803"/>
      <c r="X4" s="6804"/>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第4節　生涯学習</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生涯学習の推進</v>
      </c>
      <c r="F6" s="138"/>
      <c r="G6" s="138"/>
      <c r="H6" s="138"/>
      <c r="I6" s="138"/>
      <c r="J6" s="138"/>
      <c r="K6" s="138"/>
      <c r="L6" s="138"/>
      <c r="M6" s="138"/>
      <c r="N6" s="139"/>
      <c r="P6" s="6666" t="s">
        <v>151</v>
      </c>
      <c r="Q6" s="6667"/>
      <c r="R6" s="6667"/>
      <c r="S6" s="6667"/>
      <c r="T6" s="197" t="str">
        <f>LEFT(E85,1)</f>
        <v>Ｂ</v>
      </c>
      <c r="U6" s="6803" t="s">
        <v>152</v>
      </c>
      <c r="V6" s="6803"/>
      <c r="W6" s="6803"/>
      <c r="X6" s="6804"/>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6805" t="s">
        <v>153</v>
      </c>
      <c r="B7" s="6806"/>
      <c r="C7" s="6806"/>
      <c r="D7" s="6806"/>
      <c r="E7" s="6807" t="str">
        <f t="shared" si="0"/>
        <v>公民館講座</v>
      </c>
      <c r="F7" s="6808"/>
      <c r="G7" s="6808"/>
      <c r="H7" s="6808"/>
      <c r="I7" s="6808"/>
      <c r="J7" s="6808"/>
      <c r="K7" s="6808"/>
      <c r="L7" s="6808"/>
      <c r="M7" s="6808"/>
      <c r="N7" s="6809"/>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6780" t="s">
        <v>154</v>
      </c>
      <c r="B8" s="6781"/>
      <c r="C8" s="6781"/>
      <c r="D8" s="6781"/>
      <c r="E8" s="6790" t="str">
        <f t="shared" si="0"/>
        <v>中央公民館</v>
      </c>
      <c r="F8" s="6791"/>
      <c r="G8" s="6791"/>
      <c r="H8" s="6791"/>
      <c r="I8" s="6791"/>
      <c r="J8" s="6791"/>
      <c r="K8" s="6791"/>
      <c r="L8" s="6791"/>
      <c r="M8" s="6791"/>
      <c r="N8" s="6792"/>
      <c r="P8" s="6777" t="s">
        <v>155</v>
      </c>
      <c r="Q8" s="6778"/>
      <c r="R8" s="6778"/>
      <c r="S8" s="6778"/>
      <c r="T8" s="184" t="str">
        <f>LEFT(E87,1)</f>
        <v>Ａ</v>
      </c>
      <c r="U8" s="6793" t="s">
        <v>156</v>
      </c>
      <c r="V8" s="6793"/>
      <c r="W8" s="6793"/>
      <c r="X8" s="6794"/>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6795" t="s">
        <v>157</v>
      </c>
      <c r="B9" s="6796"/>
      <c r="C9" s="6796"/>
      <c r="D9" s="6797"/>
      <c r="E9" s="6798" t="str">
        <f t="shared" si="0"/>
        <v>市民の多様な学習ニーズに対応するため、学習機会を提供し、各種講座を行う。　
実施予定講座
家庭教育・国際理解と交流・子どもたちの体験的学習・環境・芸術・文化・高齢社会・グループ・サークルとの連携・市民参画・観光・ＩＴ・人権に関する講座など</v>
      </c>
      <c r="F9" s="6799"/>
      <c r="G9" s="6799"/>
      <c r="H9" s="6799"/>
      <c r="I9" s="6799"/>
      <c r="J9" s="6799"/>
      <c r="K9" s="6799"/>
      <c r="L9" s="6799"/>
      <c r="M9" s="6799"/>
      <c r="N9" s="6800"/>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6801" t="s">
        <v>158</v>
      </c>
      <c r="Q10" s="6802"/>
      <c r="R10" s="6802"/>
      <c r="S10" s="6802"/>
      <c r="T10" s="197" t="str">
        <f>LEFT(E89,1)</f>
        <v>Ａ</v>
      </c>
      <c r="U10" s="6793" t="s">
        <v>159</v>
      </c>
      <c r="V10" s="6793"/>
      <c r="W10" s="6793"/>
      <c r="X10" s="6794"/>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市民の多様な学習ニーズに対応するため、各種講座を開催することで、学習機会を提供することができた。
　</v>
      </c>
      <c r="U12" s="6775"/>
      <c r="V12" s="6775"/>
      <c r="W12" s="6775"/>
      <c r="X12" s="6776"/>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6780" t="s">
        <v>161</v>
      </c>
      <c r="B14" s="6781"/>
      <c r="C14" s="6781"/>
      <c r="D14" s="6781"/>
      <c r="E14" s="6782" t="str">
        <f>E51</f>
        <v>■市が直接実施  □一部委託  □全部委託・指定管理  □その他</v>
      </c>
      <c r="F14" s="6783"/>
      <c r="G14" s="6783"/>
      <c r="H14" s="6783"/>
      <c r="I14" s="6783"/>
      <c r="J14" s="6783"/>
      <c r="K14" s="6783"/>
      <c r="L14" s="6783"/>
      <c r="M14" s="6783"/>
      <c r="N14" s="6784"/>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6780" t="s">
        <v>162</v>
      </c>
      <c r="B15" s="6781"/>
      <c r="C15" s="6781"/>
      <c r="D15" s="6781"/>
      <c r="E15" s="6782" t="str">
        <f>E52</f>
        <v>■国・県の制度　 □国・県の制度＋市独自の制度　 □市独自の制度</v>
      </c>
      <c r="F15" s="6783"/>
      <c r="G15" s="6783"/>
      <c r="H15" s="6783"/>
      <c r="I15" s="6783"/>
      <c r="J15" s="6783"/>
      <c r="K15" s="6783"/>
      <c r="L15" s="6783"/>
      <c r="M15" s="6783"/>
      <c r="N15" s="6784"/>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6785" t="s">
        <v>163</v>
      </c>
      <c r="B16" s="6786"/>
      <c r="C16" s="6786"/>
      <c r="D16" s="6786"/>
      <c r="E16" s="6787" t="str">
        <f>E53</f>
        <v>社会教育法第22条第1項関係</v>
      </c>
      <c r="F16" s="6788"/>
      <c r="G16" s="6788"/>
      <c r="H16" s="6788"/>
      <c r="I16" s="6788"/>
      <c r="J16" s="6788"/>
      <c r="K16" s="6788"/>
      <c r="L16" s="6788"/>
      <c r="M16" s="6788"/>
      <c r="N16" s="6789"/>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6164000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5842000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322000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5974668</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189332</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0.969284231018819</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市民の多様な学習ニーズに対応するため、学習機会を提供し、各種講座を行った。
【実施講座】
　家庭教育・国際理解と交流・子どもたちの体験的学習・環境・文化芸術・高齢社会・グループ・サークルとの連携・市民参画・観光・ＩＴ・人権に関する講座など</v>
      </c>
      <c r="F26" s="105"/>
      <c r="G26" s="105"/>
      <c r="H26" s="105"/>
      <c r="I26" s="105"/>
      <c r="J26" s="105"/>
      <c r="K26" s="105"/>
      <c r="L26" s="105"/>
      <c r="M26" s="105"/>
      <c r="N26" s="106"/>
      <c r="O26" s="18"/>
      <c r="P26" s="6777" t="s">
        <v>183</v>
      </c>
      <c r="Q26" s="6778"/>
      <c r="R26" s="6778"/>
      <c r="S26" s="6779"/>
      <c r="T26" s="153" t="str">
        <f>E105</f>
        <v>引き続き、市民の多様な学習ニーズに対応するため、各種講座を開催し、市民に学習機会を提供していく。</v>
      </c>
      <c r="U26" s="6775"/>
      <c r="V26" s="6775"/>
      <c r="W26" s="6775"/>
      <c r="X26" s="6776"/>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講座数</v>
      </c>
      <c r="C33" s="96"/>
      <c r="D33" s="21" t="str">
        <f t="shared" ref="D33:E36" si="1">D70</f>
        <v>講座</v>
      </c>
      <c r="E33" s="148">
        <f t="shared" si="1"/>
        <v>260</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第4節　生涯学習</v>
      </c>
      <c r="F42" s="138"/>
      <c r="G42" s="138"/>
      <c r="H42" s="138"/>
      <c r="I42" s="138"/>
      <c r="J42" s="138"/>
      <c r="K42" s="138"/>
      <c r="L42" s="138"/>
      <c r="M42" s="138"/>
      <c r="N42" s="139"/>
      <c r="AA42" s="8">
        <v>4</v>
      </c>
      <c r="AB42" s="8" t="s">
        <v>95</v>
      </c>
    </row>
    <row r="43" spans="1:35" ht="20.100000000000001" customHeight="1" x14ac:dyDescent="0.15">
      <c r="A43" s="103" t="s">
        <v>150</v>
      </c>
      <c r="B43" s="104"/>
      <c r="C43" s="104"/>
      <c r="D43" s="104"/>
      <c r="E43" s="138" t="str">
        <f>AB43</f>
        <v>施策１　生涯学習の推進</v>
      </c>
      <c r="F43" s="138"/>
      <c r="G43" s="138"/>
      <c r="H43" s="138"/>
      <c r="I43" s="138"/>
      <c r="J43" s="138"/>
      <c r="K43" s="138"/>
      <c r="L43" s="138"/>
      <c r="M43" s="138"/>
      <c r="N43" s="139"/>
      <c r="AA43" s="8">
        <v>1</v>
      </c>
      <c r="AB43" s="8" t="s">
        <v>96</v>
      </c>
    </row>
    <row r="44" spans="1:35" ht="20.100000000000001" customHeight="1" x14ac:dyDescent="0.15">
      <c r="A44" s="6767" t="s">
        <v>153</v>
      </c>
      <c r="B44" s="6768"/>
      <c r="C44" s="6768"/>
      <c r="D44" s="6768"/>
      <c r="E44" s="6769" t="s">
        <v>846</v>
      </c>
      <c r="F44" s="6770"/>
      <c r="G44" s="6770"/>
      <c r="H44" s="6770"/>
      <c r="I44" s="6770"/>
      <c r="J44" s="6770"/>
      <c r="K44" s="6770"/>
      <c r="L44" s="6770"/>
      <c r="M44" s="6770"/>
      <c r="N44" s="6771"/>
    </row>
    <row r="45" spans="1:35" ht="20.100000000000001" customHeight="1" x14ac:dyDescent="0.15">
      <c r="A45" s="6762" t="s">
        <v>154</v>
      </c>
      <c r="B45" s="6763"/>
      <c r="C45" s="6763"/>
      <c r="D45" s="6763"/>
      <c r="E45" s="6772" t="s">
        <v>832</v>
      </c>
      <c r="F45" s="6773"/>
      <c r="G45" s="6773"/>
      <c r="H45" s="6773"/>
      <c r="I45" s="6773"/>
      <c r="J45" s="6773"/>
      <c r="K45" s="6773"/>
      <c r="L45" s="6773"/>
      <c r="M45" s="6773"/>
      <c r="N45" s="6774"/>
    </row>
    <row r="46" spans="1:35" ht="20.100000000000001" customHeight="1" x14ac:dyDescent="0.15">
      <c r="A46" s="6756" t="s">
        <v>157</v>
      </c>
      <c r="B46" s="6757"/>
      <c r="C46" s="6757"/>
      <c r="D46" s="6758"/>
      <c r="E46" s="6759" t="s">
        <v>847</v>
      </c>
      <c r="F46" s="6760"/>
      <c r="G46" s="6760"/>
      <c r="H46" s="6760"/>
      <c r="I46" s="6760"/>
      <c r="J46" s="6760"/>
      <c r="K46" s="6760"/>
      <c r="L46" s="6760"/>
      <c r="M46" s="6760"/>
      <c r="N46" s="6761"/>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6762" t="s">
        <v>161</v>
      </c>
      <c r="B51" s="6763"/>
      <c r="C51" s="6763"/>
      <c r="D51" s="6763"/>
      <c r="E51" s="6764" t="str">
        <f>AA52 &amp; "市が直接実施  " &amp; AB52  &amp; "一部委託  "  &amp; AC52 &amp; "全部委託・指定管理  " &amp; AD52 &amp; "その他"</f>
        <v>■市が直接実施  □一部委託  □全部委託・指定管理  □その他</v>
      </c>
      <c r="F51" s="6765"/>
      <c r="G51" s="6765"/>
      <c r="H51" s="6765"/>
      <c r="I51" s="6765"/>
      <c r="J51" s="6765"/>
      <c r="K51" s="6765"/>
      <c r="L51" s="6765"/>
      <c r="M51" s="6765"/>
      <c r="N51" s="6766"/>
    </row>
    <row r="52" spans="1:40" ht="20.100000000000001" customHeight="1" x14ac:dyDescent="0.15">
      <c r="A52" s="6762" t="s">
        <v>162</v>
      </c>
      <c r="B52" s="6763"/>
      <c r="C52" s="6763"/>
      <c r="D52" s="6763"/>
      <c r="E52" s="6764" t="str">
        <f>AA53 &amp; "国・県の制度　 " &amp; AB53  &amp; "国・県の制度＋市独自の制度　 "  &amp; AC53  &amp; "市独自の制度"</f>
        <v>■国・県の制度　 □国・県の制度＋市独自の制度　 □市独自の制度</v>
      </c>
      <c r="F52" s="6765"/>
      <c r="G52" s="6765"/>
      <c r="H52" s="6765"/>
      <c r="I52" s="6765"/>
      <c r="J52" s="6765"/>
      <c r="K52" s="6765"/>
      <c r="L52" s="6765"/>
      <c r="M52" s="6765"/>
      <c r="N52" s="6766"/>
      <c r="AA52" s="8" t="s">
        <v>191</v>
      </c>
      <c r="AB52" s="8" t="s">
        <v>192</v>
      </c>
      <c r="AC52" s="8" t="s">
        <v>192</v>
      </c>
      <c r="AD52" s="8" t="s">
        <v>192</v>
      </c>
    </row>
    <row r="53" spans="1:40" ht="20.100000000000001" customHeight="1" thickBot="1" x14ac:dyDescent="0.2">
      <c r="A53" s="6751" t="s">
        <v>163</v>
      </c>
      <c r="B53" s="6752"/>
      <c r="C53" s="6752"/>
      <c r="D53" s="6752"/>
      <c r="E53" s="6753" t="s">
        <v>848</v>
      </c>
      <c r="F53" s="6754"/>
      <c r="G53" s="6754"/>
      <c r="H53" s="6754"/>
      <c r="I53" s="6754"/>
      <c r="J53" s="6754"/>
      <c r="K53" s="6754"/>
      <c r="L53" s="6754"/>
      <c r="M53" s="6754"/>
      <c r="N53" s="6755"/>
      <c r="AA53" s="8" t="s">
        <v>191</v>
      </c>
      <c r="AB53" s="8" t="s">
        <v>192</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6164000</v>
      </c>
      <c r="F57" s="108"/>
      <c r="G57" s="108">
        <f>IFERROR(HLOOKUP($AF$38,$AA$56:$AI$57,2,FALSE)*1000,"")</f>
        <v>7198000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4307</v>
      </c>
      <c r="AE57" s="23">
        <v>6164</v>
      </c>
      <c r="AF57" s="23">
        <v>7198</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5842000</v>
      </c>
      <c r="G58" s="15"/>
      <c r="H58" s="16">
        <f>IFERROR(G57-H59,"")</f>
        <v>7198000</v>
      </c>
      <c r="I58" s="15"/>
      <c r="J58" s="16">
        <f>IFERROR(I57-J59,"")</f>
        <v>0</v>
      </c>
      <c r="K58" s="15"/>
      <c r="L58" s="16">
        <f>IFERROR(K57-L59,"")</f>
        <v>0</v>
      </c>
      <c r="M58" s="15"/>
      <c r="N58" s="17">
        <f>IFERROR(M57-N59,"")</f>
        <v>0</v>
      </c>
      <c r="AA58" s="23">
        <v>0</v>
      </c>
      <c r="AB58" s="23">
        <v>0</v>
      </c>
      <c r="AC58" s="23">
        <v>0</v>
      </c>
      <c r="AD58" s="23">
        <v>1971939</v>
      </c>
      <c r="AE58" s="23">
        <v>5974668</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322000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5974668</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189332</v>
      </c>
      <c r="F61" s="108"/>
      <c r="G61" s="108">
        <f>IFERROR(G57-G60,"")</f>
        <v>7198000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322</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0.969284231018819</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322</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849</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850</v>
      </c>
      <c r="C70" s="96"/>
      <c r="D70" s="26" t="s">
        <v>851</v>
      </c>
      <c r="E70" s="91">
        <f>IFERROR(HLOOKUP($AE$38,$AA$76:$AI$80,2,FALSE),"")</f>
        <v>260</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260</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6738" t="s">
        <v>151</v>
      </c>
      <c r="B85" s="6739"/>
      <c r="C85" s="6739"/>
      <c r="D85" s="6739"/>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6738" t="s">
        <v>155</v>
      </c>
      <c r="B87" s="6739"/>
      <c r="C87" s="6739"/>
      <c r="D87" s="6739"/>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6749" t="s">
        <v>158</v>
      </c>
      <c r="B89" s="6750"/>
      <c r="C89" s="6750"/>
      <c r="D89" s="6750"/>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6738" t="s">
        <v>160</v>
      </c>
      <c r="B91" s="6739"/>
      <c r="C91" s="6739"/>
      <c r="D91" s="6740"/>
      <c r="E91" s="52" t="s">
        <v>852</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6738" t="s">
        <v>172</v>
      </c>
      <c r="B98" s="6739"/>
      <c r="C98" s="6739"/>
      <c r="D98" s="6740"/>
      <c r="E98" s="6744" t="s">
        <v>206</v>
      </c>
      <c r="F98" s="6745"/>
      <c r="G98" s="6746" t="s">
        <v>173</v>
      </c>
      <c r="H98" s="6747"/>
      <c r="I98" s="6747"/>
      <c r="J98" s="6747"/>
      <c r="K98" s="6747"/>
      <c r="L98" s="6747"/>
      <c r="M98" s="6747"/>
      <c r="N98" s="6748"/>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6738" t="s">
        <v>183</v>
      </c>
      <c r="B105" s="6739"/>
      <c r="C105" s="6739"/>
      <c r="D105" s="6740"/>
      <c r="E105" s="6741" t="s">
        <v>853</v>
      </c>
      <c r="F105" s="6742"/>
      <c r="G105" s="6742"/>
      <c r="H105" s="6742"/>
      <c r="I105" s="6742"/>
      <c r="J105" s="6742"/>
      <c r="K105" s="6742"/>
      <c r="L105" s="6742"/>
      <c r="M105" s="6742"/>
      <c r="N105" s="6743"/>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6749" t="s">
        <v>147</v>
      </c>
      <c r="Q4" s="6750"/>
      <c r="R4" s="6750"/>
      <c r="S4" s="6750"/>
      <c r="T4" s="197" t="str">
        <f>LEFT(E83,1)</f>
        <v>Ｂ</v>
      </c>
      <c r="U4" s="6875" t="s">
        <v>148</v>
      </c>
      <c r="V4" s="6875"/>
      <c r="W4" s="6875"/>
      <c r="X4" s="6876"/>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第4節　生涯学習</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生涯学習の推進</v>
      </c>
      <c r="F6" s="138"/>
      <c r="G6" s="138"/>
      <c r="H6" s="138"/>
      <c r="I6" s="138"/>
      <c r="J6" s="138"/>
      <c r="K6" s="138"/>
      <c r="L6" s="138"/>
      <c r="M6" s="138"/>
      <c r="N6" s="139"/>
      <c r="P6" s="6738" t="s">
        <v>151</v>
      </c>
      <c r="Q6" s="6739"/>
      <c r="R6" s="6739"/>
      <c r="S6" s="6739"/>
      <c r="T6" s="197" t="str">
        <f>LEFT(E85,1)</f>
        <v>Ｂ</v>
      </c>
      <c r="U6" s="6875" t="s">
        <v>152</v>
      </c>
      <c r="V6" s="6875"/>
      <c r="W6" s="6875"/>
      <c r="X6" s="6876"/>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6877" t="s">
        <v>153</v>
      </c>
      <c r="B7" s="6878"/>
      <c r="C7" s="6878"/>
      <c r="D7" s="6878"/>
      <c r="E7" s="6879" t="str">
        <f t="shared" si="0"/>
        <v>社会教育指導員</v>
      </c>
      <c r="F7" s="6880"/>
      <c r="G7" s="6880"/>
      <c r="H7" s="6880"/>
      <c r="I7" s="6880"/>
      <c r="J7" s="6880"/>
      <c r="K7" s="6880"/>
      <c r="L7" s="6880"/>
      <c r="M7" s="6880"/>
      <c r="N7" s="6881"/>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6852" t="s">
        <v>154</v>
      </c>
      <c r="B8" s="6853"/>
      <c r="C8" s="6853"/>
      <c r="D8" s="6853"/>
      <c r="E8" s="6862" t="str">
        <f t="shared" si="0"/>
        <v>中央公民館</v>
      </c>
      <c r="F8" s="6863"/>
      <c r="G8" s="6863"/>
      <c r="H8" s="6863"/>
      <c r="I8" s="6863"/>
      <c r="J8" s="6863"/>
      <c r="K8" s="6863"/>
      <c r="L8" s="6863"/>
      <c r="M8" s="6863"/>
      <c r="N8" s="6864"/>
      <c r="P8" s="6849" t="s">
        <v>155</v>
      </c>
      <c r="Q8" s="6850"/>
      <c r="R8" s="6850"/>
      <c r="S8" s="6850"/>
      <c r="T8" s="184" t="str">
        <f>LEFT(E87,1)</f>
        <v>Ａ</v>
      </c>
      <c r="U8" s="6865" t="s">
        <v>156</v>
      </c>
      <c r="V8" s="6865"/>
      <c r="W8" s="6865"/>
      <c r="X8" s="6866"/>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6867" t="s">
        <v>157</v>
      </c>
      <c r="B9" s="6868"/>
      <c r="C9" s="6868"/>
      <c r="D9" s="6869"/>
      <c r="E9" s="6870" t="str">
        <f t="shared" si="0"/>
        <v>公民館・コミュニティセンターにおける講座の企画・運営、利用者の学習指導、サークルの育成等を行う社会教育指導員を配置し、市民の社会教育奨励を図る。
社会教育指導員　７人</v>
      </c>
      <c r="F9" s="6871"/>
      <c r="G9" s="6871"/>
      <c r="H9" s="6871"/>
      <c r="I9" s="6871"/>
      <c r="J9" s="6871"/>
      <c r="K9" s="6871"/>
      <c r="L9" s="6871"/>
      <c r="M9" s="6871"/>
      <c r="N9" s="6872"/>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6873" t="s">
        <v>158</v>
      </c>
      <c r="Q10" s="6874"/>
      <c r="R10" s="6874"/>
      <c r="S10" s="6874"/>
      <c r="T10" s="197" t="str">
        <f>LEFT(E89,1)</f>
        <v>Ａ</v>
      </c>
      <c r="U10" s="6865" t="s">
        <v>159</v>
      </c>
      <c r="V10" s="6865"/>
      <c r="W10" s="6865"/>
      <c r="X10" s="6866"/>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公民館・コミュニティセンターにおける講座の企画・運営を行うことで、社会教育の奨励を図った。また、サークルの育成支援を行った。</v>
      </c>
      <c r="U12" s="6847"/>
      <c r="V12" s="6847"/>
      <c r="W12" s="6847"/>
      <c r="X12" s="684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6852" t="s">
        <v>161</v>
      </c>
      <c r="B14" s="6853"/>
      <c r="C14" s="6853"/>
      <c r="D14" s="6853"/>
      <c r="E14" s="6854" t="str">
        <f>E51</f>
        <v>■市が直接実施  □一部委託  □全部委託・指定管理  □その他</v>
      </c>
      <c r="F14" s="6855"/>
      <c r="G14" s="6855"/>
      <c r="H14" s="6855"/>
      <c r="I14" s="6855"/>
      <c r="J14" s="6855"/>
      <c r="K14" s="6855"/>
      <c r="L14" s="6855"/>
      <c r="M14" s="6855"/>
      <c r="N14" s="6856"/>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6852" t="s">
        <v>162</v>
      </c>
      <c r="B15" s="6853"/>
      <c r="C15" s="6853"/>
      <c r="D15" s="6853"/>
      <c r="E15" s="6854" t="str">
        <f>E52</f>
        <v>□国・県の制度　 ■国・県の制度＋市独自の制度　 □市独自の制度</v>
      </c>
      <c r="F15" s="6855"/>
      <c r="G15" s="6855"/>
      <c r="H15" s="6855"/>
      <c r="I15" s="6855"/>
      <c r="J15" s="6855"/>
      <c r="K15" s="6855"/>
      <c r="L15" s="6855"/>
      <c r="M15" s="6855"/>
      <c r="N15" s="6856"/>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6857" t="s">
        <v>163</v>
      </c>
      <c r="B16" s="6858"/>
      <c r="C16" s="6858"/>
      <c r="D16" s="6858"/>
      <c r="E16" s="6859" t="str">
        <f>E53</f>
        <v>なし</v>
      </c>
      <c r="F16" s="6860"/>
      <c r="G16" s="6860"/>
      <c r="H16" s="6860"/>
      <c r="I16" s="6860"/>
      <c r="J16" s="6860"/>
      <c r="K16" s="6860"/>
      <c r="L16" s="6860"/>
      <c r="M16" s="6860"/>
      <c r="N16" s="6861"/>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10348000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10348000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9994187</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353813</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0.96580856204097409</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公民館・コミュニティセンターにおける講座の企画・運営、利用者の学習指導、サークルの育成等を行う社会教育指導員を配置し、市民の社会教育奨励を図った。
社会教育指導員　７人</v>
      </c>
      <c r="F26" s="105"/>
      <c r="G26" s="105"/>
      <c r="H26" s="105"/>
      <c r="I26" s="105"/>
      <c r="J26" s="105"/>
      <c r="K26" s="105"/>
      <c r="L26" s="105"/>
      <c r="M26" s="105"/>
      <c r="N26" s="106"/>
      <c r="O26" s="18"/>
      <c r="P26" s="6849" t="s">
        <v>183</v>
      </c>
      <c r="Q26" s="6850"/>
      <c r="R26" s="6850"/>
      <c r="S26" s="6851"/>
      <c r="T26" s="153" t="str">
        <f>E105</f>
        <v>引き続き、公民館・コミュニティセンターにおける講座の企画・運営等を行い、市民へ社会教育の場を提供していくとともに、サークルの育成等にも努めていきたい。</v>
      </c>
      <c r="U26" s="6847"/>
      <c r="V26" s="6847"/>
      <c r="W26" s="6847"/>
      <c r="X26" s="6848"/>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社会教育指導員数</v>
      </c>
      <c r="C33" s="96"/>
      <c r="D33" s="21" t="str">
        <f t="shared" ref="D33:E36" si="1">D70</f>
        <v>人</v>
      </c>
      <c r="E33" s="148">
        <f t="shared" si="1"/>
        <v>7</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第4節　生涯学習</v>
      </c>
      <c r="F42" s="138"/>
      <c r="G42" s="138"/>
      <c r="H42" s="138"/>
      <c r="I42" s="138"/>
      <c r="J42" s="138"/>
      <c r="K42" s="138"/>
      <c r="L42" s="138"/>
      <c r="M42" s="138"/>
      <c r="N42" s="139"/>
      <c r="AA42" s="8">
        <v>4</v>
      </c>
      <c r="AB42" s="8" t="s">
        <v>95</v>
      </c>
    </row>
    <row r="43" spans="1:35" ht="20.100000000000001" customHeight="1" x14ac:dyDescent="0.15">
      <c r="A43" s="103" t="s">
        <v>150</v>
      </c>
      <c r="B43" s="104"/>
      <c r="C43" s="104"/>
      <c r="D43" s="104"/>
      <c r="E43" s="138" t="str">
        <f>AB43</f>
        <v>施策１　生涯学習の推進</v>
      </c>
      <c r="F43" s="138"/>
      <c r="G43" s="138"/>
      <c r="H43" s="138"/>
      <c r="I43" s="138"/>
      <c r="J43" s="138"/>
      <c r="K43" s="138"/>
      <c r="L43" s="138"/>
      <c r="M43" s="138"/>
      <c r="N43" s="139"/>
      <c r="AA43" s="8">
        <v>1</v>
      </c>
      <c r="AB43" s="8" t="s">
        <v>96</v>
      </c>
    </row>
    <row r="44" spans="1:35" ht="20.100000000000001" customHeight="1" x14ac:dyDescent="0.15">
      <c r="A44" s="6839" t="s">
        <v>153</v>
      </c>
      <c r="B44" s="6840"/>
      <c r="C44" s="6840"/>
      <c r="D44" s="6840"/>
      <c r="E44" s="6841" t="s">
        <v>854</v>
      </c>
      <c r="F44" s="6842"/>
      <c r="G44" s="6842"/>
      <c r="H44" s="6842"/>
      <c r="I44" s="6842"/>
      <c r="J44" s="6842"/>
      <c r="K44" s="6842"/>
      <c r="L44" s="6842"/>
      <c r="M44" s="6842"/>
      <c r="N44" s="6843"/>
    </row>
    <row r="45" spans="1:35" ht="20.100000000000001" customHeight="1" x14ac:dyDescent="0.15">
      <c r="A45" s="6834" t="s">
        <v>154</v>
      </c>
      <c r="B45" s="6835"/>
      <c r="C45" s="6835"/>
      <c r="D45" s="6835"/>
      <c r="E45" s="6844" t="s">
        <v>832</v>
      </c>
      <c r="F45" s="6845"/>
      <c r="G45" s="6845"/>
      <c r="H45" s="6845"/>
      <c r="I45" s="6845"/>
      <c r="J45" s="6845"/>
      <c r="K45" s="6845"/>
      <c r="L45" s="6845"/>
      <c r="M45" s="6845"/>
      <c r="N45" s="6846"/>
    </row>
    <row r="46" spans="1:35" ht="20.100000000000001" customHeight="1" x14ac:dyDescent="0.15">
      <c r="A46" s="6828" t="s">
        <v>157</v>
      </c>
      <c r="B46" s="6829"/>
      <c r="C46" s="6829"/>
      <c r="D46" s="6830"/>
      <c r="E46" s="6831" t="s">
        <v>855</v>
      </c>
      <c r="F46" s="6832"/>
      <c r="G46" s="6832"/>
      <c r="H46" s="6832"/>
      <c r="I46" s="6832"/>
      <c r="J46" s="6832"/>
      <c r="K46" s="6832"/>
      <c r="L46" s="6832"/>
      <c r="M46" s="6832"/>
      <c r="N46" s="6833"/>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6834" t="s">
        <v>161</v>
      </c>
      <c r="B51" s="6835"/>
      <c r="C51" s="6835"/>
      <c r="D51" s="6835"/>
      <c r="E51" s="6836" t="str">
        <f>AA52 &amp; "市が直接実施  " &amp; AB52  &amp; "一部委託  "  &amp; AC52 &amp; "全部委託・指定管理  " &amp; AD52 &amp; "その他"</f>
        <v>■市が直接実施  □一部委託  □全部委託・指定管理  □その他</v>
      </c>
      <c r="F51" s="6837"/>
      <c r="G51" s="6837"/>
      <c r="H51" s="6837"/>
      <c r="I51" s="6837"/>
      <c r="J51" s="6837"/>
      <c r="K51" s="6837"/>
      <c r="L51" s="6837"/>
      <c r="M51" s="6837"/>
      <c r="N51" s="6838"/>
    </row>
    <row r="52" spans="1:40" ht="20.100000000000001" customHeight="1" x14ac:dyDescent="0.15">
      <c r="A52" s="6834" t="s">
        <v>162</v>
      </c>
      <c r="B52" s="6835"/>
      <c r="C52" s="6835"/>
      <c r="D52" s="6835"/>
      <c r="E52" s="6836" t="str">
        <f>AA53 &amp; "国・県の制度　 " &amp; AB53  &amp; "国・県の制度＋市独自の制度　 "  &amp; AC53  &amp; "市独自の制度"</f>
        <v>□国・県の制度　 ■国・県の制度＋市独自の制度　 □市独自の制度</v>
      </c>
      <c r="F52" s="6837"/>
      <c r="G52" s="6837"/>
      <c r="H52" s="6837"/>
      <c r="I52" s="6837"/>
      <c r="J52" s="6837"/>
      <c r="K52" s="6837"/>
      <c r="L52" s="6837"/>
      <c r="M52" s="6837"/>
      <c r="N52" s="6838"/>
      <c r="AA52" s="8" t="s">
        <v>191</v>
      </c>
      <c r="AB52" s="8" t="s">
        <v>192</v>
      </c>
      <c r="AC52" s="8" t="s">
        <v>192</v>
      </c>
      <c r="AD52" s="8" t="s">
        <v>192</v>
      </c>
    </row>
    <row r="53" spans="1:40" ht="20.100000000000001" customHeight="1" thickBot="1" x14ac:dyDescent="0.2">
      <c r="A53" s="6823" t="s">
        <v>163</v>
      </c>
      <c r="B53" s="6824"/>
      <c r="C53" s="6824"/>
      <c r="D53" s="6824"/>
      <c r="E53" s="6825" t="s">
        <v>332</v>
      </c>
      <c r="F53" s="6826"/>
      <c r="G53" s="6826"/>
      <c r="H53" s="6826"/>
      <c r="I53" s="6826"/>
      <c r="J53" s="6826"/>
      <c r="K53" s="6826"/>
      <c r="L53" s="6826"/>
      <c r="M53" s="6826"/>
      <c r="N53" s="6827"/>
      <c r="AA53" s="8" t="s">
        <v>192</v>
      </c>
      <c r="AB53" s="8" t="s">
        <v>191</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10348000</v>
      </c>
      <c r="F57" s="108"/>
      <c r="G57" s="108">
        <f>IFERROR(HLOOKUP($AF$38,$AA$56:$AI$57,2,FALSE)*1000,"")</f>
        <v>12577000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9538</v>
      </c>
      <c r="AE57" s="23">
        <v>10348</v>
      </c>
      <c r="AF57" s="23">
        <v>12577</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10348000</v>
      </c>
      <c r="G58" s="15"/>
      <c r="H58" s="16">
        <f>IFERROR(G57-H59,"")</f>
        <v>12577000</v>
      </c>
      <c r="I58" s="15"/>
      <c r="J58" s="16">
        <f>IFERROR(I57-J59,"")</f>
        <v>0</v>
      </c>
      <c r="K58" s="15"/>
      <c r="L58" s="16">
        <f>IFERROR(K57-L59,"")</f>
        <v>0</v>
      </c>
      <c r="M58" s="15"/>
      <c r="N58" s="17">
        <f>IFERROR(M57-N59,"")</f>
        <v>0</v>
      </c>
      <c r="AA58" s="23">
        <v>0</v>
      </c>
      <c r="AB58" s="23">
        <v>0</v>
      </c>
      <c r="AC58" s="23">
        <v>0</v>
      </c>
      <c r="AD58" s="23">
        <v>5169922</v>
      </c>
      <c r="AE58" s="23">
        <v>9994187</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9994187</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353813</v>
      </c>
      <c r="F61" s="108"/>
      <c r="G61" s="108">
        <f>IFERROR(G57-G60,"")</f>
        <v>12577000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0.96580856204097409</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856</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857</v>
      </c>
      <c r="C70" s="96"/>
      <c r="D70" s="26" t="s">
        <v>240</v>
      </c>
      <c r="E70" s="91">
        <f>IFERROR(HLOOKUP($AE$38,$AA$76:$AI$80,2,FALSE),"")</f>
        <v>7</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7</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6810" t="s">
        <v>151</v>
      </c>
      <c r="B85" s="6811"/>
      <c r="C85" s="6811"/>
      <c r="D85" s="6811"/>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6810" t="s">
        <v>155</v>
      </c>
      <c r="B87" s="6811"/>
      <c r="C87" s="6811"/>
      <c r="D87" s="6811"/>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6821" t="s">
        <v>158</v>
      </c>
      <c r="B89" s="6822"/>
      <c r="C89" s="6822"/>
      <c r="D89" s="6822"/>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6810" t="s">
        <v>160</v>
      </c>
      <c r="B91" s="6811"/>
      <c r="C91" s="6811"/>
      <c r="D91" s="6812"/>
      <c r="E91" s="52" t="s">
        <v>858</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6810" t="s">
        <v>172</v>
      </c>
      <c r="B98" s="6811"/>
      <c r="C98" s="6811"/>
      <c r="D98" s="6812"/>
      <c r="E98" s="6816" t="s">
        <v>206</v>
      </c>
      <c r="F98" s="6817"/>
      <c r="G98" s="6818" t="s">
        <v>173</v>
      </c>
      <c r="H98" s="6819"/>
      <c r="I98" s="6819"/>
      <c r="J98" s="6819"/>
      <c r="K98" s="6819"/>
      <c r="L98" s="6819"/>
      <c r="M98" s="6819"/>
      <c r="N98" s="6820"/>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6810" t="s">
        <v>183</v>
      </c>
      <c r="B105" s="6811"/>
      <c r="C105" s="6811"/>
      <c r="D105" s="6812"/>
      <c r="E105" s="6813" t="s">
        <v>859</v>
      </c>
      <c r="F105" s="6814"/>
      <c r="G105" s="6814"/>
      <c r="H105" s="6814"/>
      <c r="I105" s="6814"/>
      <c r="J105" s="6814"/>
      <c r="K105" s="6814"/>
      <c r="L105" s="6814"/>
      <c r="M105" s="6814"/>
      <c r="N105" s="6815"/>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2"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6821" t="s">
        <v>147</v>
      </c>
      <c r="Q4" s="6822"/>
      <c r="R4" s="6822"/>
      <c r="S4" s="6822"/>
      <c r="T4" s="197" t="str">
        <f>LEFT(E83,1)</f>
        <v>Ｂ</v>
      </c>
      <c r="U4" s="6947" t="s">
        <v>148</v>
      </c>
      <c r="V4" s="6947"/>
      <c r="W4" s="6947"/>
      <c r="X4" s="6948"/>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第4節　生涯学習</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生涯学習の推進</v>
      </c>
      <c r="F6" s="138"/>
      <c r="G6" s="138"/>
      <c r="H6" s="138"/>
      <c r="I6" s="138"/>
      <c r="J6" s="138"/>
      <c r="K6" s="138"/>
      <c r="L6" s="138"/>
      <c r="M6" s="138"/>
      <c r="N6" s="139"/>
      <c r="P6" s="6810" t="s">
        <v>151</v>
      </c>
      <c r="Q6" s="6811"/>
      <c r="R6" s="6811"/>
      <c r="S6" s="6811"/>
      <c r="T6" s="197" t="str">
        <f>LEFT(E85,1)</f>
        <v>Ｂ</v>
      </c>
      <c r="U6" s="6947" t="s">
        <v>152</v>
      </c>
      <c r="V6" s="6947"/>
      <c r="W6" s="6947"/>
      <c r="X6" s="6948"/>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6949" t="s">
        <v>153</v>
      </c>
      <c r="B7" s="6950"/>
      <c r="C7" s="6950"/>
      <c r="D7" s="6950"/>
      <c r="E7" s="6951" t="str">
        <f t="shared" si="0"/>
        <v>ふるさと新座館施設管理</v>
      </c>
      <c r="F7" s="6952"/>
      <c r="G7" s="6952"/>
      <c r="H7" s="6952"/>
      <c r="I7" s="6952"/>
      <c r="J7" s="6952"/>
      <c r="K7" s="6952"/>
      <c r="L7" s="6952"/>
      <c r="M7" s="6952"/>
      <c r="N7" s="6953"/>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6924" t="s">
        <v>154</v>
      </c>
      <c r="B8" s="6925"/>
      <c r="C8" s="6925"/>
      <c r="D8" s="6925"/>
      <c r="E8" s="6934" t="str">
        <f t="shared" si="0"/>
        <v>中央公民館</v>
      </c>
      <c r="F8" s="6935"/>
      <c r="G8" s="6935"/>
      <c r="H8" s="6935"/>
      <c r="I8" s="6935"/>
      <c r="J8" s="6935"/>
      <c r="K8" s="6935"/>
      <c r="L8" s="6935"/>
      <c r="M8" s="6935"/>
      <c r="N8" s="6936"/>
      <c r="P8" s="6921" t="s">
        <v>155</v>
      </c>
      <c r="Q8" s="6922"/>
      <c r="R8" s="6922"/>
      <c r="S8" s="6922"/>
      <c r="T8" s="184" t="str">
        <f>LEFT(E87,1)</f>
        <v>Ａ</v>
      </c>
      <c r="U8" s="6937" t="s">
        <v>156</v>
      </c>
      <c r="V8" s="6937"/>
      <c r="W8" s="6937"/>
      <c r="X8" s="6938"/>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6939" t="s">
        <v>157</v>
      </c>
      <c r="B9" s="6940"/>
      <c r="C9" s="6940"/>
      <c r="D9" s="6941"/>
      <c r="E9" s="6942" t="str">
        <f t="shared" si="0"/>
        <v>ふるさと新座館に係る運営管理を行う。
株式会社セイウンを指定管理者とする（令和４年度～令和８年度）。</v>
      </c>
      <c r="F9" s="6943"/>
      <c r="G9" s="6943"/>
      <c r="H9" s="6943"/>
      <c r="I9" s="6943"/>
      <c r="J9" s="6943"/>
      <c r="K9" s="6943"/>
      <c r="L9" s="6943"/>
      <c r="M9" s="6943"/>
      <c r="N9" s="6944"/>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6945" t="s">
        <v>158</v>
      </c>
      <c r="Q10" s="6946"/>
      <c r="R10" s="6946"/>
      <c r="S10" s="6946"/>
      <c r="T10" s="197" t="str">
        <f>LEFT(E89,1)</f>
        <v>Ａ</v>
      </c>
      <c r="U10" s="6937" t="s">
        <v>159</v>
      </c>
      <c r="V10" s="6937"/>
      <c r="W10" s="6937"/>
      <c r="X10" s="693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ふるさと新座館に係る運営管理を行った。令和４年度から、株式会社セイウンを指定管理者として、ふるさと新座館に係る運営管理を行っている。</v>
      </c>
      <c r="U12" s="6919"/>
      <c r="V12" s="6919"/>
      <c r="W12" s="6919"/>
      <c r="X12" s="6920"/>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6924" t="s">
        <v>161</v>
      </c>
      <c r="B14" s="6925"/>
      <c r="C14" s="6925"/>
      <c r="D14" s="6925"/>
      <c r="E14" s="6926" t="str">
        <f>E51</f>
        <v>□市が直接実施  □一部委託  ■全部委託・指定管理  □その他</v>
      </c>
      <c r="F14" s="6927"/>
      <c r="G14" s="6927"/>
      <c r="H14" s="6927"/>
      <c r="I14" s="6927"/>
      <c r="J14" s="6927"/>
      <c r="K14" s="6927"/>
      <c r="L14" s="6927"/>
      <c r="M14" s="6927"/>
      <c r="N14" s="6928"/>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6924" t="s">
        <v>162</v>
      </c>
      <c r="B15" s="6925"/>
      <c r="C15" s="6925"/>
      <c r="D15" s="6925"/>
      <c r="E15" s="6926" t="str">
        <f>E52</f>
        <v>■国・県の制度　 □国・県の制度＋市独自の制度　 □市独自の制度</v>
      </c>
      <c r="F15" s="6927"/>
      <c r="G15" s="6927"/>
      <c r="H15" s="6927"/>
      <c r="I15" s="6927"/>
      <c r="J15" s="6927"/>
      <c r="K15" s="6927"/>
      <c r="L15" s="6927"/>
      <c r="M15" s="6927"/>
      <c r="N15" s="6928"/>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6929" t="s">
        <v>163</v>
      </c>
      <c r="B16" s="6930"/>
      <c r="C16" s="6930"/>
      <c r="D16" s="6930"/>
      <c r="E16" s="6931" t="str">
        <f>E53</f>
        <v>地方自治法第244条の2第3項</v>
      </c>
      <c r="F16" s="6932"/>
      <c r="G16" s="6932"/>
      <c r="H16" s="6932"/>
      <c r="I16" s="6932"/>
      <c r="J16" s="6932"/>
      <c r="K16" s="6932"/>
      <c r="L16" s="6932"/>
      <c r="M16" s="6932"/>
      <c r="N16" s="6933"/>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53800000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52411000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1389000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53720530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79470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0.99852286245353161</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ふるさと新座館に係る運営及び施設管理を行った。</v>
      </c>
      <c r="F26" s="105"/>
      <c r="G26" s="105"/>
      <c r="H26" s="105"/>
      <c r="I26" s="105"/>
      <c r="J26" s="105"/>
      <c r="K26" s="105"/>
      <c r="L26" s="105"/>
      <c r="M26" s="105"/>
      <c r="N26" s="106"/>
      <c r="O26" s="18"/>
      <c r="P26" s="6921" t="s">
        <v>183</v>
      </c>
      <c r="Q26" s="6922"/>
      <c r="R26" s="6922"/>
      <c r="S26" s="6923"/>
      <c r="T26" s="153" t="str">
        <f>E105</f>
        <v>引き続き、ふるさと新座館に係る運営及び施設維持管理を行う。</v>
      </c>
      <c r="U26" s="6919"/>
      <c r="V26" s="6919"/>
      <c r="W26" s="6919"/>
      <c r="X26" s="6920"/>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施設等修繕箇所数</v>
      </c>
      <c r="C33" s="96"/>
      <c r="D33" s="21" t="str">
        <f t="shared" ref="D33:E36" si="1">D70</f>
        <v>か所</v>
      </c>
      <c r="E33" s="148">
        <f t="shared" si="1"/>
        <v>6</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第4節　生涯学習</v>
      </c>
      <c r="F42" s="138"/>
      <c r="G42" s="138"/>
      <c r="H42" s="138"/>
      <c r="I42" s="138"/>
      <c r="J42" s="138"/>
      <c r="K42" s="138"/>
      <c r="L42" s="138"/>
      <c r="M42" s="138"/>
      <c r="N42" s="139"/>
      <c r="AA42" s="8">
        <v>4</v>
      </c>
      <c r="AB42" s="8" t="s">
        <v>95</v>
      </c>
    </row>
    <row r="43" spans="1:35" ht="20.100000000000001" customHeight="1" x14ac:dyDescent="0.15">
      <c r="A43" s="103" t="s">
        <v>150</v>
      </c>
      <c r="B43" s="104"/>
      <c r="C43" s="104"/>
      <c r="D43" s="104"/>
      <c r="E43" s="138" t="str">
        <f>AB43</f>
        <v>施策１　生涯学習の推進</v>
      </c>
      <c r="F43" s="138"/>
      <c r="G43" s="138"/>
      <c r="H43" s="138"/>
      <c r="I43" s="138"/>
      <c r="J43" s="138"/>
      <c r="K43" s="138"/>
      <c r="L43" s="138"/>
      <c r="M43" s="138"/>
      <c r="N43" s="139"/>
      <c r="AA43" s="8">
        <v>1</v>
      </c>
      <c r="AB43" s="8" t="s">
        <v>96</v>
      </c>
    </row>
    <row r="44" spans="1:35" ht="20.100000000000001" customHeight="1" x14ac:dyDescent="0.15">
      <c r="A44" s="6911" t="s">
        <v>153</v>
      </c>
      <c r="B44" s="6912"/>
      <c r="C44" s="6912"/>
      <c r="D44" s="6912"/>
      <c r="E44" s="6913" t="s">
        <v>860</v>
      </c>
      <c r="F44" s="6914"/>
      <c r="G44" s="6914"/>
      <c r="H44" s="6914"/>
      <c r="I44" s="6914"/>
      <c r="J44" s="6914"/>
      <c r="K44" s="6914"/>
      <c r="L44" s="6914"/>
      <c r="M44" s="6914"/>
      <c r="N44" s="6915"/>
    </row>
    <row r="45" spans="1:35" ht="20.100000000000001" customHeight="1" x14ac:dyDescent="0.15">
      <c r="A45" s="6906" t="s">
        <v>154</v>
      </c>
      <c r="B45" s="6907"/>
      <c r="C45" s="6907"/>
      <c r="D45" s="6907"/>
      <c r="E45" s="6916" t="s">
        <v>832</v>
      </c>
      <c r="F45" s="6917"/>
      <c r="G45" s="6917"/>
      <c r="H45" s="6917"/>
      <c r="I45" s="6917"/>
      <c r="J45" s="6917"/>
      <c r="K45" s="6917"/>
      <c r="L45" s="6917"/>
      <c r="M45" s="6917"/>
      <c r="N45" s="6918"/>
    </row>
    <row r="46" spans="1:35" ht="20.100000000000001" customHeight="1" x14ac:dyDescent="0.15">
      <c r="A46" s="6900" t="s">
        <v>157</v>
      </c>
      <c r="B46" s="6901"/>
      <c r="C46" s="6901"/>
      <c r="D46" s="6902"/>
      <c r="E46" s="6903" t="s">
        <v>861</v>
      </c>
      <c r="F46" s="6904"/>
      <c r="G46" s="6904"/>
      <c r="H46" s="6904"/>
      <c r="I46" s="6904"/>
      <c r="J46" s="6904"/>
      <c r="K46" s="6904"/>
      <c r="L46" s="6904"/>
      <c r="M46" s="6904"/>
      <c r="N46" s="6905"/>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6906" t="s">
        <v>161</v>
      </c>
      <c r="B51" s="6907"/>
      <c r="C51" s="6907"/>
      <c r="D51" s="6907"/>
      <c r="E51" s="6908" t="str">
        <f>AA52 &amp; "市が直接実施  " &amp; AB52  &amp; "一部委託  "  &amp; AC52 &amp; "全部委託・指定管理  " &amp; AD52 &amp; "その他"</f>
        <v>□市が直接実施  □一部委託  ■全部委託・指定管理  □その他</v>
      </c>
      <c r="F51" s="6909"/>
      <c r="G51" s="6909"/>
      <c r="H51" s="6909"/>
      <c r="I51" s="6909"/>
      <c r="J51" s="6909"/>
      <c r="K51" s="6909"/>
      <c r="L51" s="6909"/>
      <c r="M51" s="6909"/>
      <c r="N51" s="6910"/>
    </row>
    <row r="52" spans="1:40" ht="20.100000000000001" customHeight="1" x14ac:dyDescent="0.15">
      <c r="A52" s="6906" t="s">
        <v>162</v>
      </c>
      <c r="B52" s="6907"/>
      <c r="C52" s="6907"/>
      <c r="D52" s="6907"/>
      <c r="E52" s="6908" t="str">
        <f>AA53 &amp; "国・県の制度　 " &amp; AB53  &amp; "国・県の制度＋市独自の制度　 "  &amp; AC53  &amp; "市独自の制度"</f>
        <v>■国・県の制度　 □国・県の制度＋市独自の制度　 □市独自の制度</v>
      </c>
      <c r="F52" s="6909"/>
      <c r="G52" s="6909"/>
      <c r="H52" s="6909"/>
      <c r="I52" s="6909"/>
      <c r="J52" s="6909"/>
      <c r="K52" s="6909"/>
      <c r="L52" s="6909"/>
      <c r="M52" s="6909"/>
      <c r="N52" s="6910"/>
      <c r="AA52" s="8" t="s">
        <v>192</v>
      </c>
      <c r="AB52" s="8" t="s">
        <v>192</v>
      </c>
      <c r="AC52" s="8" t="s">
        <v>191</v>
      </c>
      <c r="AD52" s="8" t="s">
        <v>192</v>
      </c>
    </row>
    <row r="53" spans="1:40" ht="20.100000000000001" customHeight="1" thickBot="1" x14ac:dyDescent="0.2">
      <c r="A53" s="6895" t="s">
        <v>163</v>
      </c>
      <c r="B53" s="6896"/>
      <c r="C53" s="6896"/>
      <c r="D53" s="6896"/>
      <c r="E53" s="6897" t="s">
        <v>862</v>
      </c>
      <c r="F53" s="6898"/>
      <c r="G53" s="6898"/>
      <c r="H53" s="6898"/>
      <c r="I53" s="6898"/>
      <c r="J53" s="6898"/>
      <c r="K53" s="6898"/>
      <c r="L53" s="6898"/>
      <c r="M53" s="6898"/>
      <c r="N53" s="6899"/>
      <c r="AA53" s="8" t="s">
        <v>191</v>
      </c>
      <c r="AB53" s="8" t="s">
        <v>192</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53800000</v>
      </c>
      <c r="F57" s="108"/>
      <c r="G57" s="108">
        <f>IFERROR(HLOOKUP($AF$38,$AA$56:$AI$57,2,FALSE)*1000,"")</f>
        <v>50645000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48278</v>
      </c>
      <c r="AE57" s="23">
        <v>53800</v>
      </c>
      <c r="AF57" s="23">
        <v>50645</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52411000</v>
      </c>
      <c r="G58" s="15"/>
      <c r="H58" s="16">
        <f>IFERROR(G57-H59,"")</f>
        <v>49235000</v>
      </c>
      <c r="I58" s="15"/>
      <c r="J58" s="16">
        <f>IFERROR(I57-J59,"")</f>
        <v>0</v>
      </c>
      <c r="K58" s="15"/>
      <c r="L58" s="16">
        <f>IFERROR(K57-L59,"")</f>
        <v>0</v>
      </c>
      <c r="M58" s="15"/>
      <c r="N58" s="17">
        <f>IFERROR(M57-N59,"")</f>
        <v>0</v>
      </c>
      <c r="AA58" s="23">
        <v>0</v>
      </c>
      <c r="AB58" s="23">
        <v>0</v>
      </c>
      <c r="AC58" s="23">
        <v>0</v>
      </c>
      <c r="AD58" s="23">
        <v>32013571</v>
      </c>
      <c r="AE58" s="23">
        <v>53720530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1389000</v>
      </c>
      <c r="G59" s="15"/>
      <c r="H59" s="16">
        <f>IFERROR(HLOOKUP($AF$38,$AA$60:$AI$61,2,FALSE)*1000,"")</f>
        <v>1410000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53720530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79470</v>
      </c>
      <c r="F61" s="108"/>
      <c r="G61" s="108">
        <f>IFERROR(G57-G60,"")</f>
        <v>50645000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1177</v>
      </c>
      <c r="AE61" s="24">
        <f t="shared" si="2"/>
        <v>1389</v>
      </c>
      <c r="AF61" s="24">
        <f t="shared" si="2"/>
        <v>1410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0.99852286245353161</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863</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843</v>
      </c>
      <c r="C70" s="96"/>
      <c r="D70" s="26" t="s">
        <v>713</v>
      </c>
      <c r="E70" s="91">
        <f>IFERROR(HLOOKUP($AE$38,$AA$76:$AI$80,2,FALSE),"")</f>
        <v>6</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1177</v>
      </c>
      <c r="AE71" s="25">
        <v>1389</v>
      </c>
      <c r="AF71" s="25">
        <v>1410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6</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6882" t="s">
        <v>151</v>
      </c>
      <c r="B85" s="6883"/>
      <c r="C85" s="6883"/>
      <c r="D85" s="6883"/>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6882" t="s">
        <v>155</v>
      </c>
      <c r="B87" s="6883"/>
      <c r="C87" s="6883"/>
      <c r="D87" s="6883"/>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6893" t="s">
        <v>158</v>
      </c>
      <c r="B89" s="6894"/>
      <c r="C89" s="6894"/>
      <c r="D89" s="6894"/>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6882" t="s">
        <v>160</v>
      </c>
      <c r="B91" s="6883"/>
      <c r="C91" s="6883"/>
      <c r="D91" s="6884"/>
      <c r="E91" s="52" t="s">
        <v>864</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6882" t="s">
        <v>172</v>
      </c>
      <c r="B98" s="6883"/>
      <c r="C98" s="6883"/>
      <c r="D98" s="6884"/>
      <c r="E98" s="6888" t="s">
        <v>206</v>
      </c>
      <c r="F98" s="6889"/>
      <c r="G98" s="6890" t="s">
        <v>173</v>
      </c>
      <c r="H98" s="6891"/>
      <c r="I98" s="6891"/>
      <c r="J98" s="6891"/>
      <c r="K98" s="6891"/>
      <c r="L98" s="6891"/>
      <c r="M98" s="6891"/>
      <c r="N98" s="6892"/>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6882" t="s">
        <v>183</v>
      </c>
      <c r="B105" s="6883"/>
      <c r="C105" s="6883"/>
      <c r="D105" s="6884"/>
      <c r="E105" s="6885" t="s">
        <v>865</v>
      </c>
      <c r="F105" s="6886"/>
      <c r="G105" s="6886"/>
      <c r="H105" s="6886"/>
      <c r="I105" s="6886"/>
      <c r="J105" s="6886"/>
      <c r="K105" s="6886"/>
      <c r="L105" s="6886"/>
      <c r="M105" s="6886"/>
      <c r="N105" s="6887"/>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2"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6893" t="s">
        <v>147</v>
      </c>
      <c r="Q4" s="6894"/>
      <c r="R4" s="6894"/>
      <c r="S4" s="6894"/>
      <c r="T4" s="197" t="str">
        <f>LEFT(E83,1)</f>
        <v>Ｂ</v>
      </c>
      <c r="U4" s="7019" t="s">
        <v>148</v>
      </c>
      <c r="V4" s="7019"/>
      <c r="W4" s="7019"/>
      <c r="X4" s="7020"/>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第4節　生涯学習</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生涯学習の推進</v>
      </c>
      <c r="F6" s="138"/>
      <c r="G6" s="138"/>
      <c r="H6" s="138"/>
      <c r="I6" s="138"/>
      <c r="J6" s="138"/>
      <c r="K6" s="138"/>
      <c r="L6" s="138"/>
      <c r="M6" s="138"/>
      <c r="N6" s="139"/>
      <c r="P6" s="6882" t="s">
        <v>151</v>
      </c>
      <c r="Q6" s="6883"/>
      <c r="R6" s="6883"/>
      <c r="S6" s="6883"/>
      <c r="T6" s="197" t="str">
        <f>LEFT(E85,1)</f>
        <v>Ｂ</v>
      </c>
      <c r="U6" s="7019" t="s">
        <v>152</v>
      </c>
      <c r="V6" s="7019"/>
      <c r="W6" s="7019"/>
      <c r="X6" s="7020"/>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7021" t="s">
        <v>153</v>
      </c>
      <c r="B7" s="7022"/>
      <c r="C7" s="7022"/>
      <c r="D7" s="7022"/>
      <c r="E7" s="7023" t="str">
        <f t="shared" si="0"/>
        <v>公民館施設整備</v>
      </c>
      <c r="F7" s="7024"/>
      <c r="G7" s="7024"/>
      <c r="H7" s="7024"/>
      <c r="I7" s="7024"/>
      <c r="J7" s="7024"/>
      <c r="K7" s="7024"/>
      <c r="L7" s="7024"/>
      <c r="M7" s="7024"/>
      <c r="N7" s="7025"/>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6996" t="s">
        <v>154</v>
      </c>
      <c r="B8" s="6997"/>
      <c r="C8" s="6997"/>
      <c r="D8" s="6997"/>
      <c r="E8" s="7006" t="str">
        <f t="shared" si="0"/>
        <v>中央公民館</v>
      </c>
      <c r="F8" s="7007"/>
      <c r="G8" s="7007"/>
      <c r="H8" s="7007"/>
      <c r="I8" s="7007"/>
      <c r="J8" s="7007"/>
      <c r="K8" s="7007"/>
      <c r="L8" s="7007"/>
      <c r="M8" s="7007"/>
      <c r="N8" s="7008"/>
      <c r="P8" s="6993" t="s">
        <v>155</v>
      </c>
      <c r="Q8" s="6994"/>
      <c r="R8" s="6994"/>
      <c r="S8" s="6994"/>
      <c r="T8" s="184" t="str">
        <f>LEFT(E87,1)</f>
        <v>Ａ</v>
      </c>
      <c r="U8" s="7009" t="s">
        <v>156</v>
      </c>
      <c r="V8" s="7009"/>
      <c r="W8" s="7009"/>
      <c r="X8" s="7010"/>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7011" t="s">
        <v>157</v>
      </c>
      <c r="B9" s="7012"/>
      <c r="C9" s="7012"/>
      <c r="D9" s="7013"/>
      <c r="E9" s="7014" t="str">
        <f t="shared" si="0"/>
        <v>公民館及びコミュニティセンター施設の機能維持・向上のための施設整備を行う。</v>
      </c>
      <c r="F9" s="7015"/>
      <c r="G9" s="7015"/>
      <c r="H9" s="7015"/>
      <c r="I9" s="7015"/>
      <c r="J9" s="7015"/>
      <c r="K9" s="7015"/>
      <c r="L9" s="7015"/>
      <c r="M9" s="7015"/>
      <c r="N9" s="7016"/>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7017" t="s">
        <v>158</v>
      </c>
      <c r="Q10" s="7018"/>
      <c r="R10" s="7018"/>
      <c r="S10" s="7018"/>
      <c r="T10" s="197" t="str">
        <f>LEFT(E89,1)</f>
        <v>Ａ</v>
      </c>
      <c r="U10" s="7009" t="s">
        <v>159</v>
      </c>
      <c r="V10" s="7009"/>
      <c r="W10" s="7009"/>
      <c r="X10" s="7010"/>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公民館及びコミュニティセンター施設の機能維持・向上のための施設整備を行った。</v>
      </c>
      <c r="U12" s="6991"/>
      <c r="V12" s="6991"/>
      <c r="W12" s="6991"/>
      <c r="X12" s="6992"/>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6996" t="s">
        <v>161</v>
      </c>
      <c r="B14" s="6997"/>
      <c r="C14" s="6997"/>
      <c r="D14" s="6997"/>
      <c r="E14" s="6998" t="str">
        <f>E51</f>
        <v>■市が直接実施  □一部委託  □全部委託・指定管理  □その他</v>
      </c>
      <c r="F14" s="6999"/>
      <c r="G14" s="6999"/>
      <c r="H14" s="6999"/>
      <c r="I14" s="6999"/>
      <c r="J14" s="6999"/>
      <c r="K14" s="6999"/>
      <c r="L14" s="6999"/>
      <c r="M14" s="6999"/>
      <c r="N14" s="7000"/>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6996" t="s">
        <v>162</v>
      </c>
      <c r="B15" s="6997"/>
      <c r="C15" s="6997"/>
      <c r="D15" s="6997"/>
      <c r="E15" s="6998" t="str">
        <f>E52</f>
        <v>■国・県の制度　 □国・県の制度＋市独自の制度　 □市独自の制度</v>
      </c>
      <c r="F15" s="6999"/>
      <c r="G15" s="6999"/>
      <c r="H15" s="6999"/>
      <c r="I15" s="6999"/>
      <c r="J15" s="6999"/>
      <c r="K15" s="6999"/>
      <c r="L15" s="6999"/>
      <c r="M15" s="6999"/>
      <c r="N15" s="7000"/>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7001" t="s">
        <v>163</v>
      </c>
      <c r="B16" s="7002"/>
      <c r="C16" s="7002"/>
      <c r="D16" s="7002"/>
      <c r="E16" s="7003" t="str">
        <f>E53</f>
        <v>なし</v>
      </c>
      <c r="F16" s="7004"/>
      <c r="G16" s="7004"/>
      <c r="H16" s="7004"/>
      <c r="I16" s="7004"/>
      <c r="J16" s="7004"/>
      <c r="K16" s="7004"/>
      <c r="L16" s="7004"/>
      <c r="M16" s="7004"/>
      <c r="N16" s="7005"/>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12450000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12450000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12311200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138800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0.98885140562248997</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公民館及びコミュニティセンター施設の機能維持・向上のための施設整備を行うとともに、新座市立栄公民館長寿命化改修工事の基本設計を行った。</v>
      </c>
      <c r="F26" s="105"/>
      <c r="G26" s="105"/>
      <c r="H26" s="105"/>
      <c r="I26" s="105"/>
      <c r="J26" s="105"/>
      <c r="K26" s="105"/>
      <c r="L26" s="105"/>
      <c r="M26" s="105"/>
      <c r="N26" s="106"/>
      <c r="O26" s="18"/>
      <c r="P26" s="6993" t="s">
        <v>183</v>
      </c>
      <c r="Q26" s="6994"/>
      <c r="R26" s="6994"/>
      <c r="S26" s="6995"/>
      <c r="T26" s="153" t="str">
        <f>E105</f>
        <v>引き続き、公民館及びコミュニティセンター施設の機能維持・向上のための施設整備を行う。</v>
      </c>
      <c r="U26" s="6991"/>
      <c r="V26" s="6991"/>
      <c r="W26" s="6991"/>
      <c r="X26" s="6992"/>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工事件数</v>
      </c>
      <c r="C33" s="96"/>
      <c r="D33" s="21" t="str">
        <f t="shared" ref="D33:E36" si="1">D70</f>
        <v>件</v>
      </c>
      <c r="E33" s="148">
        <f t="shared" si="1"/>
        <v>8</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委託件数</v>
      </c>
      <c r="C34" s="96"/>
      <c r="D34" s="21" t="str">
        <f t="shared" si="1"/>
        <v>件</v>
      </c>
      <c r="E34" s="148">
        <f t="shared" si="1"/>
        <v>1</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第4節　生涯学習</v>
      </c>
      <c r="F42" s="138"/>
      <c r="G42" s="138"/>
      <c r="H42" s="138"/>
      <c r="I42" s="138"/>
      <c r="J42" s="138"/>
      <c r="K42" s="138"/>
      <c r="L42" s="138"/>
      <c r="M42" s="138"/>
      <c r="N42" s="139"/>
      <c r="AA42" s="8">
        <v>4</v>
      </c>
      <c r="AB42" s="8" t="s">
        <v>95</v>
      </c>
    </row>
    <row r="43" spans="1:35" ht="20.100000000000001" customHeight="1" x14ac:dyDescent="0.15">
      <c r="A43" s="103" t="s">
        <v>150</v>
      </c>
      <c r="B43" s="104"/>
      <c r="C43" s="104"/>
      <c r="D43" s="104"/>
      <c r="E43" s="138" t="str">
        <f>AB43</f>
        <v>施策１　生涯学習の推進</v>
      </c>
      <c r="F43" s="138"/>
      <c r="G43" s="138"/>
      <c r="H43" s="138"/>
      <c r="I43" s="138"/>
      <c r="J43" s="138"/>
      <c r="K43" s="138"/>
      <c r="L43" s="138"/>
      <c r="M43" s="138"/>
      <c r="N43" s="139"/>
      <c r="AA43" s="8">
        <v>1</v>
      </c>
      <c r="AB43" s="8" t="s">
        <v>96</v>
      </c>
    </row>
    <row r="44" spans="1:35" ht="20.100000000000001" customHeight="1" x14ac:dyDescent="0.15">
      <c r="A44" s="6983" t="s">
        <v>153</v>
      </c>
      <c r="B44" s="6984"/>
      <c r="C44" s="6984"/>
      <c r="D44" s="6984"/>
      <c r="E44" s="6985" t="s">
        <v>866</v>
      </c>
      <c r="F44" s="6986"/>
      <c r="G44" s="6986"/>
      <c r="H44" s="6986"/>
      <c r="I44" s="6986"/>
      <c r="J44" s="6986"/>
      <c r="K44" s="6986"/>
      <c r="L44" s="6986"/>
      <c r="M44" s="6986"/>
      <c r="N44" s="6987"/>
    </row>
    <row r="45" spans="1:35" ht="20.100000000000001" customHeight="1" x14ac:dyDescent="0.15">
      <c r="A45" s="6978" t="s">
        <v>154</v>
      </c>
      <c r="B45" s="6979"/>
      <c r="C45" s="6979"/>
      <c r="D45" s="6979"/>
      <c r="E45" s="6988" t="s">
        <v>832</v>
      </c>
      <c r="F45" s="6989"/>
      <c r="G45" s="6989"/>
      <c r="H45" s="6989"/>
      <c r="I45" s="6989"/>
      <c r="J45" s="6989"/>
      <c r="K45" s="6989"/>
      <c r="L45" s="6989"/>
      <c r="M45" s="6989"/>
      <c r="N45" s="6990"/>
    </row>
    <row r="46" spans="1:35" ht="20.100000000000001" customHeight="1" x14ac:dyDescent="0.15">
      <c r="A46" s="6972" t="s">
        <v>157</v>
      </c>
      <c r="B46" s="6973"/>
      <c r="C46" s="6973"/>
      <c r="D46" s="6974"/>
      <c r="E46" s="6975" t="s">
        <v>867</v>
      </c>
      <c r="F46" s="6976"/>
      <c r="G46" s="6976"/>
      <c r="H46" s="6976"/>
      <c r="I46" s="6976"/>
      <c r="J46" s="6976"/>
      <c r="K46" s="6976"/>
      <c r="L46" s="6976"/>
      <c r="M46" s="6976"/>
      <c r="N46" s="6977"/>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6978" t="s">
        <v>161</v>
      </c>
      <c r="B51" s="6979"/>
      <c r="C51" s="6979"/>
      <c r="D51" s="6979"/>
      <c r="E51" s="6980" t="str">
        <f>AA52 &amp; "市が直接実施  " &amp; AB52  &amp; "一部委託  "  &amp; AC52 &amp; "全部委託・指定管理  " &amp; AD52 &amp; "その他"</f>
        <v>■市が直接実施  □一部委託  □全部委託・指定管理  □その他</v>
      </c>
      <c r="F51" s="6981"/>
      <c r="G51" s="6981"/>
      <c r="H51" s="6981"/>
      <c r="I51" s="6981"/>
      <c r="J51" s="6981"/>
      <c r="K51" s="6981"/>
      <c r="L51" s="6981"/>
      <c r="M51" s="6981"/>
      <c r="N51" s="6982"/>
    </row>
    <row r="52" spans="1:40" ht="20.100000000000001" customHeight="1" x14ac:dyDescent="0.15">
      <c r="A52" s="6978" t="s">
        <v>162</v>
      </c>
      <c r="B52" s="6979"/>
      <c r="C52" s="6979"/>
      <c r="D52" s="6979"/>
      <c r="E52" s="6980" t="str">
        <f>AA53 &amp; "国・県の制度　 " &amp; AB53  &amp; "国・県の制度＋市独自の制度　 "  &amp; AC53  &amp; "市独自の制度"</f>
        <v>■国・県の制度　 □国・県の制度＋市独自の制度　 □市独自の制度</v>
      </c>
      <c r="F52" s="6981"/>
      <c r="G52" s="6981"/>
      <c r="H52" s="6981"/>
      <c r="I52" s="6981"/>
      <c r="J52" s="6981"/>
      <c r="K52" s="6981"/>
      <c r="L52" s="6981"/>
      <c r="M52" s="6981"/>
      <c r="N52" s="6982"/>
      <c r="AA52" s="8" t="s">
        <v>191</v>
      </c>
      <c r="AB52" s="8" t="s">
        <v>192</v>
      </c>
      <c r="AC52" s="8" t="s">
        <v>192</v>
      </c>
      <c r="AD52" s="8" t="s">
        <v>192</v>
      </c>
    </row>
    <row r="53" spans="1:40" ht="20.100000000000001" customHeight="1" thickBot="1" x14ac:dyDescent="0.2">
      <c r="A53" s="6967" t="s">
        <v>163</v>
      </c>
      <c r="B53" s="6968"/>
      <c r="C53" s="6968"/>
      <c r="D53" s="6968"/>
      <c r="E53" s="6969" t="s">
        <v>332</v>
      </c>
      <c r="F53" s="6970"/>
      <c r="G53" s="6970"/>
      <c r="H53" s="6970"/>
      <c r="I53" s="6970"/>
      <c r="J53" s="6970"/>
      <c r="K53" s="6970"/>
      <c r="L53" s="6970"/>
      <c r="M53" s="6970"/>
      <c r="N53" s="6971"/>
      <c r="AA53" s="8" t="s">
        <v>191</v>
      </c>
      <c r="AB53" s="8" t="s">
        <v>192</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12450000</v>
      </c>
      <c r="F57" s="108"/>
      <c r="G57" s="108">
        <f>IFERROR(HLOOKUP($AF$38,$AA$56:$AI$57,2,FALSE)*1000,"")</f>
        <v>23881000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47453</v>
      </c>
      <c r="AE57" s="23">
        <v>12450</v>
      </c>
      <c r="AF57" s="23">
        <v>23881</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12450000</v>
      </c>
      <c r="G58" s="15"/>
      <c r="H58" s="16">
        <f>IFERROR(G57-H59,"")</f>
        <v>3881000</v>
      </c>
      <c r="I58" s="15"/>
      <c r="J58" s="16">
        <f>IFERROR(I57-J59,"")</f>
        <v>0</v>
      </c>
      <c r="K58" s="15"/>
      <c r="L58" s="16">
        <f>IFERROR(K57-L59,"")</f>
        <v>0</v>
      </c>
      <c r="M58" s="15"/>
      <c r="N58" s="17">
        <f>IFERROR(M57-N59,"")</f>
        <v>0</v>
      </c>
      <c r="AA58" s="23">
        <v>0</v>
      </c>
      <c r="AB58" s="23">
        <v>0</v>
      </c>
      <c r="AC58" s="23">
        <v>0</v>
      </c>
      <c r="AD58" s="23">
        <v>0</v>
      </c>
      <c r="AE58" s="23">
        <v>12311200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20000000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12311200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138800</v>
      </c>
      <c r="F61" s="108"/>
      <c r="G61" s="108">
        <f>IFERROR(G57-G60,"")</f>
        <v>23881000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20000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0.98885140562248997</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868</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869</v>
      </c>
      <c r="C70" s="96"/>
      <c r="D70" s="26" t="s">
        <v>393</v>
      </c>
      <c r="E70" s="91">
        <f>IFERROR(HLOOKUP($AE$38,$AA$76:$AI$80,2,FALSE),"")</f>
        <v>8</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870</v>
      </c>
      <c r="C71" s="96"/>
      <c r="D71" s="26" t="s">
        <v>393</v>
      </c>
      <c r="E71" s="91">
        <f>IFERROR(HLOOKUP($AE$38,$AA$76:$AI$80,3,FALSE),"")</f>
        <v>1</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20000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8</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v>1</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6954" t="s">
        <v>151</v>
      </c>
      <c r="B85" s="6955"/>
      <c r="C85" s="6955"/>
      <c r="D85" s="6955"/>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6954" t="s">
        <v>155</v>
      </c>
      <c r="B87" s="6955"/>
      <c r="C87" s="6955"/>
      <c r="D87" s="6955"/>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6965" t="s">
        <v>158</v>
      </c>
      <c r="B89" s="6966"/>
      <c r="C89" s="6966"/>
      <c r="D89" s="6966"/>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6954" t="s">
        <v>160</v>
      </c>
      <c r="B91" s="6955"/>
      <c r="C91" s="6955"/>
      <c r="D91" s="6956"/>
      <c r="E91" s="52" t="s">
        <v>871</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6954" t="s">
        <v>172</v>
      </c>
      <c r="B98" s="6955"/>
      <c r="C98" s="6955"/>
      <c r="D98" s="6956"/>
      <c r="E98" s="6960" t="s">
        <v>206</v>
      </c>
      <c r="F98" s="6961"/>
      <c r="G98" s="6962" t="s">
        <v>173</v>
      </c>
      <c r="H98" s="6963"/>
      <c r="I98" s="6963"/>
      <c r="J98" s="6963"/>
      <c r="K98" s="6963"/>
      <c r="L98" s="6963"/>
      <c r="M98" s="6963"/>
      <c r="N98" s="6964"/>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6954" t="s">
        <v>183</v>
      </c>
      <c r="B105" s="6955"/>
      <c r="C105" s="6955"/>
      <c r="D105" s="6956"/>
      <c r="E105" s="6957" t="s">
        <v>872</v>
      </c>
      <c r="F105" s="6958"/>
      <c r="G105" s="6958"/>
      <c r="H105" s="6958"/>
      <c r="I105" s="6958"/>
      <c r="J105" s="6958"/>
      <c r="K105" s="6958"/>
      <c r="L105" s="6958"/>
      <c r="M105" s="6958"/>
      <c r="N105" s="6959"/>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K36" sqref="K35:L36"/>
    </sheetView>
  </sheetViews>
  <sheetFormatPr defaultColWidth="8.75" defaultRowHeight="13.5" x14ac:dyDescent="0.15"/>
  <cols>
    <col min="1" max="1" width="7" style="13" customWidth="1"/>
    <col min="2" max="2" width="8.25" style="13" customWidth="1"/>
    <col min="3" max="4" width="7" style="13" customWidth="1"/>
    <col min="5" max="5" width="0.375" style="13" customWidth="1"/>
    <col min="6" max="6" width="11.75" style="13" customWidth="1"/>
    <col min="7" max="7" width="0.375" style="13" customWidth="1"/>
    <col min="8" max="8" width="11.625" style="13" customWidth="1"/>
    <col min="9" max="9" width="0.375" style="13" customWidth="1"/>
    <col min="10" max="10" width="11.75" style="13" customWidth="1"/>
    <col min="11" max="11" width="0.375" style="13" customWidth="1"/>
    <col min="12" max="12" width="11.75" style="13" customWidth="1"/>
    <col min="13" max="13" width="0.375" style="13" customWidth="1"/>
    <col min="14" max="14" width="11.75" style="13" customWidth="1"/>
    <col min="15" max="15" width="0.625" style="7" customWidth="1"/>
    <col min="16" max="19" width="5.25" style="7" customWidth="1"/>
    <col min="20" max="24" width="14.875" style="7" customWidth="1"/>
    <col min="25" max="25" width="19.875" style="7" customWidth="1"/>
    <col min="26" max="26" width="1.625" style="7" customWidth="1"/>
    <col min="27" max="52" width="3.625" style="8" customWidth="1"/>
    <col min="53" max="57" width="3.625" style="7" customWidth="1"/>
    <col min="58" max="16384" width="8.75" style="7"/>
  </cols>
  <sheetData>
    <row r="1" spans="1:52" ht="60" customHeight="1" x14ac:dyDescent="0.15">
      <c r="A1" s="152" t="str">
        <f>A39</f>
        <v>第５次新座市総合計画実施計画　事務事業評価シート
（対象：令和５年度実施事業）</v>
      </c>
      <c r="B1" s="152"/>
      <c r="C1" s="152"/>
      <c r="D1" s="152"/>
      <c r="E1" s="152"/>
      <c r="F1" s="152"/>
      <c r="G1" s="152"/>
      <c r="H1" s="152"/>
      <c r="I1" s="152"/>
      <c r="J1" s="152"/>
      <c r="K1" s="152"/>
      <c r="L1" s="152"/>
      <c r="M1" s="152"/>
      <c r="N1" s="152"/>
      <c r="O1" s="152"/>
      <c r="P1" s="152"/>
      <c r="Q1" s="152"/>
      <c r="R1" s="152"/>
      <c r="S1" s="152"/>
      <c r="T1" s="152"/>
      <c r="U1" s="152"/>
      <c r="V1" s="152"/>
      <c r="W1" s="152"/>
      <c r="X1" s="152"/>
      <c r="Y1" s="6" t="str">
        <f>HYPERLINK("#目次!J1","目次に戻る")</f>
        <v>目次に戻る</v>
      </c>
    </row>
    <row r="2" spans="1:52" ht="4.5" customHeight="1" thickBot="1" x14ac:dyDescent="0.2">
      <c r="A2" s="9"/>
      <c r="B2" s="9"/>
      <c r="C2" s="9"/>
      <c r="D2" s="9"/>
      <c r="E2" s="9"/>
      <c r="F2" s="9"/>
      <c r="G2" s="9"/>
      <c r="H2" s="9"/>
      <c r="I2" s="9"/>
      <c r="J2" s="9"/>
      <c r="K2" s="9"/>
      <c r="L2" s="9"/>
      <c r="M2" s="9"/>
      <c r="N2" s="9"/>
    </row>
    <row r="3" spans="1:52" ht="30" customHeight="1" thickTop="1" thickBot="1" x14ac:dyDescent="0.2">
      <c r="A3" s="58" t="s">
        <v>144</v>
      </c>
      <c r="B3" s="59"/>
      <c r="C3" s="59"/>
      <c r="D3" s="59"/>
      <c r="E3" s="59"/>
      <c r="F3" s="59"/>
      <c r="G3" s="59"/>
      <c r="H3" s="59"/>
      <c r="I3" s="59"/>
      <c r="J3" s="59"/>
      <c r="K3" s="59"/>
      <c r="L3" s="59"/>
      <c r="M3" s="59"/>
      <c r="N3" s="60"/>
      <c r="P3" s="58" t="s">
        <v>145</v>
      </c>
      <c r="Q3" s="59"/>
      <c r="R3" s="59"/>
      <c r="S3" s="59"/>
      <c r="T3" s="88"/>
      <c r="U3" s="59"/>
      <c r="V3" s="59"/>
      <c r="W3" s="59"/>
      <c r="X3" s="60"/>
    </row>
    <row r="4" spans="1:52" s="10" customFormat="1" ht="18.75" customHeight="1" thickTop="1" x14ac:dyDescent="0.15">
      <c r="A4" s="103" t="s">
        <v>146</v>
      </c>
      <c r="B4" s="104"/>
      <c r="C4" s="104"/>
      <c r="D4" s="104"/>
      <c r="E4" s="138" t="str">
        <f t="shared" ref="E4:E9" si="0">E41</f>
        <v>第2章　基本政策２　生きる力と生きがいを育むまち【教育文化】</v>
      </c>
      <c r="F4" s="138"/>
      <c r="G4" s="138"/>
      <c r="H4" s="138"/>
      <c r="I4" s="138"/>
      <c r="J4" s="138"/>
      <c r="K4" s="138"/>
      <c r="L4" s="138"/>
      <c r="M4" s="138"/>
      <c r="N4" s="139"/>
      <c r="P4" s="6965" t="s">
        <v>147</v>
      </c>
      <c r="Q4" s="6966"/>
      <c r="R4" s="6966"/>
      <c r="S4" s="6966"/>
      <c r="T4" s="197" t="str">
        <f>LEFT(E83,1)</f>
        <v>Ｂ</v>
      </c>
      <c r="U4" s="7091" t="s">
        <v>148</v>
      </c>
      <c r="V4" s="7091"/>
      <c r="W4" s="7091"/>
      <c r="X4" s="7092"/>
      <c r="Z4" s="11"/>
      <c r="AA4" s="12"/>
      <c r="AB4" s="12"/>
      <c r="AC4" s="12"/>
      <c r="AD4" s="8"/>
      <c r="AE4" s="8"/>
      <c r="AF4" s="8"/>
      <c r="AG4" s="8"/>
      <c r="AH4" s="8"/>
      <c r="AI4" s="8"/>
      <c r="AJ4" s="8"/>
      <c r="AK4" s="8"/>
      <c r="AL4" s="8"/>
      <c r="AM4" s="8"/>
      <c r="AN4" s="8"/>
      <c r="AO4" s="8"/>
      <c r="AP4" s="8"/>
      <c r="AQ4" s="8"/>
      <c r="AR4" s="8"/>
      <c r="AS4" s="8"/>
      <c r="AT4" s="8"/>
      <c r="AU4" s="8"/>
      <c r="AV4" s="8"/>
      <c r="AW4" s="8"/>
      <c r="AX4" s="8"/>
      <c r="AY4" s="8"/>
      <c r="AZ4" s="8"/>
    </row>
    <row r="5" spans="1:52" s="10" customFormat="1" ht="19.5" customHeight="1" thickBot="1" x14ac:dyDescent="0.2">
      <c r="A5" s="103" t="s">
        <v>149</v>
      </c>
      <c r="B5" s="104"/>
      <c r="C5" s="104"/>
      <c r="D5" s="104"/>
      <c r="E5" s="138" t="str">
        <f t="shared" si="0"/>
        <v>第4節　生涯学習</v>
      </c>
      <c r="F5" s="138"/>
      <c r="G5" s="138"/>
      <c r="H5" s="138"/>
      <c r="I5" s="138"/>
      <c r="J5" s="138"/>
      <c r="K5" s="138"/>
      <c r="L5" s="138"/>
      <c r="M5" s="138"/>
      <c r="N5" s="139"/>
      <c r="P5" s="86"/>
      <c r="Q5" s="87"/>
      <c r="R5" s="87"/>
      <c r="S5" s="87"/>
      <c r="T5" s="198"/>
      <c r="U5" s="187"/>
      <c r="V5" s="187"/>
      <c r="W5" s="187"/>
      <c r="X5" s="188"/>
      <c r="Z5" s="11"/>
      <c r="AA5" s="12"/>
      <c r="AB5" s="12"/>
      <c r="AC5" s="12"/>
      <c r="AD5" s="8"/>
      <c r="AE5" s="8"/>
      <c r="AF5" s="8"/>
      <c r="AG5" s="8"/>
      <c r="AH5" s="8"/>
      <c r="AI5" s="8"/>
      <c r="AJ5" s="8"/>
      <c r="AK5" s="8"/>
      <c r="AL5" s="8"/>
      <c r="AM5" s="8"/>
      <c r="AN5" s="8"/>
      <c r="AO5" s="8"/>
      <c r="AP5" s="8"/>
      <c r="AQ5" s="8"/>
      <c r="AR5" s="8"/>
      <c r="AS5" s="8"/>
      <c r="AT5" s="8"/>
      <c r="AU5" s="8"/>
      <c r="AV5" s="8"/>
      <c r="AW5" s="8"/>
      <c r="AX5" s="8"/>
      <c r="AY5" s="8"/>
      <c r="AZ5" s="8"/>
    </row>
    <row r="6" spans="1:52" s="10" customFormat="1" ht="19.5" customHeight="1" thickTop="1" x14ac:dyDescent="0.15">
      <c r="A6" s="103" t="s">
        <v>150</v>
      </c>
      <c r="B6" s="104"/>
      <c r="C6" s="104"/>
      <c r="D6" s="104"/>
      <c r="E6" s="138" t="str">
        <f t="shared" si="0"/>
        <v>施策１　生涯学習の推進</v>
      </c>
      <c r="F6" s="138"/>
      <c r="G6" s="138"/>
      <c r="H6" s="138"/>
      <c r="I6" s="138"/>
      <c r="J6" s="138"/>
      <c r="K6" s="138"/>
      <c r="L6" s="138"/>
      <c r="M6" s="138"/>
      <c r="N6" s="139"/>
      <c r="P6" s="6954" t="s">
        <v>151</v>
      </c>
      <c r="Q6" s="6955"/>
      <c r="R6" s="6955"/>
      <c r="S6" s="6955"/>
      <c r="T6" s="197" t="str">
        <f>LEFT(E85,1)</f>
        <v>Ｂ</v>
      </c>
      <c r="U6" s="7091" t="s">
        <v>152</v>
      </c>
      <c r="V6" s="7091"/>
      <c r="W6" s="7091"/>
      <c r="X6" s="7092"/>
      <c r="Z6" s="11"/>
      <c r="AA6" s="12"/>
      <c r="AB6" s="12"/>
      <c r="AC6" s="12"/>
      <c r="AD6" s="8"/>
      <c r="AE6" s="8"/>
      <c r="AF6" s="8"/>
      <c r="AG6" s="8"/>
      <c r="AH6" s="8"/>
      <c r="AI6" s="8"/>
      <c r="AJ6" s="8"/>
      <c r="AK6" s="8"/>
      <c r="AL6" s="8"/>
      <c r="AM6" s="8"/>
      <c r="AN6" s="8"/>
      <c r="AO6" s="8"/>
      <c r="AP6" s="8"/>
      <c r="AQ6" s="8"/>
      <c r="AR6" s="8"/>
      <c r="AS6" s="8"/>
      <c r="AT6" s="8"/>
      <c r="AU6" s="8"/>
      <c r="AV6" s="8"/>
      <c r="AW6" s="8"/>
      <c r="AX6" s="8"/>
      <c r="AY6" s="8"/>
      <c r="AZ6" s="8"/>
    </row>
    <row r="7" spans="1:52" s="10" customFormat="1" ht="19.5" customHeight="1" thickBot="1" x14ac:dyDescent="0.2">
      <c r="A7" s="7093" t="s">
        <v>153</v>
      </c>
      <c r="B7" s="7094"/>
      <c r="C7" s="7094"/>
      <c r="D7" s="7094"/>
      <c r="E7" s="7095" t="str">
        <f t="shared" si="0"/>
        <v>図書館協議会</v>
      </c>
      <c r="F7" s="7096"/>
      <c r="G7" s="7096"/>
      <c r="H7" s="7096"/>
      <c r="I7" s="7096"/>
      <c r="J7" s="7096"/>
      <c r="K7" s="7096"/>
      <c r="L7" s="7096"/>
      <c r="M7" s="7096"/>
      <c r="N7" s="7097"/>
      <c r="P7" s="61"/>
      <c r="Q7" s="62"/>
      <c r="R7" s="62"/>
      <c r="S7" s="62"/>
      <c r="T7" s="198"/>
      <c r="U7" s="187"/>
      <c r="V7" s="187"/>
      <c r="W7" s="187"/>
      <c r="X7" s="188"/>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10" customFormat="1" ht="19.5" customHeight="1" thickTop="1" x14ac:dyDescent="0.15">
      <c r="A8" s="7068" t="s">
        <v>154</v>
      </c>
      <c r="B8" s="7069"/>
      <c r="C8" s="7069"/>
      <c r="D8" s="7069"/>
      <c r="E8" s="7078" t="str">
        <f t="shared" si="0"/>
        <v>中央図書館</v>
      </c>
      <c r="F8" s="7079"/>
      <c r="G8" s="7079"/>
      <c r="H8" s="7079"/>
      <c r="I8" s="7079"/>
      <c r="J8" s="7079"/>
      <c r="K8" s="7079"/>
      <c r="L8" s="7079"/>
      <c r="M8" s="7079"/>
      <c r="N8" s="7080"/>
      <c r="P8" s="7065" t="s">
        <v>155</v>
      </c>
      <c r="Q8" s="7066"/>
      <c r="R8" s="7066"/>
      <c r="S8" s="7066"/>
      <c r="T8" s="184" t="str">
        <f>LEFT(E87,1)</f>
        <v>Ａ</v>
      </c>
      <c r="U8" s="7081" t="s">
        <v>156</v>
      </c>
      <c r="V8" s="7081"/>
      <c r="W8" s="7081"/>
      <c r="X8" s="7082"/>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10" customFormat="1" ht="19.5" customHeight="1" thickBot="1" x14ac:dyDescent="0.2">
      <c r="A9" s="7083" t="s">
        <v>157</v>
      </c>
      <c r="B9" s="7084"/>
      <c r="C9" s="7084"/>
      <c r="D9" s="7085"/>
      <c r="E9" s="7086" t="str">
        <f t="shared" si="0"/>
        <v>図書館法第１４条及び新座市立図書館条例第１３条の規定に基づき、図書館協議会を設置する。協議会は図書館の運営に関し、館長の諮問に応じるとともに、図書館の行う図書館奉仕につき、館長に対して意見を述べる。</v>
      </c>
      <c r="F9" s="7087"/>
      <c r="G9" s="7087"/>
      <c r="H9" s="7087"/>
      <c r="I9" s="7087"/>
      <c r="J9" s="7087"/>
      <c r="K9" s="7087"/>
      <c r="L9" s="7087"/>
      <c r="M9" s="7087"/>
      <c r="N9" s="7088"/>
      <c r="P9" s="61"/>
      <c r="Q9" s="62"/>
      <c r="R9" s="62"/>
      <c r="S9" s="62"/>
      <c r="T9" s="184"/>
      <c r="U9" s="187"/>
      <c r="V9" s="187"/>
      <c r="W9" s="187"/>
      <c r="X9" s="188"/>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10" customFormat="1" ht="19.5" customHeight="1" thickTop="1" x14ac:dyDescent="0.15">
      <c r="A10" s="89"/>
      <c r="B10" s="90"/>
      <c r="C10" s="90"/>
      <c r="D10" s="120"/>
      <c r="E10" s="127"/>
      <c r="F10" s="128"/>
      <c r="G10" s="128"/>
      <c r="H10" s="128"/>
      <c r="I10" s="128"/>
      <c r="J10" s="128"/>
      <c r="K10" s="128"/>
      <c r="L10" s="128"/>
      <c r="M10" s="128"/>
      <c r="N10" s="129"/>
      <c r="P10" s="7089" t="s">
        <v>158</v>
      </c>
      <c r="Q10" s="7090"/>
      <c r="R10" s="7090"/>
      <c r="S10" s="7090"/>
      <c r="T10" s="197" t="str">
        <f>LEFT(E89,1)</f>
        <v>Ａ</v>
      </c>
      <c r="U10" s="7081" t="s">
        <v>159</v>
      </c>
      <c r="V10" s="7081"/>
      <c r="W10" s="7081"/>
      <c r="X10" s="7082"/>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10" customFormat="1" ht="19.5" customHeight="1" thickBot="1" x14ac:dyDescent="0.2">
      <c r="A11" s="89"/>
      <c r="B11" s="90"/>
      <c r="C11" s="90"/>
      <c r="D11" s="120"/>
      <c r="E11" s="127"/>
      <c r="F11" s="128"/>
      <c r="G11" s="128"/>
      <c r="H11" s="128"/>
      <c r="I11" s="128"/>
      <c r="J11" s="128"/>
      <c r="K11" s="128"/>
      <c r="L11" s="128"/>
      <c r="M11" s="128"/>
      <c r="N11" s="129"/>
      <c r="P11" s="86"/>
      <c r="Q11" s="87"/>
      <c r="R11" s="87"/>
      <c r="S11" s="87"/>
      <c r="T11" s="198"/>
      <c r="U11" s="187"/>
      <c r="V11" s="187"/>
      <c r="W11" s="187"/>
      <c r="X11" s="18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10" customFormat="1" ht="19.5" customHeight="1" thickTop="1" x14ac:dyDescent="0.15">
      <c r="A12" s="89"/>
      <c r="B12" s="90"/>
      <c r="C12" s="90"/>
      <c r="D12" s="120"/>
      <c r="E12" s="127"/>
      <c r="F12" s="128"/>
      <c r="G12" s="128"/>
      <c r="H12" s="128"/>
      <c r="I12" s="128"/>
      <c r="J12" s="128"/>
      <c r="K12" s="128"/>
      <c r="L12" s="128"/>
      <c r="M12" s="128"/>
      <c r="N12" s="129"/>
      <c r="P12" s="97" t="s">
        <v>160</v>
      </c>
      <c r="Q12" s="99"/>
      <c r="R12" s="99"/>
      <c r="S12" s="99"/>
      <c r="T12" s="153" t="str">
        <f>E91</f>
        <v>計画どおりに図書館協議会を開催し、図書館からの報告について評価や意見をいただくとともに、今後取り組むべき課題の充実のための相互理解を深めた。</v>
      </c>
      <c r="U12" s="7063"/>
      <c r="V12" s="7063"/>
      <c r="W12" s="7063"/>
      <c r="X12" s="7064"/>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10" customFormat="1" ht="33" customHeight="1" x14ac:dyDescent="0.15">
      <c r="A13" s="121"/>
      <c r="B13" s="122"/>
      <c r="C13" s="122"/>
      <c r="D13" s="123"/>
      <c r="E13" s="130"/>
      <c r="F13" s="131"/>
      <c r="G13" s="131"/>
      <c r="H13" s="131"/>
      <c r="I13" s="131"/>
      <c r="J13" s="131"/>
      <c r="K13" s="131"/>
      <c r="L13" s="131"/>
      <c r="M13" s="131"/>
      <c r="N13" s="132"/>
      <c r="P13" s="97"/>
      <c r="Q13" s="99"/>
      <c r="R13" s="99"/>
      <c r="S13" s="99"/>
      <c r="T13" s="153"/>
      <c r="U13" s="53"/>
      <c r="V13" s="53"/>
      <c r="W13" s="53"/>
      <c r="X13" s="54"/>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10" customFormat="1" ht="19.5" customHeight="1" x14ac:dyDescent="0.15">
      <c r="A14" s="7068" t="s">
        <v>161</v>
      </c>
      <c r="B14" s="7069"/>
      <c r="C14" s="7069"/>
      <c r="D14" s="7069"/>
      <c r="E14" s="7070" t="str">
        <f>E51</f>
        <v>■市が直接実施  □一部委託  □全部委託・指定管理  □その他</v>
      </c>
      <c r="F14" s="7071"/>
      <c r="G14" s="7071"/>
      <c r="H14" s="7071"/>
      <c r="I14" s="7071"/>
      <c r="J14" s="7071"/>
      <c r="K14" s="7071"/>
      <c r="L14" s="7071"/>
      <c r="M14" s="7071"/>
      <c r="N14" s="7072"/>
      <c r="P14" s="97"/>
      <c r="Q14" s="99"/>
      <c r="R14" s="99"/>
      <c r="S14" s="99"/>
      <c r="T14" s="153"/>
      <c r="U14" s="53"/>
      <c r="V14" s="53"/>
      <c r="W14" s="53"/>
      <c r="X14" s="54"/>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10" customFormat="1" ht="19.5" customHeight="1" x14ac:dyDescent="0.15">
      <c r="A15" s="7068" t="s">
        <v>162</v>
      </c>
      <c r="B15" s="7069"/>
      <c r="C15" s="7069"/>
      <c r="D15" s="7069"/>
      <c r="E15" s="7070" t="str">
        <f>E52</f>
        <v>□国・県の制度　 ■国・県の制度＋市独自の制度　 □市独自の制度</v>
      </c>
      <c r="F15" s="7071"/>
      <c r="G15" s="7071"/>
      <c r="H15" s="7071"/>
      <c r="I15" s="7071"/>
      <c r="J15" s="7071"/>
      <c r="K15" s="7071"/>
      <c r="L15" s="7071"/>
      <c r="M15" s="7071"/>
      <c r="N15" s="7072"/>
      <c r="P15" s="97"/>
      <c r="Q15" s="99"/>
      <c r="R15" s="99"/>
      <c r="S15" s="99"/>
      <c r="T15" s="153"/>
      <c r="U15" s="53"/>
      <c r="V15" s="53"/>
      <c r="W15" s="53"/>
      <c r="X15" s="54"/>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10" customFormat="1" ht="19.5" customHeight="1" thickBot="1" x14ac:dyDescent="0.2">
      <c r="A16" s="7073" t="s">
        <v>163</v>
      </c>
      <c r="B16" s="7074"/>
      <c r="C16" s="7074"/>
      <c r="D16" s="7074"/>
      <c r="E16" s="7075" t="str">
        <f>E53</f>
        <v>図書館法、新座市立図書館条例</v>
      </c>
      <c r="F16" s="7076"/>
      <c r="G16" s="7076"/>
      <c r="H16" s="7076"/>
      <c r="I16" s="7076"/>
      <c r="J16" s="7076"/>
      <c r="K16" s="7076"/>
      <c r="L16" s="7076"/>
      <c r="M16" s="7076"/>
      <c r="N16" s="7077"/>
      <c r="P16" s="98"/>
      <c r="Q16" s="170"/>
      <c r="R16" s="170"/>
      <c r="S16" s="170"/>
      <c r="T16" s="156"/>
      <c r="U16" s="56"/>
      <c r="V16" s="56"/>
      <c r="W16" s="56"/>
      <c r="X16" s="57"/>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58" t="s">
        <v>164</v>
      </c>
      <c r="B18" s="59"/>
      <c r="C18" s="59"/>
      <c r="D18" s="59"/>
      <c r="E18" s="59"/>
      <c r="F18" s="59"/>
      <c r="G18" s="59"/>
      <c r="H18" s="59"/>
      <c r="I18" s="59"/>
      <c r="J18" s="59"/>
      <c r="K18" s="59"/>
      <c r="L18" s="59"/>
      <c r="M18" s="59"/>
      <c r="N18" s="60"/>
      <c r="P18" s="58" t="s">
        <v>165</v>
      </c>
      <c r="Q18" s="59"/>
      <c r="R18" s="59"/>
      <c r="S18" s="59"/>
      <c r="T18" s="88"/>
      <c r="U18" s="59"/>
      <c r="V18" s="59"/>
      <c r="W18" s="59"/>
      <c r="X18" s="60"/>
      <c r="Z18" s="14"/>
    </row>
    <row r="19" spans="1:52" s="10" customFormat="1" ht="19.5" customHeight="1" thickTop="1" x14ac:dyDescent="0.15">
      <c r="A19" s="103" t="s">
        <v>166</v>
      </c>
      <c r="B19" s="104"/>
      <c r="C19" s="104"/>
      <c r="D19" s="104"/>
      <c r="E19" s="104" t="s">
        <v>167</v>
      </c>
      <c r="F19" s="104"/>
      <c r="G19" s="104" t="s">
        <v>168</v>
      </c>
      <c r="H19" s="104"/>
      <c r="I19" s="104" t="s">
        <v>169</v>
      </c>
      <c r="J19" s="104"/>
      <c r="K19" s="104" t="s">
        <v>170</v>
      </c>
      <c r="L19" s="104"/>
      <c r="M19" s="104" t="s">
        <v>171</v>
      </c>
      <c r="N19" s="107"/>
      <c r="P19" s="97" t="s">
        <v>172</v>
      </c>
      <c r="Q19" s="99"/>
      <c r="R19" s="99"/>
      <c r="S19" s="163"/>
      <c r="T19" s="164" t="str">
        <f>LEFT(E98,1)</f>
        <v>Ⅲ</v>
      </c>
      <c r="U19" s="167" t="s">
        <v>173</v>
      </c>
      <c r="V19" s="168"/>
      <c r="W19" s="168"/>
      <c r="X19" s="169"/>
      <c r="Z19" s="1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97" t="s">
        <v>174</v>
      </c>
      <c r="B20" s="99" t="s">
        <v>175</v>
      </c>
      <c r="C20" s="99"/>
      <c r="D20" s="99"/>
      <c r="E20" s="108">
        <f>IFERROR(IF($AA$38+1&gt;=$AE$38,E$57,IF(E$57=0,"",E$57)),"")</f>
        <v>122000</v>
      </c>
      <c r="F20" s="108"/>
      <c r="G20" s="108"/>
      <c r="H20" s="108"/>
      <c r="I20" s="108"/>
      <c r="J20" s="108"/>
      <c r="K20" s="108"/>
      <c r="L20" s="108"/>
      <c r="M20" s="108"/>
      <c r="N20" s="109"/>
      <c r="P20" s="97"/>
      <c r="Q20" s="99"/>
      <c r="R20" s="99"/>
      <c r="S20" s="163"/>
      <c r="T20" s="165"/>
      <c r="U20" s="167"/>
      <c r="V20" s="168"/>
      <c r="W20" s="168"/>
      <c r="X20" s="169"/>
      <c r="Z20" s="14"/>
    </row>
    <row r="21" spans="1:52" ht="19.5" customHeight="1" x14ac:dyDescent="0.15">
      <c r="A21" s="97"/>
      <c r="B21" s="99" t="s">
        <v>176</v>
      </c>
      <c r="C21" s="99" t="s">
        <v>177</v>
      </c>
      <c r="D21" s="99"/>
      <c r="E21" s="15"/>
      <c r="F21" s="16">
        <f>IFERROR(IF($AA$38+1&gt;=$AE$38,F$58,IF(F$58=0,"",F$58)),"")</f>
        <v>122000</v>
      </c>
      <c r="G21" s="15"/>
      <c r="H21" s="16"/>
      <c r="I21" s="15"/>
      <c r="J21" s="16"/>
      <c r="K21" s="15"/>
      <c r="L21" s="16"/>
      <c r="M21" s="15"/>
      <c r="N21" s="17"/>
      <c r="P21" s="97"/>
      <c r="Q21" s="99"/>
      <c r="R21" s="99"/>
      <c r="S21" s="163"/>
      <c r="T21" s="165"/>
      <c r="U21" s="167"/>
      <c r="V21" s="168"/>
      <c r="W21" s="168"/>
      <c r="X21" s="169"/>
      <c r="Z21" s="14"/>
    </row>
    <row r="22" spans="1:52" ht="19.5" customHeight="1" x14ac:dyDescent="0.15">
      <c r="A22" s="97"/>
      <c r="B22" s="99"/>
      <c r="C22" s="99" t="s">
        <v>178</v>
      </c>
      <c r="D22" s="99"/>
      <c r="E22" s="15"/>
      <c r="F22" s="16">
        <f>IFERROR(IF($AA$38+1&gt;=$AE$38,F$59,IF(F$59=0,"",F$59)),"")</f>
        <v>0</v>
      </c>
      <c r="G22" s="15"/>
      <c r="H22" s="16"/>
      <c r="I22" s="15"/>
      <c r="J22" s="16"/>
      <c r="K22" s="15"/>
      <c r="L22" s="16"/>
      <c r="M22" s="15"/>
      <c r="N22" s="17"/>
      <c r="P22" s="97"/>
      <c r="Q22" s="99"/>
      <c r="R22" s="99"/>
      <c r="S22" s="163"/>
      <c r="T22" s="165"/>
      <c r="U22" s="167"/>
      <c r="V22" s="168"/>
      <c r="W22" s="168"/>
      <c r="X22" s="169"/>
      <c r="Z22" s="14"/>
    </row>
    <row r="23" spans="1:52" ht="19.5" customHeight="1" x14ac:dyDescent="0.15">
      <c r="A23" s="97"/>
      <c r="B23" s="99" t="s">
        <v>179</v>
      </c>
      <c r="C23" s="99"/>
      <c r="D23" s="99"/>
      <c r="E23" s="108">
        <f>IFERROR(IF($AA$38+1&gt;=$AE$38,E$60,IF(E$60=0,"",E$60)),"")</f>
        <v>107000</v>
      </c>
      <c r="F23" s="108"/>
      <c r="G23" s="108"/>
      <c r="H23" s="108"/>
      <c r="I23" s="108"/>
      <c r="J23" s="108"/>
      <c r="K23" s="108"/>
      <c r="L23" s="108"/>
      <c r="M23" s="108"/>
      <c r="N23" s="109"/>
      <c r="P23" s="97"/>
      <c r="Q23" s="99"/>
      <c r="R23" s="99"/>
      <c r="S23" s="163"/>
      <c r="T23" s="165"/>
      <c r="U23" s="167"/>
      <c r="V23" s="168"/>
      <c r="W23" s="168"/>
      <c r="X23" s="169"/>
      <c r="Z23" s="14"/>
    </row>
    <row r="24" spans="1:52" ht="19.5" customHeight="1" x14ac:dyDescent="0.15">
      <c r="A24" s="97"/>
      <c r="B24" s="99" t="s">
        <v>180</v>
      </c>
      <c r="C24" s="99"/>
      <c r="D24" s="99"/>
      <c r="E24" s="108">
        <f>IFERROR(IF($AA$38+1&gt;=$AE$38,E$61,IF(E$61&gt;0,E$61,"")),"")</f>
        <v>15000</v>
      </c>
      <c r="F24" s="108"/>
      <c r="G24" s="108"/>
      <c r="H24" s="108"/>
      <c r="I24" s="108"/>
      <c r="J24" s="108"/>
      <c r="K24" s="108"/>
      <c r="L24" s="108"/>
      <c r="M24" s="108"/>
      <c r="N24" s="109"/>
      <c r="P24" s="97"/>
      <c r="Q24" s="99"/>
      <c r="R24" s="99"/>
      <c r="S24" s="163"/>
      <c r="T24" s="165"/>
      <c r="U24" s="167"/>
      <c r="V24" s="168"/>
      <c r="W24" s="168"/>
      <c r="X24" s="169"/>
      <c r="Z24" s="14"/>
    </row>
    <row r="25" spans="1:52" ht="19.5" customHeight="1" thickBot="1" x14ac:dyDescent="0.2">
      <c r="A25" s="97"/>
      <c r="B25" s="99" t="s">
        <v>181</v>
      </c>
      <c r="C25" s="99"/>
      <c r="D25" s="99"/>
      <c r="E25" s="110">
        <f>IFERROR(IF($AA$38+1&gt;=$AE$38,E$62,IF(E$62&gt;0,E$62,"")),"")</f>
        <v>0.87704918032786883</v>
      </c>
      <c r="F25" s="110"/>
      <c r="G25" s="110"/>
      <c r="H25" s="110"/>
      <c r="I25" s="110"/>
      <c r="J25" s="110"/>
      <c r="K25" s="110"/>
      <c r="L25" s="110"/>
      <c r="M25" s="110"/>
      <c r="N25" s="111"/>
      <c r="P25" s="97"/>
      <c r="Q25" s="99"/>
      <c r="R25" s="99"/>
      <c r="S25" s="163"/>
      <c r="T25" s="166"/>
      <c r="U25" s="167"/>
      <c r="V25" s="168"/>
      <c r="W25" s="168"/>
      <c r="X25" s="169"/>
    </row>
    <row r="26" spans="1:52" ht="15.75" customHeight="1" thickTop="1" x14ac:dyDescent="0.15">
      <c r="A26" s="103" t="s">
        <v>182</v>
      </c>
      <c r="B26" s="104"/>
      <c r="C26" s="104"/>
      <c r="D26" s="104"/>
      <c r="E26" s="105" t="str">
        <f>E63</f>
        <v>図書館協議会を開催し、図書館の行う図書館奉仕に関する意見交換を行った。
　新座市立図書館協議会の構成員　１０人
　（学識経験者３人、学校教育関係者３人、社会教育関係者２人、家庭教育関係者２人）
　＜令和５年７月２５日開催＞
　審議内容　令和４年度事業報告、令和５年度図書館予算、事業計画について等
　＜令和６年２月１４日開催＞
　審議内容　令和５年度事業中間報告について等</v>
      </c>
      <c r="F26" s="105"/>
      <c r="G26" s="105"/>
      <c r="H26" s="105"/>
      <c r="I26" s="105"/>
      <c r="J26" s="105"/>
      <c r="K26" s="105"/>
      <c r="L26" s="105"/>
      <c r="M26" s="105"/>
      <c r="N26" s="106"/>
      <c r="O26" s="18"/>
      <c r="P26" s="7065" t="s">
        <v>183</v>
      </c>
      <c r="Q26" s="7066"/>
      <c r="R26" s="7066"/>
      <c r="S26" s="7067"/>
      <c r="T26" s="153" t="str">
        <f>E105</f>
        <v>今後も定期的に図書館協議会を開催し、図書館と図書館協議会との意見交換を活発にすることで、図書館事業のあるべき姿を共有し、より一層の図書館事業の充実を図っていく。</v>
      </c>
      <c r="U26" s="7063"/>
      <c r="V26" s="7063"/>
      <c r="W26" s="7063"/>
      <c r="X26" s="7064"/>
    </row>
    <row r="27" spans="1:52" ht="15.75" customHeight="1" x14ac:dyDescent="0.15">
      <c r="A27" s="103"/>
      <c r="B27" s="104"/>
      <c r="C27" s="104"/>
      <c r="D27" s="104"/>
      <c r="E27" s="105"/>
      <c r="F27" s="105"/>
      <c r="G27" s="105"/>
      <c r="H27" s="105"/>
      <c r="I27" s="105"/>
      <c r="J27" s="105"/>
      <c r="K27" s="105"/>
      <c r="L27" s="105"/>
      <c r="M27" s="105"/>
      <c r="N27" s="106"/>
      <c r="O27" s="18"/>
      <c r="P27" s="43"/>
      <c r="Q27" s="44"/>
      <c r="R27" s="44"/>
      <c r="S27" s="160"/>
      <c r="T27" s="153"/>
      <c r="U27" s="53"/>
      <c r="V27" s="53"/>
      <c r="W27" s="53"/>
      <c r="X27" s="54"/>
    </row>
    <row r="28" spans="1:52" ht="15.75" customHeight="1" x14ac:dyDescent="0.15">
      <c r="A28" s="103"/>
      <c r="B28" s="104"/>
      <c r="C28" s="104"/>
      <c r="D28" s="104"/>
      <c r="E28" s="105"/>
      <c r="F28" s="105"/>
      <c r="G28" s="105"/>
      <c r="H28" s="105"/>
      <c r="I28" s="105"/>
      <c r="J28" s="105"/>
      <c r="K28" s="105"/>
      <c r="L28" s="105"/>
      <c r="M28" s="105"/>
      <c r="N28" s="106"/>
      <c r="O28" s="18"/>
      <c r="P28" s="43"/>
      <c r="Q28" s="44"/>
      <c r="R28" s="44"/>
      <c r="S28" s="160"/>
      <c r="T28" s="153"/>
      <c r="U28" s="53"/>
      <c r="V28" s="53"/>
      <c r="W28" s="53"/>
      <c r="X28" s="54"/>
    </row>
    <row r="29" spans="1:52" ht="15.75" customHeight="1" x14ac:dyDescent="0.15">
      <c r="A29" s="103"/>
      <c r="B29" s="104"/>
      <c r="C29" s="104"/>
      <c r="D29" s="104"/>
      <c r="E29" s="105"/>
      <c r="F29" s="105"/>
      <c r="G29" s="105"/>
      <c r="H29" s="105"/>
      <c r="I29" s="105"/>
      <c r="J29" s="105"/>
      <c r="K29" s="105"/>
      <c r="L29" s="105"/>
      <c r="M29" s="105"/>
      <c r="N29" s="106"/>
      <c r="O29" s="18"/>
      <c r="P29" s="43"/>
      <c r="Q29" s="44"/>
      <c r="R29" s="44"/>
      <c r="S29" s="160"/>
      <c r="T29" s="153"/>
      <c r="U29" s="53"/>
      <c r="V29" s="53"/>
      <c r="W29" s="53"/>
      <c r="X29" s="54"/>
    </row>
    <row r="30" spans="1:52" ht="15.75" customHeight="1" x14ac:dyDescent="0.15">
      <c r="A30" s="103"/>
      <c r="B30" s="104"/>
      <c r="C30" s="104"/>
      <c r="D30" s="104"/>
      <c r="E30" s="105"/>
      <c r="F30" s="105"/>
      <c r="G30" s="105"/>
      <c r="H30" s="105"/>
      <c r="I30" s="105"/>
      <c r="J30" s="105"/>
      <c r="K30" s="105"/>
      <c r="L30" s="105"/>
      <c r="M30" s="105"/>
      <c r="N30" s="106"/>
      <c r="O30" s="18"/>
      <c r="P30" s="43"/>
      <c r="Q30" s="44"/>
      <c r="R30" s="44"/>
      <c r="S30" s="160"/>
      <c r="T30" s="153"/>
      <c r="U30" s="53"/>
      <c r="V30" s="53"/>
      <c r="W30" s="53"/>
      <c r="X30" s="54"/>
    </row>
    <row r="31" spans="1:52" ht="19.5" customHeight="1" x14ac:dyDescent="0.15">
      <c r="A31" s="103" t="s">
        <v>166</v>
      </c>
      <c r="B31" s="104"/>
      <c r="C31" s="104"/>
      <c r="D31" s="104"/>
      <c r="E31" s="104" t="s">
        <v>167</v>
      </c>
      <c r="F31" s="104"/>
      <c r="G31" s="104" t="s">
        <v>168</v>
      </c>
      <c r="H31" s="104"/>
      <c r="I31" s="104" t="s">
        <v>169</v>
      </c>
      <c r="J31" s="104"/>
      <c r="K31" s="104" t="s">
        <v>170</v>
      </c>
      <c r="L31" s="104"/>
      <c r="M31" s="104" t="s">
        <v>171</v>
      </c>
      <c r="N31" s="107"/>
      <c r="O31" s="18"/>
      <c r="P31" s="43"/>
      <c r="Q31" s="44"/>
      <c r="R31" s="44"/>
      <c r="S31" s="160"/>
      <c r="T31" s="153"/>
      <c r="U31" s="53"/>
      <c r="V31" s="53"/>
      <c r="W31" s="53"/>
      <c r="X31" s="54"/>
    </row>
    <row r="32" spans="1:52" ht="19.5" customHeight="1" x14ac:dyDescent="0.15">
      <c r="A32" s="19"/>
      <c r="B32" s="99" t="s">
        <v>184</v>
      </c>
      <c r="C32" s="99"/>
      <c r="D32" s="20" t="s">
        <v>185</v>
      </c>
      <c r="E32" s="100"/>
      <c r="F32" s="101"/>
      <c r="G32" s="100"/>
      <c r="H32" s="101"/>
      <c r="I32" s="100"/>
      <c r="J32" s="101"/>
      <c r="K32" s="100"/>
      <c r="L32" s="101"/>
      <c r="M32" s="100"/>
      <c r="N32" s="102"/>
      <c r="O32" s="18"/>
      <c r="P32" s="43"/>
      <c r="Q32" s="44"/>
      <c r="R32" s="44"/>
      <c r="S32" s="160"/>
      <c r="T32" s="153"/>
      <c r="U32" s="53"/>
      <c r="V32" s="53"/>
      <c r="W32" s="53"/>
      <c r="X32" s="54"/>
    </row>
    <row r="33" spans="1:35" ht="23.25" customHeight="1" x14ac:dyDescent="0.15">
      <c r="A33" s="97" t="s">
        <v>186</v>
      </c>
      <c r="B33" s="96" t="str">
        <f>B70</f>
        <v>図書館協議会開催回数</v>
      </c>
      <c r="C33" s="96"/>
      <c r="D33" s="21" t="str">
        <f t="shared" ref="D33:E36" si="1">D70</f>
        <v>回</v>
      </c>
      <c r="E33" s="148">
        <f t="shared" si="1"/>
        <v>2</v>
      </c>
      <c r="F33" s="148"/>
      <c r="G33" s="148" t="str">
        <f>G70</f>
        <v/>
      </c>
      <c r="H33" s="148"/>
      <c r="I33" s="148" t="str">
        <f>I70</f>
        <v/>
      </c>
      <c r="J33" s="148"/>
      <c r="K33" s="148" t="str">
        <f>K70</f>
        <v/>
      </c>
      <c r="L33" s="148"/>
      <c r="M33" s="148" t="str">
        <f>M70</f>
        <v/>
      </c>
      <c r="N33" s="149"/>
      <c r="O33" s="18"/>
      <c r="P33" s="43"/>
      <c r="Q33" s="44"/>
      <c r="R33" s="44"/>
      <c r="S33" s="160"/>
      <c r="T33" s="153"/>
      <c r="U33" s="53"/>
      <c r="V33" s="53"/>
      <c r="W33" s="53"/>
      <c r="X33" s="54"/>
    </row>
    <row r="34" spans="1:35" ht="23.25" customHeight="1" x14ac:dyDescent="0.15">
      <c r="A34" s="97"/>
      <c r="B34" s="96" t="str">
        <f>B71</f>
        <v/>
      </c>
      <c r="C34" s="96"/>
      <c r="D34" s="21" t="str">
        <f t="shared" si="1"/>
        <v/>
      </c>
      <c r="E34" s="148" t="str">
        <f t="shared" si="1"/>
        <v/>
      </c>
      <c r="F34" s="148"/>
      <c r="G34" s="148" t="str">
        <f>G71</f>
        <v/>
      </c>
      <c r="H34" s="148"/>
      <c r="I34" s="148" t="str">
        <f>I71</f>
        <v/>
      </c>
      <c r="J34" s="148"/>
      <c r="K34" s="148" t="str">
        <f>K71</f>
        <v/>
      </c>
      <c r="L34" s="148"/>
      <c r="M34" s="148" t="str">
        <f>M71</f>
        <v/>
      </c>
      <c r="N34" s="149"/>
      <c r="O34" s="18"/>
      <c r="P34" s="43"/>
      <c r="Q34" s="44"/>
      <c r="R34" s="44"/>
      <c r="S34" s="160"/>
      <c r="T34" s="153"/>
      <c r="U34" s="53"/>
      <c r="V34" s="53"/>
      <c r="W34" s="53"/>
      <c r="X34" s="54"/>
    </row>
    <row r="35" spans="1:35" ht="23.25" customHeight="1" x14ac:dyDescent="0.15">
      <c r="A35" s="97"/>
      <c r="B35" s="96" t="str">
        <f>B72</f>
        <v/>
      </c>
      <c r="C35" s="96"/>
      <c r="D35" s="21" t="str">
        <f t="shared" si="1"/>
        <v/>
      </c>
      <c r="E35" s="148" t="str">
        <f t="shared" si="1"/>
        <v/>
      </c>
      <c r="F35" s="148"/>
      <c r="G35" s="148" t="str">
        <f>G72</f>
        <v/>
      </c>
      <c r="H35" s="148"/>
      <c r="I35" s="148" t="str">
        <f>I72</f>
        <v/>
      </c>
      <c r="J35" s="148"/>
      <c r="K35" s="148" t="str">
        <f>K72</f>
        <v/>
      </c>
      <c r="L35" s="148"/>
      <c r="M35" s="148" t="str">
        <f>M72</f>
        <v/>
      </c>
      <c r="N35" s="149"/>
      <c r="O35" s="18"/>
      <c r="P35" s="43"/>
      <c r="Q35" s="44"/>
      <c r="R35" s="44"/>
      <c r="S35" s="160"/>
      <c r="T35" s="153"/>
      <c r="U35" s="53"/>
      <c r="V35" s="53"/>
      <c r="W35" s="53"/>
      <c r="X35" s="54"/>
    </row>
    <row r="36" spans="1:35" ht="23.25" customHeight="1" thickBot="1" x14ac:dyDescent="0.2">
      <c r="A36" s="98"/>
      <c r="B36" s="93" t="str">
        <f>B73</f>
        <v/>
      </c>
      <c r="C36" s="93"/>
      <c r="D36" s="22" t="str">
        <f t="shared" si="1"/>
        <v/>
      </c>
      <c r="E36" s="150" t="str">
        <f t="shared" si="1"/>
        <v/>
      </c>
      <c r="F36" s="150"/>
      <c r="G36" s="150" t="str">
        <f>G73</f>
        <v/>
      </c>
      <c r="H36" s="150"/>
      <c r="I36" s="150" t="str">
        <f>I73</f>
        <v/>
      </c>
      <c r="J36" s="150"/>
      <c r="K36" s="150" t="str">
        <f>K73</f>
        <v/>
      </c>
      <c r="L36" s="150"/>
      <c r="M36" s="150" t="str">
        <f>M73</f>
        <v/>
      </c>
      <c r="N36" s="151"/>
      <c r="O36" s="18"/>
      <c r="P36" s="46"/>
      <c r="Q36" s="47"/>
      <c r="R36" s="47"/>
      <c r="S36" s="161"/>
      <c r="T36" s="156"/>
      <c r="U36" s="56"/>
      <c r="V36" s="56"/>
      <c r="W36" s="56"/>
      <c r="X36" s="57"/>
    </row>
    <row r="37" spans="1:35" ht="14.25" thickTop="1" x14ac:dyDescent="0.15"/>
    <row r="38" spans="1:35" x14ac:dyDescent="0.15">
      <c r="AA38" s="8">
        <v>5</v>
      </c>
      <c r="AE38" s="23">
        <v>5</v>
      </c>
      <c r="AF38" s="23">
        <v>6</v>
      </c>
      <c r="AG38" s="23">
        <v>7</v>
      </c>
      <c r="AH38" s="23">
        <v>8</v>
      </c>
      <c r="AI38" s="23">
        <v>9</v>
      </c>
    </row>
    <row r="39" spans="1:35" ht="25.5" thickBot="1" x14ac:dyDescent="0.2">
      <c r="A39" s="152" t="str">
        <f>"第５次新座市総合計画実施計画　事務事業評価シート
（対象：令和"&amp;DBCS(AA38)&amp;"年度実施事業）"</f>
        <v>第５次新座市総合計画実施計画　事務事業評価シート
（対象：令和５年度実施事業）</v>
      </c>
      <c r="B39" s="152"/>
      <c r="C39" s="152"/>
      <c r="D39" s="152"/>
      <c r="E39" s="152"/>
      <c r="F39" s="152"/>
      <c r="G39" s="152"/>
      <c r="H39" s="152"/>
      <c r="I39" s="152"/>
      <c r="J39" s="152"/>
      <c r="K39" s="152"/>
      <c r="L39" s="152"/>
      <c r="M39" s="152"/>
      <c r="N39" s="152"/>
      <c r="O39" s="152"/>
      <c r="P39" s="152"/>
      <c r="Q39" s="152"/>
      <c r="R39" s="152"/>
      <c r="S39" s="152"/>
      <c r="T39" s="152"/>
      <c r="U39" s="152"/>
      <c r="V39" s="152"/>
      <c r="W39" s="152"/>
      <c r="X39" s="152"/>
    </row>
    <row r="40" spans="1:35" ht="17.25" thickTop="1" x14ac:dyDescent="0.15">
      <c r="A40" s="58" t="s">
        <v>144</v>
      </c>
      <c r="B40" s="59"/>
      <c r="C40" s="59"/>
      <c r="D40" s="59"/>
      <c r="E40" s="59"/>
      <c r="F40" s="59"/>
      <c r="G40" s="59"/>
      <c r="H40" s="59"/>
      <c r="I40" s="59"/>
      <c r="J40" s="59"/>
      <c r="K40" s="59"/>
      <c r="L40" s="59"/>
      <c r="M40" s="59"/>
      <c r="N40" s="60"/>
    </row>
    <row r="41" spans="1:35" ht="20.100000000000001" customHeight="1" x14ac:dyDescent="0.15">
      <c r="A41" s="103" t="s">
        <v>146</v>
      </c>
      <c r="B41" s="104"/>
      <c r="C41" s="104"/>
      <c r="D41" s="104"/>
      <c r="E41" s="138" t="str">
        <f>"第" &amp; AA41 &amp; "章　" &amp; AB41</f>
        <v>第2章　基本政策２　生きる力と生きがいを育むまち【教育文化】</v>
      </c>
      <c r="F41" s="138"/>
      <c r="G41" s="138"/>
      <c r="H41" s="138"/>
      <c r="I41" s="138"/>
      <c r="J41" s="138"/>
      <c r="K41" s="138"/>
      <c r="L41" s="138"/>
      <c r="M41" s="138"/>
      <c r="N41" s="139"/>
      <c r="AA41" s="8">
        <v>2</v>
      </c>
      <c r="AB41" s="8" t="s">
        <v>187</v>
      </c>
    </row>
    <row r="42" spans="1:35" ht="20.100000000000001" customHeight="1" x14ac:dyDescent="0.15">
      <c r="A42" s="103" t="s">
        <v>149</v>
      </c>
      <c r="B42" s="104"/>
      <c r="C42" s="104"/>
      <c r="D42" s="104"/>
      <c r="E42" s="138" t="str">
        <f>"第" &amp; AA42 &amp; "節　" &amp; AB42</f>
        <v>第4節　生涯学習</v>
      </c>
      <c r="F42" s="138"/>
      <c r="G42" s="138"/>
      <c r="H42" s="138"/>
      <c r="I42" s="138"/>
      <c r="J42" s="138"/>
      <c r="K42" s="138"/>
      <c r="L42" s="138"/>
      <c r="M42" s="138"/>
      <c r="N42" s="139"/>
      <c r="AA42" s="8">
        <v>4</v>
      </c>
      <c r="AB42" s="8" t="s">
        <v>95</v>
      </c>
    </row>
    <row r="43" spans="1:35" ht="20.100000000000001" customHeight="1" x14ac:dyDescent="0.15">
      <c r="A43" s="103" t="s">
        <v>150</v>
      </c>
      <c r="B43" s="104"/>
      <c r="C43" s="104"/>
      <c r="D43" s="104"/>
      <c r="E43" s="138" t="str">
        <f>AB43</f>
        <v>施策１　生涯学習の推進</v>
      </c>
      <c r="F43" s="138"/>
      <c r="G43" s="138"/>
      <c r="H43" s="138"/>
      <c r="I43" s="138"/>
      <c r="J43" s="138"/>
      <c r="K43" s="138"/>
      <c r="L43" s="138"/>
      <c r="M43" s="138"/>
      <c r="N43" s="139"/>
      <c r="AA43" s="8">
        <v>1</v>
      </c>
      <c r="AB43" s="8" t="s">
        <v>96</v>
      </c>
    </row>
    <row r="44" spans="1:35" ht="20.100000000000001" customHeight="1" x14ac:dyDescent="0.15">
      <c r="A44" s="7055" t="s">
        <v>153</v>
      </c>
      <c r="B44" s="7056"/>
      <c r="C44" s="7056"/>
      <c r="D44" s="7056"/>
      <c r="E44" s="7057" t="s">
        <v>873</v>
      </c>
      <c r="F44" s="7058"/>
      <c r="G44" s="7058"/>
      <c r="H44" s="7058"/>
      <c r="I44" s="7058"/>
      <c r="J44" s="7058"/>
      <c r="K44" s="7058"/>
      <c r="L44" s="7058"/>
      <c r="M44" s="7058"/>
      <c r="N44" s="7059"/>
    </row>
    <row r="45" spans="1:35" ht="20.100000000000001" customHeight="1" x14ac:dyDescent="0.15">
      <c r="A45" s="7050" t="s">
        <v>154</v>
      </c>
      <c r="B45" s="7051"/>
      <c r="C45" s="7051"/>
      <c r="D45" s="7051"/>
      <c r="E45" s="7060" t="s">
        <v>874</v>
      </c>
      <c r="F45" s="7061"/>
      <c r="G45" s="7061"/>
      <c r="H45" s="7061"/>
      <c r="I45" s="7061"/>
      <c r="J45" s="7061"/>
      <c r="K45" s="7061"/>
      <c r="L45" s="7061"/>
      <c r="M45" s="7061"/>
      <c r="N45" s="7062"/>
    </row>
    <row r="46" spans="1:35" ht="20.100000000000001" customHeight="1" x14ac:dyDescent="0.15">
      <c r="A46" s="7044" t="s">
        <v>157</v>
      </c>
      <c r="B46" s="7045"/>
      <c r="C46" s="7045"/>
      <c r="D46" s="7046"/>
      <c r="E46" s="7047" t="s">
        <v>875</v>
      </c>
      <c r="F46" s="7048"/>
      <c r="G46" s="7048"/>
      <c r="H46" s="7048"/>
      <c r="I46" s="7048"/>
      <c r="J46" s="7048"/>
      <c r="K46" s="7048"/>
      <c r="L46" s="7048"/>
      <c r="M46" s="7048"/>
      <c r="N46" s="7049"/>
    </row>
    <row r="47" spans="1:35" ht="20.100000000000001" customHeight="1" x14ac:dyDescent="0.15">
      <c r="A47" s="89"/>
      <c r="B47" s="90"/>
      <c r="C47" s="90"/>
      <c r="D47" s="120"/>
      <c r="E47" s="127"/>
      <c r="F47" s="128"/>
      <c r="G47" s="128"/>
      <c r="H47" s="128"/>
      <c r="I47" s="128"/>
      <c r="J47" s="128"/>
      <c r="K47" s="128"/>
      <c r="L47" s="128"/>
      <c r="M47" s="128"/>
      <c r="N47" s="129"/>
    </row>
    <row r="48" spans="1:35" ht="20.100000000000001" customHeight="1" x14ac:dyDescent="0.15">
      <c r="A48" s="89"/>
      <c r="B48" s="90"/>
      <c r="C48" s="90"/>
      <c r="D48" s="120"/>
      <c r="E48" s="127"/>
      <c r="F48" s="128"/>
      <c r="G48" s="128"/>
      <c r="H48" s="128"/>
      <c r="I48" s="128"/>
      <c r="J48" s="128"/>
      <c r="K48" s="128"/>
      <c r="L48" s="128"/>
      <c r="M48" s="128"/>
      <c r="N48" s="129"/>
    </row>
    <row r="49" spans="1:40" ht="20.100000000000001" customHeight="1" x14ac:dyDescent="0.15">
      <c r="A49" s="89"/>
      <c r="B49" s="90"/>
      <c r="C49" s="90"/>
      <c r="D49" s="120"/>
      <c r="E49" s="127"/>
      <c r="F49" s="128"/>
      <c r="G49" s="128"/>
      <c r="H49" s="128"/>
      <c r="I49" s="128"/>
      <c r="J49" s="128"/>
      <c r="K49" s="128"/>
      <c r="L49" s="128"/>
      <c r="M49" s="128"/>
      <c r="N49" s="129"/>
    </row>
    <row r="50" spans="1:40" ht="20.100000000000001" customHeight="1" x14ac:dyDescent="0.15">
      <c r="A50" s="121"/>
      <c r="B50" s="122"/>
      <c r="C50" s="122"/>
      <c r="D50" s="123"/>
      <c r="E50" s="130"/>
      <c r="F50" s="131"/>
      <c r="G50" s="131"/>
      <c r="H50" s="131"/>
      <c r="I50" s="131"/>
      <c r="J50" s="131"/>
      <c r="K50" s="131"/>
      <c r="L50" s="131"/>
      <c r="M50" s="131"/>
      <c r="N50" s="132"/>
    </row>
    <row r="51" spans="1:40" ht="20.100000000000001" customHeight="1" x14ac:dyDescent="0.15">
      <c r="A51" s="7050" t="s">
        <v>161</v>
      </c>
      <c r="B51" s="7051"/>
      <c r="C51" s="7051"/>
      <c r="D51" s="7051"/>
      <c r="E51" s="7052" t="str">
        <f>AA52 &amp; "市が直接実施  " &amp; AB52  &amp; "一部委託  "  &amp; AC52 &amp; "全部委託・指定管理  " &amp; AD52 &amp; "その他"</f>
        <v>■市が直接実施  □一部委託  □全部委託・指定管理  □その他</v>
      </c>
      <c r="F51" s="7053"/>
      <c r="G51" s="7053"/>
      <c r="H51" s="7053"/>
      <c r="I51" s="7053"/>
      <c r="J51" s="7053"/>
      <c r="K51" s="7053"/>
      <c r="L51" s="7053"/>
      <c r="M51" s="7053"/>
      <c r="N51" s="7054"/>
    </row>
    <row r="52" spans="1:40" ht="20.100000000000001" customHeight="1" x14ac:dyDescent="0.15">
      <c r="A52" s="7050" t="s">
        <v>162</v>
      </c>
      <c r="B52" s="7051"/>
      <c r="C52" s="7051"/>
      <c r="D52" s="7051"/>
      <c r="E52" s="7052" t="str">
        <f>AA53 &amp; "国・県の制度　 " &amp; AB53  &amp; "国・県の制度＋市独自の制度　 "  &amp; AC53  &amp; "市独自の制度"</f>
        <v>□国・県の制度　 ■国・県の制度＋市独自の制度　 □市独自の制度</v>
      </c>
      <c r="F52" s="7053"/>
      <c r="G52" s="7053"/>
      <c r="H52" s="7053"/>
      <c r="I52" s="7053"/>
      <c r="J52" s="7053"/>
      <c r="K52" s="7053"/>
      <c r="L52" s="7053"/>
      <c r="M52" s="7053"/>
      <c r="N52" s="7054"/>
      <c r="AA52" s="8" t="s">
        <v>191</v>
      </c>
      <c r="AB52" s="8" t="s">
        <v>192</v>
      </c>
      <c r="AC52" s="8" t="s">
        <v>192</v>
      </c>
      <c r="AD52" s="8" t="s">
        <v>192</v>
      </c>
    </row>
    <row r="53" spans="1:40" ht="20.100000000000001" customHeight="1" thickBot="1" x14ac:dyDescent="0.2">
      <c r="A53" s="7039" t="s">
        <v>163</v>
      </c>
      <c r="B53" s="7040"/>
      <c r="C53" s="7040"/>
      <c r="D53" s="7040"/>
      <c r="E53" s="7041" t="s">
        <v>876</v>
      </c>
      <c r="F53" s="7042"/>
      <c r="G53" s="7042"/>
      <c r="H53" s="7042"/>
      <c r="I53" s="7042"/>
      <c r="J53" s="7042"/>
      <c r="K53" s="7042"/>
      <c r="L53" s="7042"/>
      <c r="M53" s="7042"/>
      <c r="N53" s="7043"/>
      <c r="AA53" s="8" t="s">
        <v>192</v>
      </c>
      <c r="AB53" s="8" t="s">
        <v>191</v>
      </c>
      <c r="AC53" s="8" t="s">
        <v>192</v>
      </c>
    </row>
    <row r="54" spans="1:40" ht="15" thickTop="1" thickBot="1" x14ac:dyDescent="0.2"/>
    <row r="55" spans="1:40" ht="17.25" thickTop="1" x14ac:dyDescent="0.15">
      <c r="A55" s="58" t="s">
        <v>164</v>
      </c>
      <c r="B55" s="59"/>
      <c r="C55" s="59"/>
      <c r="D55" s="59"/>
      <c r="E55" s="59"/>
      <c r="F55" s="59"/>
      <c r="G55" s="59"/>
      <c r="H55" s="59"/>
      <c r="I55" s="59"/>
      <c r="J55" s="59"/>
      <c r="K55" s="59"/>
      <c r="L55" s="59"/>
      <c r="M55" s="59"/>
      <c r="N55" s="60"/>
    </row>
    <row r="56" spans="1:40" ht="20.100000000000001" customHeight="1" x14ac:dyDescent="0.15">
      <c r="A56" s="103" t="s">
        <v>166</v>
      </c>
      <c r="B56" s="104"/>
      <c r="C56" s="104"/>
      <c r="D56" s="104"/>
      <c r="E56" s="104" t="s">
        <v>167</v>
      </c>
      <c r="F56" s="104"/>
      <c r="G56" s="104" t="s">
        <v>168</v>
      </c>
      <c r="H56" s="104"/>
      <c r="I56" s="104" t="s">
        <v>169</v>
      </c>
      <c r="J56" s="104"/>
      <c r="K56" s="104" t="s">
        <v>170</v>
      </c>
      <c r="L56" s="104"/>
      <c r="M56" s="104" t="s">
        <v>171</v>
      </c>
      <c r="N56" s="107"/>
      <c r="AA56" s="23">
        <f>IFERROR($AE$56-4,"N-4")</f>
        <v>1</v>
      </c>
      <c r="AB56" s="23">
        <f>IFERROR($AE$56-3,"N-3")</f>
        <v>2</v>
      </c>
      <c r="AC56" s="23">
        <f>IFERROR($AE$56-2,"N-2")</f>
        <v>3</v>
      </c>
      <c r="AD56" s="23">
        <f>IFERROR($AE$56-1,"N-1")</f>
        <v>4</v>
      </c>
      <c r="AE56" s="23">
        <f>$AA$38</f>
        <v>5</v>
      </c>
      <c r="AF56" s="23">
        <f>IFERROR($AE$56+1,"N+1")</f>
        <v>6</v>
      </c>
      <c r="AG56" s="23">
        <f>IFERROR($AE$56+2,"N+2")</f>
        <v>7</v>
      </c>
      <c r="AH56" s="23">
        <f>IFERROR($AE$56+3,"N+3")</f>
        <v>8</v>
      </c>
      <c r="AI56" s="23">
        <f>IFERROR($AE$56+4,"N+4")</f>
        <v>9</v>
      </c>
      <c r="AL56" s="8" t="s">
        <v>194</v>
      </c>
    </row>
    <row r="57" spans="1:40" ht="20.100000000000001" customHeight="1" x14ac:dyDescent="0.15">
      <c r="A57" s="97" t="s">
        <v>174</v>
      </c>
      <c r="B57" s="99" t="s">
        <v>175</v>
      </c>
      <c r="C57" s="99"/>
      <c r="D57" s="99"/>
      <c r="E57" s="108">
        <f>IFERROR(HLOOKUP($AE$38,$AA$56:$AI$57,2,FALSE)*1000,"")</f>
        <v>122000</v>
      </c>
      <c r="F57" s="108"/>
      <c r="G57" s="108">
        <f>IFERROR(HLOOKUP($AF$38,$AA$56:$AI$57,2,FALSE)*1000,"")</f>
        <v>122000</v>
      </c>
      <c r="H57" s="108"/>
      <c r="I57" s="108">
        <f>IFERROR(HLOOKUP($AG$38,$AA$56:$AI$57,2,FALSE)*1000,"")</f>
        <v>0</v>
      </c>
      <c r="J57" s="108"/>
      <c r="K57" s="108">
        <f>IFERROR(HLOOKUP($AH$38,$AA$56:$AI$57,2,FALSE)*1000,"")</f>
        <v>0</v>
      </c>
      <c r="L57" s="108"/>
      <c r="M57" s="108">
        <f>IFERROR(HLOOKUP($AI$38,$AA$56:$AI$57,2,FALSE)*1000,"")</f>
        <v>0</v>
      </c>
      <c r="N57" s="109"/>
      <c r="AA57" s="23">
        <v>0</v>
      </c>
      <c r="AB57" s="23">
        <v>0</v>
      </c>
      <c r="AC57" s="23">
        <v>0</v>
      </c>
      <c r="AD57" s="23">
        <v>122</v>
      </c>
      <c r="AE57" s="23">
        <v>122</v>
      </c>
      <c r="AF57" s="23">
        <v>122</v>
      </c>
      <c r="AG57" s="23">
        <v>0</v>
      </c>
      <c r="AH57" s="23">
        <v>0</v>
      </c>
      <c r="AI57" s="23">
        <v>0</v>
      </c>
      <c r="AJ57" s="8" t="s">
        <v>194</v>
      </c>
      <c r="AL57" s="8" t="s">
        <v>194</v>
      </c>
      <c r="AN57" s="8" t="s">
        <v>194</v>
      </c>
    </row>
    <row r="58" spans="1:40" ht="20.100000000000001" customHeight="1" x14ac:dyDescent="0.15">
      <c r="A58" s="97"/>
      <c r="B58" s="99" t="s">
        <v>176</v>
      </c>
      <c r="C58" s="99" t="s">
        <v>177</v>
      </c>
      <c r="D58" s="99"/>
      <c r="E58" s="15"/>
      <c r="F58" s="16">
        <f>IFERROR(E57-F59,"")</f>
        <v>122000</v>
      </c>
      <c r="G58" s="15"/>
      <c r="H58" s="16">
        <f>IFERROR(G57-H59,"")</f>
        <v>122000</v>
      </c>
      <c r="I58" s="15"/>
      <c r="J58" s="16">
        <f>IFERROR(I57-J59,"")</f>
        <v>0</v>
      </c>
      <c r="K58" s="15"/>
      <c r="L58" s="16">
        <f>IFERROR(K57-L59,"")</f>
        <v>0</v>
      </c>
      <c r="M58" s="15"/>
      <c r="N58" s="17">
        <f>IFERROR(M57-N59,"")</f>
        <v>0</v>
      </c>
      <c r="AA58" s="23">
        <v>0</v>
      </c>
      <c r="AB58" s="23">
        <v>0</v>
      </c>
      <c r="AC58" s="23">
        <v>0</v>
      </c>
      <c r="AD58" s="23">
        <v>53500</v>
      </c>
      <c r="AE58" s="23">
        <v>107000</v>
      </c>
      <c r="AF58" s="23">
        <v>0</v>
      </c>
      <c r="AG58" s="23">
        <v>0</v>
      </c>
      <c r="AH58" s="23">
        <v>0</v>
      </c>
      <c r="AI58" s="23">
        <v>0</v>
      </c>
      <c r="AJ58" s="8" t="s">
        <v>194</v>
      </c>
      <c r="AL58" s="8" t="s">
        <v>194</v>
      </c>
      <c r="AN58" s="8" t="s">
        <v>194</v>
      </c>
    </row>
    <row r="59" spans="1:40" ht="20.100000000000001" customHeight="1" x14ac:dyDescent="0.15">
      <c r="A59" s="97"/>
      <c r="B59" s="99"/>
      <c r="C59" s="99" t="s">
        <v>178</v>
      </c>
      <c r="D59" s="99"/>
      <c r="E59" s="15"/>
      <c r="F59" s="16">
        <f>IFERROR(HLOOKUP($AE$38,$AA$60:$AI$61,2,FALSE)*1000,"")</f>
        <v>0</v>
      </c>
      <c r="G59" s="15"/>
      <c r="H59" s="16">
        <f>IFERROR(HLOOKUP($AF$38,$AA$60:$AI$61,2,FALSE)*1000,"")</f>
        <v>0</v>
      </c>
      <c r="I59" s="15"/>
      <c r="J59" s="16">
        <f>IFERROR(HLOOKUP($AG$38,$AA$60:$AI$61,2,FALSE)*1000,"")</f>
        <v>0</v>
      </c>
      <c r="K59" s="15"/>
      <c r="L59" s="16">
        <f>IFERROR(HLOOKUP($AH$38,$AA$60:$AI$61,2,FALSE)*1000,"")</f>
        <v>0</v>
      </c>
      <c r="M59" s="15"/>
      <c r="N59" s="17">
        <f>IFERROR(HLOOKUP($AI$38,$AA$60:$AI$61,2,FALSE)*1000,"")</f>
        <v>0</v>
      </c>
    </row>
    <row r="60" spans="1:40" ht="20.100000000000001" customHeight="1" x14ac:dyDescent="0.15">
      <c r="A60" s="97"/>
      <c r="B60" s="99" t="s">
        <v>179</v>
      </c>
      <c r="C60" s="99"/>
      <c r="D60" s="99"/>
      <c r="E60" s="108">
        <f>IFERROR(HLOOKUP($AE$38,$AA$56:$AI$58,3,FALSE),"")</f>
        <v>107000</v>
      </c>
      <c r="F60" s="108"/>
      <c r="G60" s="108">
        <f>IFERROR(HLOOKUP($AF$38,$AA$56:$AI$58,3,FALSE),"")</f>
        <v>0</v>
      </c>
      <c r="H60" s="108"/>
      <c r="I60" s="108">
        <f>IFERROR(HLOOKUP($AG$38,$AA$56:$AI$58,3,FALSE),"")</f>
        <v>0</v>
      </c>
      <c r="J60" s="108"/>
      <c r="K60" s="108">
        <f>IFERROR(HLOOKUP($AH$38,$AA$56:$AI$58,3,FALSE),"")</f>
        <v>0</v>
      </c>
      <c r="L60" s="108"/>
      <c r="M60" s="108">
        <f>IFERROR(HLOOKUP($AI$38,$AA$56:$AI$58,3,FALSE),"")</f>
        <v>0</v>
      </c>
      <c r="N60" s="109"/>
      <c r="AA60" s="23">
        <f>IFERROR($AE$60-4,"N-4")</f>
        <v>1</v>
      </c>
      <c r="AB60" s="23">
        <f>IFERROR($AE$60-3,"N-3")</f>
        <v>2</v>
      </c>
      <c r="AC60" s="23">
        <f>IFERROR($AE$60-2,"N-2")</f>
        <v>3</v>
      </c>
      <c r="AD60" s="23">
        <f>IFERROR($AE$60-1,"N-1")</f>
        <v>4</v>
      </c>
      <c r="AE60" s="23">
        <f>$AA$38</f>
        <v>5</v>
      </c>
      <c r="AF60" s="23">
        <f>IFERROR($AE$60+1,"N+1")</f>
        <v>6</v>
      </c>
      <c r="AG60" s="23">
        <f>IFERROR($AE$60+2,"N+2")</f>
        <v>7</v>
      </c>
      <c r="AH60" s="23">
        <f>IFERROR($AE$60+3,"N+3")</f>
        <v>8</v>
      </c>
      <c r="AI60" s="23">
        <f>IFERROR($AE$60+4,"N+4")</f>
        <v>9</v>
      </c>
      <c r="AL60" s="8" t="s">
        <v>194</v>
      </c>
    </row>
    <row r="61" spans="1:40" ht="20.100000000000001" customHeight="1" x14ac:dyDescent="0.15">
      <c r="A61" s="97"/>
      <c r="B61" s="99" t="s">
        <v>180</v>
      </c>
      <c r="C61" s="99"/>
      <c r="D61" s="99"/>
      <c r="E61" s="108">
        <f>IFERROR(E57-E60,"")</f>
        <v>15000</v>
      </c>
      <c r="F61" s="108"/>
      <c r="G61" s="108">
        <f>IFERROR(G57-G60,"")</f>
        <v>122000</v>
      </c>
      <c r="H61" s="108"/>
      <c r="I61" s="108">
        <f>IFERROR(I57-I60,"")</f>
        <v>0</v>
      </c>
      <c r="J61" s="108"/>
      <c r="K61" s="108">
        <f>IFERROR(K57-K60,"")</f>
        <v>0</v>
      </c>
      <c r="L61" s="108"/>
      <c r="M61" s="108">
        <f>IFERROR(M57-M60,"")</f>
        <v>0</v>
      </c>
      <c r="N61" s="109"/>
      <c r="AA61" s="24">
        <f t="shared" ref="AA61:AI61" si="2">SUM(AA62:AA74)</f>
        <v>0</v>
      </c>
      <c r="AB61" s="24">
        <f t="shared" si="2"/>
        <v>0</v>
      </c>
      <c r="AC61" s="24">
        <f t="shared" si="2"/>
        <v>0</v>
      </c>
      <c r="AD61" s="24">
        <f t="shared" si="2"/>
        <v>0</v>
      </c>
      <c r="AE61" s="24">
        <f t="shared" si="2"/>
        <v>0</v>
      </c>
      <c r="AF61" s="24">
        <f t="shared" si="2"/>
        <v>0</v>
      </c>
      <c r="AG61" s="24">
        <f t="shared" si="2"/>
        <v>0</v>
      </c>
      <c r="AH61" s="24">
        <f t="shared" si="2"/>
        <v>0</v>
      </c>
      <c r="AI61" s="24">
        <f t="shared" si="2"/>
        <v>0</v>
      </c>
      <c r="AL61" s="8" t="s">
        <v>194</v>
      </c>
    </row>
    <row r="62" spans="1:40" ht="20.100000000000001" customHeight="1" x14ac:dyDescent="0.15">
      <c r="A62" s="97"/>
      <c r="B62" s="99" t="s">
        <v>181</v>
      </c>
      <c r="C62" s="99"/>
      <c r="D62" s="99"/>
      <c r="E62" s="110">
        <f>IFERROR(E$60/E$57,"")</f>
        <v>0.87704918032786883</v>
      </c>
      <c r="F62" s="110"/>
      <c r="G62" s="110">
        <f>IFERROR(G$60/G$57,"")</f>
        <v>0</v>
      </c>
      <c r="H62" s="110"/>
      <c r="I62" s="110" t="str">
        <f>IFERROR(I$60/I$57,"")</f>
        <v/>
      </c>
      <c r="J62" s="110"/>
      <c r="K62" s="110" t="str">
        <f>IFERROR(K$60/K$57,"")</f>
        <v/>
      </c>
      <c r="L62" s="110"/>
      <c r="M62" s="110" t="str">
        <f>IFERROR(M$60/M$57,"")</f>
        <v/>
      </c>
      <c r="N62" s="111"/>
      <c r="AA62" s="25">
        <v>0</v>
      </c>
      <c r="AB62" s="25">
        <v>0</v>
      </c>
      <c r="AC62" s="25">
        <v>0</v>
      </c>
      <c r="AD62" s="25">
        <v>0</v>
      </c>
      <c r="AE62" s="25">
        <v>0</v>
      </c>
      <c r="AF62" s="25">
        <v>0</v>
      </c>
      <c r="AG62" s="25">
        <v>0</v>
      </c>
      <c r="AH62" s="25">
        <v>0</v>
      </c>
      <c r="AI62" s="25">
        <v>0</v>
      </c>
      <c r="AJ62" s="8" t="s">
        <v>194</v>
      </c>
      <c r="AL62" s="8" t="s">
        <v>194</v>
      </c>
      <c r="AN62" s="8" t="s">
        <v>194</v>
      </c>
    </row>
    <row r="63" spans="1:40" ht="20.100000000000001" customHeight="1" x14ac:dyDescent="0.15">
      <c r="A63" s="103" t="s">
        <v>182</v>
      </c>
      <c r="B63" s="104"/>
      <c r="C63" s="104"/>
      <c r="D63" s="104"/>
      <c r="E63" s="105" t="s">
        <v>877</v>
      </c>
      <c r="F63" s="105"/>
      <c r="G63" s="105"/>
      <c r="H63" s="105"/>
      <c r="I63" s="105"/>
      <c r="J63" s="105"/>
      <c r="K63" s="105"/>
      <c r="L63" s="105"/>
      <c r="M63" s="105"/>
      <c r="N63" s="106"/>
      <c r="AA63" s="25">
        <v>0</v>
      </c>
      <c r="AB63" s="25">
        <v>0</v>
      </c>
      <c r="AC63" s="25">
        <v>0</v>
      </c>
      <c r="AD63" s="25">
        <v>0</v>
      </c>
      <c r="AE63" s="25">
        <v>0</v>
      </c>
      <c r="AF63" s="25">
        <v>0</v>
      </c>
      <c r="AG63" s="25">
        <v>0</v>
      </c>
      <c r="AH63" s="25">
        <v>0</v>
      </c>
      <c r="AI63" s="25">
        <v>0</v>
      </c>
      <c r="AJ63" s="8" t="s">
        <v>194</v>
      </c>
      <c r="AL63" s="8" t="s">
        <v>194</v>
      </c>
      <c r="AN63" s="8" t="s">
        <v>194</v>
      </c>
    </row>
    <row r="64" spans="1:40" ht="20.100000000000001" customHeight="1" x14ac:dyDescent="0.15">
      <c r="A64" s="103"/>
      <c r="B64" s="104"/>
      <c r="C64" s="104"/>
      <c r="D64" s="104"/>
      <c r="E64" s="105"/>
      <c r="F64" s="105"/>
      <c r="G64" s="105"/>
      <c r="H64" s="105"/>
      <c r="I64" s="105"/>
      <c r="J64" s="105"/>
      <c r="K64" s="105"/>
      <c r="L64" s="105"/>
      <c r="M64" s="105"/>
      <c r="N64" s="106"/>
      <c r="AA64" s="25">
        <v>0</v>
      </c>
      <c r="AB64" s="25">
        <v>0</v>
      </c>
      <c r="AC64" s="25">
        <v>0</v>
      </c>
      <c r="AD64" s="25">
        <v>0</v>
      </c>
      <c r="AE64" s="25">
        <v>0</v>
      </c>
      <c r="AF64" s="25">
        <v>0</v>
      </c>
      <c r="AG64" s="25">
        <v>0</v>
      </c>
      <c r="AH64" s="25">
        <v>0</v>
      </c>
      <c r="AI64" s="25">
        <v>0</v>
      </c>
      <c r="AJ64" s="8" t="s">
        <v>194</v>
      </c>
      <c r="AL64" s="8" t="s">
        <v>194</v>
      </c>
      <c r="AN64" s="8" t="s">
        <v>194</v>
      </c>
    </row>
    <row r="65" spans="1:40" ht="20.100000000000001" customHeight="1" x14ac:dyDescent="0.15">
      <c r="A65" s="103"/>
      <c r="B65" s="104"/>
      <c r="C65" s="104"/>
      <c r="D65" s="104"/>
      <c r="E65" s="105"/>
      <c r="F65" s="105"/>
      <c r="G65" s="105"/>
      <c r="H65" s="105"/>
      <c r="I65" s="105"/>
      <c r="J65" s="105"/>
      <c r="K65" s="105"/>
      <c r="L65" s="105"/>
      <c r="M65" s="105"/>
      <c r="N65" s="106"/>
      <c r="AA65" s="25">
        <v>0</v>
      </c>
      <c r="AB65" s="25">
        <v>0</v>
      </c>
      <c r="AC65" s="25">
        <v>0</v>
      </c>
      <c r="AD65" s="25">
        <v>0</v>
      </c>
      <c r="AE65" s="25">
        <v>0</v>
      </c>
      <c r="AF65" s="25">
        <v>0</v>
      </c>
      <c r="AG65" s="25">
        <v>0</v>
      </c>
      <c r="AH65" s="25">
        <v>0</v>
      </c>
      <c r="AI65" s="25">
        <v>0</v>
      </c>
      <c r="AJ65" s="8" t="s">
        <v>194</v>
      </c>
      <c r="AL65" s="8" t="s">
        <v>194</v>
      </c>
      <c r="AN65" s="8" t="s">
        <v>194</v>
      </c>
    </row>
    <row r="66" spans="1:40" ht="20.100000000000001" customHeight="1" x14ac:dyDescent="0.15">
      <c r="A66" s="103"/>
      <c r="B66" s="104"/>
      <c r="C66" s="104"/>
      <c r="D66" s="104"/>
      <c r="E66" s="105"/>
      <c r="F66" s="105"/>
      <c r="G66" s="105"/>
      <c r="H66" s="105"/>
      <c r="I66" s="105"/>
      <c r="J66" s="105"/>
      <c r="K66" s="105"/>
      <c r="L66" s="105"/>
      <c r="M66" s="105"/>
      <c r="N66" s="106"/>
      <c r="AA66" s="25">
        <v>0</v>
      </c>
      <c r="AB66" s="25">
        <v>0</v>
      </c>
      <c r="AC66" s="25">
        <v>0</v>
      </c>
      <c r="AD66" s="25">
        <v>0</v>
      </c>
      <c r="AE66" s="25">
        <v>0</v>
      </c>
      <c r="AF66" s="25">
        <v>0</v>
      </c>
      <c r="AG66" s="25">
        <v>0</v>
      </c>
      <c r="AH66" s="25">
        <v>0</v>
      </c>
      <c r="AI66" s="25">
        <v>0</v>
      </c>
      <c r="AJ66" s="8" t="s">
        <v>194</v>
      </c>
      <c r="AL66" s="8" t="s">
        <v>194</v>
      </c>
      <c r="AN66" s="8" t="s">
        <v>194</v>
      </c>
    </row>
    <row r="67" spans="1:40" ht="20.100000000000001" customHeight="1" x14ac:dyDescent="0.15">
      <c r="A67" s="103"/>
      <c r="B67" s="104"/>
      <c r="C67" s="104"/>
      <c r="D67" s="104"/>
      <c r="E67" s="105"/>
      <c r="F67" s="105"/>
      <c r="G67" s="105"/>
      <c r="H67" s="105"/>
      <c r="I67" s="105"/>
      <c r="J67" s="105"/>
      <c r="K67" s="105"/>
      <c r="L67" s="105"/>
      <c r="M67" s="105"/>
      <c r="N67" s="106"/>
      <c r="AA67" s="25">
        <v>0</v>
      </c>
      <c r="AB67" s="25">
        <v>0</v>
      </c>
      <c r="AC67" s="25">
        <v>0</v>
      </c>
      <c r="AD67" s="25">
        <v>0</v>
      </c>
      <c r="AE67" s="25">
        <v>0</v>
      </c>
      <c r="AF67" s="25">
        <v>0</v>
      </c>
      <c r="AG67" s="25">
        <v>0</v>
      </c>
      <c r="AH67" s="25">
        <v>0</v>
      </c>
      <c r="AI67" s="25">
        <v>0</v>
      </c>
      <c r="AJ67" s="8" t="s">
        <v>194</v>
      </c>
      <c r="AL67" s="8" t="s">
        <v>194</v>
      </c>
      <c r="AN67" s="8" t="s">
        <v>194</v>
      </c>
    </row>
    <row r="68" spans="1:40" ht="20.100000000000001" customHeight="1" x14ac:dyDescent="0.15">
      <c r="A68" s="103" t="s">
        <v>166</v>
      </c>
      <c r="B68" s="104"/>
      <c r="C68" s="104"/>
      <c r="D68" s="104"/>
      <c r="E68" s="104" t="s">
        <v>167</v>
      </c>
      <c r="F68" s="104"/>
      <c r="G68" s="104" t="s">
        <v>168</v>
      </c>
      <c r="H68" s="104"/>
      <c r="I68" s="104" t="s">
        <v>169</v>
      </c>
      <c r="J68" s="104"/>
      <c r="K68" s="104" t="s">
        <v>170</v>
      </c>
      <c r="L68" s="104"/>
      <c r="M68" s="104" t="s">
        <v>171</v>
      </c>
      <c r="N68" s="107"/>
      <c r="AA68" s="25">
        <v>0</v>
      </c>
      <c r="AB68" s="25">
        <v>0</v>
      </c>
      <c r="AC68" s="25">
        <v>0</v>
      </c>
      <c r="AD68" s="25">
        <v>0</v>
      </c>
      <c r="AE68" s="25">
        <v>0</v>
      </c>
      <c r="AF68" s="25">
        <v>0</v>
      </c>
      <c r="AG68" s="25">
        <v>0</v>
      </c>
      <c r="AH68" s="25">
        <v>0</v>
      </c>
      <c r="AI68" s="25">
        <v>0</v>
      </c>
      <c r="AJ68" s="8" t="s">
        <v>194</v>
      </c>
      <c r="AL68" s="8" t="s">
        <v>194</v>
      </c>
      <c r="AN68" s="8" t="s">
        <v>194</v>
      </c>
    </row>
    <row r="69" spans="1:40" ht="20.100000000000001" customHeight="1" x14ac:dyDescent="0.15">
      <c r="A69" s="19"/>
      <c r="B69" s="99" t="s">
        <v>184</v>
      </c>
      <c r="C69" s="99"/>
      <c r="D69" s="20" t="s">
        <v>185</v>
      </c>
      <c r="E69" s="100"/>
      <c r="F69" s="101"/>
      <c r="G69" s="100"/>
      <c r="H69" s="101"/>
      <c r="I69" s="100"/>
      <c r="J69" s="101"/>
      <c r="K69" s="100"/>
      <c r="L69" s="101"/>
      <c r="M69" s="100"/>
      <c r="N69" s="102"/>
      <c r="AA69" s="25">
        <v>0</v>
      </c>
      <c r="AB69" s="25">
        <v>0</v>
      </c>
      <c r="AC69" s="25">
        <v>0</v>
      </c>
      <c r="AD69" s="25">
        <v>0</v>
      </c>
      <c r="AE69" s="25">
        <v>0</v>
      </c>
      <c r="AF69" s="25">
        <v>0</v>
      </c>
      <c r="AG69" s="25">
        <v>0</v>
      </c>
      <c r="AH69" s="25">
        <v>0</v>
      </c>
      <c r="AI69" s="25">
        <v>0</v>
      </c>
      <c r="AJ69" s="8" t="s">
        <v>194</v>
      </c>
      <c r="AL69" s="8" t="s">
        <v>194</v>
      </c>
      <c r="AN69" s="8" t="s">
        <v>194</v>
      </c>
    </row>
    <row r="70" spans="1:40" ht="20.100000000000001" customHeight="1" x14ac:dyDescent="0.15">
      <c r="A70" s="97" t="s">
        <v>186</v>
      </c>
      <c r="B70" s="96" t="s">
        <v>878</v>
      </c>
      <c r="C70" s="96"/>
      <c r="D70" s="26" t="s">
        <v>197</v>
      </c>
      <c r="E70" s="91">
        <f>IFERROR(HLOOKUP($AE$38,$AA$76:$AI$80,2,FALSE),"")</f>
        <v>2</v>
      </c>
      <c r="F70" s="91"/>
      <c r="G70" s="91" t="str">
        <f>IFERROR(HLOOKUP($AF$38,$AA$76:$AI$80,2,FALSE),"")</f>
        <v/>
      </c>
      <c r="H70" s="91"/>
      <c r="I70" s="91" t="str">
        <f>IFERROR(HLOOKUP($AG$38,$AA$76:$AI$80,2,FALSE),"")</f>
        <v/>
      </c>
      <c r="J70" s="91"/>
      <c r="K70" s="91" t="str">
        <f>IFERROR(HLOOKUP($AH$38,$AA$76:$AI$80,2,FALSE),"")</f>
        <v/>
      </c>
      <c r="L70" s="91"/>
      <c r="M70" s="91" t="str">
        <f>IFERROR(HLOOKUP($AI$38,$AA$76:$AI$80,2,FALSE),"")</f>
        <v/>
      </c>
      <c r="N70" s="92"/>
      <c r="AA70" s="25">
        <v>0</v>
      </c>
      <c r="AB70" s="25">
        <v>0</v>
      </c>
      <c r="AC70" s="25">
        <v>0</v>
      </c>
      <c r="AD70" s="25">
        <v>0</v>
      </c>
      <c r="AE70" s="25">
        <v>0</v>
      </c>
      <c r="AF70" s="25">
        <v>0</v>
      </c>
      <c r="AG70" s="25">
        <v>0</v>
      </c>
      <c r="AH70" s="25">
        <v>0</v>
      </c>
      <c r="AI70" s="25">
        <v>0</v>
      </c>
      <c r="AJ70" s="8" t="s">
        <v>194</v>
      </c>
      <c r="AL70" s="8" t="s">
        <v>194</v>
      </c>
      <c r="AN70" s="8" t="s">
        <v>194</v>
      </c>
    </row>
    <row r="71" spans="1:40" ht="20.100000000000001" customHeight="1" x14ac:dyDescent="0.15">
      <c r="A71" s="97"/>
      <c r="B71" s="96" t="s">
        <v>194</v>
      </c>
      <c r="C71" s="96"/>
      <c r="D71" s="26" t="s">
        <v>194</v>
      </c>
      <c r="E71" s="91" t="str">
        <f>IFERROR(HLOOKUP($AE$38,$AA$76:$AI$80,3,FALSE),"")</f>
        <v/>
      </c>
      <c r="F71" s="91"/>
      <c r="G71" s="91" t="str">
        <f>IFERROR(HLOOKUP($AF$38,$AA$76:$AI$80,3,FALSE),"")</f>
        <v/>
      </c>
      <c r="H71" s="91"/>
      <c r="I71" s="91" t="str">
        <f>IFERROR(HLOOKUP($AG$38,$AA$76:$AI$80,3,FALSE),"")</f>
        <v/>
      </c>
      <c r="J71" s="91"/>
      <c r="K71" s="91" t="str">
        <f>IFERROR(HLOOKUP($AH$38,$AA$76:$AI$80,3,FALSE),"")</f>
        <v/>
      </c>
      <c r="L71" s="91"/>
      <c r="M71" s="91" t="str">
        <f>IFERROR(HLOOKUP($AI$38,$AA$76:$AI$80,3,FALSE),"")</f>
        <v/>
      </c>
      <c r="N71" s="92"/>
      <c r="AA71" s="25">
        <v>0</v>
      </c>
      <c r="AB71" s="25">
        <v>0</v>
      </c>
      <c r="AC71" s="25">
        <v>0</v>
      </c>
      <c r="AD71" s="25">
        <v>0</v>
      </c>
      <c r="AE71" s="25">
        <v>0</v>
      </c>
      <c r="AF71" s="25">
        <v>0</v>
      </c>
      <c r="AG71" s="25">
        <v>0</v>
      </c>
      <c r="AH71" s="25">
        <v>0</v>
      </c>
      <c r="AI71" s="25">
        <v>0</v>
      </c>
      <c r="AJ71" s="8" t="s">
        <v>194</v>
      </c>
      <c r="AL71" s="8" t="s">
        <v>194</v>
      </c>
      <c r="AN71" s="8" t="s">
        <v>194</v>
      </c>
    </row>
    <row r="72" spans="1:40" ht="20.100000000000001" customHeight="1" x14ac:dyDescent="0.15">
      <c r="A72" s="97"/>
      <c r="B72" s="96" t="s">
        <v>194</v>
      </c>
      <c r="C72" s="96"/>
      <c r="D72" s="26" t="s">
        <v>194</v>
      </c>
      <c r="E72" s="91" t="str">
        <f>IFERROR(HLOOKUP($AE$38,$AA$76:$AI$80,4,FALSE),"")</f>
        <v/>
      </c>
      <c r="F72" s="91"/>
      <c r="G72" s="91" t="str">
        <f>IFERROR(HLOOKUP($AF$38,$AA$76:$AI$80,4,FALSE),"")</f>
        <v/>
      </c>
      <c r="H72" s="91"/>
      <c r="I72" s="91" t="str">
        <f>IFERROR(HLOOKUP($AG$38,$AA$76:$AI$80,4,FALSE),"")</f>
        <v/>
      </c>
      <c r="J72" s="91"/>
      <c r="K72" s="91" t="str">
        <f>IFERROR(HLOOKUP($AH$38,$AA$76:$AI$80,4,FALSE),"")</f>
        <v/>
      </c>
      <c r="L72" s="91"/>
      <c r="M72" s="91" t="str">
        <f>IFERROR(HLOOKUP($AI$38,$AA$76:$AI$80,4,FALSE),"")</f>
        <v/>
      </c>
      <c r="N72" s="92"/>
      <c r="AA72" s="25">
        <v>0</v>
      </c>
      <c r="AB72" s="25">
        <v>0</v>
      </c>
      <c r="AC72" s="25">
        <v>0</v>
      </c>
      <c r="AD72" s="25">
        <v>0</v>
      </c>
      <c r="AE72" s="25">
        <v>0</v>
      </c>
      <c r="AF72" s="25">
        <v>0</v>
      </c>
      <c r="AG72" s="25">
        <v>0</v>
      </c>
      <c r="AH72" s="25">
        <v>0</v>
      </c>
      <c r="AI72" s="25">
        <v>0</v>
      </c>
      <c r="AJ72" s="8" t="s">
        <v>194</v>
      </c>
      <c r="AL72" s="8" t="s">
        <v>194</v>
      </c>
      <c r="AN72" s="8" t="s">
        <v>194</v>
      </c>
    </row>
    <row r="73" spans="1:40" ht="20.100000000000001" customHeight="1" thickBot="1" x14ac:dyDescent="0.2">
      <c r="A73" s="98"/>
      <c r="B73" s="93" t="s">
        <v>194</v>
      </c>
      <c r="C73" s="93"/>
      <c r="D73" s="27" t="s">
        <v>194</v>
      </c>
      <c r="E73" s="94" t="str">
        <f>IFERROR(HLOOKUP($AE$38,$AA$76:$AI$80,5,FALSE),"")</f>
        <v/>
      </c>
      <c r="F73" s="94"/>
      <c r="G73" s="94" t="str">
        <f>IFERROR(HLOOKUP($AF$38,$AA$76:$AI$80,5,FALSE),"")</f>
        <v/>
      </c>
      <c r="H73" s="94"/>
      <c r="I73" s="94" t="str">
        <f>IFERROR(HLOOKUP($AG$38,$AA$76:$AI$80,5,FALSE),"")</f>
        <v/>
      </c>
      <c r="J73" s="94"/>
      <c r="K73" s="94" t="str">
        <f>IFERROR(HLOOKUP($AH$38,$AA$76:$AI$80,5,FALSE),"")</f>
        <v/>
      </c>
      <c r="L73" s="94"/>
      <c r="M73" s="94" t="str">
        <f>IFERROR(HLOOKUP($AI$38,$AA$76:$AI$80,5,FALSE),"")</f>
        <v/>
      </c>
      <c r="N73" s="95"/>
      <c r="AA73" s="25">
        <v>0</v>
      </c>
      <c r="AB73" s="25">
        <v>0</v>
      </c>
      <c r="AC73" s="25">
        <v>0</v>
      </c>
      <c r="AD73" s="25">
        <v>0</v>
      </c>
      <c r="AE73" s="25">
        <v>0</v>
      </c>
      <c r="AF73" s="25">
        <v>0</v>
      </c>
      <c r="AG73" s="25">
        <v>0</v>
      </c>
      <c r="AH73" s="25">
        <v>0</v>
      </c>
      <c r="AI73" s="25">
        <v>0</v>
      </c>
      <c r="AJ73" s="8" t="s">
        <v>194</v>
      </c>
      <c r="AL73" s="8" t="s">
        <v>194</v>
      </c>
      <c r="AN73" s="8" t="s">
        <v>194</v>
      </c>
    </row>
    <row r="74" spans="1:40" ht="14.25" thickTop="1" x14ac:dyDescent="0.15">
      <c r="AA74" s="28">
        <v>0</v>
      </c>
      <c r="AB74" s="28">
        <v>0</v>
      </c>
      <c r="AC74" s="28">
        <v>0</v>
      </c>
      <c r="AD74" s="28">
        <v>0</v>
      </c>
      <c r="AE74" s="28">
        <v>0</v>
      </c>
      <c r="AF74" s="28">
        <v>0</v>
      </c>
      <c r="AG74" s="28">
        <v>0</v>
      </c>
      <c r="AH74" s="28">
        <v>0</v>
      </c>
      <c r="AI74" s="28">
        <v>0</v>
      </c>
      <c r="AJ74" s="8" t="s">
        <v>194</v>
      </c>
      <c r="AL74" s="8" t="s">
        <v>194</v>
      </c>
      <c r="AN74" s="8" t="s">
        <v>194</v>
      </c>
    </row>
    <row r="75" spans="1:40" ht="24" customHeight="1" x14ac:dyDescent="0.15">
      <c r="AJ75" s="8" t="s">
        <v>194</v>
      </c>
      <c r="AN75" s="8" t="s">
        <v>194</v>
      </c>
    </row>
    <row r="76" spans="1:40" ht="18.95" customHeight="1" x14ac:dyDescent="0.15">
      <c r="AA76" s="23">
        <f>IFERROR($AE$76-4,"N-4")</f>
        <v>1</v>
      </c>
      <c r="AB76" s="23">
        <f>IFERROR($AE$76-3,"N-3")</f>
        <v>2</v>
      </c>
      <c r="AC76" s="23">
        <f>IFERROR($AE$76-2,"N-2")</f>
        <v>3</v>
      </c>
      <c r="AD76" s="23">
        <f>IFERROR($AE$76-1,"N-1")</f>
        <v>4</v>
      </c>
      <c r="AE76" s="23">
        <f>$AA$38</f>
        <v>5</v>
      </c>
      <c r="AF76" s="23">
        <f>IFERROR($AE$76+1,"N+1")</f>
        <v>6</v>
      </c>
      <c r="AG76" s="23">
        <f>IFERROR($AE$76+2,"N+2")</f>
        <v>7</v>
      </c>
      <c r="AH76" s="23">
        <f>IFERROR($AE$76+3,"N+3")</f>
        <v>8</v>
      </c>
      <c r="AI76" s="23">
        <f>IFERROR($AE$76+4,"N+4")</f>
        <v>9</v>
      </c>
      <c r="AL76" s="8" t="s">
        <v>194</v>
      </c>
      <c r="AN76" s="8" t="s">
        <v>194</v>
      </c>
    </row>
    <row r="77" spans="1:40" ht="18.95" customHeight="1" x14ac:dyDescent="0.15">
      <c r="AA77" s="24" t="s">
        <v>194</v>
      </c>
      <c r="AB77" s="24" t="s">
        <v>194</v>
      </c>
      <c r="AC77" s="24" t="s">
        <v>194</v>
      </c>
      <c r="AD77" s="24" t="s">
        <v>194</v>
      </c>
      <c r="AE77" s="24">
        <v>2</v>
      </c>
      <c r="AF77" s="24" t="s">
        <v>194</v>
      </c>
      <c r="AG77" s="24" t="s">
        <v>194</v>
      </c>
      <c r="AH77" s="24" t="s">
        <v>194</v>
      </c>
      <c r="AI77" s="24" t="s">
        <v>194</v>
      </c>
      <c r="AJ77" s="8" t="s">
        <v>194</v>
      </c>
      <c r="AL77" s="8" t="s">
        <v>194</v>
      </c>
      <c r="AN77" s="8" t="s">
        <v>194</v>
      </c>
    </row>
    <row r="78" spans="1:40" ht="18.95" customHeight="1" x14ac:dyDescent="0.15">
      <c r="AA78" s="25" t="s">
        <v>194</v>
      </c>
      <c r="AB78" s="25" t="s">
        <v>194</v>
      </c>
      <c r="AC78" s="25" t="s">
        <v>194</v>
      </c>
      <c r="AD78" s="25" t="s">
        <v>194</v>
      </c>
      <c r="AE78" s="25" t="s">
        <v>194</v>
      </c>
      <c r="AF78" s="25" t="s">
        <v>194</v>
      </c>
      <c r="AG78" s="25" t="s">
        <v>194</v>
      </c>
      <c r="AH78" s="25" t="s">
        <v>194</v>
      </c>
      <c r="AI78" s="25" t="s">
        <v>194</v>
      </c>
      <c r="AJ78" s="8" t="s">
        <v>194</v>
      </c>
      <c r="AL78" s="8" t="s">
        <v>194</v>
      </c>
      <c r="AN78" s="8" t="s">
        <v>194</v>
      </c>
    </row>
    <row r="79" spans="1:40" ht="18.95" customHeight="1" x14ac:dyDescent="0.15">
      <c r="AA79" s="25" t="s">
        <v>194</v>
      </c>
      <c r="AB79" s="25" t="s">
        <v>194</v>
      </c>
      <c r="AC79" s="25" t="s">
        <v>194</v>
      </c>
      <c r="AD79" s="25" t="s">
        <v>194</v>
      </c>
      <c r="AE79" s="25" t="s">
        <v>194</v>
      </c>
      <c r="AF79" s="25" t="s">
        <v>194</v>
      </c>
      <c r="AG79" s="25" t="s">
        <v>194</v>
      </c>
      <c r="AH79" s="25" t="s">
        <v>194</v>
      </c>
      <c r="AI79" s="25" t="s">
        <v>194</v>
      </c>
      <c r="AJ79" s="8" t="s">
        <v>194</v>
      </c>
      <c r="AL79" s="8" t="s">
        <v>194</v>
      </c>
      <c r="AN79" s="8" t="s">
        <v>194</v>
      </c>
    </row>
    <row r="80" spans="1:40" ht="18.95" customHeight="1" x14ac:dyDescent="0.15">
      <c r="AA80" s="28" t="s">
        <v>194</v>
      </c>
      <c r="AB80" s="28" t="s">
        <v>194</v>
      </c>
      <c r="AC80" s="28" t="s">
        <v>194</v>
      </c>
      <c r="AD80" s="28" t="s">
        <v>194</v>
      </c>
      <c r="AE80" s="28" t="s">
        <v>194</v>
      </c>
      <c r="AF80" s="28" t="s">
        <v>194</v>
      </c>
      <c r="AG80" s="28" t="s">
        <v>194</v>
      </c>
      <c r="AH80" s="28" t="s">
        <v>194</v>
      </c>
      <c r="AI80" s="28" t="s">
        <v>194</v>
      </c>
      <c r="AJ80" s="8" t="s">
        <v>194</v>
      </c>
      <c r="AL80" s="8" t="s">
        <v>194</v>
      </c>
      <c r="AN80" s="8" t="s">
        <v>194</v>
      </c>
    </row>
    <row r="81" spans="1:38" ht="14.25" thickBot="1" x14ac:dyDescent="0.2">
      <c r="AJ81" s="8" t="s">
        <v>194</v>
      </c>
      <c r="AL81" s="8" t="s">
        <v>194</v>
      </c>
    </row>
    <row r="82" spans="1:38" ht="18" thickTop="1" thickBot="1" x14ac:dyDescent="0.2">
      <c r="A82" s="58" t="s">
        <v>145</v>
      </c>
      <c r="B82" s="59"/>
      <c r="C82" s="59"/>
      <c r="D82" s="59"/>
      <c r="E82" s="88"/>
      <c r="F82" s="88"/>
      <c r="G82" s="59"/>
      <c r="H82" s="59"/>
      <c r="I82" s="59"/>
      <c r="J82" s="59"/>
      <c r="K82" s="59"/>
      <c r="L82" s="59"/>
      <c r="M82" s="59"/>
      <c r="N82" s="60"/>
    </row>
    <row r="83" spans="1:38" ht="15" thickTop="1" thickBot="1" x14ac:dyDescent="0.2">
      <c r="A83" s="89" t="s">
        <v>147</v>
      </c>
      <c r="B83" s="90"/>
      <c r="C83" s="90"/>
      <c r="D83" s="90"/>
      <c r="E83" s="79" t="s">
        <v>214</v>
      </c>
      <c r="F83" s="80"/>
      <c r="G83" s="81" t="s">
        <v>148</v>
      </c>
      <c r="H83" s="82"/>
      <c r="I83" s="82"/>
      <c r="J83" s="82"/>
      <c r="K83" s="82"/>
      <c r="L83" s="82"/>
      <c r="M83" s="82"/>
      <c r="N83" s="83"/>
    </row>
    <row r="84" spans="1:38" ht="15" thickTop="1" thickBot="1" x14ac:dyDescent="0.2">
      <c r="A84" s="86"/>
      <c r="B84" s="87"/>
      <c r="C84" s="87"/>
      <c r="D84" s="87"/>
      <c r="E84" s="79"/>
      <c r="F84" s="80"/>
      <c r="G84" s="81"/>
      <c r="H84" s="82"/>
      <c r="I84" s="82"/>
      <c r="J84" s="82"/>
      <c r="K84" s="82"/>
      <c r="L84" s="82"/>
      <c r="M84" s="82"/>
      <c r="N84" s="83"/>
    </row>
    <row r="85" spans="1:38" ht="15" thickTop="1" thickBot="1" x14ac:dyDescent="0.2">
      <c r="A85" s="7026" t="s">
        <v>151</v>
      </c>
      <c r="B85" s="7027"/>
      <c r="C85" s="7027"/>
      <c r="D85" s="7027"/>
      <c r="E85" s="79" t="s">
        <v>223</v>
      </c>
      <c r="F85" s="80"/>
      <c r="G85" s="81" t="s">
        <v>152</v>
      </c>
      <c r="H85" s="82"/>
      <c r="I85" s="82"/>
      <c r="J85" s="82"/>
      <c r="K85" s="82"/>
      <c r="L85" s="82"/>
      <c r="M85" s="82"/>
      <c r="N85" s="83"/>
    </row>
    <row r="86" spans="1:38" ht="15" thickTop="1" thickBot="1" x14ac:dyDescent="0.2">
      <c r="A86" s="61"/>
      <c r="B86" s="62"/>
      <c r="C86" s="62"/>
      <c r="D86" s="62"/>
      <c r="E86" s="79"/>
      <c r="F86" s="80"/>
      <c r="G86" s="81"/>
      <c r="H86" s="82"/>
      <c r="I86" s="82"/>
      <c r="J86" s="82"/>
      <c r="K86" s="82"/>
      <c r="L86" s="82"/>
      <c r="M86" s="82"/>
      <c r="N86" s="83"/>
    </row>
    <row r="87" spans="1:38" ht="15" thickTop="1" thickBot="1" x14ac:dyDescent="0.2">
      <c r="A87" s="7026" t="s">
        <v>155</v>
      </c>
      <c r="B87" s="7027"/>
      <c r="C87" s="7027"/>
      <c r="D87" s="7027"/>
      <c r="E87" s="79" t="s">
        <v>224</v>
      </c>
      <c r="F87" s="80"/>
      <c r="G87" s="81" t="s">
        <v>156</v>
      </c>
      <c r="H87" s="82"/>
      <c r="I87" s="82"/>
      <c r="J87" s="82"/>
      <c r="K87" s="82"/>
      <c r="L87" s="82"/>
      <c r="M87" s="82"/>
      <c r="N87" s="83"/>
    </row>
    <row r="88" spans="1:38" ht="15" thickTop="1" thickBot="1" x14ac:dyDescent="0.2">
      <c r="A88" s="61"/>
      <c r="B88" s="62"/>
      <c r="C88" s="62"/>
      <c r="D88" s="62"/>
      <c r="E88" s="79"/>
      <c r="F88" s="80"/>
      <c r="G88" s="81"/>
      <c r="H88" s="82"/>
      <c r="I88" s="82"/>
      <c r="J88" s="82"/>
      <c r="K88" s="82"/>
      <c r="L88" s="82"/>
      <c r="M88" s="82"/>
      <c r="N88" s="83"/>
    </row>
    <row r="89" spans="1:38" ht="15" thickTop="1" thickBot="1" x14ac:dyDescent="0.2">
      <c r="A89" s="7037" t="s">
        <v>158</v>
      </c>
      <c r="B89" s="7038"/>
      <c r="C89" s="7038"/>
      <c r="D89" s="7038"/>
      <c r="E89" s="79" t="s">
        <v>204</v>
      </c>
      <c r="F89" s="80"/>
      <c r="G89" s="81" t="s">
        <v>159</v>
      </c>
      <c r="H89" s="82"/>
      <c r="I89" s="82"/>
      <c r="J89" s="82"/>
      <c r="K89" s="82"/>
      <c r="L89" s="82"/>
      <c r="M89" s="82"/>
      <c r="N89" s="83"/>
    </row>
    <row r="90" spans="1:38" ht="15" thickTop="1" thickBot="1" x14ac:dyDescent="0.2">
      <c r="A90" s="86"/>
      <c r="B90" s="87"/>
      <c r="C90" s="87"/>
      <c r="D90" s="87"/>
      <c r="E90" s="79"/>
      <c r="F90" s="80"/>
      <c r="G90" s="81"/>
      <c r="H90" s="82"/>
      <c r="I90" s="82"/>
      <c r="J90" s="82"/>
      <c r="K90" s="82"/>
      <c r="L90" s="82"/>
      <c r="M90" s="82"/>
      <c r="N90" s="83"/>
    </row>
    <row r="91" spans="1:38" ht="14.25" thickTop="1" x14ac:dyDescent="0.15">
      <c r="A91" s="7026" t="s">
        <v>160</v>
      </c>
      <c r="B91" s="7027"/>
      <c r="C91" s="7027"/>
      <c r="D91" s="7028"/>
      <c r="E91" s="52" t="s">
        <v>879</v>
      </c>
      <c r="F91" s="53"/>
      <c r="G91" s="53"/>
      <c r="H91" s="53"/>
      <c r="I91" s="53"/>
      <c r="J91" s="53"/>
      <c r="K91" s="53"/>
      <c r="L91" s="53"/>
      <c r="M91" s="53"/>
      <c r="N91" s="54"/>
    </row>
    <row r="92" spans="1:38" x14ac:dyDescent="0.15">
      <c r="A92" s="43"/>
      <c r="B92" s="44"/>
      <c r="C92" s="44"/>
      <c r="D92" s="45"/>
      <c r="E92" s="52"/>
      <c r="F92" s="53"/>
      <c r="G92" s="53"/>
      <c r="H92" s="53"/>
      <c r="I92" s="53"/>
      <c r="J92" s="53"/>
      <c r="K92" s="53"/>
      <c r="L92" s="53"/>
      <c r="M92" s="53"/>
      <c r="N92" s="54"/>
    </row>
    <row r="93" spans="1:38" x14ac:dyDescent="0.15">
      <c r="A93" s="43"/>
      <c r="B93" s="44"/>
      <c r="C93" s="44"/>
      <c r="D93" s="45"/>
      <c r="E93" s="52"/>
      <c r="F93" s="53"/>
      <c r="G93" s="53"/>
      <c r="H93" s="53"/>
      <c r="I93" s="53"/>
      <c r="J93" s="53"/>
      <c r="K93" s="53"/>
      <c r="L93" s="53"/>
      <c r="M93" s="53"/>
      <c r="N93" s="54"/>
    </row>
    <row r="94" spans="1:38" x14ac:dyDescent="0.15">
      <c r="A94" s="43"/>
      <c r="B94" s="44"/>
      <c r="C94" s="44"/>
      <c r="D94" s="45"/>
      <c r="E94" s="52"/>
      <c r="F94" s="53"/>
      <c r="G94" s="53"/>
      <c r="H94" s="53"/>
      <c r="I94" s="53"/>
      <c r="J94" s="53"/>
      <c r="K94" s="53"/>
      <c r="L94" s="53"/>
      <c r="M94" s="53"/>
      <c r="N94" s="54"/>
    </row>
    <row r="95" spans="1:38" ht="14.25" thickBot="1" x14ac:dyDescent="0.2">
      <c r="A95" s="46"/>
      <c r="B95" s="47"/>
      <c r="C95" s="47"/>
      <c r="D95" s="48"/>
      <c r="E95" s="55"/>
      <c r="F95" s="56"/>
      <c r="G95" s="56"/>
      <c r="H95" s="56"/>
      <c r="I95" s="56"/>
      <c r="J95" s="56"/>
      <c r="K95" s="56"/>
      <c r="L95" s="56"/>
      <c r="M95" s="56"/>
      <c r="N95" s="57"/>
    </row>
    <row r="96" spans="1:38" ht="15" thickTop="1" thickBot="1" x14ac:dyDescent="0.2"/>
    <row r="97" spans="1:14" ht="17.25" thickTop="1" x14ac:dyDescent="0.15">
      <c r="A97" s="58" t="s">
        <v>165</v>
      </c>
      <c r="B97" s="59"/>
      <c r="C97" s="59"/>
      <c r="D97" s="59"/>
      <c r="E97" s="59"/>
      <c r="F97" s="59"/>
      <c r="G97" s="59"/>
      <c r="H97" s="59"/>
      <c r="I97" s="59"/>
      <c r="J97" s="59"/>
      <c r="K97" s="59"/>
      <c r="L97" s="59"/>
      <c r="M97" s="59"/>
      <c r="N97" s="60"/>
    </row>
    <row r="98" spans="1:14" x14ac:dyDescent="0.15">
      <c r="A98" s="7026" t="s">
        <v>172</v>
      </c>
      <c r="B98" s="7027"/>
      <c r="C98" s="7027"/>
      <c r="D98" s="7028"/>
      <c r="E98" s="7032" t="s">
        <v>206</v>
      </c>
      <c r="F98" s="7033"/>
      <c r="G98" s="7034" t="s">
        <v>173</v>
      </c>
      <c r="H98" s="7035"/>
      <c r="I98" s="7035"/>
      <c r="J98" s="7035"/>
      <c r="K98" s="7035"/>
      <c r="L98" s="7035"/>
      <c r="M98" s="7035"/>
      <c r="N98" s="7036"/>
    </row>
    <row r="99" spans="1:14" x14ac:dyDescent="0.15">
      <c r="A99" s="43"/>
      <c r="B99" s="44"/>
      <c r="C99" s="44"/>
      <c r="D99" s="45"/>
      <c r="E99" s="66"/>
      <c r="F99" s="67"/>
      <c r="G99" s="73"/>
      <c r="H99" s="74"/>
      <c r="I99" s="74"/>
      <c r="J99" s="74"/>
      <c r="K99" s="74"/>
      <c r="L99" s="74"/>
      <c r="M99" s="74"/>
      <c r="N99" s="75"/>
    </row>
    <row r="100" spans="1:14" x14ac:dyDescent="0.15">
      <c r="A100" s="43"/>
      <c r="B100" s="44"/>
      <c r="C100" s="44"/>
      <c r="D100" s="45"/>
      <c r="E100" s="66"/>
      <c r="F100" s="67"/>
      <c r="G100" s="73"/>
      <c r="H100" s="74"/>
      <c r="I100" s="74"/>
      <c r="J100" s="74"/>
      <c r="K100" s="74"/>
      <c r="L100" s="74"/>
      <c r="M100" s="74"/>
      <c r="N100" s="75"/>
    </row>
    <row r="101" spans="1:14" x14ac:dyDescent="0.15">
      <c r="A101" s="43"/>
      <c r="B101" s="44"/>
      <c r="C101" s="44"/>
      <c r="D101" s="45"/>
      <c r="E101" s="66"/>
      <c r="F101" s="67"/>
      <c r="G101" s="73"/>
      <c r="H101" s="74"/>
      <c r="I101" s="74"/>
      <c r="J101" s="74"/>
      <c r="K101" s="74"/>
      <c r="L101" s="74"/>
      <c r="M101" s="74"/>
      <c r="N101" s="75"/>
    </row>
    <row r="102" spans="1:14" x14ac:dyDescent="0.15">
      <c r="A102" s="43"/>
      <c r="B102" s="44"/>
      <c r="C102" s="44"/>
      <c r="D102" s="45"/>
      <c r="E102" s="66"/>
      <c r="F102" s="67"/>
      <c r="G102" s="73"/>
      <c r="H102" s="74"/>
      <c r="I102" s="74"/>
      <c r="J102" s="74"/>
      <c r="K102" s="74"/>
      <c r="L102" s="74"/>
      <c r="M102" s="74"/>
      <c r="N102" s="75"/>
    </row>
    <row r="103" spans="1:14" x14ac:dyDescent="0.15">
      <c r="A103" s="43"/>
      <c r="B103" s="44"/>
      <c r="C103" s="44"/>
      <c r="D103" s="45"/>
      <c r="E103" s="66"/>
      <c r="F103" s="67"/>
      <c r="G103" s="73"/>
      <c r="H103" s="74"/>
      <c r="I103" s="74"/>
      <c r="J103" s="74"/>
      <c r="K103" s="74"/>
      <c r="L103" s="74"/>
      <c r="M103" s="74"/>
      <c r="N103" s="75"/>
    </row>
    <row r="104" spans="1:14" x14ac:dyDescent="0.15">
      <c r="A104" s="61"/>
      <c r="B104" s="62"/>
      <c r="C104" s="62"/>
      <c r="D104" s="63"/>
      <c r="E104" s="68"/>
      <c r="F104" s="69"/>
      <c r="G104" s="76"/>
      <c r="H104" s="77"/>
      <c r="I104" s="77"/>
      <c r="J104" s="77"/>
      <c r="K104" s="77"/>
      <c r="L104" s="77"/>
      <c r="M104" s="77"/>
      <c r="N104" s="78"/>
    </row>
    <row r="105" spans="1:14" x14ac:dyDescent="0.15">
      <c r="A105" s="7026" t="s">
        <v>183</v>
      </c>
      <c r="B105" s="7027"/>
      <c r="C105" s="7027"/>
      <c r="D105" s="7028"/>
      <c r="E105" s="7029" t="s">
        <v>880</v>
      </c>
      <c r="F105" s="7030"/>
      <c r="G105" s="7030"/>
      <c r="H105" s="7030"/>
      <c r="I105" s="7030"/>
      <c r="J105" s="7030"/>
      <c r="K105" s="7030"/>
      <c r="L105" s="7030"/>
      <c r="M105" s="7030"/>
      <c r="N105" s="7031"/>
    </row>
    <row r="106" spans="1:14" x14ac:dyDescent="0.15">
      <c r="A106" s="43"/>
      <c r="B106" s="44"/>
      <c r="C106" s="44"/>
      <c r="D106" s="45"/>
      <c r="E106" s="52"/>
      <c r="F106" s="53"/>
      <c r="G106" s="53"/>
      <c r="H106" s="53"/>
      <c r="I106" s="53"/>
      <c r="J106" s="53"/>
      <c r="K106" s="53"/>
      <c r="L106" s="53"/>
      <c r="M106" s="53"/>
      <c r="N106" s="54"/>
    </row>
    <row r="107" spans="1:14" x14ac:dyDescent="0.15">
      <c r="A107" s="43"/>
      <c r="B107" s="44"/>
      <c r="C107" s="44"/>
      <c r="D107" s="45"/>
      <c r="E107" s="52"/>
      <c r="F107" s="53"/>
      <c r="G107" s="53"/>
      <c r="H107" s="53"/>
      <c r="I107" s="53"/>
      <c r="J107" s="53"/>
      <c r="K107" s="53"/>
      <c r="L107" s="53"/>
      <c r="M107" s="53"/>
      <c r="N107" s="54"/>
    </row>
    <row r="108" spans="1:14" x14ac:dyDescent="0.15">
      <c r="A108" s="43"/>
      <c r="B108" s="44"/>
      <c r="C108" s="44"/>
      <c r="D108" s="45"/>
      <c r="E108" s="52"/>
      <c r="F108" s="53"/>
      <c r="G108" s="53"/>
      <c r="H108" s="53"/>
      <c r="I108" s="53"/>
      <c r="J108" s="53"/>
      <c r="K108" s="53"/>
      <c r="L108" s="53"/>
      <c r="M108" s="53"/>
      <c r="N108" s="54"/>
    </row>
    <row r="109" spans="1:14" x14ac:dyDescent="0.15">
      <c r="A109" s="43"/>
      <c r="B109" s="44"/>
      <c r="C109" s="44"/>
      <c r="D109" s="45"/>
      <c r="E109" s="52"/>
      <c r="F109" s="53"/>
      <c r="G109" s="53"/>
      <c r="H109" s="53"/>
      <c r="I109" s="53"/>
      <c r="J109" s="53"/>
      <c r="K109" s="53"/>
      <c r="L109" s="53"/>
      <c r="M109" s="53"/>
      <c r="N109" s="54"/>
    </row>
    <row r="110" spans="1:14" x14ac:dyDescent="0.15">
      <c r="A110" s="43"/>
      <c r="B110" s="44"/>
      <c r="C110" s="44"/>
      <c r="D110" s="45"/>
      <c r="E110" s="52"/>
      <c r="F110" s="53"/>
      <c r="G110" s="53"/>
      <c r="H110" s="53"/>
      <c r="I110" s="53"/>
      <c r="J110" s="53"/>
      <c r="K110" s="53"/>
      <c r="L110" s="53"/>
      <c r="M110" s="53"/>
      <c r="N110" s="54"/>
    </row>
    <row r="111" spans="1:14" x14ac:dyDescent="0.15">
      <c r="A111" s="43"/>
      <c r="B111" s="44"/>
      <c r="C111" s="44"/>
      <c r="D111" s="45"/>
      <c r="E111" s="52"/>
      <c r="F111" s="53"/>
      <c r="G111" s="53"/>
      <c r="H111" s="53"/>
      <c r="I111" s="53"/>
      <c r="J111" s="53"/>
      <c r="K111" s="53"/>
      <c r="L111" s="53"/>
      <c r="M111" s="53"/>
      <c r="N111" s="54"/>
    </row>
    <row r="112" spans="1:14" x14ac:dyDescent="0.15">
      <c r="A112" s="43"/>
      <c r="B112" s="44"/>
      <c r="C112" s="44"/>
      <c r="D112" s="45"/>
      <c r="E112" s="52"/>
      <c r="F112" s="53"/>
      <c r="G112" s="53"/>
      <c r="H112" s="53"/>
      <c r="I112" s="53"/>
      <c r="J112" s="53"/>
      <c r="K112" s="53"/>
      <c r="L112" s="53"/>
      <c r="M112" s="53"/>
      <c r="N112" s="54"/>
    </row>
    <row r="113" spans="1:14" x14ac:dyDescent="0.15">
      <c r="A113" s="43"/>
      <c r="B113" s="44"/>
      <c r="C113" s="44"/>
      <c r="D113" s="45"/>
      <c r="E113" s="52"/>
      <c r="F113" s="53"/>
      <c r="G113" s="53"/>
      <c r="H113" s="53"/>
      <c r="I113" s="53"/>
      <c r="J113" s="53"/>
      <c r="K113" s="53"/>
      <c r="L113" s="53"/>
      <c r="M113" s="53"/>
      <c r="N113" s="54"/>
    </row>
    <row r="114" spans="1:14" x14ac:dyDescent="0.15">
      <c r="A114" s="43"/>
      <c r="B114" s="44"/>
      <c r="C114" s="44"/>
      <c r="D114" s="45"/>
      <c r="E114" s="52"/>
      <c r="F114" s="53"/>
      <c r="G114" s="53"/>
      <c r="H114" s="53"/>
      <c r="I114" s="53"/>
      <c r="J114" s="53"/>
      <c r="K114" s="53"/>
      <c r="L114" s="53"/>
      <c r="M114" s="53"/>
      <c r="N114" s="54"/>
    </row>
    <row r="115" spans="1:14" ht="14.25" thickBot="1" x14ac:dyDescent="0.2">
      <c r="A115" s="46"/>
      <c r="B115" s="47"/>
      <c r="C115" s="47"/>
      <c r="D115" s="48"/>
      <c r="E115" s="55"/>
      <c r="F115" s="56"/>
      <c r="G115" s="56"/>
      <c r="H115" s="56"/>
      <c r="I115" s="56"/>
      <c r="J115" s="56"/>
      <c r="K115" s="56"/>
      <c r="L115" s="56"/>
      <c r="M115" s="56"/>
      <c r="N115" s="57"/>
    </row>
    <row r="116" spans="1:14" ht="14.25" thickTop="1" x14ac:dyDescent="0.15"/>
  </sheetData>
  <mergeCells count="230">
    <mergeCell ref="A6:D6"/>
    <mergeCell ref="E6:N6"/>
    <mergeCell ref="P6:S7"/>
    <mergeCell ref="T6:T7"/>
    <mergeCell ref="U6:X7"/>
    <mergeCell ref="A7:D7"/>
    <mergeCell ref="E7:N7"/>
    <mergeCell ref="A1:X1"/>
    <mergeCell ref="A3:N3"/>
    <mergeCell ref="P3:X3"/>
    <mergeCell ref="A4:D4"/>
    <mergeCell ref="E4:N4"/>
    <mergeCell ref="P4:S5"/>
    <mergeCell ref="T4:T5"/>
    <mergeCell ref="U4:X5"/>
    <mergeCell ref="A5:D5"/>
    <mergeCell ref="E5:N5"/>
    <mergeCell ref="P12:S16"/>
    <mergeCell ref="T12:X16"/>
    <mergeCell ref="A14:D14"/>
    <mergeCell ref="E14:N14"/>
    <mergeCell ref="A15:D15"/>
    <mergeCell ref="E15:N15"/>
    <mergeCell ref="A16:D16"/>
    <mergeCell ref="E16:N16"/>
    <mergeCell ref="A8:D8"/>
    <mergeCell ref="E8:N8"/>
    <mergeCell ref="P8:S9"/>
    <mergeCell ref="T8:T9"/>
    <mergeCell ref="U8:X9"/>
    <mergeCell ref="A9:D13"/>
    <mergeCell ref="E9:N13"/>
    <mergeCell ref="P10:S11"/>
    <mergeCell ref="T10:T11"/>
    <mergeCell ref="U10:X11"/>
    <mergeCell ref="A18:N18"/>
    <mergeCell ref="P18:X18"/>
    <mergeCell ref="A19:D19"/>
    <mergeCell ref="E19:F19"/>
    <mergeCell ref="G19:H19"/>
    <mergeCell ref="I19:J19"/>
    <mergeCell ref="K19:L19"/>
    <mergeCell ref="M19:N19"/>
    <mergeCell ref="P19:S25"/>
    <mergeCell ref="T19:T25"/>
    <mergeCell ref="C22:D22"/>
    <mergeCell ref="B23:D23"/>
    <mergeCell ref="E23:F23"/>
    <mergeCell ref="G23:H23"/>
    <mergeCell ref="I23:J23"/>
    <mergeCell ref="K23:L23"/>
    <mergeCell ref="U19:X25"/>
    <mergeCell ref="A20:A25"/>
    <mergeCell ref="B20:D20"/>
    <mergeCell ref="E20:F20"/>
    <mergeCell ref="G20:H20"/>
    <mergeCell ref="I20:J20"/>
    <mergeCell ref="K20:L20"/>
    <mergeCell ref="M20:N20"/>
    <mergeCell ref="B21:B22"/>
    <mergeCell ref="C21:D21"/>
    <mergeCell ref="B25:D25"/>
    <mergeCell ref="E25:F25"/>
    <mergeCell ref="G25:H25"/>
    <mergeCell ref="I25:J25"/>
    <mergeCell ref="K25:L25"/>
    <mergeCell ref="M25:N25"/>
    <mergeCell ref="M23:N23"/>
    <mergeCell ref="B24:D24"/>
    <mergeCell ref="E24:F24"/>
    <mergeCell ref="G24:H24"/>
    <mergeCell ref="I24:J24"/>
    <mergeCell ref="K24:L24"/>
    <mergeCell ref="M24:N24"/>
    <mergeCell ref="A31:D31"/>
    <mergeCell ref="E31:F31"/>
    <mergeCell ref="G31:H31"/>
    <mergeCell ref="I31:J31"/>
    <mergeCell ref="K31:L31"/>
    <mergeCell ref="M31:N31"/>
    <mergeCell ref="M33:N33"/>
    <mergeCell ref="B34:C34"/>
    <mergeCell ref="E34:F34"/>
    <mergeCell ref="G34:H34"/>
    <mergeCell ref="I34:J34"/>
    <mergeCell ref="K34:L34"/>
    <mergeCell ref="M34:N34"/>
    <mergeCell ref="A33:A36"/>
    <mergeCell ref="B33:C33"/>
    <mergeCell ref="E33:F33"/>
    <mergeCell ref="G33:H33"/>
    <mergeCell ref="I33:J33"/>
    <mergeCell ref="K33:L33"/>
    <mergeCell ref="B35:C35"/>
    <mergeCell ref="E35:F35"/>
    <mergeCell ref="G35:H35"/>
    <mergeCell ref="I35:J35"/>
    <mergeCell ref="A40:N40"/>
    <mergeCell ref="A41:D41"/>
    <mergeCell ref="E41:N41"/>
    <mergeCell ref="A42:D42"/>
    <mergeCell ref="E42:N42"/>
    <mergeCell ref="K35:L35"/>
    <mergeCell ref="M35:N35"/>
    <mergeCell ref="B36:C36"/>
    <mergeCell ref="E36:F36"/>
    <mergeCell ref="G36:H36"/>
    <mergeCell ref="I36:J36"/>
    <mergeCell ref="K36:L36"/>
    <mergeCell ref="M36:N36"/>
    <mergeCell ref="A39:X39"/>
    <mergeCell ref="T26:X36"/>
    <mergeCell ref="B32:C32"/>
    <mergeCell ref="E32:F32"/>
    <mergeCell ref="G32:H32"/>
    <mergeCell ref="I32:J32"/>
    <mergeCell ref="K32:L32"/>
    <mergeCell ref="M32:N32"/>
    <mergeCell ref="A26:D30"/>
    <mergeCell ref="E26:N30"/>
    <mergeCell ref="P26:S36"/>
    <mergeCell ref="A46:D50"/>
    <mergeCell ref="E46:N50"/>
    <mergeCell ref="A51:D51"/>
    <mergeCell ref="E51:N51"/>
    <mergeCell ref="A52:D52"/>
    <mergeCell ref="E52:N52"/>
    <mergeCell ref="A43:D43"/>
    <mergeCell ref="E43:N43"/>
    <mergeCell ref="A44:D44"/>
    <mergeCell ref="E44:N44"/>
    <mergeCell ref="A45:D45"/>
    <mergeCell ref="E45:N45"/>
    <mergeCell ref="A53:D53"/>
    <mergeCell ref="E53:N53"/>
    <mergeCell ref="A55:N55"/>
    <mergeCell ref="A56:D56"/>
    <mergeCell ref="E56:F56"/>
    <mergeCell ref="G56:H56"/>
    <mergeCell ref="I56:J56"/>
    <mergeCell ref="K56:L56"/>
    <mergeCell ref="M56:N56"/>
    <mergeCell ref="A57:A62"/>
    <mergeCell ref="B57:D57"/>
    <mergeCell ref="E57:F57"/>
    <mergeCell ref="G57:H57"/>
    <mergeCell ref="I57:J57"/>
    <mergeCell ref="K57:L57"/>
    <mergeCell ref="B61:D61"/>
    <mergeCell ref="E61:F61"/>
    <mergeCell ref="G61:H61"/>
    <mergeCell ref="I61:J61"/>
    <mergeCell ref="K61:L61"/>
    <mergeCell ref="M61:N61"/>
    <mergeCell ref="B62:D62"/>
    <mergeCell ref="E62:F62"/>
    <mergeCell ref="G62:H62"/>
    <mergeCell ref="I62:J62"/>
    <mergeCell ref="K62:L62"/>
    <mergeCell ref="M62:N62"/>
    <mergeCell ref="M57:N57"/>
    <mergeCell ref="B58:B59"/>
    <mergeCell ref="C58:D58"/>
    <mergeCell ref="C59:D59"/>
    <mergeCell ref="B60:D60"/>
    <mergeCell ref="E60:F60"/>
    <mergeCell ref="G60:H60"/>
    <mergeCell ref="I60:J60"/>
    <mergeCell ref="K60:L60"/>
    <mergeCell ref="M60:N60"/>
    <mergeCell ref="B69:C69"/>
    <mergeCell ref="E69:F69"/>
    <mergeCell ref="G69:H69"/>
    <mergeCell ref="I69:J69"/>
    <mergeCell ref="K69:L69"/>
    <mergeCell ref="M69:N69"/>
    <mergeCell ref="A63:D67"/>
    <mergeCell ref="E63:N67"/>
    <mergeCell ref="A68:D68"/>
    <mergeCell ref="E68:F68"/>
    <mergeCell ref="G68:H68"/>
    <mergeCell ref="I68:J68"/>
    <mergeCell ref="K68:L68"/>
    <mergeCell ref="M68:N68"/>
    <mergeCell ref="M70:N70"/>
    <mergeCell ref="B71:C71"/>
    <mergeCell ref="E71:F71"/>
    <mergeCell ref="G71:H71"/>
    <mergeCell ref="I71:J71"/>
    <mergeCell ref="K71:L71"/>
    <mergeCell ref="M71:N71"/>
    <mergeCell ref="A70:A73"/>
    <mergeCell ref="B70:C70"/>
    <mergeCell ref="E70:F70"/>
    <mergeCell ref="G70:H70"/>
    <mergeCell ref="I70:J70"/>
    <mergeCell ref="K70:L70"/>
    <mergeCell ref="B72:C72"/>
    <mergeCell ref="E72:F72"/>
    <mergeCell ref="G72:H72"/>
    <mergeCell ref="I72:J72"/>
    <mergeCell ref="A82:N82"/>
    <mergeCell ref="A83:D84"/>
    <mergeCell ref="E83:F84"/>
    <mergeCell ref="G83:N84"/>
    <mergeCell ref="A85:D86"/>
    <mergeCell ref="E85:F86"/>
    <mergeCell ref="G85:N86"/>
    <mergeCell ref="K72:L72"/>
    <mergeCell ref="M72:N72"/>
    <mergeCell ref="B73:C73"/>
    <mergeCell ref="E73:F73"/>
    <mergeCell ref="G73:H73"/>
    <mergeCell ref="I73:J73"/>
    <mergeCell ref="K73:L73"/>
    <mergeCell ref="M73:N73"/>
    <mergeCell ref="A105:D115"/>
    <mergeCell ref="E105:N115"/>
    <mergeCell ref="A91:D95"/>
    <mergeCell ref="E91:N95"/>
    <mergeCell ref="A97:N97"/>
    <mergeCell ref="A98:D104"/>
    <mergeCell ref="E98:F104"/>
    <mergeCell ref="G98:N104"/>
    <mergeCell ref="A87:D88"/>
    <mergeCell ref="E87:F88"/>
    <mergeCell ref="G87:N88"/>
    <mergeCell ref="A89:D90"/>
    <mergeCell ref="E89:F90"/>
    <mergeCell ref="G89:N90"/>
  </mergeCells>
  <phoneticPr fontId="2"/>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122</vt:i4>
      </vt:variant>
      <vt:variant>
        <vt:lpstr>名前付き一覧</vt:lpstr>
      </vt:variant>
      <vt:variant>
        <vt:i4>122</vt:i4>
      </vt:variant>
    </vt:vector>
  </HeadingPairs>
  <TitlesOfParts>
    <vt:vector size="244" baseType="lpstr">
      <vt:lpstr>目次</vt:lpstr>
      <vt:lpstr>事務事業評価シート(207)</vt:lpstr>
      <vt:lpstr>事務事業評価シート(208)</vt:lpstr>
      <vt:lpstr>事務事業評価シート(209)</vt:lpstr>
      <vt:lpstr>事務事業評価シート(210)</vt:lpstr>
      <vt:lpstr>事務事業評価シート(211)</vt:lpstr>
      <vt:lpstr>事務事業評価シート(212)</vt:lpstr>
      <vt:lpstr>事務事業評価シート(213)</vt:lpstr>
      <vt:lpstr>事務事業評価シート(214)</vt:lpstr>
      <vt:lpstr>事務事業評価シート(215)</vt:lpstr>
      <vt:lpstr>事務事業評価シート(216)</vt:lpstr>
      <vt:lpstr>事務事業評価シート(217)</vt:lpstr>
      <vt:lpstr>事務事業評価シート(218)</vt:lpstr>
      <vt:lpstr>事務事業評価シート(219)</vt:lpstr>
      <vt:lpstr>事務事業評価シート(220)</vt:lpstr>
      <vt:lpstr>事務事業評価シート(221)</vt:lpstr>
      <vt:lpstr>事務事業評価シート(222)</vt:lpstr>
      <vt:lpstr>事務事業評価シート(223)</vt:lpstr>
      <vt:lpstr>事務事業評価シート(224)</vt:lpstr>
      <vt:lpstr>事務事業評価シート(225)</vt:lpstr>
      <vt:lpstr>事務事業評価シート(226)</vt:lpstr>
      <vt:lpstr>事務事業評価シート(227)</vt:lpstr>
      <vt:lpstr>事務事業評価シート(228)</vt:lpstr>
      <vt:lpstr>事務事業評価シート(229)</vt:lpstr>
      <vt:lpstr>事務事業評価シート(230)</vt:lpstr>
      <vt:lpstr>事務事業評価シート(231)</vt:lpstr>
      <vt:lpstr>事務事業評価シート(232)</vt:lpstr>
      <vt:lpstr>事務事業評価シート(233)</vt:lpstr>
      <vt:lpstr>事務事業評価シート(234)</vt:lpstr>
      <vt:lpstr>事務事業評価シート(235)</vt:lpstr>
      <vt:lpstr>事務事業評価シート(236)</vt:lpstr>
      <vt:lpstr>事務事業評価シート(237)</vt:lpstr>
      <vt:lpstr>事務事業評価シート(238)</vt:lpstr>
      <vt:lpstr>事務事業評価シート(239)</vt:lpstr>
      <vt:lpstr>事務事業評価シート(240)</vt:lpstr>
      <vt:lpstr>事務事業評価シート(241)</vt:lpstr>
      <vt:lpstr>事務事業評価シート(242)</vt:lpstr>
      <vt:lpstr>事務事業評価シート(243)</vt:lpstr>
      <vt:lpstr>事務事業評価シート(244)</vt:lpstr>
      <vt:lpstr>事務事業評価シート(245)</vt:lpstr>
      <vt:lpstr>事務事業評価シート(246)</vt:lpstr>
      <vt:lpstr>事務事業評価シート(247)</vt:lpstr>
      <vt:lpstr>事務事業評価シート(248)</vt:lpstr>
      <vt:lpstr>事務事業評価シート(249)</vt:lpstr>
      <vt:lpstr>事務事業評価シート(250)</vt:lpstr>
      <vt:lpstr>事務事業評価シート(251)</vt:lpstr>
      <vt:lpstr>事務事業評価シート(252)</vt:lpstr>
      <vt:lpstr>事務事業評価シート(253)</vt:lpstr>
      <vt:lpstr>事務事業評価シート(254)</vt:lpstr>
      <vt:lpstr>事務事業評価シート(255)</vt:lpstr>
      <vt:lpstr>事務事業評価シート(256)</vt:lpstr>
      <vt:lpstr>事務事業評価シート(257)</vt:lpstr>
      <vt:lpstr>事務事業評価シート(258)</vt:lpstr>
      <vt:lpstr>事務事業評価シート(259)</vt:lpstr>
      <vt:lpstr>事務事業評価シート(260)</vt:lpstr>
      <vt:lpstr>事務事業評価シート(261)</vt:lpstr>
      <vt:lpstr>事務事業評価シート(262)</vt:lpstr>
      <vt:lpstr>事務事業評価シート(263)</vt:lpstr>
      <vt:lpstr>事務事業評価シート(264)</vt:lpstr>
      <vt:lpstr>事務事業評価シート(265)</vt:lpstr>
      <vt:lpstr>事務事業評価シート(266)</vt:lpstr>
      <vt:lpstr>事務事業評価シート(267)</vt:lpstr>
      <vt:lpstr>事務事業評価シート(268)</vt:lpstr>
      <vt:lpstr>事務事業評価シート(269)</vt:lpstr>
      <vt:lpstr>事務事業評価シート(270)</vt:lpstr>
      <vt:lpstr>事務事業評価シート(271)</vt:lpstr>
      <vt:lpstr>事務事業評価シート(272)</vt:lpstr>
      <vt:lpstr>事務事業評価シート(273)</vt:lpstr>
      <vt:lpstr>事務事業評価シート(274)</vt:lpstr>
      <vt:lpstr>事務事業評価シート(275)</vt:lpstr>
      <vt:lpstr>事務事業評価シート(276)</vt:lpstr>
      <vt:lpstr>事務事業評価シート(277)</vt:lpstr>
      <vt:lpstr>事務事業評価シート(278)</vt:lpstr>
      <vt:lpstr>事務事業評価シート(279)</vt:lpstr>
      <vt:lpstr>事務事業評価シート(280)</vt:lpstr>
      <vt:lpstr>事務事業評価シート(281)</vt:lpstr>
      <vt:lpstr>事務事業評価シート(282)</vt:lpstr>
      <vt:lpstr>事務事業評価シート(283)</vt:lpstr>
      <vt:lpstr>事務事業評価シート(284)</vt:lpstr>
      <vt:lpstr>事務事業評価シート(285)</vt:lpstr>
      <vt:lpstr>事務事業評価シート(286)</vt:lpstr>
      <vt:lpstr>事務事業評価シート(287)</vt:lpstr>
      <vt:lpstr>事務事業評価シート(288)</vt:lpstr>
      <vt:lpstr>事務事業評価シート(289)</vt:lpstr>
      <vt:lpstr>事務事業評価シート(290)</vt:lpstr>
      <vt:lpstr>事務事業評価シート(291)</vt:lpstr>
      <vt:lpstr>事務事業評価シート(292)</vt:lpstr>
      <vt:lpstr>事務事業評価シート(293)</vt:lpstr>
      <vt:lpstr>事務事業評価シート(294)</vt:lpstr>
      <vt:lpstr>事務事業評価シート(295)</vt:lpstr>
      <vt:lpstr>事務事業評価シート(296)</vt:lpstr>
      <vt:lpstr>事務事業評価シート(297)</vt:lpstr>
      <vt:lpstr>事務事業評価シート(298)</vt:lpstr>
      <vt:lpstr>事務事業評価シート(299)</vt:lpstr>
      <vt:lpstr>事務事業評価シート(300)</vt:lpstr>
      <vt:lpstr>事務事業評価シート(301)</vt:lpstr>
      <vt:lpstr>事務事業評価シート(302)</vt:lpstr>
      <vt:lpstr>事務事業評価シート(303)</vt:lpstr>
      <vt:lpstr>事務事業評価シート(304)</vt:lpstr>
      <vt:lpstr>事務事業評価シート(305)</vt:lpstr>
      <vt:lpstr>事務事業評価シート(306)</vt:lpstr>
      <vt:lpstr>事務事業評価シート(307)</vt:lpstr>
      <vt:lpstr>事務事業評価シート(308)</vt:lpstr>
      <vt:lpstr>事務事業評価シート(309)</vt:lpstr>
      <vt:lpstr>事務事業評価シート(310)</vt:lpstr>
      <vt:lpstr>事務事業評価シート(311)</vt:lpstr>
      <vt:lpstr>事務事業評価シート(312)</vt:lpstr>
      <vt:lpstr>事務事業評価シート(313)</vt:lpstr>
      <vt:lpstr>事務事業評価シート(314)</vt:lpstr>
      <vt:lpstr>事務事業評価シート(315)</vt:lpstr>
      <vt:lpstr>事務事業評価シート(316)</vt:lpstr>
      <vt:lpstr>事務事業評価シート(317)</vt:lpstr>
      <vt:lpstr>事務事業評価シート(318)</vt:lpstr>
      <vt:lpstr>事務事業評価シート(319)</vt:lpstr>
      <vt:lpstr>事務事業評価シート(320)</vt:lpstr>
      <vt:lpstr>事務事業評価シート(321)</vt:lpstr>
      <vt:lpstr>事務事業評価シート(322)</vt:lpstr>
      <vt:lpstr>事務事業評価シート(323)</vt:lpstr>
      <vt:lpstr>事務事業評価シート(324)</vt:lpstr>
      <vt:lpstr>事務事業評価シート(325)</vt:lpstr>
      <vt:lpstr>事務事業評価シート(326)</vt:lpstr>
      <vt:lpstr>事務事業評価シート(327)</vt:lpstr>
      <vt:lpstr>'事務事業評価シート(207)'!Print_Area</vt:lpstr>
      <vt:lpstr>'事務事業評価シート(208)'!Print_Area</vt:lpstr>
      <vt:lpstr>'事務事業評価シート(209)'!Print_Area</vt:lpstr>
      <vt:lpstr>'事務事業評価シート(210)'!Print_Area</vt:lpstr>
      <vt:lpstr>'事務事業評価シート(211)'!Print_Area</vt:lpstr>
      <vt:lpstr>'事務事業評価シート(212)'!Print_Area</vt:lpstr>
      <vt:lpstr>'事務事業評価シート(213)'!Print_Area</vt:lpstr>
      <vt:lpstr>'事務事業評価シート(214)'!Print_Area</vt:lpstr>
      <vt:lpstr>'事務事業評価シート(215)'!Print_Area</vt:lpstr>
      <vt:lpstr>'事務事業評価シート(216)'!Print_Area</vt:lpstr>
      <vt:lpstr>'事務事業評価シート(217)'!Print_Area</vt:lpstr>
      <vt:lpstr>'事務事業評価シート(218)'!Print_Area</vt:lpstr>
      <vt:lpstr>'事務事業評価シート(219)'!Print_Area</vt:lpstr>
      <vt:lpstr>'事務事業評価シート(220)'!Print_Area</vt:lpstr>
      <vt:lpstr>'事務事業評価シート(221)'!Print_Area</vt:lpstr>
      <vt:lpstr>'事務事業評価シート(222)'!Print_Area</vt:lpstr>
      <vt:lpstr>'事務事業評価シート(223)'!Print_Area</vt:lpstr>
      <vt:lpstr>'事務事業評価シート(224)'!Print_Area</vt:lpstr>
      <vt:lpstr>'事務事業評価シート(225)'!Print_Area</vt:lpstr>
      <vt:lpstr>'事務事業評価シート(226)'!Print_Area</vt:lpstr>
      <vt:lpstr>'事務事業評価シート(227)'!Print_Area</vt:lpstr>
      <vt:lpstr>'事務事業評価シート(228)'!Print_Area</vt:lpstr>
      <vt:lpstr>'事務事業評価シート(229)'!Print_Area</vt:lpstr>
      <vt:lpstr>'事務事業評価シート(230)'!Print_Area</vt:lpstr>
      <vt:lpstr>'事務事業評価シート(231)'!Print_Area</vt:lpstr>
      <vt:lpstr>'事務事業評価シート(232)'!Print_Area</vt:lpstr>
      <vt:lpstr>'事務事業評価シート(233)'!Print_Area</vt:lpstr>
      <vt:lpstr>'事務事業評価シート(234)'!Print_Area</vt:lpstr>
      <vt:lpstr>'事務事業評価シート(235)'!Print_Area</vt:lpstr>
      <vt:lpstr>'事務事業評価シート(236)'!Print_Area</vt:lpstr>
      <vt:lpstr>'事務事業評価シート(237)'!Print_Area</vt:lpstr>
      <vt:lpstr>'事務事業評価シート(238)'!Print_Area</vt:lpstr>
      <vt:lpstr>'事務事業評価シート(239)'!Print_Area</vt:lpstr>
      <vt:lpstr>'事務事業評価シート(240)'!Print_Area</vt:lpstr>
      <vt:lpstr>'事務事業評価シート(241)'!Print_Area</vt:lpstr>
      <vt:lpstr>'事務事業評価シート(242)'!Print_Area</vt:lpstr>
      <vt:lpstr>'事務事業評価シート(243)'!Print_Area</vt:lpstr>
      <vt:lpstr>'事務事業評価シート(244)'!Print_Area</vt:lpstr>
      <vt:lpstr>'事務事業評価シート(245)'!Print_Area</vt:lpstr>
      <vt:lpstr>'事務事業評価シート(246)'!Print_Area</vt:lpstr>
      <vt:lpstr>'事務事業評価シート(247)'!Print_Area</vt:lpstr>
      <vt:lpstr>'事務事業評価シート(248)'!Print_Area</vt:lpstr>
      <vt:lpstr>'事務事業評価シート(249)'!Print_Area</vt:lpstr>
      <vt:lpstr>'事務事業評価シート(250)'!Print_Area</vt:lpstr>
      <vt:lpstr>'事務事業評価シート(251)'!Print_Area</vt:lpstr>
      <vt:lpstr>'事務事業評価シート(252)'!Print_Area</vt:lpstr>
      <vt:lpstr>'事務事業評価シート(253)'!Print_Area</vt:lpstr>
      <vt:lpstr>'事務事業評価シート(254)'!Print_Area</vt:lpstr>
      <vt:lpstr>'事務事業評価シート(255)'!Print_Area</vt:lpstr>
      <vt:lpstr>'事務事業評価シート(256)'!Print_Area</vt:lpstr>
      <vt:lpstr>'事務事業評価シート(257)'!Print_Area</vt:lpstr>
      <vt:lpstr>'事務事業評価シート(258)'!Print_Area</vt:lpstr>
      <vt:lpstr>'事務事業評価シート(259)'!Print_Area</vt:lpstr>
      <vt:lpstr>'事務事業評価シート(260)'!Print_Area</vt:lpstr>
      <vt:lpstr>'事務事業評価シート(261)'!Print_Area</vt:lpstr>
      <vt:lpstr>'事務事業評価シート(262)'!Print_Area</vt:lpstr>
      <vt:lpstr>'事務事業評価シート(263)'!Print_Area</vt:lpstr>
      <vt:lpstr>'事務事業評価シート(264)'!Print_Area</vt:lpstr>
      <vt:lpstr>'事務事業評価シート(265)'!Print_Area</vt:lpstr>
      <vt:lpstr>'事務事業評価シート(266)'!Print_Area</vt:lpstr>
      <vt:lpstr>'事務事業評価シート(267)'!Print_Area</vt:lpstr>
      <vt:lpstr>'事務事業評価シート(268)'!Print_Area</vt:lpstr>
      <vt:lpstr>'事務事業評価シート(269)'!Print_Area</vt:lpstr>
      <vt:lpstr>'事務事業評価シート(270)'!Print_Area</vt:lpstr>
      <vt:lpstr>'事務事業評価シート(271)'!Print_Area</vt:lpstr>
      <vt:lpstr>'事務事業評価シート(272)'!Print_Area</vt:lpstr>
      <vt:lpstr>'事務事業評価シート(273)'!Print_Area</vt:lpstr>
      <vt:lpstr>'事務事業評価シート(274)'!Print_Area</vt:lpstr>
      <vt:lpstr>'事務事業評価シート(275)'!Print_Area</vt:lpstr>
      <vt:lpstr>'事務事業評価シート(276)'!Print_Area</vt:lpstr>
      <vt:lpstr>'事務事業評価シート(277)'!Print_Area</vt:lpstr>
      <vt:lpstr>'事務事業評価シート(278)'!Print_Area</vt:lpstr>
      <vt:lpstr>'事務事業評価シート(279)'!Print_Area</vt:lpstr>
      <vt:lpstr>'事務事業評価シート(280)'!Print_Area</vt:lpstr>
      <vt:lpstr>'事務事業評価シート(281)'!Print_Area</vt:lpstr>
      <vt:lpstr>'事務事業評価シート(282)'!Print_Area</vt:lpstr>
      <vt:lpstr>'事務事業評価シート(283)'!Print_Area</vt:lpstr>
      <vt:lpstr>'事務事業評価シート(284)'!Print_Area</vt:lpstr>
      <vt:lpstr>'事務事業評価シート(285)'!Print_Area</vt:lpstr>
      <vt:lpstr>'事務事業評価シート(286)'!Print_Area</vt:lpstr>
      <vt:lpstr>'事務事業評価シート(287)'!Print_Area</vt:lpstr>
      <vt:lpstr>'事務事業評価シート(288)'!Print_Area</vt:lpstr>
      <vt:lpstr>'事務事業評価シート(289)'!Print_Area</vt:lpstr>
      <vt:lpstr>'事務事業評価シート(290)'!Print_Area</vt:lpstr>
      <vt:lpstr>'事務事業評価シート(291)'!Print_Area</vt:lpstr>
      <vt:lpstr>'事務事業評価シート(292)'!Print_Area</vt:lpstr>
      <vt:lpstr>'事務事業評価シート(293)'!Print_Area</vt:lpstr>
      <vt:lpstr>'事務事業評価シート(294)'!Print_Area</vt:lpstr>
      <vt:lpstr>'事務事業評価シート(295)'!Print_Area</vt:lpstr>
      <vt:lpstr>'事務事業評価シート(296)'!Print_Area</vt:lpstr>
      <vt:lpstr>'事務事業評価シート(297)'!Print_Area</vt:lpstr>
      <vt:lpstr>'事務事業評価シート(298)'!Print_Area</vt:lpstr>
      <vt:lpstr>'事務事業評価シート(299)'!Print_Area</vt:lpstr>
      <vt:lpstr>'事務事業評価シート(300)'!Print_Area</vt:lpstr>
      <vt:lpstr>'事務事業評価シート(301)'!Print_Area</vt:lpstr>
      <vt:lpstr>'事務事業評価シート(302)'!Print_Area</vt:lpstr>
      <vt:lpstr>'事務事業評価シート(303)'!Print_Area</vt:lpstr>
      <vt:lpstr>'事務事業評価シート(304)'!Print_Area</vt:lpstr>
      <vt:lpstr>'事務事業評価シート(305)'!Print_Area</vt:lpstr>
      <vt:lpstr>'事務事業評価シート(306)'!Print_Area</vt:lpstr>
      <vt:lpstr>'事務事業評価シート(307)'!Print_Area</vt:lpstr>
      <vt:lpstr>'事務事業評価シート(308)'!Print_Area</vt:lpstr>
      <vt:lpstr>'事務事業評価シート(309)'!Print_Area</vt:lpstr>
      <vt:lpstr>'事務事業評価シート(310)'!Print_Area</vt:lpstr>
      <vt:lpstr>'事務事業評価シート(311)'!Print_Area</vt:lpstr>
      <vt:lpstr>'事務事業評価シート(312)'!Print_Area</vt:lpstr>
      <vt:lpstr>'事務事業評価シート(313)'!Print_Area</vt:lpstr>
      <vt:lpstr>'事務事業評価シート(314)'!Print_Area</vt:lpstr>
      <vt:lpstr>'事務事業評価シート(315)'!Print_Area</vt:lpstr>
      <vt:lpstr>'事務事業評価シート(316)'!Print_Area</vt:lpstr>
      <vt:lpstr>'事務事業評価シート(317)'!Print_Area</vt:lpstr>
      <vt:lpstr>'事務事業評価シート(318)'!Print_Area</vt:lpstr>
      <vt:lpstr>'事務事業評価シート(319)'!Print_Area</vt:lpstr>
      <vt:lpstr>'事務事業評価シート(320)'!Print_Area</vt:lpstr>
      <vt:lpstr>'事務事業評価シート(321)'!Print_Area</vt:lpstr>
      <vt:lpstr>'事務事業評価シート(322)'!Print_Area</vt:lpstr>
      <vt:lpstr>'事務事業評価シート(323)'!Print_Area</vt:lpstr>
      <vt:lpstr>'事務事業評価シート(324)'!Print_Area</vt:lpstr>
      <vt:lpstr>'事務事業評価シート(325)'!Print_Area</vt:lpstr>
      <vt:lpstr>'事務事業評価シート(326)'!Print_Area</vt:lpstr>
      <vt:lpstr>'事務事業評価シート(327)'!Print_Area</vt:lpstr>
      <vt:lpstr>目次!Print_Area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政策課</dc:creator>
  <cp:lastModifiedBy>松村</cp:lastModifiedBy>
  <cp:lastPrinted>2024-07-26T07:31:02Z</cp:lastPrinted>
  <dcterms:created xsi:type="dcterms:W3CDTF">2024-07-25T01:23:51Z</dcterms:created>
  <dcterms:modified xsi:type="dcterms:W3CDTF">2024-07-29T07:49:55Z</dcterms:modified>
</cp:coreProperties>
</file>