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企画課\２ 基本構想・基本計画\Ｆ 政策評価委員会\04 会議\05 会議資料・当日の運営等\★令和６年度第１回（R060829）\02 会議資料\送付用\"/>
    </mc:Choice>
  </mc:AlternateContent>
  <bookViews>
    <workbookView xWindow="0" yWindow="0" windowWidth="19200" windowHeight="6285"/>
  </bookViews>
  <sheets>
    <sheet name="目次" sheetId="61" r:id="rId1"/>
    <sheet name="事務事業評価シート(328)" sheetId="1" r:id="rId2"/>
    <sheet name="事務事業評価シート(329)" sheetId="2" r:id="rId3"/>
    <sheet name="事務事業評価シート(330)" sheetId="3" r:id="rId4"/>
    <sheet name="事務事業評価シート(331)" sheetId="4" r:id="rId5"/>
    <sheet name="事務事業評価シート(332)" sheetId="5" r:id="rId6"/>
    <sheet name="事務事業評価シート(333)" sheetId="6" r:id="rId7"/>
    <sheet name="事務事業評価シート(334)" sheetId="7" r:id="rId8"/>
    <sheet name="事務事業評価シート(335)" sheetId="8" r:id="rId9"/>
    <sheet name="事務事業評価シート(336)" sheetId="9" r:id="rId10"/>
    <sheet name="事務事業評価シート(337)" sheetId="10" r:id="rId11"/>
    <sheet name="事務事業評価シート(338)" sheetId="11" r:id="rId12"/>
    <sheet name="事務事業評価シート(339)" sheetId="12" r:id="rId13"/>
    <sheet name="事務事業評価シート(340)" sheetId="13" r:id="rId14"/>
    <sheet name="事務事業評価シート(341)" sheetId="14" r:id="rId15"/>
    <sheet name="事務事業評価シート(342)" sheetId="15" r:id="rId16"/>
    <sheet name="事務事業評価シート(343)" sheetId="16" r:id="rId17"/>
    <sheet name="事務事業評価シート(344)" sheetId="17" r:id="rId18"/>
    <sheet name="事務事業評価シート(345)" sheetId="18" r:id="rId19"/>
    <sheet name="事務事業評価シート(346)" sheetId="19" r:id="rId20"/>
    <sheet name="事務事業評価シート(347)" sheetId="20" r:id="rId21"/>
    <sheet name="事務事業評価シート(348)" sheetId="21" r:id="rId22"/>
    <sheet name="事務事業評価シート(349)" sheetId="22" r:id="rId23"/>
    <sheet name="事務事業評価シート(350)" sheetId="23" r:id="rId24"/>
    <sheet name="事務事業評価シート(351)" sheetId="24" r:id="rId25"/>
    <sheet name="事務事業評価シート(352)" sheetId="25" r:id="rId26"/>
    <sheet name="事務事業評価シート(353)" sheetId="26" r:id="rId27"/>
    <sheet name="事務事業評価シート(354)" sheetId="27" r:id="rId28"/>
    <sheet name="事務事業評価シート(355)" sheetId="28" r:id="rId29"/>
    <sheet name="事務事業評価シート(356)" sheetId="29" r:id="rId30"/>
    <sheet name="事務事業評価シート(357)" sheetId="30" r:id="rId31"/>
    <sheet name="事務事業評価シート(358)" sheetId="31" r:id="rId32"/>
    <sheet name="事務事業評価シート(359)" sheetId="32" r:id="rId33"/>
    <sheet name="事務事業評価シート(360)" sheetId="33" r:id="rId34"/>
    <sheet name="事務事業評価シート(361)" sheetId="34" r:id="rId35"/>
    <sheet name="事務事業評価シート(362)" sheetId="35" r:id="rId36"/>
    <sheet name="事務事業評価シート(363)" sheetId="36" r:id="rId37"/>
    <sheet name="事務事業評価シート(364)" sheetId="37" r:id="rId38"/>
    <sheet name="事務事業評価シート(365)" sheetId="38" r:id="rId39"/>
    <sheet name="事務事業評価シート(366)" sheetId="39" r:id="rId40"/>
    <sheet name="事務事業評価シート(367)" sheetId="40" r:id="rId41"/>
    <sheet name="事務事業評価シート(368)" sheetId="41" r:id="rId42"/>
    <sheet name="事務事業評価シート(369)" sheetId="42" r:id="rId43"/>
    <sheet name="事務事業評価シート(370)" sheetId="43" r:id="rId44"/>
    <sheet name="事務事業評価シート(371)" sheetId="44" r:id="rId45"/>
    <sheet name="事務事業評価シート(372)" sheetId="45" r:id="rId46"/>
    <sheet name="事務事業評価シート(373)" sheetId="46" r:id="rId47"/>
    <sheet name="事務事業評価シート(374)" sheetId="47" r:id="rId48"/>
    <sheet name="事務事業評価シート(375)" sheetId="48" r:id="rId49"/>
    <sheet name="事務事業評価シート(376)" sheetId="49" r:id="rId50"/>
    <sheet name="事務事業評価シート(377)" sheetId="50" r:id="rId51"/>
    <sheet name="事務事業評価シート(378)" sheetId="51" r:id="rId52"/>
    <sheet name="事務事業評価シート(379)" sheetId="52" r:id="rId53"/>
    <sheet name="事務事業評価シート(380)" sheetId="53" r:id="rId54"/>
    <sheet name="事務事業評価シート(381)" sheetId="54" r:id="rId55"/>
    <sheet name="事務事業評価シート(382)" sheetId="55" r:id="rId56"/>
    <sheet name="事務事業評価シート(383)" sheetId="56" r:id="rId57"/>
    <sheet name="事務事業評価シート(384)" sheetId="57" r:id="rId58"/>
    <sheet name="事務事業評価シート(385)" sheetId="58" r:id="rId59"/>
    <sheet name="事務事業評価シート(386)" sheetId="59" r:id="rId60"/>
    <sheet name="事務事業評価シート(387)" sheetId="60" r:id="rId61"/>
  </sheets>
  <definedNames>
    <definedName name="_xlnm._FilterDatabase" localSheetId="0" hidden="1">目次!$B$1:$G$61</definedName>
    <definedName name="_xlnm.Print_Area" localSheetId="1">'事務事業評価シート(328)'!$A$1:$X$36</definedName>
    <definedName name="_xlnm.Print_Area" localSheetId="2">'事務事業評価シート(329)'!$A$1:$X$36</definedName>
    <definedName name="_xlnm.Print_Area" localSheetId="3">'事務事業評価シート(330)'!$A$1:$X$36</definedName>
    <definedName name="_xlnm.Print_Area" localSheetId="4">'事務事業評価シート(331)'!$A$1:$X$36</definedName>
    <definedName name="_xlnm.Print_Area" localSheetId="5">'事務事業評価シート(332)'!$A$1:$X$36</definedName>
    <definedName name="_xlnm.Print_Area" localSheetId="6">'事務事業評価シート(333)'!$A$1:$X$36</definedName>
    <definedName name="_xlnm.Print_Area" localSheetId="7">'事務事業評価シート(334)'!$A$1:$X$36</definedName>
    <definedName name="_xlnm.Print_Area" localSheetId="8">'事務事業評価シート(335)'!$A$1:$X$36</definedName>
    <definedName name="_xlnm.Print_Area" localSheetId="9">'事務事業評価シート(336)'!$A$1:$X$36</definedName>
    <definedName name="_xlnm.Print_Area" localSheetId="10">'事務事業評価シート(337)'!$A$1:$X$36</definedName>
    <definedName name="_xlnm.Print_Area" localSheetId="11">'事務事業評価シート(338)'!$A$1:$X$36</definedName>
    <definedName name="_xlnm.Print_Area" localSheetId="12">'事務事業評価シート(339)'!$A$1:$X$36</definedName>
    <definedName name="_xlnm.Print_Area" localSheetId="13">'事務事業評価シート(340)'!$A$1:$X$36</definedName>
    <definedName name="_xlnm.Print_Area" localSheetId="14">'事務事業評価シート(341)'!$A$1:$X$36</definedName>
    <definedName name="_xlnm.Print_Area" localSheetId="15">'事務事業評価シート(342)'!$A$1:$X$36</definedName>
    <definedName name="_xlnm.Print_Area" localSheetId="16">'事務事業評価シート(343)'!$A$1:$X$36</definedName>
    <definedName name="_xlnm.Print_Area" localSheetId="17">'事務事業評価シート(344)'!$A$1:$X$36</definedName>
    <definedName name="_xlnm.Print_Area" localSheetId="18">'事務事業評価シート(345)'!$A$1:$X$36</definedName>
    <definedName name="_xlnm.Print_Area" localSheetId="19">'事務事業評価シート(346)'!$A$1:$X$36</definedName>
    <definedName name="_xlnm.Print_Area" localSheetId="20">'事務事業評価シート(347)'!$A$1:$X$36</definedName>
    <definedName name="_xlnm.Print_Area" localSheetId="21">'事務事業評価シート(348)'!$A$1:$X$36</definedName>
    <definedName name="_xlnm.Print_Area" localSheetId="22">'事務事業評価シート(349)'!$A$1:$X$36</definedName>
    <definedName name="_xlnm.Print_Area" localSheetId="23">'事務事業評価シート(350)'!$A$1:$X$36</definedName>
    <definedName name="_xlnm.Print_Area" localSheetId="24">'事務事業評価シート(351)'!$A$1:$X$36</definedName>
    <definedName name="_xlnm.Print_Area" localSheetId="25">'事務事業評価シート(352)'!$A$1:$X$36</definedName>
    <definedName name="_xlnm.Print_Area" localSheetId="26">'事務事業評価シート(353)'!$A$1:$X$36</definedName>
    <definedName name="_xlnm.Print_Area" localSheetId="27">'事務事業評価シート(354)'!$A$1:$X$36</definedName>
    <definedName name="_xlnm.Print_Area" localSheetId="28">'事務事業評価シート(355)'!$A$1:$X$36</definedName>
    <definedName name="_xlnm.Print_Area" localSheetId="29">'事務事業評価シート(356)'!$A$1:$X$36</definedName>
    <definedName name="_xlnm.Print_Area" localSheetId="30">'事務事業評価シート(357)'!$A$1:$X$36</definedName>
    <definedName name="_xlnm.Print_Area" localSheetId="31">'事務事業評価シート(358)'!$A$1:$X$36</definedName>
    <definedName name="_xlnm.Print_Area" localSheetId="32">'事務事業評価シート(359)'!$A$1:$X$36</definedName>
    <definedName name="_xlnm.Print_Area" localSheetId="33">'事務事業評価シート(360)'!$A$1:$X$36</definedName>
    <definedName name="_xlnm.Print_Area" localSheetId="34">'事務事業評価シート(361)'!$A$1:$X$36</definedName>
    <definedName name="_xlnm.Print_Area" localSheetId="35">'事務事業評価シート(362)'!$A$1:$X$36</definedName>
    <definedName name="_xlnm.Print_Area" localSheetId="36">'事務事業評価シート(363)'!$A$1:$X$36</definedName>
    <definedName name="_xlnm.Print_Area" localSheetId="37">'事務事業評価シート(364)'!$A$1:$X$36</definedName>
    <definedName name="_xlnm.Print_Area" localSheetId="38">'事務事業評価シート(365)'!$A$1:$X$36</definedName>
    <definedName name="_xlnm.Print_Area" localSheetId="39">'事務事業評価シート(366)'!$A$1:$X$36</definedName>
    <definedName name="_xlnm.Print_Area" localSheetId="40">'事務事業評価シート(367)'!$A$1:$X$36</definedName>
    <definedName name="_xlnm.Print_Area" localSheetId="41">'事務事業評価シート(368)'!$A$1:$X$36</definedName>
    <definedName name="_xlnm.Print_Area" localSheetId="42">'事務事業評価シート(369)'!$A$1:$X$36</definedName>
    <definedName name="_xlnm.Print_Area" localSheetId="43">'事務事業評価シート(370)'!$A$1:$X$36</definedName>
    <definedName name="_xlnm.Print_Area" localSheetId="44">'事務事業評価シート(371)'!$A$1:$X$36</definedName>
    <definedName name="_xlnm.Print_Area" localSheetId="45">'事務事業評価シート(372)'!$A$1:$X$36</definedName>
    <definedName name="_xlnm.Print_Area" localSheetId="46">'事務事業評価シート(373)'!$A$1:$X$36</definedName>
    <definedName name="_xlnm.Print_Area" localSheetId="47">'事務事業評価シート(374)'!$A$1:$X$36</definedName>
    <definedName name="_xlnm.Print_Area" localSheetId="48">'事務事業評価シート(375)'!$A$1:$X$36</definedName>
    <definedName name="_xlnm.Print_Area" localSheetId="49">'事務事業評価シート(376)'!$A$1:$X$36</definedName>
    <definedName name="_xlnm.Print_Area" localSheetId="50">'事務事業評価シート(377)'!$A$1:$X$36</definedName>
    <definedName name="_xlnm.Print_Area" localSheetId="51">'事務事業評価シート(378)'!$A$1:$X$36</definedName>
    <definedName name="_xlnm.Print_Area" localSheetId="52">'事務事業評価シート(379)'!$A$1:$X$36</definedName>
    <definedName name="_xlnm.Print_Area" localSheetId="53">'事務事業評価シート(380)'!$A$1:$X$36</definedName>
    <definedName name="_xlnm.Print_Area" localSheetId="54">'事務事業評価シート(381)'!$A$1:$X$36</definedName>
    <definedName name="_xlnm.Print_Area" localSheetId="55">'事務事業評価シート(382)'!$A$1:$X$36</definedName>
    <definedName name="_xlnm.Print_Area" localSheetId="56">'事務事業評価シート(383)'!$A$1:$X$36</definedName>
    <definedName name="_xlnm.Print_Area" localSheetId="57">'事務事業評価シート(384)'!$A$1:$X$36</definedName>
    <definedName name="_xlnm.Print_Area" localSheetId="58">'事務事業評価シート(385)'!$A$1:$X$36</definedName>
    <definedName name="_xlnm.Print_Area" localSheetId="59">'事務事業評価シート(386)'!$A$1:$X$36</definedName>
    <definedName name="_xlnm.Print_Area" localSheetId="60">'事務事業評価シート(387)'!$A$1:$X$36</definedName>
    <definedName name="_xlnm.Print_Area" localSheetId="0">目次!$A$1:$N$61</definedName>
    <definedName name="sName" localSheetId="0">GET&gt;WORKBOOK(1)</definedName>
    <definedName name="sName">GET&gt;WORKBOOK(1)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6" i="60" l="1"/>
  <c r="AI76" i="60" s="1"/>
  <c r="AA76" i="60"/>
  <c r="E62" i="60"/>
  <c r="AI61" i="60"/>
  <c r="AH61" i="60"/>
  <c r="AG61" i="60"/>
  <c r="AF61" i="60"/>
  <c r="AE61" i="60"/>
  <c r="AD61" i="60"/>
  <c r="AC61" i="60"/>
  <c r="AB61" i="60"/>
  <c r="AA61" i="60"/>
  <c r="AH60" i="60"/>
  <c r="AF60" i="60"/>
  <c r="AE60" i="60"/>
  <c r="AG60" i="60" s="1"/>
  <c r="AD60" i="60"/>
  <c r="AB60" i="60"/>
  <c r="AA60" i="60"/>
  <c r="F58" i="60"/>
  <c r="AH56" i="60"/>
  <c r="AG56" i="60"/>
  <c r="AF56" i="60"/>
  <c r="AE56" i="60"/>
  <c r="AI56" i="60" s="1"/>
  <c r="AD56" i="60"/>
  <c r="AC56" i="60"/>
  <c r="AB56" i="60"/>
  <c r="M60" i="60" s="1"/>
  <c r="AA56" i="60"/>
  <c r="K60" i="60" s="1"/>
  <c r="E52" i="60"/>
  <c r="E51" i="60"/>
  <c r="E43" i="60"/>
  <c r="E42" i="60"/>
  <c r="E41" i="60"/>
  <c r="A39" i="60"/>
  <c r="D36" i="60"/>
  <c r="B36" i="60"/>
  <c r="D35" i="60"/>
  <c r="B35" i="60"/>
  <c r="D34" i="60"/>
  <c r="B34" i="60"/>
  <c r="D33" i="60"/>
  <c r="B33" i="60"/>
  <c r="T26" i="60"/>
  <c r="E26" i="60"/>
  <c r="E25" i="60"/>
  <c r="E24" i="60"/>
  <c r="E23" i="60"/>
  <c r="F22" i="60"/>
  <c r="F21" i="60"/>
  <c r="E20" i="60"/>
  <c r="T19" i="60"/>
  <c r="E16" i="60"/>
  <c r="E15" i="60"/>
  <c r="E14" i="60"/>
  <c r="T12" i="60"/>
  <c r="T10" i="60"/>
  <c r="E9" i="60"/>
  <c r="T8" i="60"/>
  <c r="E8" i="60"/>
  <c r="E7" i="60"/>
  <c r="T6" i="60"/>
  <c r="E6" i="60"/>
  <c r="E5" i="60"/>
  <c r="T4" i="60"/>
  <c r="E4" i="60"/>
  <c r="Y1" i="60"/>
  <c r="A1" i="60"/>
  <c r="AH76" i="59"/>
  <c r="AG76" i="59"/>
  <c r="AF76" i="59"/>
  <c r="AE76" i="59"/>
  <c r="AI76" i="59" s="1"/>
  <c r="M71" i="59" s="1"/>
  <c r="M34" i="59" s="1"/>
  <c r="AD76" i="59"/>
  <c r="AC76" i="59"/>
  <c r="AB76" i="59"/>
  <c r="G73" i="59" s="1"/>
  <c r="G36" i="59" s="1"/>
  <c r="AA76" i="59"/>
  <c r="I73" i="59"/>
  <c r="I36" i="59" s="1"/>
  <c r="K72" i="59"/>
  <c r="K35" i="59" s="1"/>
  <c r="E71" i="59"/>
  <c r="E34" i="59" s="1"/>
  <c r="K70" i="59"/>
  <c r="K33" i="59" s="1"/>
  <c r="G70" i="59"/>
  <c r="G33" i="59" s="1"/>
  <c r="E62" i="59"/>
  <c r="E25" i="59" s="1"/>
  <c r="AI61" i="59"/>
  <c r="AH61" i="59"/>
  <c r="AG61" i="59"/>
  <c r="AF61" i="59"/>
  <c r="AE61" i="59"/>
  <c r="AD61" i="59"/>
  <c r="AC61" i="59"/>
  <c r="AB61" i="59"/>
  <c r="AA61" i="59"/>
  <c r="AE60" i="59"/>
  <c r="AI60" i="59" s="1"/>
  <c r="AA60" i="59"/>
  <c r="F58" i="59"/>
  <c r="AG56" i="59"/>
  <c r="AE56" i="59"/>
  <c r="AF56" i="59" s="1"/>
  <c r="AC56" i="59"/>
  <c r="AA56" i="59"/>
  <c r="E52" i="59"/>
  <c r="E51" i="59"/>
  <c r="E43" i="59"/>
  <c r="E42" i="59"/>
  <c r="E5" i="59" s="1"/>
  <c r="E41" i="59"/>
  <c r="A39" i="59"/>
  <c r="A1" i="59" s="1"/>
  <c r="D36" i="59"/>
  <c r="B36" i="59"/>
  <c r="D35" i="59"/>
  <c r="B35" i="59"/>
  <c r="D34" i="59"/>
  <c r="B34" i="59"/>
  <c r="D33" i="59"/>
  <c r="B33" i="59"/>
  <c r="T26" i="59"/>
  <c r="E26" i="59"/>
  <c r="E24" i="59"/>
  <c r="E23" i="59"/>
  <c r="F22" i="59"/>
  <c r="F21" i="59"/>
  <c r="E20" i="59"/>
  <c r="T19" i="59"/>
  <c r="E16" i="59"/>
  <c r="E15" i="59"/>
  <c r="E14" i="59"/>
  <c r="T12" i="59"/>
  <c r="T10" i="59"/>
  <c r="E9" i="59"/>
  <c r="T8" i="59"/>
  <c r="E8" i="59"/>
  <c r="E7" i="59"/>
  <c r="T6" i="59"/>
  <c r="E6" i="59"/>
  <c r="T4" i="59"/>
  <c r="E4" i="59"/>
  <c r="Y1" i="59"/>
  <c r="AG76" i="58"/>
  <c r="AE76" i="58"/>
  <c r="AF76" i="58" s="1"/>
  <c r="AC76" i="58"/>
  <c r="AA76" i="58"/>
  <c r="AI61" i="58"/>
  <c r="AH61" i="58"/>
  <c r="AG61" i="58"/>
  <c r="AF61" i="58"/>
  <c r="AE61" i="58"/>
  <c r="AD61" i="58"/>
  <c r="AC61" i="58"/>
  <c r="AB61" i="58"/>
  <c r="AA61" i="58"/>
  <c r="AG60" i="58"/>
  <c r="AE60" i="58"/>
  <c r="AF60" i="58" s="1"/>
  <c r="AC60" i="58"/>
  <c r="AA60" i="58"/>
  <c r="AH56" i="58"/>
  <c r="AF56" i="58"/>
  <c r="AE56" i="58"/>
  <c r="AG56" i="58" s="1"/>
  <c r="AD56" i="58"/>
  <c r="AB56" i="58"/>
  <c r="AA56" i="58"/>
  <c r="E52" i="58"/>
  <c r="E51" i="58"/>
  <c r="E43" i="58"/>
  <c r="E6" i="58" s="1"/>
  <c r="E42" i="58"/>
  <c r="E41" i="58"/>
  <c r="A39" i="58"/>
  <c r="D36" i="58"/>
  <c r="B36" i="58"/>
  <c r="D35" i="58"/>
  <c r="B35" i="58"/>
  <c r="D34" i="58"/>
  <c r="B34" i="58"/>
  <c r="D33" i="58"/>
  <c r="B33" i="58"/>
  <c r="T26" i="58"/>
  <c r="E26" i="58"/>
  <c r="T19" i="58"/>
  <c r="E16" i="58"/>
  <c r="E15" i="58"/>
  <c r="E14" i="58"/>
  <c r="T12" i="58"/>
  <c r="T10" i="58"/>
  <c r="E9" i="58"/>
  <c r="T8" i="58"/>
  <c r="E8" i="58"/>
  <c r="E7" i="58"/>
  <c r="T6" i="58"/>
  <c r="E5" i="58"/>
  <c r="T4" i="58"/>
  <c r="E4" i="58"/>
  <c r="Y1" i="58"/>
  <c r="A1" i="58"/>
  <c r="AH76" i="57"/>
  <c r="AF76" i="57"/>
  <c r="AE76" i="57"/>
  <c r="AG76" i="57" s="1"/>
  <c r="AD76" i="57"/>
  <c r="AB76" i="57"/>
  <c r="AA76" i="57"/>
  <c r="AI61" i="57"/>
  <c r="AH61" i="57"/>
  <c r="AG61" i="57"/>
  <c r="AF61" i="57"/>
  <c r="AE61" i="57"/>
  <c r="AD61" i="57"/>
  <c r="AC61" i="57"/>
  <c r="AB61" i="57"/>
  <c r="AA61" i="57"/>
  <c r="AH60" i="57"/>
  <c r="AF60" i="57"/>
  <c r="AE60" i="57"/>
  <c r="AG60" i="57" s="1"/>
  <c r="AD60" i="57"/>
  <c r="AB60" i="57"/>
  <c r="AA60" i="57"/>
  <c r="AF56" i="57"/>
  <c r="AE56" i="57"/>
  <c r="AI56" i="57" s="1"/>
  <c r="AB56" i="57"/>
  <c r="AA56" i="57"/>
  <c r="E52" i="57"/>
  <c r="E51" i="57"/>
  <c r="E43" i="57"/>
  <c r="E6" i="57" s="1"/>
  <c r="E42" i="57"/>
  <c r="E41" i="57"/>
  <c r="A39" i="57"/>
  <c r="D36" i="57"/>
  <c r="B36" i="57"/>
  <c r="D35" i="57"/>
  <c r="B35" i="57"/>
  <c r="D34" i="57"/>
  <c r="B34" i="57"/>
  <c r="D33" i="57"/>
  <c r="B33" i="57"/>
  <c r="T26" i="57"/>
  <c r="E26" i="57"/>
  <c r="T19" i="57"/>
  <c r="E16" i="57"/>
  <c r="E15" i="57"/>
  <c r="E14" i="57"/>
  <c r="T12" i="57"/>
  <c r="T10" i="57"/>
  <c r="E9" i="57"/>
  <c r="T8" i="57"/>
  <c r="E8" i="57"/>
  <c r="E7" i="57"/>
  <c r="T6" i="57"/>
  <c r="E5" i="57"/>
  <c r="T4" i="57"/>
  <c r="E4" i="57"/>
  <c r="Y1" i="57"/>
  <c r="A1" i="57"/>
  <c r="AE76" i="56"/>
  <c r="AF76" i="56" s="1"/>
  <c r="AA76" i="56"/>
  <c r="AI61" i="56"/>
  <c r="AH61" i="56"/>
  <c r="AG61" i="56"/>
  <c r="AF61" i="56"/>
  <c r="AE61" i="56"/>
  <c r="AD61" i="56"/>
  <c r="AC61" i="56"/>
  <c r="AB61" i="56"/>
  <c r="AA61" i="56"/>
  <c r="AH60" i="56"/>
  <c r="AG60" i="56"/>
  <c r="AF60" i="56"/>
  <c r="AE60" i="56"/>
  <c r="AI60" i="56" s="1"/>
  <c r="N59" i="56" s="1"/>
  <c r="AD60" i="56"/>
  <c r="AC60" i="56"/>
  <c r="J59" i="56" s="1"/>
  <c r="AB60" i="56"/>
  <c r="AA60" i="56"/>
  <c r="L59" i="56"/>
  <c r="AE56" i="56"/>
  <c r="AI56" i="56" s="1"/>
  <c r="AD56" i="56"/>
  <c r="AA56" i="56"/>
  <c r="E52" i="56"/>
  <c r="E51" i="56"/>
  <c r="E43" i="56"/>
  <c r="E42" i="56"/>
  <c r="E5" i="56" s="1"/>
  <c r="E41" i="56"/>
  <c r="A39" i="56"/>
  <c r="D36" i="56"/>
  <c r="B36" i="56"/>
  <c r="D35" i="56"/>
  <c r="B35" i="56"/>
  <c r="D34" i="56"/>
  <c r="B34" i="56"/>
  <c r="D33" i="56"/>
  <c r="B33" i="56"/>
  <c r="T26" i="56"/>
  <c r="E26" i="56"/>
  <c r="E25" i="56"/>
  <c r="E24" i="56"/>
  <c r="E23" i="56"/>
  <c r="F22" i="56"/>
  <c r="F21" i="56"/>
  <c r="E20" i="56"/>
  <c r="T19" i="56"/>
  <c r="E16" i="56"/>
  <c r="E15" i="56"/>
  <c r="E14" i="56"/>
  <c r="T12" i="56"/>
  <c r="T10" i="56"/>
  <c r="E9" i="56"/>
  <c r="T8" i="56"/>
  <c r="E8" i="56"/>
  <c r="E7" i="56"/>
  <c r="T6" i="56"/>
  <c r="E6" i="56"/>
  <c r="T4" i="56"/>
  <c r="E4" i="56"/>
  <c r="Y1" i="56"/>
  <c r="A1" i="56"/>
  <c r="AH76" i="55"/>
  <c r="AE76" i="55"/>
  <c r="AI76" i="55" s="1"/>
  <c r="AD76" i="55"/>
  <c r="AA76" i="55"/>
  <c r="E62" i="55"/>
  <c r="E25" i="55" s="1"/>
  <c r="AI61" i="55"/>
  <c r="AH61" i="55"/>
  <c r="AG61" i="55"/>
  <c r="AF61" i="55"/>
  <c r="AE61" i="55"/>
  <c r="AD61" i="55"/>
  <c r="AC61" i="55"/>
  <c r="AB61" i="55"/>
  <c r="AA61" i="55"/>
  <c r="E61" i="55"/>
  <c r="AE60" i="55"/>
  <c r="AI60" i="55" s="1"/>
  <c r="AD60" i="55"/>
  <c r="F58" i="55"/>
  <c r="F21" i="55" s="1"/>
  <c r="AG56" i="55"/>
  <c r="AF56" i="55"/>
  <c r="AE56" i="55"/>
  <c r="AI56" i="55" s="1"/>
  <c r="AD56" i="55"/>
  <c r="AC56" i="55"/>
  <c r="AB56" i="55"/>
  <c r="G60" i="55" s="1"/>
  <c r="AA56" i="55"/>
  <c r="E52" i="55"/>
  <c r="E51" i="55"/>
  <c r="E43" i="55"/>
  <c r="E42" i="55"/>
  <c r="E41" i="55"/>
  <c r="A39" i="55"/>
  <c r="D36" i="55"/>
  <c r="B36" i="55"/>
  <c r="D35" i="55"/>
  <c r="B35" i="55"/>
  <c r="D34" i="55"/>
  <c r="B34" i="55"/>
  <c r="D33" i="55"/>
  <c r="B33" i="55"/>
  <c r="T26" i="55"/>
  <c r="E26" i="55"/>
  <c r="E24" i="55"/>
  <c r="E23" i="55"/>
  <c r="F22" i="55"/>
  <c r="E20" i="55"/>
  <c r="T19" i="55"/>
  <c r="E16" i="55"/>
  <c r="E15" i="55"/>
  <c r="E14" i="55"/>
  <c r="T12" i="55"/>
  <c r="T10" i="55"/>
  <c r="E9" i="55"/>
  <c r="T8" i="55"/>
  <c r="E8" i="55"/>
  <c r="E7" i="55"/>
  <c r="T6" i="55"/>
  <c r="E6" i="55"/>
  <c r="E5" i="55"/>
  <c r="T4" i="55"/>
  <c r="E4" i="55"/>
  <c r="Y1" i="55"/>
  <c r="A1" i="55"/>
  <c r="AH76" i="54"/>
  <c r="AG76" i="54"/>
  <c r="AF76" i="54"/>
  <c r="AE76" i="54"/>
  <c r="AI76" i="54" s="1"/>
  <c r="AD76" i="54"/>
  <c r="AC76" i="54"/>
  <c r="AB76" i="54"/>
  <c r="K73" i="54" s="1"/>
  <c r="K36" i="54" s="1"/>
  <c r="AA76" i="54"/>
  <c r="M72" i="54"/>
  <c r="K72" i="54"/>
  <c r="K35" i="54" s="1"/>
  <c r="G71" i="54"/>
  <c r="G34" i="54" s="1"/>
  <c r="E71" i="54"/>
  <c r="E62" i="54"/>
  <c r="AI61" i="54"/>
  <c r="AH61" i="54"/>
  <c r="AG61" i="54"/>
  <c r="AF61" i="54"/>
  <c r="AE61" i="54"/>
  <c r="AD61" i="54"/>
  <c r="AC61" i="54"/>
  <c r="AB61" i="54"/>
  <c r="AA61" i="54"/>
  <c r="AE60" i="54"/>
  <c r="AB60" i="54" s="1"/>
  <c r="F58" i="54"/>
  <c r="AH56" i="54"/>
  <c r="AG56" i="54"/>
  <c r="AE56" i="54"/>
  <c r="AF56" i="54" s="1"/>
  <c r="AD56" i="54"/>
  <c r="AC56" i="54"/>
  <c r="G60" i="54" s="1"/>
  <c r="AB56" i="54"/>
  <c r="AA56" i="54"/>
  <c r="E52" i="54"/>
  <c r="E51" i="54"/>
  <c r="E43" i="54"/>
  <c r="E42" i="54"/>
  <c r="E41" i="54"/>
  <c r="A39" i="54"/>
  <c r="D36" i="54"/>
  <c r="B36" i="54"/>
  <c r="M35" i="54"/>
  <c r="D35" i="54"/>
  <c r="B35" i="54"/>
  <c r="E34" i="54"/>
  <c r="D34" i="54"/>
  <c r="B34" i="54"/>
  <c r="D33" i="54"/>
  <c r="B33" i="54"/>
  <c r="T26" i="54"/>
  <c r="E26" i="54"/>
  <c r="E25" i="54"/>
  <c r="E24" i="54"/>
  <c r="E23" i="54"/>
  <c r="F22" i="54"/>
  <c r="F21" i="54"/>
  <c r="E20" i="54"/>
  <c r="T19" i="54"/>
  <c r="E16" i="54"/>
  <c r="E15" i="54"/>
  <c r="E14" i="54"/>
  <c r="T12" i="54"/>
  <c r="T10" i="54"/>
  <c r="E9" i="54"/>
  <c r="T8" i="54"/>
  <c r="E8" i="54"/>
  <c r="E7" i="54"/>
  <c r="T6" i="54"/>
  <c r="E6" i="54"/>
  <c r="E5" i="54"/>
  <c r="T4" i="54"/>
  <c r="E4" i="54"/>
  <c r="Y1" i="54"/>
  <c r="A1" i="54"/>
  <c r="AG76" i="53"/>
  <c r="AF76" i="53"/>
  <c r="AE76" i="53"/>
  <c r="AI76" i="53" s="1"/>
  <c r="AC76" i="53"/>
  <c r="AB76" i="53"/>
  <c r="AA76" i="53"/>
  <c r="E62" i="53"/>
  <c r="AI61" i="53"/>
  <c r="AH61" i="53"/>
  <c r="AG61" i="53"/>
  <c r="AF61" i="53"/>
  <c r="AE61" i="53"/>
  <c r="AD61" i="53"/>
  <c r="AC61" i="53"/>
  <c r="AB61" i="53"/>
  <c r="AA61" i="53"/>
  <c r="E61" i="53"/>
  <c r="AG60" i="53"/>
  <c r="AF60" i="53"/>
  <c r="AE60" i="53"/>
  <c r="AI60" i="53" s="1"/>
  <c r="AC60" i="53"/>
  <c r="AB60" i="53"/>
  <c r="AA60" i="53"/>
  <c r="AH56" i="53"/>
  <c r="AG56" i="53"/>
  <c r="AF56" i="53"/>
  <c r="AE56" i="53"/>
  <c r="AI56" i="53" s="1"/>
  <c r="AD56" i="53"/>
  <c r="I57" i="53" s="1"/>
  <c r="AC56" i="53"/>
  <c r="I60" i="53" s="1"/>
  <c r="I62" i="53" s="1"/>
  <c r="AB56" i="53"/>
  <c r="AA56" i="53"/>
  <c r="G60" i="53" s="1"/>
  <c r="E52" i="53"/>
  <c r="E15" i="53" s="1"/>
  <c r="E51" i="53"/>
  <c r="E43" i="53"/>
  <c r="E42" i="53"/>
  <c r="E41" i="53"/>
  <c r="E4" i="53" s="1"/>
  <c r="A39" i="53"/>
  <c r="A1" i="53" s="1"/>
  <c r="D36" i="53"/>
  <c r="B36" i="53"/>
  <c r="D35" i="53"/>
  <c r="B35" i="53"/>
  <c r="D34" i="53"/>
  <c r="B34" i="53"/>
  <c r="D33" i="53"/>
  <c r="B33" i="53"/>
  <c r="T26" i="53"/>
  <c r="E26" i="53"/>
  <c r="E25" i="53"/>
  <c r="E24" i="53"/>
  <c r="E23" i="53"/>
  <c r="F22" i="53"/>
  <c r="F21" i="53"/>
  <c r="E20" i="53"/>
  <c r="T19" i="53"/>
  <c r="E16" i="53"/>
  <c r="E14" i="53"/>
  <c r="T12" i="53"/>
  <c r="T10" i="53"/>
  <c r="E9" i="53"/>
  <c r="T8" i="53"/>
  <c r="E8" i="53"/>
  <c r="E7" i="53"/>
  <c r="T6" i="53"/>
  <c r="E6" i="53"/>
  <c r="E5" i="53"/>
  <c r="T4" i="53"/>
  <c r="Y1" i="53"/>
  <c r="AH76" i="52"/>
  <c r="AG76" i="52"/>
  <c r="AE76" i="52"/>
  <c r="AF76" i="52" s="1"/>
  <c r="AD76" i="52"/>
  <c r="AC76" i="52"/>
  <c r="AA76" i="52"/>
  <c r="AI61" i="52"/>
  <c r="AH61" i="52"/>
  <c r="AG61" i="52"/>
  <c r="AF61" i="52"/>
  <c r="AE61" i="52"/>
  <c r="AD61" i="52"/>
  <c r="AC61" i="52"/>
  <c r="AB61" i="52"/>
  <c r="AA61" i="52"/>
  <c r="AE60" i="52"/>
  <c r="AB60" i="52" s="1"/>
  <c r="AG56" i="52"/>
  <c r="AF56" i="52"/>
  <c r="AE56" i="52"/>
  <c r="AI56" i="52" s="1"/>
  <c r="AC56" i="52"/>
  <c r="AB56" i="52"/>
  <c r="AA56" i="52"/>
  <c r="E52" i="52"/>
  <c r="E51" i="52"/>
  <c r="E43" i="52"/>
  <c r="E42" i="52"/>
  <c r="E41" i="52"/>
  <c r="A39" i="52"/>
  <c r="D36" i="52"/>
  <c r="B36" i="52"/>
  <c r="D35" i="52"/>
  <c r="B35" i="52"/>
  <c r="D34" i="52"/>
  <c r="B34" i="52"/>
  <c r="D33" i="52"/>
  <c r="B33" i="52"/>
  <c r="T26" i="52"/>
  <c r="E26" i="52"/>
  <c r="E25" i="52"/>
  <c r="E24" i="52"/>
  <c r="E23" i="52"/>
  <c r="F22" i="52"/>
  <c r="F21" i="52"/>
  <c r="E20" i="52"/>
  <c r="T19" i="52"/>
  <c r="E16" i="52"/>
  <c r="E15" i="52"/>
  <c r="E14" i="52"/>
  <c r="T12" i="52"/>
  <c r="T10" i="52"/>
  <c r="E9" i="52"/>
  <c r="T8" i="52"/>
  <c r="E8" i="52"/>
  <c r="E7" i="52"/>
  <c r="T6" i="52"/>
  <c r="E6" i="52"/>
  <c r="E5" i="52"/>
  <c r="T4" i="52"/>
  <c r="E4" i="52"/>
  <c r="Y1" i="52"/>
  <c r="A1" i="52"/>
  <c r="AG76" i="51"/>
  <c r="AF76" i="51"/>
  <c r="AE76" i="51"/>
  <c r="AI76" i="51" s="1"/>
  <c r="AC76" i="51"/>
  <c r="AB76" i="51"/>
  <c r="AA76" i="51"/>
  <c r="AI61" i="51"/>
  <c r="AH61" i="51"/>
  <c r="AG61" i="51"/>
  <c r="AF61" i="51"/>
  <c r="AE61" i="51"/>
  <c r="AD61" i="51"/>
  <c r="AC61" i="51"/>
  <c r="AB61" i="51"/>
  <c r="AA61" i="51"/>
  <c r="AG60" i="51"/>
  <c r="AF60" i="51"/>
  <c r="AE60" i="51"/>
  <c r="AI60" i="51" s="1"/>
  <c r="AC60" i="51"/>
  <c r="AB60" i="51"/>
  <c r="AA60" i="51"/>
  <c r="AH56" i="51"/>
  <c r="AG56" i="51"/>
  <c r="AF56" i="51"/>
  <c r="AE56" i="51"/>
  <c r="AI56" i="51" s="1"/>
  <c r="AD56" i="51"/>
  <c r="AC56" i="51"/>
  <c r="K60" i="51" s="1"/>
  <c r="AB56" i="51"/>
  <c r="AA56" i="51"/>
  <c r="E52" i="51"/>
  <c r="E51" i="51"/>
  <c r="E43" i="51"/>
  <c r="E42" i="51"/>
  <c r="E41" i="51"/>
  <c r="A39" i="51"/>
  <c r="A1" i="51" s="1"/>
  <c r="D36" i="51"/>
  <c r="B36" i="51"/>
  <c r="D35" i="51"/>
  <c r="B35" i="51"/>
  <c r="D34" i="51"/>
  <c r="B34" i="51"/>
  <c r="D33" i="51"/>
  <c r="B33" i="51"/>
  <c r="T26" i="51"/>
  <c r="E26" i="51"/>
  <c r="T19" i="51"/>
  <c r="E16" i="51"/>
  <c r="E15" i="51"/>
  <c r="E14" i="51"/>
  <c r="T12" i="51"/>
  <c r="T10" i="51"/>
  <c r="E9" i="51"/>
  <c r="T8" i="51"/>
  <c r="E8" i="51"/>
  <c r="E7" i="51"/>
  <c r="T6" i="51"/>
  <c r="E6" i="51"/>
  <c r="E5" i="51"/>
  <c r="T4" i="51"/>
  <c r="E4" i="51"/>
  <c r="Y1" i="51"/>
  <c r="AH76" i="50"/>
  <c r="AG76" i="50"/>
  <c r="AE76" i="50"/>
  <c r="AF76" i="50" s="1"/>
  <c r="AD76" i="50"/>
  <c r="AC76" i="50"/>
  <c r="AB76" i="50"/>
  <c r="AA76" i="50"/>
  <c r="G73" i="50"/>
  <c r="G36" i="50" s="1"/>
  <c r="I72" i="50"/>
  <c r="G72" i="50"/>
  <c r="G35" i="50" s="1"/>
  <c r="K71" i="50"/>
  <c r="K34" i="50" s="1"/>
  <c r="I71" i="50"/>
  <c r="K70" i="50"/>
  <c r="K33" i="50" s="1"/>
  <c r="E70" i="50"/>
  <c r="AI61" i="50"/>
  <c r="AH61" i="50"/>
  <c r="AG61" i="50"/>
  <c r="AF61" i="50"/>
  <c r="AE61" i="50"/>
  <c r="AD61" i="50"/>
  <c r="AC61" i="50"/>
  <c r="AB61" i="50"/>
  <c r="AA61" i="50"/>
  <c r="AE60" i="50"/>
  <c r="AI60" i="50" s="1"/>
  <c r="AA60" i="50"/>
  <c r="AF56" i="50"/>
  <c r="AE56" i="50"/>
  <c r="AI56" i="50" s="1"/>
  <c r="AB56" i="50"/>
  <c r="AA56" i="50"/>
  <c r="E52" i="50"/>
  <c r="E51" i="50"/>
  <c r="E43" i="50"/>
  <c r="E6" i="50" s="1"/>
  <c r="E42" i="50"/>
  <c r="E41" i="50"/>
  <c r="A39" i="50"/>
  <c r="D36" i="50"/>
  <c r="B36" i="50"/>
  <c r="I35" i="50"/>
  <c r="D35" i="50"/>
  <c r="B35" i="50"/>
  <c r="I34" i="50"/>
  <c r="D34" i="50"/>
  <c r="B34" i="50"/>
  <c r="E33" i="50"/>
  <c r="D33" i="50"/>
  <c r="B33" i="50"/>
  <c r="T26" i="50"/>
  <c r="E26" i="50"/>
  <c r="T19" i="50"/>
  <c r="E16" i="50"/>
  <c r="E15" i="50"/>
  <c r="E14" i="50"/>
  <c r="T12" i="50"/>
  <c r="T10" i="50"/>
  <c r="E9" i="50"/>
  <c r="T8" i="50"/>
  <c r="E8" i="50"/>
  <c r="E7" i="50"/>
  <c r="T6" i="50"/>
  <c r="E5" i="50"/>
  <c r="T4" i="50"/>
  <c r="E4" i="50"/>
  <c r="Y1" i="50"/>
  <c r="A1" i="50"/>
  <c r="AF76" i="49"/>
  <c r="AE76" i="49"/>
  <c r="AI76" i="49" s="1"/>
  <c r="AB76" i="49"/>
  <c r="AA76" i="49"/>
  <c r="AI61" i="49"/>
  <c r="AH61" i="49"/>
  <c r="AG61" i="49"/>
  <c r="AF61" i="49"/>
  <c r="AE61" i="49"/>
  <c r="AD61" i="49"/>
  <c r="AC61" i="49"/>
  <c r="AB61" i="49"/>
  <c r="AA61" i="49"/>
  <c r="AF60" i="49"/>
  <c r="AE60" i="49"/>
  <c r="AI60" i="49" s="1"/>
  <c r="AB60" i="49"/>
  <c r="AA60" i="49"/>
  <c r="AG56" i="49"/>
  <c r="AF56" i="49"/>
  <c r="AE56" i="49"/>
  <c r="AI56" i="49" s="1"/>
  <c r="AC56" i="49"/>
  <c r="AB56" i="49"/>
  <c r="AA56" i="49"/>
  <c r="E52" i="49"/>
  <c r="E51" i="49"/>
  <c r="E43" i="49"/>
  <c r="E42" i="49"/>
  <c r="E41" i="49"/>
  <c r="A39" i="49"/>
  <c r="D36" i="49"/>
  <c r="B36" i="49"/>
  <c r="D35" i="49"/>
  <c r="B35" i="49"/>
  <c r="D34" i="49"/>
  <c r="B34" i="49"/>
  <c r="D33" i="49"/>
  <c r="B33" i="49"/>
  <c r="T26" i="49"/>
  <c r="E26" i="49"/>
  <c r="T19" i="49"/>
  <c r="E16" i="49"/>
  <c r="E15" i="49"/>
  <c r="E14" i="49"/>
  <c r="T12" i="49"/>
  <c r="T10" i="49"/>
  <c r="E9" i="49"/>
  <c r="T8" i="49"/>
  <c r="E8" i="49"/>
  <c r="E7" i="49"/>
  <c r="T6" i="49"/>
  <c r="E6" i="49"/>
  <c r="E5" i="49"/>
  <c r="T4" i="49"/>
  <c r="E4" i="49"/>
  <c r="Y1" i="49"/>
  <c r="A1" i="49"/>
  <c r="AG76" i="48"/>
  <c r="AF76" i="48"/>
  <c r="AE76" i="48"/>
  <c r="AI76" i="48" s="1"/>
  <c r="AC76" i="48"/>
  <c r="AB76" i="48"/>
  <c r="AA76" i="48"/>
  <c r="AI61" i="48"/>
  <c r="AH61" i="48"/>
  <c r="AG61" i="48"/>
  <c r="AF61" i="48"/>
  <c r="AE61" i="48"/>
  <c r="AD61" i="48"/>
  <c r="AC61" i="48"/>
  <c r="AB61" i="48"/>
  <c r="AA61" i="48"/>
  <c r="AG60" i="48"/>
  <c r="AF60" i="48"/>
  <c r="AE60" i="48"/>
  <c r="AI60" i="48" s="1"/>
  <c r="AC60" i="48"/>
  <c r="AB60" i="48"/>
  <c r="AA60" i="48"/>
  <c r="AH56" i="48"/>
  <c r="AG56" i="48"/>
  <c r="AF56" i="48"/>
  <c r="AE56" i="48"/>
  <c r="AI56" i="48" s="1"/>
  <c r="AD56" i="48"/>
  <c r="AC56" i="48"/>
  <c r="K60" i="48" s="1"/>
  <c r="AB56" i="48"/>
  <c r="AA56" i="48"/>
  <c r="E52" i="48"/>
  <c r="E51" i="48"/>
  <c r="E43" i="48"/>
  <c r="E42" i="48"/>
  <c r="E41" i="48"/>
  <c r="A39" i="48"/>
  <c r="A1" i="48" s="1"/>
  <c r="D36" i="48"/>
  <c r="B36" i="48"/>
  <c r="D35" i="48"/>
  <c r="B35" i="48"/>
  <c r="D34" i="48"/>
  <c r="B34" i="48"/>
  <c r="D33" i="48"/>
  <c r="B33" i="48"/>
  <c r="T26" i="48"/>
  <c r="E26" i="48"/>
  <c r="T19" i="48"/>
  <c r="E16" i="48"/>
  <c r="E15" i="48"/>
  <c r="E14" i="48"/>
  <c r="T12" i="48"/>
  <c r="T10" i="48"/>
  <c r="E9" i="48"/>
  <c r="T8" i="48"/>
  <c r="E8" i="48"/>
  <c r="E7" i="48"/>
  <c r="T6" i="48"/>
  <c r="E6" i="48"/>
  <c r="E5" i="48"/>
  <c r="T4" i="48"/>
  <c r="E4" i="48"/>
  <c r="Y1" i="48"/>
  <c r="AH76" i="47"/>
  <c r="AG76" i="47"/>
  <c r="AE76" i="47"/>
  <c r="AF76" i="47" s="1"/>
  <c r="AD76" i="47"/>
  <c r="AC76" i="47"/>
  <c r="AA76" i="47"/>
  <c r="AI61" i="47"/>
  <c r="AH61" i="47"/>
  <c r="AG61" i="47"/>
  <c r="AF61" i="47"/>
  <c r="AE61" i="47"/>
  <c r="AD61" i="47"/>
  <c r="AC61" i="47"/>
  <c r="AB61" i="47"/>
  <c r="AA61" i="47"/>
  <c r="AH60" i="47"/>
  <c r="AG60" i="47"/>
  <c r="AF60" i="47"/>
  <c r="AE60" i="47"/>
  <c r="AI60" i="47" s="1"/>
  <c r="AD60" i="47"/>
  <c r="AC60" i="47"/>
  <c r="N59" i="47" s="1"/>
  <c r="AB60" i="47"/>
  <c r="AA60" i="47"/>
  <c r="H59" i="47"/>
  <c r="F59" i="47"/>
  <c r="F22" i="47" s="1"/>
  <c r="AE56" i="47"/>
  <c r="AD56" i="47" s="1"/>
  <c r="E52" i="47"/>
  <c r="E51" i="47"/>
  <c r="E43" i="47"/>
  <c r="E42" i="47"/>
  <c r="E5" i="47" s="1"/>
  <c r="E41" i="47"/>
  <c r="A39" i="47"/>
  <c r="D36" i="47"/>
  <c r="B36" i="47"/>
  <c r="D35" i="47"/>
  <c r="B35" i="47"/>
  <c r="D34" i="47"/>
  <c r="B34" i="47"/>
  <c r="D33" i="47"/>
  <c r="B33" i="47"/>
  <c r="T26" i="47"/>
  <c r="E26" i="47"/>
  <c r="T19" i="47"/>
  <c r="E16" i="47"/>
  <c r="E15" i="47"/>
  <c r="E14" i="47"/>
  <c r="T12" i="47"/>
  <c r="T10" i="47"/>
  <c r="E9" i="47"/>
  <c r="T8" i="47"/>
  <c r="E8" i="47"/>
  <c r="E7" i="47"/>
  <c r="T6" i="47"/>
  <c r="E6" i="47"/>
  <c r="T4" i="47"/>
  <c r="E4" i="47"/>
  <c r="Y1" i="47"/>
  <c r="A1" i="47"/>
  <c r="AI76" i="46"/>
  <c r="AH76" i="46"/>
  <c r="AE76" i="46"/>
  <c r="AD76" i="46" s="1"/>
  <c r="AA76" i="46"/>
  <c r="AI61" i="46"/>
  <c r="AH61" i="46"/>
  <c r="AG61" i="46"/>
  <c r="AF61" i="46"/>
  <c r="AE61" i="46"/>
  <c r="AD61" i="46"/>
  <c r="AC61" i="46"/>
  <c r="AB61" i="46"/>
  <c r="AA61" i="46"/>
  <c r="AI60" i="46"/>
  <c r="AH60" i="46"/>
  <c r="AE60" i="46"/>
  <c r="AD60" i="46"/>
  <c r="AA60" i="46"/>
  <c r="AI56" i="46"/>
  <c r="AF56" i="46"/>
  <c r="AE56" i="46"/>
  <c r="AB56" i="46" s="1"/>
  <c r="AA56" i="46"/>
  <c r="E52" i="46"/>
  <c r="E51" i="46"/>
  <c r="E43" i="46"/>
  <c r="E6" i="46" s="1"/>
  <c r="E42" i="46"/>
  <c r="E41" i="46"/>
  <c r="A39" i="46"/>
  <c r="D36" i="46"/>
  <c r="B36" i="46"/>
  <c r="D35" i="46"/>
  <c r="B35" i="46"/>
  <c r="D34" i="46"/>
  <c r="B34" i="46"/>
  <c r="D33" i="46"/>
  <c r="B33" i="46"/>
  <c r="T26" i="46"/>
  <c r="E26" i="46"/>
  <c r="T19" i="46"/>
  <c r="E16" i="46"/>
  <c r="E15" i="46"/>
  <c r="E14" i="46"/>
  <c r="T12" i="46"/>
  <c r="T10" i="46"/>
  <c r="E9" i="46"/>
  <c r="T8" i="46"/>
  <c r="E8" i="46"/>
  <c r="E7" i="46"/>
  <c r="T6" i="46"/>
  <c r="E5" i="46"/>
  <c r="T4" i="46"/>
  <c r="E4" i="46"/>
  <c r="Y1" i="46"/>
  <c r="A1" i="46"/>
  <c r="AI76" i="45"/>
  <c r="AF76" i="45"/>
  <c r="AE76" i="45"/>
  <c r="AB76" i="45"/>
  <c r="AA76" i="45"/>
  <c r="AI61" i="45"/>
  <c r="AH61" i="45"/>
  <c r="AG61" i="45"/>
  <c r="AF61" i="45"/>
  <c r="AE61" i="45"/>
  <c r="AD61" i="45"/>
  <c r="AC61" i="45"/>
  <c r="AB61" i="45"/>
  <c r="AA61" i="45"/>
  <c r="AE60" i="45"/>
  <c r="AI60" i="45" s="1"/>
  <c r="AB60" i="45"/>
  <c r="AH56" i="45"/>
  <c r="AE56" i="45"/>
  <c r="AI56" i="45" s="1"/>
  <c r="AD56" i="45"/>
  <c r="AA56" i="45"/>
  <c r="E52" i="45"/>
  <c r="E51" i="45"/>
  <c r="E43" i="45"/>
  <c r="E42" i="45"/>
  <c r="E5" i="45" s="1"/>
  <c r="E41" i="45"/>
  <c r="A39" i="45"/>
  <c r="D36" i="45"/>
  <c r="B36" i="45"/>
  <c r="D35" i="45"/>
  <c r="B35" i="45"/>
  <c r="D34" i="45"/>
  <c r="B34" i="45"/>
  <c r="D33" i="45"/>
  <c r="B33" i="45"/>
  <c r="T26" i="45"/>
  <c r="E26" i="45"/>
  <c r="T19" i="45"/>
  <c r="E16" i="45"/>
  <c r="E15" i="45"/>
  <c r="E14" i="45"/>
  <c r="T12" i="45"/>
  <c r="T10" i="45"/>
  <c r="E9" i="45"/>
  <c r="T8" i="45"/>
  <c r="E8" i="45"/>
  <c r="E7" i="45"/>
  <c r="T6" i="45"/>
  <c r="E6" i="45"/>
  <c r="T4" i="45"/>
  <c r="E4" i="45"/>
  <c r="Y1" i="45"/>
  <c r="A1" i="45"/>
  <c r="AH76" i="44"/>
  <c r="AE76" i="44"/>
  <c r="AI76" i="44" s="1"/>
  <c r="AD76" i="44"/>
  <c r="AA76" i="44"/>
  <c r="AI61" i="44"/>
  <c r="AH61" i="44"/>
  <c r="AG61" i="44"/>
  <c r="AF61" i="44"/>
  <c r="AE61" i="44"/>
  <c r="AD61" i="44"/>
  <c r="AC61" i="44"/>
  <c r="AB61" i="44"/>
  <c r="AA61" i="44"/>
  <c r="AH60" i="44"/>
  <c r="AE60" i="44"/>
  <c r="AI60" i="44" s="1"/>
  <c r="AD60" i="44"/>
  <c r="AA60" i="44"/>
  <c r="AE56" i="44"/>
  <c r="AF56" i="44" s="1"/>
  <c r="AA56" i="44"/>
  <c r="E52" i="44"/>
  <c r="E51" i="44"/>
  <c r="E43" i="44"/>
  <c r="E6" i="44" s="1"/>
  <c r="E42" i="44"/>
  <c r="E41" i="44"/>
  <c r="A39" i="44"/>
  <c r="D36" i="44"/>
  <c r="B36" i="44"/>
  <c r="D35" i="44"/>
  <c r="B35" i="44"/>
  <c r="D34" i="44"/>
  <c r="B34" i="44"/>
  <c r="D33" i="44"/>
  <c r="B33" i="44"/>
  <c r="T26" i="44"/>
  <c r="E26" i="44"/>
  <c r="T19" i="44"/>
  <c r="E16" i="44"/>
  <c r="E15" i="44"/>
  <c r="E14" i="44"/>
  <c r="T12" i="44"/>
  <c r="T10" i="44"/>
  <c r="E9" i="44"/>
  <c r="T8" i="44"/>
  <c r="E8" i="44"/>
  <c r="E7" i="44"/>
  <c r="T6" i="44"/>
  <c r="E5" i="44"/>
  <c r="T4" i="44"/>
  <c r="E4" i="44"/>
  <c r="Y1" i="44"/>
  <c r="A1" i="44"/>
  <c r="AE76" i="43"/>
  <c r="AF76" i="43" s="1"/>
  <c r="AA76" i="43"/>
  <c r="AI61" i="43"/>
  <c r="AH61" i="43"/>
  <c r="AG61" i="43"/>
  <c r="AF61" i="43"/>
  <c r="AE61" i="43"/>
  <c r="AD61" i="43"/>
  <c r="AC61" i="43"/>
  <c r="AB61" i="43"/>
  <c r="AA61" i="43"/>
  <c r="AE60" i="43"/>
  <c r="AF60" i="43" s="1"/>
  <c r="AA60" i="43"/>
  <c r="AG56" i="43"/>
  <c r="AF56" i="43"/>
  <c r="AE56" i="43"/>
  <c r="AI56" i="43" s="1"/>
  <c r="AD56" i="43"/>
  <c r="AC56" i="43"/>
  <c r="AB56" i="43"/>
  <c r="I60" i="43" s="1"/>
  <c r="AA56" i="43"/>
  <c r="E52" i="43"/>
  <c r="E51" i="43"/>
  <c r="E43" i="43"/>
  <c r="E42" i="43"/>
  <c r="E41" i="43"/>
  <c r="A39" i="43"/>
  <c r="D36" i="43"/>
  <c r="B36" i="43"/>
  <c r="D35" i="43"/>
  <c r="B35" i="43"/>
  <c r="D34" i="43"/>
  <c r="B34" i="43"/>
  <c r="D33" i="43"/>
  <c r="B33" i="43"/>
  <c r="T26" i="43"/>
  <c r="E26" i="43"/>
  <c r="T19" i="43"/>
  <c r="E16" i="43"/>
  <c r="E15" i="43"/>
  <c r="E14" i="43"/>
  <c r="T12" i="43"/>
  <c r="T10" i="43"/>
  <c r="E9" i="43"/>
  <c r="T8" i="43"/>
  <c r="E8" i="43"/>
  <c r="E7" i="43"/>
  <c r="T6" i="43"/>
  <c r="E6" i="43"/>
  <c r="E5" i="43"/>
  <c r="T4" i="43"/>
  <c r="E4" i="43"/>
  <c r="Y1" i="43"/>
  <c r="A1" i="43"/>
  <c r="AH76" i="42"/>
  <c r="AG76" i="42"/>
  <c r="AF76" i="42"/>
  <c r="AE76" i="42"/>
  <c r="AI76" i="42" s="1"/>
  <c r="AD76" i="42"/>
  <c r="AC76" i="42"/>
  <c r="K73" i="42" s="1"/>
  <c r="K36" i="42" s="1"/>
  <c r="AB76" i="42"/>
  <c r="K72" i="42" s="1"/>
  <c r="K35" i="42" s="1"/>
  <c r="AA76" i="42"/>
  <c r="I73" i="42"/>
  <c r="I36" i="42" s="1"/>
  <c r="E72" i="42"/>
  <c r="M71" i="42"/>
  <c r="M34" i="42" s="1"/>
  <c r="I70" i="42"/>
  <c r="G70" i="42"/>
  <c r="G33" i="42" s="1"/>
  <c r="AI61" i="42"/>
  <c r="AH61" i="42"/>
  <c r="AG61" i="42"/>
  <c r="AF61" i="42"/>
  <c r="AE61" i="42"/>
  <c r="AD61" i="42"/>
  <c r="AC61" i="42"/>
  <c r="AB61" i="42"/>
  <c r="AA61" i="42"/>
  <c r="AG60" i="42"/>
  <c r="AF60" i="42"/>
  <c r="AE60" i="42"/>
  <c r="AI60" i="42" s="1"/>
  <c r="AC60" i="42"/>
  <c r="AB60" i="42"/>
  <c r="AA60" i="42"/>
  <c r="AH56" i="42"/>
  <c r="AG56" i="42"/>
  <c r="AF56" i="42"/>
  <c r="AE56" i="42"/>
  <c r="AI56" i="42" s="1"/>
  <c r="AD56" i="42"/>
  <c r="AC56" i="42"/>
  <c r="K60" i="42" s="1"/>
  <c r="AB56" i="42"/>
  <c r="AA56" i="42"/>
  <c r="E52" i="42"/>
  <c r="E51" i="42"/>
  <c r="E43" i="42"/>
  <c r="E42" i="42"/>
  <c r="E41" i="42"/>
  <c r="A39" i="42"/>
  <c r="A1" i="42" s="1"/>
  <c r="D36" i="42"/>
  <c r="B36" i="42"/>
  <c r="E35" i="42"/>
  <c r="D35" i="42"/>
  <c r="B35" i="42"/>
  <c r="D34" i="42"/>
  <c r="B34" i="42"/>
  <c r="I33" i="42"/>
  <c r="D33" i="42"/>
  <c r="B33" i="42"/>
  <c r="T26" i="42"/>
  <c r="E26" i="42"/>
  <c r="T19" i="42"/>
  <c r="E16" i="42"/>
  <c r="E15" i="42"/>
  <c r="E14" i="42"/>
  <c r="T12" i="42"/>
  <c r="T10" i="42"/>
  <c r="E9" i="42"/>
  <c r="T8" i="42"/>
  <c r="E8" i="42"/>
  <c r="E7" i="42"/>
  <c r="T6" i="42"/>
  <c r="E6" i="42"/>
  <c r="E5" i="42"/>
  <c r="T4" i="42"/>
  <c r="E4" i="42"/>
  <c r="Y1" i="42"/>
  <c r="AH76" i="41"/>
  <c r="AG76" i="41"/>
  <c r="AE76" i="41"/>
  <c r="AF76" i="41" s="1"/>
  <c r="AD76" i="41"/>
  <c r="AC76" i="41"/>
  <c r="AA76" i="41"/>
  <c r="AI61" i="41"/>
  <c r="AH61" i="41"/>
  <c r="AG61" i="41"/>
  <c r="AF61" i="41"/>
  <c r="AE61" i="41"/>
  <c r="AD61" i="41"/>
  <c r="AC61" i="41"/>
  <c r="AB61" i="41"/>
  <c r="AA61" i="41"/>
  <c r="AH60" i="41"/>
  <c r="AG60" i="41"/>
  <c r="AF60" i="41"/>
  <c r="AE60" i="41"/>
  <c r="AI60" i="41" s="1"/>
  <c r="AD60" i="41"/>
  <c r="AC60" i="41"/>
  <c r="N59" i="41" s="1"/>
  <c r="AB60" i="41"/>
  <c r="AA60" i="41"/>
  <c r="H59" i="41"/>
  <c r="F59" i="41"/>
  <c r="F22" i="41" s="1"/>
  <c r="AE56" i="41"/>
  <c r="AI56" i="41" s="1"/>
  <c r="AD56" i="41"/>
  <c r="E52" i="41"/>
  <c r="E51" i="41"/>
  <c r="E43" i="41"/>
  <c r="E42" i="41"/>
  <c r="E5" i="41" s="1"/>
  <c r="E41" i="41"/>
  <c r="A39" i="41"/>
  <c r="D36" i="41"/>
  <c r="B36" i="41"/>
  <c r="D35" i="41"/>
  <c r="B35" i="41"/>
  <c r="D34" i="41"/>
  <c r="B34" i="41"/>
  <c r="D33" i="41"/>
  <c r="B33" i="41"/>
  <c r="T26" i="41"/>
  <c r="E26" i="41"/>
  <c r="T19" i="41"/>
  <c r="E16" i="41"/>
  <c r="E15" i="41"/>
  <c r="E14" i="41"/>
  <c r="T12" i="41"/>
  <c r="T10" i="41"/>
  <c r="E9" i="41"/>
  <c r="T8" i="41"/>
  <c r="E8" i="41"/>
  <c r="E7" i="41"/>
  <c r="T6" i="41"/>
  <c r="E6" i="41"/>
  <c r="T4" i="41"/>
  <c r="E4" i="41"/>
  <c r="Y1" i="41"/>
  <c r="A1" i="41"/>
  <c r="AI76" i="40"/>
  <c r="AH76" i="40"/>
  <c r="AE76" i="40"/>
  <c r="AD76" i="40" s="1"/>
  <c r="AA76" i="40"/>
  <c r="AI61" i="40"/>
  <c r="AH61" i="40"/>
  <c r="AG61" i="40"/>
  <c r="AF61" i="40"/>
  <c r="AE61" i="40"/>
  <c r="AD61" i="40"/>
  <c r="AC61" i="40"/>
  <c r="AB61" i="40"/>
  <c r="AA61" i="40"/>
  <c r="AH60" i="40"/>
  <c r="AE60" i="40"/>
  <c r="AI60" i="40" s="1"/>
  <c r="AD60" i="40"/>
  <c r="AA60" i="40"/>
  <c r="AE56" i="40"/>
  <c r="AF56" i="40" s="1"/>
  <c r="AA56" i="40"/>
  <c r="E52" i="40"/>
  <c r="E51" i="40"/>
  <c r="E43" i="40"/>
  <c r="E6" i="40" s="1"/>
  <c r="E42" i="40"/>
  <c r="E41" i="40"/>
  <c r="A39" i="40"/>
  <c r="D36" i="40"/>
  <c r="B36" i="40"/>
  <c r="D35" i="40"/>
  <c r="B35" i="40"/>
  <c r="D34" i="40"/>
  <c r="B34" i="40"/>
  <c r="D33" i="40"/>
  <c r="B33" i="40"/>
  <c r="T26" i="40"/>
  <c r="E26" i="40"/>
  <c r="T19" i="40"/>
  <c r="E16" i="40"/>
  <c r="E15" i="40"/>
  <c r="E14" i="40"/>
  <c r="T12" i="40"/>
  <c r="T10" i="40"/>
  <c r="E9" i="40"/>
  <c r="T8" i="40"/>
  <c r="E8" i="40"/>
  <c r="E7" i="40"/>
  <c r="T6" i="40"/>
  <c r="E5" i="40"/>
  <c r="T4" i="40"/>
  <c r="E4" i="40"/>
  <c r="Y1" i="40"/>
  <c r="A1" i="40"/>
  <c r="AF76" i="39"/>
  <c r="AE76" i="39"/>
  <c r="AI76" i="39" s="1"/>
  <c r="AB76" i="39"/>
  <c r="AA76" i="39"/>
  <c r="AI61" i="39"/>
  <c r="AH61" i="39"/>
  <c r="AG61" i="39"/>
  <c r="AF61" i="39"/>
  <c r="AE61" i="39"/>
  <c r="AD61" i="39"/>
  <c r="AC61" i="39"/>
  <c r="AB61" i="39"/>
  <c r="AA61" i="39"/>
  <c r="AE60" i="39"/>
  <c r="AF60" i="39" s="1"/>
  <c r="AA60" i="39"/>
  <c r="AG56" i="39"/>
  <c r="AF56" i="39"/>
  <c r="AE56" i="39"/>
  <c r="AI56" i="39" s="1"/>
  <c r="AC56" i="39"/>
  <c r="AB56" i="39"/>
  <c r="AA56" i="39"/>
  <c r="E52" i="39"/>
  <c r="E51" i="39"/>
  <c r="E43" i="39"/>
  <c r="E42" i="39"/>
  <c r="E41" i="39"/>
  <c r="A39" i="39"/>
  <c r="D36" i="39"/>
  <c r="B36" i="39"/>
  <c r="D35" i="39"/>
  <c r="B35" i="39"/>
  <c r="D34" i="39"/>
  <c r="B34" i="39"/>
  <c r="D33" i="39"/>
  <c r="B33" i="39"/>
  <c r="T26" i="39"/>
  <c r="E26" i="39"/>
  <c r="T19" i="39"/>
  <c r="E16" i="39"/>
  <c r="E15" i="39"/>
  <c r="E14" i="39"/>
  <c r="T12" i="39"/>
  <c r="T10" i="39"/>
  <c r="E9" i="39"/>
  <c r="T8" i="39"/>
  <c r="E8" i="39"/>
  <c r="E7" i="39"/>
  <c r="T6" i="39"/>
  <c r="E6" i="39"/>
  <c r="E5" i="39"/>
  <c r="T4" i="39"/>
  <c r="E4" i="39"/>
  <c r="Y1" i="39"/>
  <c r="A1" i="39"/>
  <c r="AG76" i="38"/>
  <c r="AF76" i="38"/>
  <c r="AE76" i="38"/>
  <c r="AI76" i="38" s="1"/>
  <c r="AC76" i="38"/>
  <c r="AB76" i="38"/>
  <c r="AA76" i="38"/>
  <c r="AI61" i="38"/>
  <c r="AH61" i="38"/>
  <c r="AG61" i="38"/>
  <c r="AF61" i="38"/>
  <c r="AE61" i="38"/>
  <c r="AD61" i="38"/>
  <c r="AC61" i="38"/>
  <c r="AB61" i="38"/>
  <c r="AA61" i="38"/>
  <c r="AG60" i="38"/>
  <c r="AF60" i="38"/>
  <c r="AE60" i="38"/>
  <c r="AI60" i="38" s="1"/>
  <c r="AD60" i="38"/>
  <c r="AC60" i="38"/>
  <c r="AB60" i="38"/>
  <c r="J59" i="38" s="1"/>
  <c r="AA60" i="38"/>
  <c r="F59" i="38"/>
  <c r="F22" i="38" s="1"/>
  <c r="AH56" i="38"/>
  <c r="AG56" i="38"/>
  <c r="AF56" i="38"/>
  <c r="AE56" i="38"/>
  <c r="AI56" i="38" s="1"/>
  <c r="AD56" i="38"/>
  <c r="I57" i="38" s="1"/>
  <c r="AC56" i="38"/>
  <c r="K60" i="38" s="1"/>
  <c r="AB56" i="38"/>
  <c r="AA56" i="38"/>
  <c r="G60" i="38" s="1"/>
  <c r="E52" i="38"/>
  <c r="E51" i="38"/>
  <c r="E43" i="38"/>
  <c r="E42" i="38"/>
  <c r="E41" i="38"/>
  <c r="A39" i="38"/>
  <c r="A1" i="38" s="1"/>
  <c r="D36" i="38"/>
  <c r="B36" i="38"/>
  <c r="D35" i="38"/>
  <c r="B35" i="38"/>
  <c r="D34" i="38"/>
  <c r="B34" i="38"/>
  <c r="D33" i="38"/>
  <c r="B33" i="38"/>
  <c r="T26" i="38"/>
  <c r="E26" i="38"/>
  <c r="T19" i="38"/>
  <c r="E16" i="38"/>
  <c r="E15" i="38"/>
  <c r="E14" i="38"/>
  <c r="T12" i="38"/>
  <c r="T10" i="38"/>
  <c r="E9" i="38"/>
  <c r="T8" i="38"/>
  <c r="E8" i="38"/>
  <c r="E7" i="38"/>
  <c r="T6" i="38"/>
  <c r="E6" i="38"/>
  <c r="E5" i="38"/>
  <c r="T4" i="38"/>
  <c r="E4" i="38"/>
  <c r="Y1" i="38"/>
  <c r="AH76" i="37"/>
  <c r="AG76" i="37"/>
  <c r="AE76" i="37"/>
  <c r="AF76" i="37" s="1"/>
  <c r="AD76" i="37"/>
  <c r="AC76" i="37"/>
  <c r="AA76" i="37"/>
  <c r="AI61" i="37"/>
  <c r="AH61" i="37"/>
  <c r="AG61" i="37"/>
  <c r="AF61" i="37"/>
  <c r="AE61" i="37"/>
  <c r="AD61" i="37"/>
  <c r="AC61" i="37"/>
  <c r="AB61" i="37"/>
  <c r="AA61" i="37"/>
  <c r="AH60" i="37"/>
  <c r="AG60" i="37"/>
  <c r="AE60" i="37"/>
  <c r="AF60" i="37" s="1"/>
  <c r="AD60" i="37"/>
  <c r="AC60" i="37"/>
  <c r="AA60" i="37"/>
  <c r="AI56" i="37"/>
  <c r="AH56" i="37"/>
  <c r="AE56" i="37"/>
  <c r="AD56" i="37"/>
  <c r="AA56" i="37"/>
  <c r="E52" i="37"/>
  <c r="E51" i="37"/>
  <c r="E43" i="37"/>
  <c r="E42" i="37"/>
  <c r="E5" i="37" s="1"/>
  <c r="E41" i="37"/>
  <c r="E4" i="37" s="1"/>
  <c r="A39" i="37"/>
  <c r="D36" i="37"/>
  <c r="B36" i="37"/>
  <c r="D35" i="37"/>
  <c r="B35" i="37"/>
  <c r="D34" i="37"/>
  <c r="B34" i="37"/>
  <c r="D33" i="37"/>
  <c r="B33" i="37"/>
  <c r="T26" i="37"/>
  <c r="E26" i="37"/>
  <c r="T19" i="37"/>
  <c r="E16" i="37"/>
  <c r="E15" i="37"/>
  <c r="E14" i="37"/>
  <c r="T12" i="37"/>
  <c r="T10" i="37"/>
  <c r="E9" i="37"/>
  <c r="T8" i="37"/>
  <c r="E8" i="37"/>
  <c r="E7" i="37"/>
  <c r="T6" i="37"/>
  <c r="E6" i="37"/>
  <c r="T4" i="37"/>
  <c r="Y1" i="37"/>
  <c r="A1" i="37"/>
  <c r="AE76" i="36"/>
  <c r="AD76" i="36" s="1"/>
  <c r="AI61" i="36"/>
  <c r="AH61" i="36"/>
  <c r="AG61" i="36"/>
  <c r="AF61" i="36"/>
  <c r="AE61" i="36"/>
  <c r="AD61" i="36"/>
  <c r="AC61" i="36"/>
  <c r="AB61" i="36"/>
  <c r="AA61" i="36"/>
  <c r="AH60" i="36"/>
  <c r="AE60" i="36"/>
  <c r="AD60" i="36" s="1"/>
  <c r="AE56" i="36"/>
  <c r="AB56" i="36" s="1"/>
  <c r="E52" i="36"/>
  <c r="E51" i="36"/>
  <c r="E43" i="36"/>
  <c r="E6" i="36" s="1"/>
  <c r="E42" i="36"/>
  <c r="E41" i="36"/>
  <c r="A39" i="36"/>
  <c r="D36" i="36"/>
  <c r="B36" i="36"/>
  <c r="D35" i="36"/>
  <c r="B35" i="36"/>
  <c r="D34" i="36"/>
  <c r="B34" i="36"/>
  <c r="D33" i="36"/>
  <c r="B33" i="36"/>
  <c r="T26" i="36"/>
  <c r="E26" i="36"/>
  <c r="T19" i="36"/>
  <c r="E16" i="36"/>
  <c r="E15" i="36"/>
  <c r="E14" i="36"/>
  <c r="T12" i="36"/>
  <c r="T10" i="36"/>
  <c r="E9" i="36"/>
  <c r="T8" i="36"/>
  <c r="E8" i="36"/>
  <c r="E7" i="36"/>
  <c r="T6" i="36"/>
  <c r="E5" i="36"/>
  <c r="T4" i="36"/>
  <c r="E4" i="36"/>
  <c r="Y1" i="36"/>
  <c r="A1" i="36"/>
  <c r="AF76" i="35"/>
  <c r="AE76" i="35"/>
  <c r="AB76" i="35" s="1"/>
  <c r="AI61" i="35"/>
  <c r="AH61" i="35"/>
  <c r="AG61" i="35"/>
  <c r="AF61" i="35"/>
  <c r="AE61" i="35"/>
  <c r="AD61" i="35"/>
  <c r="AC61" i="35"/>
  <c r="AB61" i="35"/>
  <c r="AA61" i="35"/>
  <c r="AI60" i="35"/>
  <c r="AF60" i="35"/>
  <c r="AE60" i="35"/>
  <c r="AB60" i="35"/>
  <c r="AA60" i="35"/>
  <c r="AH56" i="35"/>
  <c r="AG56" i="35"/>
  <c r="AF56" i="35"/>
  <c r="AE56" i="35"/>
  <c r="AI56" i="35" s="1"/>
  <c r="AD56" i="35"/>
  <c r="AC56" i="35"/>
  <c r="AB56" i="35"/>
  <c r="M57" i="35" s="1"/>
  <c r="AA56" i="35"/>
  <c r="E52" i="35"/>
  <c r="E51" i="35"/>
  <c r="E14" i="35" s="1"/>
  <c r="E43" i="35"/>
  <c r="E6" i="35" s="1"/>
  <c r="E42" i="35"/>
  <c r="E41" i="35"/>
  <c r="A39" i="35"/>
  <c r="D36" i="35"/>
  <c r="B36" i="35"/>
  <c r="D35" i="35"/>
  <c r="B35" i="35"/>
  <c r="D34" i="35"/>
  <c r="B34" i="35"/>
  <c r="D33" i="35"/>
  <c r="B33" i="35"/>
  <c r="T26" i="35"/>
  <c r="E26" i="35"/>
  <c r="T19" i="35"/>
  <c r="E16" i="35"/>
  <c r="E15" i="35"/>
  <c r="T12" i="35"/>
  <c r="T10" i="35"/>
  <c r="E9" i="35"/>
  <c r="T8" i="35"/>
  <c r="E8" i="35"/>
  <c r="E7" i="35"/>
  <c r="T6" i="35"/>
  <c r="E5" i="35"/>
  <c r="T4" i="35"/>
  <c r="E4" i="35"/>
  <c r="Y1" i="35"/>
  <c r="A1" i="35"/>
  <c r="AF76" i="34"/>
  <c r="AE76" i="34"/>
  <c r="AI76" i="34" s="1"/>
  <c r="AB76" i="34"/>
  <c r="AA76" i="34"/>
  <c r="AI61" i="34"/>
  <c r="AH61" i="34"/>
  <c r="AG61" i="34"/>
  <c r="AF61" i="34"/>
  <c r="AE61" i="34"/>
  <c r="AD61" i="34"/>
  <c r="AC61" i="34"/>
  <c r="AB61" i="34"/>
  <c r="AA61" i="34"/>
  <c r="AF60" i="34"/>
  <c r="AE60" i="34"/>
  <c r="AI60" i="34" s="1"/>
  <c r="AB60" i="34"/>
  <c r="AA60" i="34"/>
  <c r="AG56" i="34"/>
  <c r="AF56" i="34"/>
  <c r="AE56" i="34"/>
  <c r="AI56" i="34" s="1"/>
  <c r="AC56" i="34"/>
  <c r="AB56" i="34"/>
  <c r="AA56" i="34"/>
  <c r="E52" i="34"/>
  <c r="E51" i="34"/>
  <c r="E43" i="34"/>
  <c r="E42" i="34"/>
  <c r="E41" i="34"/>
  <c r="A39" i="34"/>
  <c r="D36" i="34"/>
  <c r="B36" i="34"/>
  <c r="D35" i="34"/>
  <c r="B35" i="34"/>
  <c r="D34" i="34"/>
  <c r="B34" i="34"/>
  <c r="D33" i="34"/>
  <c r="B33" i="34"/>
  <c r="T26" i="34"/>
  <c r="E26" i="34"/>
  <c r="T19" i="34"/>
  <c r="E16" i="34"/>
  <c r="E15" i="34"/>
  <c r="E14" i="34"/>
  <c r="T12" i="34"/>
  <c r="T10" i="34"/>
  <c r="E9" i="34"/>
  <c r="T8" i="34"/>
  <c r="E8" i="34"/>
  <c r="E7" i="34"/>
  <c r="T6" i="34"/>
  <c r="E6" i="34"/>
  <c r="E5" i="34"/>
  <c r="T4" i="34"/>
  <c r="E4" i="34"/>
  <c r="Y1" i="34"/>
  <c r="A1" i="34"/>
  <c r="AH76" i="33"/>
  <c r="AG76" i="33"/>
  <c r="AF76" i="33"/>
  <c r="AE76" i="33"/>
  <c r="AI76" i="33" s="1"/>
  <c r="M72" i="33" s="1"/>
  <c r="M35" i="33" s="1"/>
  <c r="AD76" i="33"/>
  <c r="AC76" i="33"/>
  <c r="I73" i="33" s="1"/>
  <c r="I36" i="33" s="1"/>
  <c r="AB76" i="33"/>
  <c r="G73" i="33" s="1"/>
  <c r="G36" i="33" s="1"/>
  <c r="AA76" i="33"/>
  <c r="K73" i="33"/>
  <c r="K36" i="33" s="1"/>
  <c r="E72" i="33"/>
  <c r="G71" i="33"/>
  <c r="G34" i="33" s="1"/>
  <c r="I70" i="33"/>
  <c r="AI61" i="33"/>
  <c r="AH61" i="33"/>
  <c r="AG61" i="33"/>
  <c r="AF61" i="33"/>
  <c r="AE61" i="33"/>
  <c r="AD61" i="33"/>
  <c r="AC61" i="33"/>
  <c r="AB61" i="33"/>
  <c r="AA61" i="33"/>
  <c r="AG60" i="33"/>
  <c r="AF60" i="33"/>
  <c r="AE60" i="33"/>
  <c r="AI60" i="33" s="1"/>
  <c r="AC60" i="33"/>
  <c r="AB60" i="33"/>
  <c r="AA60" i="33"/>
  <c r="AH56" i="33"/>
  <c r="AG56" i="33"/>
  <c r="AE56" i="33"/>
  <c r="AF56" i="33" s="1"/>
  <c r="AD56" i="33"/>
  <c r="AC56" i="33"/>
  <c r="AA56" i="33"/>
  <c r="E52" i="33"/>
  <c r="E51" i="33"/>
  <c r="E43" i="33"/>
  <c r="E42" i="33"/>
  <c r="E41" i="33"/>
  <c r="A39" i="33"/>
  <c r="A1" i="33" s="1"/>
  <c r="D36" i="33"/>
  <c r="B36" i="33"/>
  <c r="E35" i="33"/>
  <c r="D35" i="33"/>
  <c r="B35" i="33"/>
  <c r="D34" i="33"/>
  <c r="B34" i="33"/>
  <c r="I33" i="33"/>
  <c r="D33" i="33"/>
  <c r="B33" i="33"/>
  <c r="T26" i="33"/>
  <c r="E26" i="33"/>
  <c r="T19" i="33"/>
  <c r="E16" i="33"/>
  <c r="E15" i="33"/>
  <c r="E14" i="33"/>
  <c r="T12" i="33"/>
  <c r="T10" i="33"/>
  <c r="E9" i="33"/>
  <c r="T8" i="33"/>
  <c r="E8" i="33"/>
  <c r="E7" i="33"/>
  <c r="T6" i="33"/>
  <c r="E6" i="33"/>
  <c r="E5" i="33"/>
  <c r="T4" i="33"/>
  <c r="E4" i="33"/>
  <c r="Y1" i="33"/>
  <c r="AH76" i="32"/>
  <c r="AG76" i="32"/>
  <c r="AE76" i="32"/>
  <c r="AF76" i="32" s="1"/>
  <c r="AD76" i="32"/>
  <c r="AC76" i="32"/>
  <c r="AA76" i="32"/>
  <c r="AI61" i="32"/>
  <c r="AH61" i="32"/>
  <c r="AG61" i="32"/>
  <c r="AF61" i="32"/>
  <c r="AE61" i="32"/>
  <c r="AD61" i="32"/>
  <c r="AC61" i="32"/>
  <c r="AB61" i="32"/>
  <c r="AA61" i="32"/>
  <c r="AH60" i="32"/>
  <c r="AG60" i="32"/>
  <c r="AE60" i="32"/>
  <c r="AF60" i="32" s="1"/>
  <c r="H59" i="32" s="1"/>
  <c r="AD60" i="32"/>
  <c r="AC60" i="32"/>
  <c r="L59" i="32" s="1"/>
  <c r="AB60" i="32"/>
  <c r="AA60" i="32"/>
  <c r="AE56" i="32"/>
  <c r="AI56" i="32" s="1"/>
  <c r="AA56" i="32"/>
  <c r="E52" i="32"/>
  <c r="E51" i="32"/>
  <c r="E43" i="32"/>
  <c r="E42" i="32"/>
  <c r="E5" i="32" s="1"/>
  <c r="E41" i="32"/>
  <c r="A39" i="32"/>
  <c r="D36" i="32"/>
  <c r="B36" i="32"/>
  <c r="D35" i="32"/>
  <c r="B35" i="32"/>
  <c r="D34" i="32"/>
  <c r="B34" i="32"/>
  <c r="D33" i="32"/>
  <c r="B33" i="32"/>
  <c r="T26" i="32"/>
  <c r="E26" i="32"/>
  <c r="T19" i="32"/>
  <c r="E16" i="32"/>
  <c r="E15" i="32"/>
  <c r="E14" i="32"/>
  <c r="T12" i="32"/>
  <c r="T10" i="32"/>
  <c r="E9" i="32"/>
  <c r="T8" i="32"/>
  <c r="E8" i="32"/>
  <c r="E7" i="32"/>
  <c r="T6" i="32"/>
  <c r="E6" i="32"/>
  <c r="T4" i="32"/>
  <c r="E4" i="32"/>
  <c r="Y1" i="32"/>
  <c r="A1" i="32"/>
  <c r="AE76" i="31"/>
  <c r="AI76" i="31" s="1"/>
  <c r="AA76" i="31"/>
  <c r="AI61" i="31"/>
  <c r="AH61" i="31"/>
  <c r="AG61" i="31"/>
  <c r="AF61" i="31"/>
  <c r="AE61" i="31"/>
  <c r="AD61" i="31"/>
  <c r="AC61" i="31"/>
  <c r="AB61" i="31"/>
  <c r="AA61" i="31"/>
  <c r="AE60" i="31"/>
  <c r="AI60" i="31" s="1"/>
  <c r="AA60" i="31"/>
  <c r="AF56" i="31"/>
  <c r="AE56" i="31"/>
  <c r="AI56" i="31" s="1"/>
  <c r="AB56" i="31"/>
  <c r="AA56" i="31"/>
  <c r="E52" i="31"/>
  <c r="E51" i="31"/>
  <c r="E43" i="31"/>
  <c r="E6" i="31" s="1"/>
  <c r="E42" i="31"/>
  <c r="E41" i="31"/>
  <c r="A39" i="31"/>
  <c r="D36" i="31"/>
  <c r="B36" i="31"/>
  <c r="D35" i="31"/>
  <c r="B35" i="31"/>
  <c r="D34" i="31"/>
  <c r="B34" i="31"/>
  <c r="D33" i="31"/>
  <c r="B33" i="31"/>
  <c r="T26" i="31"/>
  <c r="E26" i="31"/>
  <c r="T19" i="31"/>
  <c r="E16" i="31"/>
  <c r="E15" i="31"/>
  <c r="E14" i="31"/>
  <c r="T12" i="31"/>
  <c r="T10" i="31"/>
  <c r="E9" i="31"/>
  <c r="T8" i="31"/>
  <c r="E8" i="31"/>
  <c r="E7" i="31"/>
  <c r="T6" i="31"/>
  <c r="E5" i="31"/>
  <c r="T4" i="31"/>
  <c r="E4" i="31"/>
  <c r="Y1" i="31"/>
  <c r="A1" i="31"/>
  <c r="AF76" i="30"/>
  <c r="AE76" i="30"/>
  <c r="AI76" i="30" s="1"/>
  <c r="AB76" i="30"/>
  <c r="AA76" i="30"/>
  <c r="AI61" i="30"/>
  <c r="AH61" i="30"/>
  <c r="AG61" i="30"/>
  <c r="AF61" i="30"/>
  <c r="AE61" i="30"/>
  <c r="AD61" i="30"/>
  <c r="AC61" i="30"/>
  <c r="AB61" i="30"/>
  <c r="AA61" i="30"/>
  <c r="AF60" i="30"/>
  <c r="AE60" i="30"/>
  <c r="AI60" i="30" s="1"/>
  <c r="AB60" i="30"/>
  <c r="AA60" i="30"/>
  <c r="AG56" i="30"/>
  <c r="AF56" i="30"/>
  <c r="AE56" i="30"/>
  <c r="AI56" i="30" s="1"/>
  <c r="AC56" i="30"/>
  <c r="AB56" i="30"/>
  <c r="AA56" i="30"/>
  <c r="E52" i="30"/>
  <c r="E51" i="30"/>
  <c r="E43" i="30"/>
  <c r="E42" i="30"/>
  <c r="E41" i="30"/>
  <c r="A39" i="30"/>
  <c r="D36" i="30"/>
  <c r="B36" i="30"/>
  <c r="D35" i="30"/>
  <c r="B35" i="30"/>
  <c r="D34" i="30"/>
  <c r="B34" i="30"/>
  <c r="D33" i="30"/>
  <c r="B33" i="30"/>
  <c r="T26" i="30"/>
  <c r="E26" i="30"/>
  <c r="T19" i="30"/>
  <c r="E16" i="30"/>
  <c r="E15" i="30"/>
  <c r="E14" i="30"/>
  <c r="T12" i="30"/>
  <c r="T10" i="30"/>
  <c r="E9" i="30"/>
  <c r="T8" i="30"/>
  <c r="E8" i="30"/>
  <c r="E7" i="30"/>
  <c r="T6" i="30"/>
  <c r="E6" i="30"/>
  <c r="E5" i="30"/>
  <c r="T4" i="30"/>
  <c r="E4" i="30"/>
  <c r="Y1" i="30"/>
  <c r="A1" i="30"/>
  <c r="AH76" i="29"/>
  <c r="AG76" i="29"/>
  <c r="AF76" i="29"/>
  <c r="AE76" i="29"/>
  <c r="AI76" i="29" s="1"/>
  <c r="AD76" i="29"/>
  <c r="AC76" i="29"/>
  <c r="I73" i="29" s="1"/>
  <c r="I36" i="29" s="1"/>
  <c r="AB76" i="29"/>
  <c r="G73" i="29" s="1"/>
  <c r="G36" i="29" s="1"/>
  <c r="AA76" i="29"/>
  <c r="K73" i="29"/>
  <c r="K36" i="29" s="1"/>
  <c r="K72" i="29"/>
  <c r="K35" i="29" s="1"/>
  <c r="E72" i="29"/>
  <c r="G71" i="29"/>
  <c r="G34" i="29" s="1"/>
  <c r="E71" i="29"/>
  <c r="I70" i="29"/>
  <c r="G70" i="29"/>
  <c r="G33" i="29" s="1"/>
  <c r="AI61" i="29"/>
  <c r="AH61" i="29"/>
  <c r="AG61" i="29"/>
  <c r="AF61" i="29"/>
  <c r="AE61" i="29"/>
  <c r="AD61" i="29"/>
  <c r="AC61" i="29"/>
  <c r="AB61" i="29"/>
  <c r="AA61" i="29"/>
  <c r="AG60" i="29"/>
  <c r="AF60" i="29"/>
  <c r="AE60" i="29"/>
  <c r="AI60" i="29" s="1"/>
  <c r="AD60" i="29"/>
  <c r="AC60" i="29"/>
  <c r="AB60" i="29"/>
  <c r="J59" i="29" s="1"/>
  <c r="AA60" i="29"/>
  <c r="F59" i="29"/>
  <c r="F22" i="29" s="1"/>
  <c r="AH56" i="29"/>
  <c r="AG56" i="29"/>
  <c r="AE56" i="29"/>
  <c r="AF56" i="29" s="1"/>
  <c r="AD56" i="29"/>
  <c r="AC56" i="29"/>
  <c r="AB56" i="29"/>
  <c r="AA56" i="29"/>
  <c r="G60" i="29" s="1"/>
  <c r="E52" i="29"/>
  <c r="E51" i="29"/>
  <c r="E43" i="29"/>
  <c r="E42" i="29"/>
  <c r="E41" i="29"/>
  <c r="A39" i="29"/>
  <c r="A1" i="29" s="1"/>
  <c r="D36" i="29"/>
  <c r="B36" i="29"/>
  <c r="E35" i="29"/>
  <c r="D35" i="29"/>
  <c r="B35" i="29"/>
  <c r="E34" i="29"/>
  <c r="D34" i="29"/>
  <c r="B34" i="29"/>
  <c r="I33" i="29"/>
  <c r="D33" i="29"/>
  <c r="B33" i="29"/>
  <c r="T26" i="29"/>
  <c r="E26" i="29"/>
  <c r="T19" i="29"/>
  <c r="E16" i="29"/>
  <c r="E15" i="29"/>
  <c r="E14" i="29"/>
  <c r="T12" i="29"/>
  <c r="T10" i="29"/>
  <c r="E9" i="29"/>
  <c r="T8" i="29"/>
  <c r="E8" i="29"/>
  <c r="E7" i="29"/>
  <c r="T6" i="29"/>
  <c r="E6" i="29"/>
  <c r="E5" i="29"/>
  <c r="T4" i="29"/>
  <c r="E4" i="29"/>
  <c r="Y1" i="29"/>
  <c r="AH76" i="28"/>
  <c r="AG76" i="28"/>
  <c r="AE76" i="28"/>
  <c r="AF76" i="28" s="1"/>
  <c r="AD76" i="28"/>
  <c r="AC76" i="28"/>
  <c r="AA76" i="28"/>
  <c r="AI61" i="28"/>
  <c r="AH61" i="28"/>
  <c r="AG61" i="28"/>
  <c r="AF61" i="28"/>
  <c r="AE61" i="28"/>
  <c r="AD61" i="28"/>
  <c r="AC61" i="28"/>
  <c r="AB61" i="28"/>
  <c r="AA61" i="28"/>
  <c r="AH60" i="28"/>
  <c r="AG60" i="28"/>
  <c r="AF60" i="28"/>
  <c r="AE60" i="28"/>
  <c r="AI60" i="28" s="1"/>
  <c r="N59" i="28" s="1"/>
  <c r="AD60" i="28"/>
  <c r="AC60" i="28"/>
  <c r="L59" i="28" s="1"/>
  <c r="AB60" i="28"/>
  <c r="AA60" i="28"/>
  <c r="H59" i="28"/>
  <c r="F59" i="28"/>
  <c r="AH56" i="28"/>
  <c r="AE56" i="28"/>
  <c r="AI56" i="28" s="1"/>
  <c r="AD56" i="28"/>
  <c r="AA56" i="28"/>
  <c r="E52" i="28"/>
  <c r="E51" i="28"/>
  <c r="E43" i="28"/>
  <c r="E42" i="28"/>
  <c r="E5" i="28" s="1"/>
  <c r="E41" i="28"/>
  <c r="A39" i="28"/>
  <c r="D36" i="28"/>
  <c r="B36" i="28"/>
  <c r="D35" i="28"/>
  <c r="B35" i="28"/>
  <c r="D34" i="28"/>
  <c r="B34" i="28"/>
  <c r="D33" i="28"/>
  <c r="B33" i="28"/>
  <c r="T26" i="28"/>
  <c r="E26" i="28"/>
  <c r="F22" i="28"/>
  <c r="T19" i="28"/>
  <c r="E16" i="28"/>
  <c r="E15" i="28"/>
  <c r="E14" i="28"/>
  <c r="T12" i="28"/>
  <c r="T10" i="28"/>
  <c r="E9" i="28"/>
  <c r="T8" i="28"/>
  <c r="E8" i="28"/>
  <c r="E7" i="28"/>
  <c r="T6" i="28"/>
  <c r="E6" i="28"/>
  <c r="T4" i="28"/>
  <c r="E4" i="28"/>
  <c r="Y1" i="28"/>
  <c r="A1" i="28"/>
  <c r="AH76" i="27"/>
  <c r="AE76" i="27"/>
  <c r="AI76" i="27" s="1"/>
  <c r="AD76" i="27"/>
  <c r="AA76" i="27"/>
  <c r="AI61" i="27"/>
  <c r="AH61" i="27"/>
  <c r="AG61" i="27"/>
  <c r="AF61" i="27"/>
  <c r="AE61" i="27"/>
  <c r="AD61" i="27"/>
  <c r="AC61" i="27"/>
  <c r="AB61" i="27"/>
  <c r="AA61" i="27"/>
  <c r="AI60" i="27"/>
  <c r="AH60" i="27"/>
  <c r="AE60" i="27"/>
  <c r="AD60" i="27"/>
  <c r="AA60" i="27"/>
  <c r="AE56" i="27"/>
  <c r="AB56" i="27" s="1"/>
  <c r="E52" i="27"/>
  <c r="E51" i="27"/>
  <c r="E43" i="27"/>
  <c r="E6" i="27" s="1"/>
  <c r="E42" i="27"/>
  <c r="E41" i="27"/>
  <c r="A39" i="27"/>
  <c r="D36" i="27"/>
  <c r="B36" i="27"/>
  <c r="D35" i="27"/>
  <c r="B35" i="27"/>
  <c r="D34" i="27"/>
  <c r="B34" i="27"/>
  <c r="D33" i="27"/>
  <c r="B33" i="27"/>
  <c r="T26" i="27"/>
  <c r="E26" i="27"/>
  <c r="T19" i="27"/>
  <c r="E16" i="27"/>
  <c r="E15" i="27"/>
  <c r="E14" i="27"/>
  <c r="T12" i="27"/>
  <c r="T10" i="27"/>
  <c r="E9" i="27"/>
  <c r="T8" i="27"/>
  <c r="E8" i="27"/>
  <c r="E7" i="27"/>
  <c r="T6" i="27"/>
  <c r="E5" i="27"/>
  <c r="T4" i="27"/>
  <c r="E4" i="27"/>
  <c r="Y1" i="27"/>
  <c r="A1" i="27"/>
  <c r="AI76" i="26"/>
  <c r="AF76" i="26"/>
  <c r="AE76" i="26"/>
  <c r="AB76" i="26"/>
  <c r="AA76" i="26"/>
  <c r="AI61" i="26"/>
  <c r="AH61" i="26"/>
  <c r="AG61" i="26"/>
  <c r="AF61" i="26"/>
  <c r="AE61" i="26"/>
  <c r="AD61" i="26"/>
  <c r="AC61" i="26"/>
  <c r="AB61" i="26"/>
  <c r="AA61" i="26"/>
  <c r="AI60" i="26"/>
  <c r="AE60" i="26"/>
  <c r="AB60" i="26"/>
  <c r="AA60" i="26"/>
  <c r="AG56" i="26"/>
  <c r="AF56" i="26"/>
  <c r="AE56" i="26"/>
  <c r="AI56" i="26" s="1"/>
  <c r="AC56" i="26"/>
  <c r="AB56" i="26"/>
  <c r="AA56" i="26"/>
  <c r="E52" i="26"/>
  <c r="E51" i="26"/>
  <c r="E14" i="26" s="1"/>
  <c r="E43" i="26"/>
  <c r="E6" i="26" s="1"/>
  <c r="E42" i="26"/>
  <c r="E41" i="26"/>
  <c r="A39" i="26"/>
  <c r="D36" i="26"/>
  <c r="B36" i="26"/>
  <c r="D35" i="26"/>
  <c r="B35" i="26"/>
  <c r="D34" i="26"/>
  <c r="B34" i="26"/>
  <c r="D33" i="26"/>
  <c r="B33" i="26"/>
  <c r="T26" i="26"/>
  <c r="E26" i="26"/>
  <c r="T19" i="26"/>
  <c r="E16" i="26"/>
  <c r="E15" i="26"/>
  <c r="T12" i="26"/>
  <c r="T10" i="26"/>
  <c r="E9" i="26"/>
  <c r="T8" i="26"/>
  <c r="E8" i="26"/>
  <c r="E7" i="26"/>
  <c r="T6" i="26"/>
  <c r="E5" i="26"/>
  <c r="T4" i="26"/>
  <c r="E4" i="26"/>
  <c r="Y1" i="26"/>
  <c r="A1" i="26"/>
  <c r="AG76" i="25"/>
  <c r="AF76" i="25"/>
  <c r="AE76" i="25"/>
  <c r="AI76" i="25" s="1"/>
  <c r="AC76" i="25"/>
  <c r="AB76" i="25"/>
  <c r="AA76" i="25"/>
  <c r="AI61" i="25"/>
  <c r="AH61" i="25"/>
  <c r="AG61" i="25"/>
  <c r="AF61" i="25"/>
  <c r="AE61" i="25"/>
  <c r="AD61" i="25"/>
  <c r="AC61" i="25"/>
  <c r="AB61" i="25"/>
  <c r="AA61" i="25"/>
  <c r="AG60" i="25"/>
  <c r="AF60" i="25"/>
  <c r="AE60" i="25"/>
  <c r="AI60" i="25" s="1"/>
  <c r="AC60" i="25"/>
  <c r="AB60" i="25"/>
  <c r="AA60" i="25"/>
  <c r="AH56" i="25"/>
  <c r="AG56" i="25"/>
  <c r="AE56" i="25"/>
  <c r="AF56" i="25" s="1"/>
  <c r="AD56" i="25"/>
  <c r="AC56" i="25"/>
  <c r="AA56" i="25"/>
  <c r="E52" i="25"/>
  <c r="E51" i="25"/>
  <c r="E43" i="25"/>
  <c r="E42" i="25"/>
  <c r="E41" i="25"/>
  <c r="A39" i="25"/>
  <c r="A1" i="25" s="1"/>
  <c r="D36" i="25"/>
  <c r="B36" i="25"/>
  <c r="D35" i="25"/>
  <c r="B35" i="25"/>
  <c r="D34" i="25"/>
  <c r="B34" i="25"/>
  <c r="D33" i="25"/>
  <c r="B33" i="25"/>
  <c r="T26" i="25"/>
  <c r="E26" i="25"/>
  <c r="T19" i="25"/>
  <c r="E16" i="25"/>
  <c r="E15" i="25"/>
  <c r="E14" i="25"/>
  <c r="T12" i="25"/>
  <c r="T10" i="25"/>
  <c r="E9" i="25"/>
  <c r="T8" i="25"/>
  <c r="E8" i="25"/>
  <c r="E7" i="25"/>
  <c r="T6" i="25"/>
  <c r="E6" i="25"/>
  <c r="E5" i="25"/>
  <c r="T4" i="25"/>
  <c r="E4" i="25"/>
  <c r="Y1" i="25"/>
  <c r="AH76" i="24"/>
  <c r="AG76" i="24"/>
  <c r="AE76" i="24"/>
  <c r="AF76" i="24" s="1"/>
  <c r="AD76" i="24"/>
  <c r="AC76" i="24"/>
  <c r="AA76" i="24"/>
  <c r="AI61" i="24"/>
  <c r="AH61" i="24"/>
  <c r="AG61" i="24"/>
  <c r="AF61" i="24"/>
  <c r="AE61" i="24"/>
  <c r="AD61" i="24"/>
  <c r="AC61" i="24"/>
  <c r="AB61" i="24"/>
  <c r="AA61" i="24"/>
  <c r="AH60" i="24"/>
  <c r="AG60" i="24"/>
  <c r="AE60" i="24"/>
  <c r="AF60" i="24" s="1"/>
  <c r="AD60" i="24"/>
  <c r="AC60" i="24"/>
  <c r="AA60" i="24"/>
  <c r="AH56" i="24"/>
  <c r="AE56" i="24"/>
  <c r="AI56" i="24" s="1"/>
  <c r="AD56" i="24"/>
  <c r="AA56" i="24"/>
  <c r="E52" i="24"/>
  <c r="E51" i="24"/>
  <c r="E43" i="24"/>
  <c r="E42" i="24"/>
  <c r="E5" i="24" s="1"/>
  <c r="E41" i="24"/>
  <c r="A39" i="24"/>
  <c r="D36" i="24"/>
  <c r="B36" i="24"/>
  <c r="D35" i="24"/>
  <c r="B35" i="24"/>
  <c r="D34" i="24"/>
  <c r="B34" i="24"/>
  <c r="D33" i="24"/>
  <c r="B33" i="24"/>
  <c r="T26" i="24"/>
  <c r="E26" i="24"/>
  <c r="T19" i="24"/>
  <c r="E16" i="24"/>
  <c r="E15" i="24"/>
  <c r="E14" i="24"/>
  <c r="T12" i="24"/>
  <c r="T10" i="24"/>
  <c r="E9" i="24"/>
  <c r="T8" i="24"/>
  <c r="E8" i="24"/>
  <c r="E7" i="24"/>
  <c r="T6" i="24"/>
  <c r="E6" i="24"/>
  <c r="T4" i="24"/>
  <c r="E4" i="24"/>
  <c r="Y1" i="24"/>
  <c r="A1" i="24"/>
  <c r="AH76" i="23"/>
  <c r="AE76" i="23"/>
  <c r="AI76" i="23" s="1"/>
  <c r="AD76" i="23"/>
  <c r="AA76" i="23"/>
  <c r="AI61" i="23"/>
  <c r="AH61" i="23"/>
  <c r="AG61" i="23"/>
  <c r="AF61" i="23"/>
  <c r="AE61" i="23"/>
  <c r="AD61" i="23"/>
  <c r="AC61" i="23"/>
  <c r="AB61" i="23"/>
  <c r="AA61" i="23"/>
  <c r="AH60" i="23"/>
  <c r="AE60" i="23"/>
  <c r="AI60" i="23" s="1"/>
  <c r="AD60" i="23"/>
  <c r="AA60" i="23"/>
  <c r="AE56" i="23"/>
  <c r="AF56" i="23" s="1"/>
  <c r="AA56" i="23"/>
  <c r="E52" i="23"/>
  <c r="E51" i="23"/>
  <c r="E43" i="23"/>
  <c r="E6" i="23" s="1"/>
  <c r="E42" i="23"/>
  <c r="E41" i="23"/>
  <c r="A39" i="23"/>
  <c r="D36" i="23"/>
  <c r="B36" i="23"/>
  <c r="D35" i="23"/>
  <c r="B35" i="23"/>
  <c r="D34" i="23"/>
  <c r="B34" i="23"/>
  <c r="D33" i="23"/>
  <c r="B33" i="23"/>
  <c r="T26" i="23"/>
  <c r="E26" i="23"/>
  <c r="T19" i="23"/>
  <c r="E16" i="23"/>
  <c r="E15" i="23"/>
  <c r="E14" i="23"/>
  <c r="T12" i="23"/>
  <c r="T10" i="23"/>
  <c r="E9" i="23"/>
  <c r="T8" i="23"/>
  <c r="E8" i="23"/>
  <c r="E7" i="23"/>
  <c r="T6" i="23"/>
  <c r="E5" i="23"/>
  <c r="T4" i="23"/>
  <c r="E4" i="23"/>
  <c r="Y1" i="23"/>
  <c r="A1" i="23"/>
  <c r="AF76" i="22"/>
  <c r="AE76" i="22"/>
  <c r="AI76" i="22" s="1"/>
  <c r="AB76" i="22"/>
  <c r="AA76" i="22"/>
  <c r="AI61" i="22"/>
  <c r="AH61" i="22"/>
  <c r="AG61" i="22"/>
  <c r="AF61" i="22"/>
  <c r="AE61" i="22"/>
  <c r="AD61" i="22"/>
  <c r="AC61" i="22"/>
  <c r="AB61" i="22"/>
  <c r="AA61" i="22"/>
  <c r="AF60" i="22"/>
  <c r="AE60" i="22"/>
  <c r="AI60" i="22" s="1"/>
  <c r="AB60" i="22"/>
  <c r="AA60" i="22"/>
  <c r="AG56" i="22"/>
  <c r="AF56" i="22"/>
  <c r="AE56" i="22"/>
  <c r="AI56" i="22" s="1"/>
  <c r="AD56" i="22"/>
  <c r="AC56" i="22"/>
  <c r="AB56" i="22"/>
  <c r="I60" i="22" s="1"/>
  <c r="AA56" i="22"/>
  <c r="E52" i="22"/>
  <c r="E51" i="22"/>
  <c r="E43" i="22"/>
  <c r="E42" i="22"/>
  <c r="E41" i="22"/>
  <c r="A39" i="22"/>
  <c r="D36" i="22"/>
  <c r="B36" i="22"/>
  <c r="D35" i="22"/>
  <c r="B35" i="22"/>
  <c r="D34" i="22"/>
  <c r="B34" i="22"/>
  <c r="D33" i="22"/>
  <c r="B33" i="22"/>
  <c r="T26" i="22"/>
  <c r="E26" i="22"/>
  <c r="T19" i="22"/>
  <c r="E16" i="22"/>
  <c r="E15" i="22"/>
  <c r="E14" i="22"/>
  <c r="T12" i="22"/>
  <c r="T10" i="22"/>
  <c r="E9" i="22"/>
  <c r="T8" i="22"/>
  <c r="E8" i="22"/>
  <c r="E7" i="22"/>
  <c r="T6" i="22"/>
  <c r="E6" i="22"/>
  <c r="E5" i="22"/>
  <c r="T4" i="22"/>
  <c r="E4" i="22"/>
  <c r="Y1" i="22"/>
  <c r="A1" i="22"/>
  <c r="AG76" i="21"/>
  <c r="AF76" i="21"/>
  <c r="AE76" i="21"/>
  <c r="AI76" i="21" s="1"/>
  <c r="AC76" i="21"/>
  <c r="AB76" i="21"/>
  <c r="AA76" i="21"/>
  <c r="AI61" i="21"/>
  <c r="AH61" i="21"/>
  <c r="AG61" i="21"/>
  <c r="AF61" i="21"/>
  <c r="AE61" i="21"/>
  <c r="AD61" i="21"/>
  <c r="AC61" i="21"/>
  <c r="AB61" i="21"/>
  <c r="AA61" i="21"/>
  <c r="AG60" i="21"/>
  <c r="AF60" i="21"/>
  <c r="AE60" i="21"/>
  <c r="AI60" i="21" s="1"/>
  <c r="AC60" i="21"/>
  <c r="AB60" i="21"/>
  <c r="AA60" i="21"/>
  <c r="AH56" i="21"/>
  <c r="AG56" i="21"/>
  <c r="AE56" i="21"/>
  <c r="AF56" i="21" s="1"/>
  <c r="AD56" i="21"/>
  <c r="AC56" i="21"/>
  <c r="AB56" i="21"/>
  <c r="AA56" i="21"/>
  <c r="G60" i="21" s="1"/>
  <c r="E52" i="21"/>
  <c r="E51" i="21"/>
  <c r="E43" i="21"/>
  <c r="E42" i="21"/>
  <c r="E41" i="21"/>
  <c r="A39" i="21"/>
  <c r="A1" i="21" s="1"/>
  <c r="D36" i="21"/>
  <c r="B36" i="21"/>
  <c r="D35" i="21"/>
  <c r="B35" i="21"/>
  <c r="D34" i="21"/>
  <c r="B34" i="21"/>
  <c r="D33" i="21"/>
  <c r="B33" i="21"/>
  <c r="T26" i="21"/>
  <c r="E26" i="21"/>
  <c r="T19" i="21"/>
  <c r="E16" i="21"/>
  <c r="E15" i="21"/>
  <c r="E14" i="21"/>
  <c r="T12" i="21"/>
  <c r="T10" i="21"/>
  <c r="E9" i="21"/>
  <c r="T8" i="21"/>
  <c r="E8" i="21"/>
  <c r="E7" i="21"/>
  <c r="T6" i="21"/>
  <c r="E6" i="21"/>
  <c r="E5" i="21"/>
  <c r="T4" i="21"/>
  <c r="E4" i="21"/>
  <c r="Y1" i="21"/>
  <c r="AH76" i="20"/>
  <c r="AG76" i="20"/>
  <c r="AE76" i="20"/>
  <c r="AF76" i="20" s="1"/>
  <c r="AD76" i="20"/>
  <c r="AC76" i="20"/>
  <c r="AA76" i="20"/>
  <c r="AI61" i="20"/>
  <c r="AH61" i="20"/>
  <c r="AG61" i="20"/>
  <c r="AF61" i="20"/>
  <c r="AE61" i="20"/>
  <c r="AD61" i="20"/>
  <c r="AC61" i="20"/>
  <c r="AB61" i="20"/>
  <c r="AA61" i="20"/>
  <c r="AH60" i="20"/>
  <c r="AG60" i="20"/>
  <c r="AF60" i="20"/>
  <c r="AE60" i="20"/>
  <c r="AI60" i="20" s="1"/>
  <c r="N59" i="20" s="1"/>
  <c r="AD60" i="20"/>
  <c r="AC60" i="20"/>
  <c r="L59" i="20" s="1"/>
  <c r="AB60" i="20"/>
  <c r="AA60" i="20"/>
  <c r="H59" i="20"/>
  <c r="F59" i="20"/>
  <c r="AE56" i="20"/>
  <c r="AI56" i="20" s="1"/>
  <c r="AA56" i="20"/>
  <c r="E52" i="20"/>
  <c r="E51" i="20"/>
  <c r="E43" i="20"/>
  <c r="E42" i="20"/>
  <c r="E5" i="20" s="1"/>
  <c r="E41" i="20"/>
  <c r="A39" i="20"/>
  <c r="D36" i="20"/>
  <c r="B36" i="20"/>
  <c r="D35" i="20"/>
  <c r="B35" i="20"/>
  <c r="D34" i="20"/>
  <c r="B34" i="20"/>
  <c r="D33" i="20"/>
  <c r="B33" i="20"/>
  <c r="T26" i="20"/>
  <c r="E26" i="20"/>
  <c r="F22" i="20"/>
  <c r="T19" i="20"/>
  <c r="E16" i="20"/>
  <c r="E15" i="20"/>
  <c r="E14" i="20"/>
  <c r="T12" i="20"/>
  <c r="T10" i="20"/>
  <c r="E9" i="20"/>
  <c r="T8" i="20"/>
  <c r="E8" i="20"/>
  <c r="E7" i="20"/>
  <c r="T6" i="20"/>
  <c r="E6" i="20"/>
  <c r="T4" i="20"/>
  <c r="E4" i="20"/>
  <c r="Y1" i="20"/>
  <c r="A1" i="20"/>
  <c r="AE76" i="19"/>
  <c r="AI76" i="19" s="1"/>
  <c r="AA76" i="19"/>
  <c r="AI61" i="19"/>
  <c r="AH61" i="19"/>
  <c r="AG61" i="19"/>
  <c r="AF61" i="19"/>
  <c r="AE61" i="19"/>
  <c r="AD61" i="19"/>
  <c r="AC61" i="19"/>
  <c r="AB61" i="19"/>
  <c r="AA61" i="19"/>
  <c r="AE60" i="19"/>
  <c r="AI60" i="19" s="1"/>
  <c r="AA60" i="19"/>
  <c r="AF56" i="19"/>
  <c r="AE56" i="19"/>
  <c r="AI56" i="19" s="1"/>
  <c r="AB56" i="19"/>
  <c r="AA56" i="19"/>
  <c r="E52" i="19"/>
  <c r="E51" i="19"/>
  <c r="E43" i="19"/>
  <c r="E6" i="19" s="1"/>
  <c r="E42" i="19"/>
  <c r="E41" i="19"/>
  <c r="A39" i="19"/>
  <c r="D36" i="19"/>
  <c r="B36" i="19"/>
  <c r="D35" i="19"/>
  <c r="B35" i="19"/>
  <c r="D34" i="19"/>
  <c r="B34" i="19"/>
  <c r="D33" i="19"/>
  <c r="B33" i="19"/>
  <c r="T26" i="19"/>
  <c r="E26" i="19"/>
  <c r="T19" i="19"/>
  <c r="E16" i="19"/>
  <c r="E15" i="19"/>
  <c r="E14" i="19"/>
  <c r="T12" i="19"/>
  <c r="T10" i="19"/>
  <c r="E9" i="19"/>
  <c r="T8" i="19"/>
  <c r="E8" i="19"/>
  <c r="E7" i="19"/>
  <c r="T6" i="19"/>
  <c r="E5" i="19"/>
  <c r="T4" i="19"/>
  <c r="E4" i="19"/>
  <c r="Y1" i="19"/>
  <c r="A1" i="19"/>
  <c r="AF76" i="18"/>
  <c r="AE76" i="18"/>
  <c r="AI76" i="18" s="1"/>
  <c r="AB76" i="18"/>
  <c r="AA76" i="18"/>
  <c r="AI61" i="18"/>
  <c r="AH61" i="18"/>
  <c r="AG61" i="18"/>
  <c r="AF61" i="18"/>
  <c r="AE61" i="18"/>
  <c r="AD61" i="18"/>
  <c r="AC61" i="18"/>
  <c r="AB61" i="18"/>
  <c r="AA61" i="18"/>
  <c r="AF60" i="18"/>
  <c r="AE60" i="18"/>
  <c r="AI60" i="18" s="1"/>
  <c r="AB60" i="18"/>
  <c r="AA60" i="18"/>
  <c r="AG56" i="18"/>
  <c r="AF56" i="18"/>
  <c r="AE56" i="18"/>
  <c r="AI56" i="18" s="1"/>
  <c r="AD56" i="18"/>
  <c r="AC56" i="18"/>
  <c r="AB56" i="18"/>
  <c r="AA56" i="18"/>
  <c r="E52" i="18"/>
  <c r="E51" i="18"/>
  <c r="E43" i="18"/>
  <c r="E6" i="18" s="1"/>
  <c r="E42" i="18"/>
  <c r="E41" i="18"/>
  <c r="A39" i="18"/>
  <c r="D36" i="18"/>
  <c r="B36" i="18"/>
  <c r="D35" i="18"/>
  <c r="B35" i="18"/>
  <c r="D34" i="18"/>
  <c r="B34" i="18"/>
  <c r="D33" i="18"/>
  <c r="B33" i="18"/>
  <c r="T26" i="18"/>
  <c r="E26" i="18"/>
  <c r="T19" i="18"/>
  <c r="E16" i="18"/>
  <c r="E15" i="18"/>
  <c r="E14" i="18"/>
  <c r="T12" i="18"/>
  <c r="T10" i="18"/>
  <c r="E9" i="18"/>
  <c r="T8" i="18"/>
  <c r="E8" i="18"/>
  <c r="E7" i="18"/>
  <c r="T6" i="18"/>
  <c r="E5" i="18"/>
  <c r="T4" i="18"/>
  <c r="E4" i="18"/>
  <c r="Y1" i="18"/>
  <c r="A1" i="18"/>
  <c r="AG76" i="17"/>
  <c r="AF76" i="17"/>
  <c r="AE76" i="17"/>
  <c r="AI76" i="17" s="1"/>
  <c r="AC76" i="17"/>
  <c r="AB76" i="17"/>
  <c r="AA76" i="17"/>
  <c r="AI61" i="17"/>
  <c r="AH61" i="17"/>
  <c r="AG61" i="17"/>
  <c r="AF61" i="17"/>
  <c r="AE61" i="17"/>
  <c r="AD61" i="17"/>
  <c r="AC61" i="17"/>
  <c r="AB61" i="17"/>
  <c r="AA61" i="17"/>
  <c r="AG60" i="17"/>
  <c r="AF60" i="17"/>
  <c r="AE60" i="17"/>
  <c r="AI60" i="17" s="1"/>
  <c r="AC60" i="17"/>
  <c r="AB60" i="17"/>
  <c r="AA60" i="17"/>
  <c r="K60" i="17"/>
  <c r="I60" i="17"/>
  <c r="I62" i="17" s="1"/>
  <c r="I57" i="17"/>
  <c r="G57" i="17"/>
  <c r="G61" i="17" s="1"/>
  <c r="AH56" i="17"/>
  <c r="AG56" i="17"/>
  <c r="AF56" i="17"/>
  <c r="AE56" i="17"/>
  <c r="AI56" i="17" s="1"/>
  <c r="AD56" i="17"/>
  <c r="AC56" i="17"/>
  <c r="AB56" i="17"/>
  <c r="AA56" i="17"/>
  <c r="G60" i="17" s="1"/>
  <c r="G62" i="17" s="1"/>
  <c r="E52" i="17"/>
  <c r="E51" i="17"/>
  <c r="E43" i="17"/>
  <c r="E42" i="17"/>
  <c r="E41" i="17"/>
  <c r="A39" i="17"/>
  <c r="A1" i="17" s="1"/>
  <c r="D36" i="17"/>
  <c r="B36" i="17"/>
  <c r="D35" i="17"/>
  <c r="B35" i="17"/>
  <c r="D34" i="17"/>
  <c r="B34" i="17"/>
  <c r="D33" i="17"/>
  <c r="B33" i="17"/>
  <c r="T26" i="17"/>
  <c r="E26" i="17"/>
  <c r="T19" i="17"/>
  <c r="E16" i="17"/>
  <c r="E15" i="17"/>
  <c r="E14" i="17"/>
  <c r="T12" i="17"/>
  <c r="T10" i="17"/>
  <c r="E9" i="17"/>
  <c r="T8" i="17"/>
  <c r="E8" i="17"/>
  <c r="E7" i="17"/>
  <c r="T6" i="17"/>
  <c r="E6" i="17"/>
  <c r="E5" i="17"/>
  <c r="T4" i="17"/>
  <c r="E4" i="17"/>
  <c r="Y1" i="17"/>
  <c r="AH76" i="16"/>
  <c r="AG76" i="16"/>
  <c r="AE76" i="16"/>
  <c r="AF76" i="16" s="1"/>
  <c r="AD76" i="16"/>
  <c r="AC76" i="16"/>
  <c r="AA76" i="16"/>
  <c r="AI61" i="16"/>
  <c r="AH61" i="16"/>
  <c r="AG61" i="16"/>
  <c r="AF61" i="16"/>
  <c r="AE61" i="16"/>
  <c r="AD61" i="16"/>
  <c r="AC61" i="16"/>
  <c r="AB61" i="16"/>
  <c r="AA61" i="16"/>
  <c r="AH60" i="16"/>
  <c r="AG60" i="16"/>
  <c r="AE60" i="16"/>
  <c r="AF60" i="16" s="1"/>
  <c r="AD60" i="16"/>
  <c r="F59" i="16" s="1"/>
  <c r="F22" i="16" s="1"/>
  <c r="AC60" i="16"/>
  <c r="AB60" i="16"/>
  <c r="AA60" i="16"/>
  <c r="H59" i="16"/>
  <c r="AE56" i="16"/>
  <c r="AD56" i="16" s="1"/>
  <c r="E52" i="16"/>
  <c r="E15" i="16" s="1"/>
  <c r="E51" i="16"/>
  <c r="E43" i="16"/>
  <c r="E42" i="16"/>
  <c r="E41" i="16"/>
  <c r="E4" i="16" s="1"/>
  <c r="A39" i="16"/>
  <c r="D36" i="16"/>
  <c r="B36" i="16"/>
  <c r="D35" i="16"/>
  <c r="B35" i="16"/>
  <c r="D34" i="16"/>
  <c r="B34" i="16"/>
  <c r="D33" i="16"/>
  <c r="B33" i="16"/>
  <c r="T26" i="16"/>
  <c r="E26" i="16"/>
  <c r="T19" i="16"/>
  <c r="E16" i="16"/>
  <c r="E14" i="16"/>
  <c r="T12" i="16"/>
  <c r="T10" i="16"/>
  <c r="E9" i="16"/>
  <c r="T8" i="16"/>
  <c r="E8" i="16"/>
  <c r="E7" i="16"/>
  <c r="T6" i="16"/>
  <c r="E6" i="16"/>
  <c r="E5" i="16"/>
  <c r="T4" i="16"/>
  <c r="Y1" i="16"/>
  <c r="A1" i="16"/>
  <c r="AF76" i="15"/>
  <c r="AE76" i="15"/>
  <c r="AI76" i="15" s="1"/>
  <c r="AB76" i="15"/>
  <c r="AA76" i="15"/>
  <c r="AI61" i="15"/>
  <c r="AH61" i="15"/>
  <c r="AG61" i="15"/>
  <c r="AF61" i="15"/>
  <c r="AE61" i="15"/>
  <c r="AD61" i="15"/>
  <c r="AC61" i="15"/>
  <c r="AB61" i="15"/>
  <c r="AA61" i="15"/>
  <c r="AF60" i="15"/>
  <c r="AE60" i="15"/>
  <c r="AI60" i="15" s="1"/>
  <c r="AB60" i="15"/>
  <c r="AA60" i="15"/>
  <c r="AG56" i="15"/>
  <c r="AF56" i="15"/>
  <c r="AE56" i="15"/>
  <c r="AI56" i="15" s="1"/>
  <c r="AC56" i="15"/>
  <c r="AB56" i="15"/>
  <c r="AA56" i="15"/>
  <c r="E52" i="15"/>
  <c r="E51" i="15"/>
  <c r="E43" i="15"/>
  <c r="E42" i="15"/>
  <c r="E41" i="15"/>
  <c r="A39" i="15"/>
  <c r="D36" i="15"/>
  <c r="B36" i="15"/>
  <c r="D35" i="15"/>
  <c r="B35" i="15"/>
  <c r="D34" i="15"/>
  <c r="B34" i="15"/>
  <c r="D33" i="15"/>
  <c r="B33" i="15"/>
  <c r="T26" i="15"/>
  <c r="E26" i="15"/>
  <c r="T19" i="15"/>
  <c r="E16" i="15"/>
  <c r="E15" i="15"/>
  <c r="E14" i="15"/>
  <c r="T12" i="15"/>
  <c r="T10" i="15"/>
  <c r="E9" i="15"/>
  <c r="T8" i="15"/>
  <c r="E8" i="15"/>
  <c r="E7" i="15"/>
  <c r="T6" i="15"/>
  <c r="E6" i="15"/>
  <c r="E5" i="15"/>
  <c r="T4" i="15"/>
  <c r="E4" i="15"/>
  <c r="Y1" i="15"/>
  <c r="A1" i="15"/>
  <c r="AG76" i="14"/>
  <c r="AF76" i="14"/>
  <c r="AE76" i="14"/>
  <c r="AI76" i="14" s="1"/>
  <c r="AC76" i="14"/>
  <c r="AB76" i="14"/>
  <c r="AA76" i="14"/>
  <c r="AI61" i="14"/>
  <c r="AH61" i="14"/>
  <c r="AG61" i="14"/>
  <c r="AF61" i="14"/>
  <c r="AE61" i="14"/>
  <c r="AD61" i="14"/>
  <c r="AC61" i="14"/>
  <c r="AB61" i="14"/>
  <c r="AA61" i="14"/>
  <c r="AG60" i="14"/>
  <c r="AF60" i="14"/>
  <c r="AE60" i="14"/>
  <c r="AI60" i="14" s="1"/>
  <c r="AD60" i="14"/>
  <c r="AC60" i="14"/>
  <c r="AB60" i="14"/>
  <c r="J59" i="14" s="1"/>
  <c r="AA60" i="14"/>
  <c r="F59" i="14"/>
  <c r="F22" i="14" s="1"/>
  <c r="AH56" i="14"/>
  <c r="AG56" i="14"/>
  <c r="AE56" i="14"/>
  <c r="AF56" i="14" s="1"/>
  <c r="AD56" i="14"/>
  <c r="AC56" i="14"/>
  <c r="AA56" i="14"/>
  <c r="E52" i="14"/>
  <c r="E51" i="14"/>
  <c r="E43" i="14"/>
  <c r="E42" i="14"/>
  <c r="E41" i="14"/>
  <c r="A39" i="14"/>
  <c r="A1" i="14" s="1"/>
  <c r="D36" i="14"/>
  <c r="B36" i="14"/>
  <c r="D35" i="14"/>
  <c r="B35" i="14"/>
  <c r="D34" i="14"/>
  <c r="B34" i="14"/>
  <c r="D33" i="14"/>
  <c r="B33" i="14"/>
  <c r="T26" i="14"/>
  <c r="E26" i="14"/>
  <c r="T19" i="14"/>
  <c r="E16" i="14"/>
  <c r="E15" i="14"/>
  <c r="E14" i="14"/>
  <c r="T12" i="14"/>
  <c r="T10" i="14"/>
  <c r="E9" i="14"/>
  <c r="T8" i="14"/>
  <c r="E8" i="14"/>
  <c r="E7" i="14"/>
  <c r="T6" i="14"/>
  <c r="E6" i="14"/>
  <c r="E5" i="14"/>
  <c r="T4" i="14"/>
  <c r="E4" i="14"/>
  <c r="Y1" i="14"/>
  <c r="AH76" i="13"/>
  <c r="AG76" i="13"/>
  <c r="AE76" i="13"/>
  <c r="AF76" i="13" s="1"/>
  <c r="AD76" i="13"/>
  <c r="AC76" i="13"/>
  <c r="AB76" i="13"/>
  <c r="AA76" i="13"/>
  <c r="E73" i="13"/>
  <c r="E36" i="13" s="1"/>
  <c r="AI61" i="13"/>
  <c r="AH61" i="13"/>
  <c r="AG61" i="13"/>
  <c r="AF61" i="13"/>
  <c r="AE61" i="13"/>
  <c r="AD61" i="13"/>
  <c r="AC61" i="13"/>
  <c r="AB61" i="13"/>
  <c r="AA61" i="13"/>
  <c r="AH60" i="13"/>
  <c r="AG60" i="13"/>
  <c r="AF60" i="13"/>
  <c r="AE60" i="13"/>
  <c r="AI60" i="13" s="1"/>
  <c r="AD60" i="13"/>
  <c r="N59" i="13" s="1"/>
  <c r="AC60" i="13"/>
  <c r="L59" i="13" s="1"/>
  <c r="AB60" i="13"/>
  <c r="AA60" i="13"/>
  <c r="H59" i="13"/>
  <c r="AE56" i="13"/>
  <c r="AI56" i="13" s="1"/>
  <c r="AA56" i="13"/>
  <c r="E52" i="13"/>
  <c r="E51" i="13"/>
  <c r="E43" i="13"/>
  <c r="E42" i="13"/>
  <c r="E5" i="13" s="1"/>
  <c r="E41" i="13"/>
  <c r="A39" i="13"/>
  <c r="D36" i="13"/>
  <c r="B36" i="13"/>
  <c r="D35" i="13"/>
  <c r="B35" i="13"/>
  <c r="D34" i="13"/>
  <c r="B34" i="13"/>
  <c r="D33" i="13"/>
  <c r="B33" i="13"/>
  <c r="T26" i="13"/>
  <c r="E26" i="13"/>
  <c r="T19" i="13"/>
  <c r="E16" i="13"/>
  <c r="E15" i="13"/>
  <c r="E14" i="13"/>
  <c r="T12" i="13"/>
  <c r="T10" i="13"/>
  <c r="E9" i="13"/>
  <c r="T8" i="13"/>
  <c r="E8" i="13"/>
  <c r="E7" i="13"/>
  <c r="T6" i="13"/>
  <c r="E6" i="13"/>
  <c r="T4" i="13"/>
  <c r="E4" i="13"/>
  <c r="Y1" i="13"/>
  <c r="A1" i="13"/>
  <c r="AE76" i="12"/>
  <c r="AI76" i="12" s="1"/>
  <c r="AA76" i="12"/>
  <c r="AI61" i="12"/>
  <c r="AH61" i="12"/>
  <c r="AG61" i="12"/>
  <c r="AF61" i="12"/>
  <c r="AE61" i="12"/>
  <c r="AD61" i="12"/>
  <c r="AC61" i="12"/>
  <c r="AB61" i="12"/>
  <c r="AA61" i="12"/>
  <c r="AE60" i="12"/>
  <c r="AI60" i="12" s="1"/>
  <c r="AA60" i="12"/>
  <c r="AF56" i="12"/>
  <c r="AE56" i="12"/>
  <c r="AI56" i="12" s="1"/>
  <c r="AB56" i="12"/>
  <c r="AA56" i="12"/>
  <c r="E52" i="12"/>
  <c r="E51" i="12"/>
  <c r="E43" i="12"/>
  <c r="E6" i="12" s="1"/>
  <c r="E42" i="12"/>
  <c r="E41" i="12"/>
  <c r="A39" i="12"/>
  <c r="D36" i="12"/>
  <c r="B36" i="12"/>
  <c r="D35" i="12"/>
  <c r="B35" i="12"/>
  <c r="D34" i="12"/>
  <c r="B34" i="12"/>
  <c r="D33" i="12"/>
  <c r="B33" i="12"/>
  <c r="T26" i="12"/>
  <c r="E26" i="12"/>
  <c r="T19" i="12"/>
  <c r="E16" i="12"/>
  <c r="E15" i="12"/>
  <c r="E14" i="12"/>
  <c r="T12" i="12"/>
  <c r="T10" i="12"/>
  <c r="E9" i="12"/>
  <c r="T8" i="12"/>
  <c r="E8" i="12"/>
  <c r="E7" i="12"/>
  <c r="T6" i="12"/>
  <c r="E5" i="12"/>
  <c r="T4" i="12"/>
  <c r="E4" i="12"/>
  <c r="Y1" i="12"/>
  <c r="A1" i="12"/>
  <c r="AF76" i="11"/>
  <c r="AE76" i="11"/>
  <c r="AI76" i="11" s="1"/>
  <c r="AB76" i="11"/>
  <c r="AA76" i="11"/>
  <c r="AI61" i="11"/>
  <c r="AH61" i="11"/>
  <c r="AG61" i="11"/>
  <c r="AF61" i="11"/>
  <c r="AE61" i="11"/>
  <c r="AD61" i="11"/>
  <c r="AC61" i="11"/>
  <c r="AB61" i="11"/>
  <c r="AA61" i="11"/>
  <c r="AF60" i="11"/>
  <c r="AE60" i="11"/>
  <c r="AI60" i="11" s="1"/>
  <c r="AB60" i="11"/>
  <c r="AA60" i="11"/>
  <c r="AG56" i="11"/>
  <c r="AF56" i="11"/>
  <c r="AE56" i="11"/>
  <c r="AI56" i="11" s="1"/>
  <c r="AC56" i="11"/>
  <c r="AB56" i="11"/>
  <c r="AA56" i="11"/>
  <c r="E52" i="11"/>
  <c r="E51" i="11"/>
  <c r="E43" i="11"/>
  <c r="E42" i="11"/>
  <c r="E41" i="11"/>
  <c r="A39" i="11"/>
  <c r="D36" i="11"/>
  <c r="B36" i="11"/>
  <c r="D35" i="11"/>
  <c r="B35" i="11"/>
  <c r="D34" i="11"/>
  <c r="B34" i="11"/>
  <c r="D33" i="11"/>
  <c r="B33" i="11"/>
  <c r="T26" i="11"/>
  <c r="E26" i="11"/>
  <c r="T19" i="11"/>
  <c r="E16" i="11"/>
  <c r="E15" i="11"/>
  <c r="E14" i="11"/>
  <c r="T12" i="11"/>
  <c r="T10" i="11"/>
  <c r="E9" i="11"/>
  <c r="T8" i="11"/>
  <c r="E8" i="11"/>
  <c r="E7" i="11"/>
  <c r="T6" i="11"/>
  <c r="E6" i="11"/>
  <c r="E5" i="11"/>
  <c r="T4" i="11"/>
  <c r="E4" i="11"/>
  <c r="Y1" i="11"/>
  <c r="A1" i="11"/>
  <c r="AG76" i="10"/>
  <c r="AF76" i="10"/>
  <c r="AE76" i="10"/>
  <c r="AI76" i="10" s="1"/>
  <c r="AC76" i="10"/>
  <c r="AB76" i="10"/>
  <c r="AA76" i="10"/>
  <c r="AI61" i="10"/>
  <c r="AH61" i="10"/>
  <c r="AG61" i="10"/>
  <c r="AF61" i="10"/>
  <c r="AE61" i="10"/>
  <c r="AD61" i="10"/>
  <c r="AC61" i="10"/>
  <c r="AB61" i="10"/>
  <c r="AA61" i="10"/>
  <c r="AG60" i="10"/>
  <c r="AF60" i="10"/>
  <c r="AE60" i="10"/>
  <c r="AI60" i="10" s="1"/>
  <c r="AC60" i="10"/>
  <c r="AB60" i="10"/>
  <c r="AA60" i="10"/>
  <c r="AH56" i="10"/>
  <c r="AG56" i="10"/>
  <c r="AE56" i="10"/>
  <c r="AF56" i="10" s="1"/>
  <c r="AD56" i="10"/>
  <c r="AC56" i="10"/>
  <c r="K60" i="10" s="1"/>
  <c r="AB56" i="10"/>
  <c r="AA56" i="10"/>
  <c r="G60" i="10" s="1"/>
  <c r="E52" i="10"/>
  <c r="E51" i="10"/>
  <c r="E43" i="10"/>
  <c r="E42" i="10"/>
  <c r="E41" i="10"/>
  <c r="A39" i="10"/>
  <c r="A1" i="10" s="1"/>
  <c r="D36" i="10"/>
  <c r="B36" i="10"/>
  <c r="D35" i="10"/>
  <c r="B35" i="10"/>
  <c r="D34" i="10"/>
  <c r="B34" i="10"/>
  <c r="D33" i="10"/>
  <c r="B33" i="10"/>
  <c r="T26" i="10"/>
  <c r="E26" i="10"/>
  <c r="T19" i="10"/>
  <c r="E16" i="10"/>
  <c r="E15" i="10"/>
  <c r="E14" i="10"/>
  <c r="T12" i="10"/>
  <c r="T10" i="10"/>
  <c r="E9" i="10"/>
  <c r="T8" i="10"/>
  <c r="E8" i="10"/>
  <c r="E7" i="10"/>
  <c r="T6" i="10"/>
  <c r="E6" i="10"/>
  <c r="E5" i="10"/>
  <c r="T4" i="10"/>
  <c r="E4" i="10"/>
  <c r="Y1" i="10"/>
  <c r="AH76" i="9"/>
  <c r="AG76" i="9"/>
  <c r="AE76" i="9"/>
  <c r="AF76" i="9" s="1"/>
  <c r="AD76" i="9"/>
  <c r="AC76" i="9"/>
  <c r="AA76" i="9"/>
  <c r="AI61" i="9"/>
  <c r="AH61" i="9"/>
  <c r="AG61" i="9"/>
  <c r="AF61" i="9"/>
  <c r="AE61" i="9"/>
  <c r="AD61" i="9"/>
  <c r="AC61" i="9"/>
  <c r="AB61" i="9"/>
  <c r="AA61" i="9"/>
  <c r="AH60" i="9"/>
  <c r="AG60" i="9"/>
  <c r="AE60" i="9"/>
  <c r="AF60" i="9" s="1"/>
  <c r="AD60" i="9"/>
  <c r="AC60" i="9"/>
  <c r="AA60" i="9"/>
  <c r="AE56" i="9"/>
  <c r="AI56" i="9" s="1"/>
  <c r="AA56" i="9"/>
  <c r="E52" i="9"/>
  <c r="E51" i="9"/>
  <c r="E43" i="9"/>
  <c r="E42" i="9"/>
  <c r="E5" i="9" s="1"/>
  <c r="E41" i="9"/>
  <c r="A39" i="9"/>
  <c r="D36" i="9"/>
  <c r="B36" i="9"/>
  <c r="D35" i="9"/>
  <c r="B35" i="9"/>
  <c r="D34" i="9"/>
  <c r="B34" i="9"/>
  <c r="D33" i="9"/>
  <c r="B33" i="9"/>
  <c r="T26" i="9"/>
  <c r="E26" i="9"/>
  <c r="T19" i="9"/>
  <c r="E16" i="9"/>
  <c r="E15" i="9"/>
  <c r="E14" i="9"/>
  <c r="T12" i="9"/>
  <c r="T10" i="9"/>
  <c r="E9" i="9"/>
  <c r="T8" i="9"/>
  <c r="E8" i="9"/>
  <c r="E7" i="9"/>
  <c r="T6" i="9"/>
  <c r="E6" i="9"/>
  <c r="T4" i="9"/>
  <c r="E4" i="9"/>
  <c r="Y1" i="9"/>
  <c r="A1" i="9"/>
  <c r="AE76" i="8"/>
  <c r="AI76" i="8" s="1"/>
  <c r="AA76" i="8"/>
  <c r="AI61" i="8"/>
  <c r="AH61" i="8"/>
  <c r="AG61" i="8"/>
  <c r="AF61" i="8"/>
  <c r="AE61" i="8"/>
  <c r="AD61" i="8"/>
  <c r="AC61" i="8"/>
  <c r="AB61" i="8"/>
  <c r="AA61" i="8"/>
  <c r="AE60" i="8"/>
  <c r="AI60" i="8" s="1"/>
  <c r="AA60" i="8"/>
  <c r="AF56" i="8"/>
  <c r="AE56" i="8"/>
  <c r="AI56" i="8" s="1"/>
  <c r="AB56" i="8"/>
  <c r="AA56" i="8"/>
  <c r="E52" i="8"/>
  <c r="E51" i="8"/>
  <c r="E43" i="8"/>
  <c r="E6" i="8" s="1"/>
  <c r="E42" i="8"/>
  <c r="E41" i="8"/>
  <c r="A39" i="8"/>
  <c r="D36" i="8"/>
  <c r="B36" i="8"/>
  <c r="D35" i="8"/>
  <c r="B35" i="8"/>
  <c r="D34" i="8"/>
  <c r="B34" i="8"/>
  <c r="D33" i="8"/>
  <c r="B33" i="8"/>
  <c r="T26" i="8"/>
  <c r="E26" i="8"/>
  <c r="T19" i="8"/>
  <c r="E16" i="8"/>
  <c r="E15" i="8"/>
  <c r="E14" i="8"/>
  <c r="T12" i="8"/>
  <c r="T10" i="8"/>
  <c r="E9" i="8"/>
  <c r="T8" i="8"/>
  <c r="E8" i="8"/>
  <c r="E7" i="8"/>
  <c r="T6" i="8"/>
  <c r="E5" i="8"/>
  <c r="T4" i="8"/>
  <c r="E4" i="8"/>
  <c r="Y1" i="8"/>
  <c r="A1" i="8"/>
  <c r="AF76" i="7"/>
  <c r="AE76" i="7"/>
  <c r="AI76" i="7" s="1"/>
  <c r="AB76" i="7"/>
  <c r="AA76" i="7"/>
  <c r="AI61" i="7"/>
  <c r="AH61" i="7"/>
  <c r="AG61" i="7"/>
  <c r="AF61" i="7"/>
  <c r="AE61" i="7"/>
  <c r="AD61" i="7"/>
  <c r="AC61" i="7"/>
  <c r="AB61" i="7"/>
  <c r="AA61" i="7"/>
  <c r="AF60" i="7"/>
  <c r="AE60" i="7"/>
  <c r="AI60" i="7" s="1"/>
  <c r="AB60" i="7"/>
  <c r="AA60" i="7"/>
  <c r="AG56" i="7"/>
  <c r="AF56" i="7"/>
  <c r="AE56" i="7"/>
  <c r="AI56" i="7" s="1"/>
  <c r="AD56" i="7"/>
  <c r="AC56" i="7"/>
  <c r="I60" i="7" s="1"/>
  <c r="AB56" i="7"/>
  <c r="G60" i="7" s="1"/>
  <c r="AA56" i="7"/>
  <c r="E52" i="7"/>
  <c r="E51" i="7"/>
  <c r="E43" i="7"/>
  <c r="E42" i="7"/>
  <c r="E41" i="7"/>
  <c r="A39" i="7"/>
  <c r="D36" i="7"/>
  <c r="B36" i="7"/>
  <c r="D35" i="7"/>
  <c r="B35" i="7"/>
  <c r="D34" i="7"/>
  <c r="B34" i="7"/>
  <c r="D33" i="7"/>
  <c r="B33" i="7"/>
  <c r="T26" i="7"/>
  <c r="E26" i="7"/>
  <c r="T19" i="7"/>
  <c r="E16" i="7"/>
  <c r="E15" i="7"/>
  <c r="E14" i="7"/>
  <c r="T12" i="7"/>
  <c r="T10" i="7"/>
  <c r="E9" i="7"/>
  <c r="T8" i="7"/>
  <c r="E8" i="7"/>
  <c r="E7" i="7"/>
  <c r="T6" i="7"/>
  <c r="E6" i="7"/>
  <c r="E5" i="7"/>
  <c r="T4" i="7"/>
  <c r="E4" i="7"/>
  <c r="Y1" i="7"/>
  <c r="A1" i="7"/>
  <c r="AG76" i="6"/>
  <c r="AF76" i="6"/>
  <c r="AE76" i="6"/>
  <c r="AI76" i="6" s="1"/>
  <c r="AC76" i="6"/>
  <c r="AB76" i="6"/>
  <c r="AA76" i="6"/>
  <c r="AI61" i="6"/>
  <c r="AH61" i="6"/>
  <c r="AG61" i="6"/>
  <c r="AF61" i="6"/>
  <c r="AE61" i="6"/>
  <c r="AD61" i="6"/>
  <c r="AC61" i="6"/>
  <c r="AB61" i="6"/>
  <c r="AA61" i="6"/>
  <c r="AG60" i="6"/>
  <c r="AF60" i="6"/>
  <c r="AE60" i="6"/>
  <c r="AI60" i="6" s="1"/>
  <c r="AC60" i="6"/>
  <c r="AB60" i="6"/>
  <c r="AA60" i="6"/>
  <c r="AH56" i="6"/>
  <c r="AG56" i="6"/>
  <c r="AF56" i="6"/>
  <c r="AE56" i="6"/>
  <c r="AI56" i="6" s="1"/>
  <c r="AD56" i="6"/>
  <c r="K60" i="6" s="1"/>
  <c r="AC56" i="6"/>
  <c r="I60" i="6" s="1"/>
  <c r="AB56" i="6"/>
  <c r="AA56" i="6"/>
  <c r="G60" i="6" s="1"/>
  <c r="E52" i="6"/>
  <c r="E51" i="6"/>
  <c r="E43" i="6"/>
  <c r="E42" i="6"/>
  <c r="E41" i="6"/>
  <c r="A39" i="6"/>
  <c r="A1" i="6" s="1"/>
  <c r="D36" i="6"/>
  <c r="B36" i="6"/>
  <c r="D35" i="6"/>
  <c r="B35" i="6"/>
  <c r="D34" i="6"/>
  <c r="B34" i="6"/>
  <c r="D33" i="6"/>
  <c r="B33" i="6"/>
  <c r="T26" i="6"/>
  <c r="E26" i="6"/>
  <c r="T19" i="6"/>
  <c r="E16" i="6"/>
  <c r="E15" i="6"/>
  <c r="E14" i="6"/>
  <c r="T12" i="6"/>
  <c r="T10" i="6"/>
  <c r="E9" i="6"/>
  <c r="T8" i="6"/>
  <c r="E8" i="6"/>
  <c r="E7" i="6"/>
  <c r="T6" i="6"/>
  <c r="E6" i="6"/>
  <c r="E5" i="6"/>
  <c r="T4" i="6"/>
  <c r="E4" i="6"/>
  <c r="Y1" i="6"/>
  <c r="AH76" i="5"/>
  <c r="AG76" i="5"/>
  <c r="AE76" i="5"/>
  <c r="AF76" i="5" s="1"/>
  <c r="AD76" i="5"/>
  <c r="AC76" i="5"/>
  <c r="AA76" i="5"/>
  <c r="AI61" i="5"/>
  <c r="AH61" i="5"/>
  <c r="AG61" i="5"/>
  <c r="AF61" i="5"/>
  <c r="AE61" i="5"/>
  <c r="AD61" i="5"/>
  <c r="AC61" i="5"/>
  <c r="AB61" i="5"/>
  <c r="AA61" i="5"/>
  <c r="AH60" i="5"/>
  <c r="AG60" i="5"/>
  <c r="AE60" i="5"/>
  <c r="AF60" i="5" s="1"/>
  <c r="H59" i="5" s="1"/>
  <c r="AD60" i="5"/>
  <c r="AC60" i="5"/>
  <c r="L59" i="5" s="1"/>
  <c r="AB60" i="5"/>
  <c r="AA60" i="5"/>
  <c r="F59" i="5"/>
  <c r="AE56" i="5"/>
  <c r="AI56" i="5" s="1"/>
  <c r="AA56" i="5"/>
  <c r="E52" i="5"/>
  <c r="E51" i="5"/>
  <c r="E43" i="5"/>
  <c r="E42" i="5"/>
  <c r="E5" i="5" s="1"/>
  <c r="E41" i="5"/>
  <c r="A39" i="5"/>
  <c r="D36" i="5"/>
  <c r="B36" i="5"/>
  <c r="D35" i="5"/>
  <c r="B35" i="5"/>
  <c r="D34" i="5"/>
  <c r="B34" i="5"/>
  <c r="D33" i="5"/>
  <c r="B33" i="5"/>
  <c r="T26" i="5"/>
  <c r="E26" i="5"/>
  <c r="F22" i="5"/>
  <c r="T19" i="5"/>
  <c r="E16" i="5"/>
  <c r="E15" i="5"/>
  <c r="E14" i="5"/>
  <c r="T12" i="5"/>
  <c r="T10" i="5"/>
  <c r="E9" i="5"/>
  <c r="T8" i="5"/>
  <c r="E8" i="5"/>
  <c r="E7" i="5"/>
  <c r="T6" i="5"/>
  <c r="E6" i="5"/>
  <c r="T4" i="5"/>
  <c r="E4" i="5"/>
  <c r="Y1" i="5"/>
  <c r="A1" i="5"/>
  <c r="AE76" i="4"/>
  <c r="AI76" i="4" s="1"/>
  <c r="AA76" i="4"/>
  <c r="AI61" i="4"/>
  <c r="AH61" i="4"/>
  <c r="AG61" i="4"/>
  <c r="AF61" i="4"/>
  <c r="AE61" i="4"/>
  <c r="AD61" i="4"/>
  <c r="AC61" i="4"/>
  <c r="AB61" i="4"/>
  <c r="AA61" i="4"/>
  <c r="AE60" i="4"/>
  <c r="AI60" i="4" s="1"/>
  <c r="AA60" i="4"/>
  <c r="AF56" i="4"/>
  <c r="AE56" i="4"/>
  <c r="AI56" i="4" s="1"/>
  <c r="AB56" i="4"/>
  <c r="AA56" i="4"/>
  <c r="E52" i="4"/>
  <c r="E51" i="4"/>
  <c r="E43" i="4"/>
  <c r="E6" i="4" s="1"/>
  <c r="E42" i="4"/>
  <c r="E41" i="4"/>
  <c r="A39" i="4"/>
  <c r="D36" i="4"/>
  <c r="B36" i="4"/>
  <c r="D35" i="4"/>
  <c r="B35" i="4"/>
  <c r="D34" i="4"/>
  <c r="B34" i="4"/>
  <c r="D33" i="4"/>
  <c r="B33" i="4"/>
  <c r="T26" i="4"/>
  <c r="E26" i="4"/>
  <c r="T19" i="4"/>
  <c r="E16" i="4"/>
  <c r="E15" i="4"/>
  <c r="E14" i="4"/>
  <c r="T12" i="4"/>
  <c r="T10" i="4"/>
  <c r="E9" i="4"/>
  <c r="T8" i="4"/>
  <c r="E8" i="4"/>
  <c r="E7" i="4"/>
  <c r="T6" i="4"/>
  <c r="E5" i="4"/>
  <c r="T4" i="4"/>
  <c r="E4" i="4"/>
  <c r="Y1" i="4"/>
  <c r="A1" i="4"/>
  <c r="AI76" i="3"/>
  <c r="AF76" i="3"/>
  <c r="AE76" i="3"/>
  <c r="AB76" i="3"/>
  <c r="AA76" i="3"/>
  <c r="AI61" i="3"/>
  <c r="AH61" i="3"/>
  <c r="AG61" i="3"/>
  <c r="AF61" i="3"/>
  <c r="AE61" i="3"/>
  <c r="AD61" i="3"/>
  <c r="AC61" i="3"/>
  <c r="AB61" i="3"/>
  <c r="AA61" i="3"/>
  <c r="AI60" i="3"/>
  <c r="AE60" i="3"/>
  <c r="AB60" i="3"/>
  <c r="AA60" i="3"/>
  <c r="AH56" i="3"/>
  <c r="AG56" i="3"/>
  <c r="AF56" i="3"/>
  <c r="AE56" i="3"/>
  <c r="AI56" i="3" s="1"/>
  <c r="AD56" i="3"/>
  <c r="AC56" i="3"/>
  <c r="AB56" i="3"/>
  <c r="AA56" i="3"/>
  <c r="G60" i="3" s="1"/>
  <c r="E52" i="3"/>
  <c r="E51" i="3"/>
  <c r="E43" i="3"/>
  <c r="E42" i="3"/>
  <c r="E41" i="3"/>
  <c r="A39" i="3"/>
  <c r="D36" i="3"/>
  <c r="B36" i="3"/>
  <c r="D35" i="3"/>
  <c r="B35" i="3"/>
  <c r="D34" i="3"/>
  <c r="B34" i="3"/>
  <c r="D33" i="3"/>
  <c r="B33" i="3"/>
  <c r="T26" i="3"/>
  <c r="E26" i="3"/>
  <c r="T19" i="3"/>
  <c r="E16" i="3"/>
  <c r="E15" i="3"/>
  <c r="E14" i="3"/>
  <c r="T12" i="3"/>
  <c r="T10" i="3"/>
  <c r="E9" i="3"/>
  <c r="T8" i="3"/>
  <c r="E8" i="3"/>
  <c r="E7" i="3"/>
  <c r="T6" i="3"/>
  <c r="E6" i="3"/>
  <c r="E5" i="3"/>
  <c r="T4" i="3"/>
  <c r="E4" i="3"/>
  <c r="Y1" i="3"/>
  <c r="A1" i="3"/>
  <c r="AG76" i="2"/>
  <c r="AF76" i="2"/>
  <c r="AE76" i="2"/>
  <c r="AI76" i="2" s="1"/>
  <c r="AD76" i="2"/>
  <c r="AC76" i="2"/>
  <c r="AB76" i="2"/>
  <c r="AA76" i="2"/>
  <c r="I73" i="2"/>
  <c r="I36" i="2" s="1"/>
  <c r="E71" i="2"/>
  <c r="E34" i="2" s="1"/>
  <c r="G70" i="2"/>
  <c r="G33" i="2" s="1"/>
  <c r="AI61" i="2"/>
  <c r="AH61" i="2"/>
  <c r="AG61" i="2"/>
  <c r="AF61" i="2"/>
  <c r="AE61" i="2"/>
  <c r="AD61" i="2"/>
  <c r="AC61" i="2"/>
  <c r="AB61" i="2"/>
  <c r="AA61" i="2"/>
  <c r="AG60" i="2"/>
  <c r="AF60" i="2"/>
  <c r="AE60" i="2"/>
  <c r="AI60" i="2" s="1"/>
  <c r="AC60" i="2"/>
  <c r="AB60" i="2"/>
  <c r="AA60" i="2"/>
  <c r="AH56" i="2"/>
  <c r="AG56" i="2"/>
  <c r="AF56" i="2"/>
  <c r="AE56" i="2"/>
  <c r="AI56" i="2" s="1"/>
  <c r="AD56" i="2"/>
  <c r="AC56" i="2"/>
  <c r="I60" i="2" s="1"/>
  <c r="AB56" i="2"/>
  <c r="AA56" i="2"/>
  <c r="G60" i="2" s="1"/>
  <c r="E52" i="2"/>
  <c r="E51" i="2"/>
  <c r="E43" i="2"/>
  <c r="E42" i="2"/>
  <c r="E41" i="2"/>
  <c r="A39" i="2"/>
  <c r="A1" i="2" s="1"/>
  <c r="D36" i="2"/>
  <c r="B36" i="2"/>
  <c r="D35" i="2"/>
  <c r="B35" i="2"/>
  <c r="D34" i="2"/>
  <c r="B34" i="2"/>
  <c r="D33" i="2"/>
  <c r="B33" i="2"/>
  <c r="T26" i="2"/>
  <c r="E26" i="2"/>
  <c r="T19" i="2"/>
  <c r="E16" i="2"/>
  <c r="E15" i="2"/>
  <c r="E14" i="2"/>
  <c r="T12" i="2"/>
  <c r="T10" i="2"/>
  <c r="E9" i="2"/>
  <c r="T8" i="2"/>
  <c r="E8" i="2"/>
  <c r="E7" i="2"/>
  <c r="T6" i="2"/>
  <c r="E6" i="2"/>
  <c r="E5" i="2"/>
  <c r="T4" i="2"/>
  <c r="E4" i="2"/>
  <c r="Y1" i="2"/>
  <c r="AH76" i="1"/>
  <c r="AG76" i="1"/>
  <c r="AE76" i="1"/>
  <c r="AF76" i="1" s="1"/>
  <c r="AD76" i="1"/>
  <c r="AC76" i="1"/>
  <c r="AA76" i="1"/>
  <c r="AI61" i="1"/>
  <c r="AH61" i="1"/>
  <c r="AG61" i="1"/>
  <c r="AF61" i="1"/>
  <c r="AE61" i="1"/>
  <c r="AD61" i="1"/>
  <c r="AC61" i="1"/>
  <c r="AB61" i="1"/>
  <c r="AA61" i="1"/>
  <c r="AH60" i="1"/>
  <c r="AG60" i="1"/>
  <c r="AE60" i="1"/>
  <c r="AF60" i="1" s="1"/>
  <c r="AD60" i="1"/>
  <c r="AC60" i="1"/>
  <c r="AB60" i="1"/>
  <c r="AA60" i="1"/>
  <c r="F59" i="1"/>
  <c r="F22" i="1" s="1"/>
  <c r="AH56" i="1"/>
  <c r="AE56" i="1"/>
  <c r="AG56" i="1" s="1"/>
  <c r="AD56" i="1"/>
  <c r="E52" i="1"/>
  <c r="E51" i="1"/>
  <c r="E43" i="1"/>
  <c r="E42" i="1"/>
  <c r="E5" i="1" s="1"/>
  <c r="E41" i="1"/>
  <c r="A39" i="1"/>
  <c r="D36" i="1"/>
  <c r="B36" i="1"/>
  <c r="D35" i="1"/>
  <c r="B35" i="1"/>
  <c r="D34" i="1"/>
  <c r="B34" i="1"/>
  <c r="D33" i="1"/>
  <c r="B33" i="1"/>
  <c r="T26" i="1"/>
  <c r="E26" i="1"/>
  <c r="T19" i="1"/>
  <c r="E16" i="1"/>
  <c r="E15" i="1"/>
  <c r="E14" i="1"/>
  <c r="T12" i="1"/>
  <c r="T10" i="1"/>
  <c r="E9" i="1"/>
  <c r="T8" i="1"/>
  <c r="E8" i="1"/>
  <c r="E7" i="1"/>
  <c r="T6" i="1"/>
  <c r="E6" i="1"/>
  <c r="T4" i="1"/>
  <c r="E4" i="1"/>
  <c r="Y1" i="1"/>
  <c r="A1" i="1"/>
  <c r="H59" i="1" l="1"/>
  <c r="M57" i="3"/>
  <c r="AA56" i="1"/>
  <c r="AI56" i="1"/>
  <c r="K60" i="2"/>
  <c r="I70" i="2"/>
  <c r="I33" i="2" s="1"/>
  <c r="E72" i="2"/>
  <c r="E35" i="2" s="1"/>
  <c r="AB56" i="1"/>
  <c r="AF56" i="1"/>
  <c r="J59" i="1"/>
  <c r="AI60" i="1"/>
  <c r="N59" i="1" s="1"/>
  <c r="AI76" i="1"/>
  <c r="K57" i="2"/>
  <c r="E60" i="2"/>
  <c r="M60" i="2"/>
  <c r="AD60" i="2"/>
  <c r="L59" i="2" s="1"/>
  <c r="AH60" i="2"/>
  <c r="I71" i="2"/>
  <c r="I34" i="2" s="1"/>
  <c r="G72" i="2"/>
  <c r="G35" i="2" s="1"/>
  <c r="E73" i="2"/>
  <c r="E36" i="2" s="1"/>
  <c r="AH76" i="2"/>
  <c r="K70" i="2" s="1"/>
  <c r="K33" i="2" s="1"/>
  <c r="I57" i="3"/>
  <c r="AH60" i="3"/>
  <c r="AD60" i="3"/>
  <c r="AG60" i="3"/>
  <c r="AC60" i="3"/>
  <c r="I73" i="13"/>
  <c r="I36" i="13" s="1"/>
  <c r="G57" i="2"/>
  <c r="G62" i="2" s="1"/>
  <c r="I57" i="2"/>
  <c r="I62" i="2" s="1"/>
  <c r="N59" i="2"/>
  <c r="G71" i="2"/>
  <c r="G34" i="2" s="1"/>
  <c r="M72" i="2"/>
  <c r="M35" i="2" s="1"/>
  <c r="G57" i="3"/>
  <c r="G62" i="3" s="1"/>
  <c r="AC56" i="1"/>
  <c r="L59" i="1"/>
  <c r="AB76" i="1"/>
  <c r="E57" i="2"/>
  <c r="M57" i="2"/>
  <c r="J59" i="2"/>
  <c r="E70" i="2"/>
  <c r="E33" i="2" s="1"/>
  <c r="M70" i="2"/>
  <c r="M33" i="2" s="1"/>
  <c r="K71" i="2"/>
  <c r="K34" i="2" s="1"/>
  <c r="I72" i="2"/>
  <c r="I35" i="2" s="1"/>
  <c r="G73" i="2"/>
  <c r="G36" i="2" s="1"/>
  <c r="M60" i="3"/>
  <c r="M62" i="3" s="1"/>
  <c r="E60" i="3"/>
  <c r="K60" i="3"/>
  <c r="K57" i="3"/>
  <c r="I60" i="3"/>
  <c r="I62" i="3" s="1"/>
  <c r="AF60" i="3"/>
  <c r="AH76" i="3"/>
  <c r="AD76" i="3"/>
  <c r="AG76" i="3"/>
  <c r="AC76" i="3"/>
  <c r="G73" i="3" s="1"/>
  <c r="G36" i="3" s="1"/>
  <c r="K73" i="13"/>
  <c r="K36" i="13" s="1"/>
  <c r="E57" i="3"/>
  <c r="N59" i="3"/>
  <c r="G72" i="13"/>
  <c r="G35" i="13" s="1"/>
  <c r="I71" i="13"/>
  <c r="I34" i="13" s="1"/>
  <c r="K70" i="13"/>
  <c r="K33" i="13" s="1"/>
  <c r="M73" i="3"/>
  <c r="M36" i="3" s="1"/>
  <c r="E73" i="3"/>
  <c r="E36" i="3" s="1"/>
  <c r="G72" i="3"/>
  <c r="G35" i="3" s="1"/>
  <c r="I71" i="3"/>
  <c r="I34" i="3" s="1"/>
  <c r="K70" i="3"/>
  <c r="K33" i="3" s="1"/>
  <c r="K73" i="3"/>
  <c r="K36" i="3" s="1"/>
  <c r="M72" i="3"/>
  <c r="M35" i="3" s="1"/>
  <c r="E72" i="3"/>
  <c r="E35" i="3" s="1"/>
  <c r="G71" i="3"/>
  <c r="G34" i="3" s="1"/>
  <c r="I70" i="3"/>
  <c r="I33" i="3" s="1"/>
  <c r="AC56" i="4"/>
  <c r="E57" i="4" s="1"/>
  <c r="AG56" i="4"/>
  <c r="AB60" i="4"/>
  <c r="N59" i="4" s="1"/>
  <c r="AF60" i="4"/>
  <c r="AB76" i="4"/>
  <c r="AF76" i="4"/>
  <c r="AB56" i="5"/>
  <c r="M60" i="5" s="1"/>
  <c r="M62" i="5" s="1"/>
  <c r="AF56" i="5"/>
  <c r="J59" i="5"/>
  <c r="AI60" i="5"/>
  <c r="N59" i="5" s="1"/>
  <c r="AI76" i="5"/>
  <c r="K57" i="6"/>
  <c r="K62" i="6" s="1"/>
  <c r="E60" i="6"/>
  <c r="M60" i="6"/>
  <c r="AD60" i="6"/>
  <c r="H59" i="6" s="1"/>
  <c r="AH60" i="6"/>
  <c r="AD76" i="6"/>
  <c r="I73" i="6" s="1"/>
  <c r="I36" i="6" s="1"/>
  <c r="AH76" i="6"/>
  <c r="AH56" i="7"/>
  <c r="M60" i="7" s="1"/>
  <c r="M62" i="7" s="1"/>
  <c r="I57" i="7"/>
  <c r="K60" i="7"/>
  <c r="AC60" i="7"/>
  <c r="AG60" i="7"/>
  <c r="AC76" i="7"/>
  <c r="M73" i="7" s="1"/>
  <c r="M36" i="7" s="1"/>
  <c r="AG76" i="7"/>
  <c r="AC56" i="8"/>
  <c r="G60" i="8" s="1"/>
  <c r="AG56" i="8"/>
  <c r="AB60" i="8"/>
  <c r="L59" i="8" s="1"/>
  <c r="AF60" i="8"/>
  <c r="AB76" i="8"/>
  <c r="M71" i="8" s="1"/>
  <c r="M34" i="8" s="1"/>
  <c r="AF76" i="8"/>
  <c r="AB56" i="9"/>
  <c r="M60" i="9" s="1"/>
  <c r="AF56" i="9"/>
  <c r="AI60" i="9"/>
  <c r="AI76" i="9"/>
  <c r="AI56" i="10"/>
  <c r="K57" i="10"/>
  <c r="K62" i="10" s="1"/>
  <c r="H59" i="10"/>
  <c r="E60" i="10"/>
  <c r="M60" i="10"/>
  <c r="AD60" i="10"/>
  <c r="J59" i="10" s="1"/>
  <c r="AH60" i="10"/>
  <c r="AD76" i="10"/>
  <c r="I71" i="10" s="1"/>
  <c r="I34" i="10" s="1"/>
  <c r="AH76" i="10"/>
  <c r="AD56" i="11"/>
  <c r="I60" i="11" s="1"/>
  <c r="I62" i="11" s="1"/>
  <c r="AH56" i="11"/>
  <c r="I57" i="11"/>
  <c r="K60" i="11"/>
  <c r="AC60" i="11"/>
  <c r="F59" i="11" s="1"/>
  <c r="F22" i="11" s="1"/>
  <c r="AG60" i="11"/>
  <c r="AC76" i="11"/>
  <c r="AG76" i="11"/>
  <c r="AC56" i="12"/>
  <c r="E57" i="12" s="1"/>
  <c r="AG56" i="12"/>
  <c r="AB60" i="12"/>
  <c r="N59" i="12" s="1"/>
  <c r="AF60" i="12"/>
  <c r="AB76" i="12"/>
  <c r="M71" i="12" s="1"/>
  <c r="M34" i="12" s="1"/>
  <c r="AF76" i="12"/>
  <c r="AB56" i="13"/>
  <c r="M60" i="13" s="1"/>
  <c r="AF56" i="13"/>
  <c r="J59" i="13"/>
  <c r="E70" i="13"/>
  <c r="E33" i="13" s="1"/>
  <c r="K71" i="13"/>
  <c r="K34" i="13" s="1"/>
  <c r="I72" i="13"/>
  <c r="I35" i="13" s="1"/>
  <c r="G73" i="13"/>
  <c r="G36" i="13" s="1"/>
  <c r="AI76" i="13"/>
  <c r="M73" i="13" s="1"/>
  <c r="M36" i="13" s="1"/>
  <c r="AI56" i="14"/>
  <c r="H59" i="14"/>
  <c r="AH60" i="14"/>
  <c r="N59" i="14" s="1"/>
  <c r="E73" i="14"/>
  <c r="E36" i="14" s="1"/>
  <c r="AD76" i="14"/>
  <c r="I71" i="14" s="1"/>
  <c r="I34" i="14" s="1"/>
  <c r="AH76" i="14"/>
  <c r="AD56" i="15"/>
  <c r="M60" i="15" s="1"/>
  <c r="M62" i="15" s="1"/>
  <c r="AH56" i="15"/>
  <c r="I57" i="15"/>
  <c r="K60" i="15"/>
  <c r="AC60" i="15"/>
  <c r="H59" i="15" s="1"/>
  <c r="AG60" i="15"/>
  <c r="AC76" i="15"/>
  <c r="M73" i="15" s="1"/>
  <c r="M36" i="15" s="1"/>
  <c r="AG76" i="15"/>
  <c r="AA56" i="16"/>
  <c r="AI56" i="16"/>
  <c r="AD56" i="4"/>
  <c r="G60" i="4" s="1"/>
  <c r="AH56" i="4"/>
  <c r="K60" i="4"/>
  <c r="AC60" i="4"/>
  <c r="AG60" i="4"/>
  <c r="AC76" i="4"/>
  <c r="M71" i="4" s="1"/>
  <c r="M34" i="4" s="1"/>
  <c r="AG76" i="4"/>
  <c r="AC56" i="5"/>
  <c r="M57" i="5" s="1"/>
  <c r="AG56" i="5"/>
  <c r="AB76" i="5"/>
  <c r="E57" i="6"/>
  <c r="M57" i="6"/>
  <c r="E70" i="6"/>
  <c r="E33" i="6" s="1"/>
  <c r="M70" i="6"/>
  <c r="M33" i="6" s="1"/>
  <c r="K71" i="6"/>
  <c r="K34" i="6" s="1"/>
  <c r="I72" i="6"/>
  <c r="I35" i="6" s="1"/>
  <c r="K57" i="7"/>
  <c r="E60" i="7"/>
  <c r="AD60" i="7"/>
  <c r="F59" i="7" s="1"/>
  <c r="F22" i="7" s="1"/>
  <c r="AH60" i="7"/>
  <c r="I71" i="7"/>
  <c r="I34" i="7" s="1"/>
  <c r="G72" i="7"/>
  <c r="G35" i="7" s="1"/>
  <c r="E73" i="7"/>
  <c r="E36" i="7" s="1"/>
  <c r="AD76" i="7"/>
  <c r="M72" i="7" s="1"/>
  <c r="M35" i="7" s="1"/>
  <c r="AH76" i="7"/>
  <c r="AD56" i="8"/>
  <c r="I60" i="8" s="1"/>
  <c r="AH56" i="8"/>
  <c r="K60" i="8"/>
  <c r="AC60" i="8"/>
  <c r="F59" i="8" s="1"/>
  <c r="F22" i="8" s="1"/>
  <c r="AG60" i="8"/>
  <c r="AC76" i="8"/>
  <c r="M72" i="8" s="1"/>
  <c r="M35" i="8" s="1"/>
  <c r="AG76" i="8"/>
  <c r="AC56" i="9"/>
  <c r="E57" i="9" s="1"/>
  <c r="AG56" i="9"/>
  <c r="AB60" i="9"/>
  <c r="AB76" i="9"/>
  <c r="E57" i="10"/>
  <c r="M57" i="10"/>
  <c r="E70" i="10"/>
  <c r="E33" i="10" s="1"/>
  <c r="M70" i="10"/>
  <c r="M33" i="10" s="1"/>
  <c r="K71" i="10"/>
  <c r="K34" i="10" s="1"/>
  <c r="I72" i="10"/>
  <c r="I35" i="10" s="1"/>
  <c r="G73" i="10"/>
  <c r="G36" i="10" s="1"/>
  <c r="K57" i="11"/>
  <c r="E60" i="11"/>
  <c r="AD60" i="11"/>
  <c r="AH60" i="11"/>
  <c r="I71" i="11"/>
  <c r="I34" i="11" s="1"/>
  <c r="G72" i="11"/>
  <c r="G35" i="11" s="1"/>
  <c r="E73" i="11"/>
  <c r="E36" i="11" s="1"/>
  <c r="AD76" i="11"/>
  <c r="E72" i="11" s="1"/>
  <c r="E35" i="11" s="1"/>
  <c r="AH76" i="11"/>
  <c r="AD56" i="12"/>
  <c r="I60" i="12" s="1"/>
  <c r="AH56" i="12"/>
  <c r="K60" i="12"/>
  <c r="AC60" i="12"/>
  <c r="L59" i="12" s="1"/>
  <c r="AG60" i="12"/>
  <c r="AC76" i="12"/>
  <c r="I73" i="12" s="1"/>
  <c r="I36" i="12" s="1"/>
  <c r="AG76" i="12"/>
  <c r="AC56" i="13"/>
  <c r="G60" i="13" s="1"/>
  <c r="AG56" i="13"/>
  <c r="G70" i="13"/>
  <c r="G33" i="13" s="1"/>
  <c r="E71" i="13"/>
  <c r="E34" i="13" s="1"/>
  <c r="M71" i="13"/>
  <c r="M34" i="13" s="1"/>
  <c r="K72" i="13"/>
  <c r="K35" i="13" s="1"/>
  <c r="AB56" i="14"/>
  <c r="G60" i="14" s="1"/>
  <c r="E57" i="14"/>
  <c r="M57" i="14"/>
  <c r="E70" i="14"/>
  <c r="E33" i="14" s="1"/>
  <c r="M70" i="14"/>
  <c r="M33" i="14" s="1"/>
  <c r="K71" i="14"/>
  <c r="K34" i="14" s="1"/>
  <c r="I72" i="14"/>
  <c r="I35" i="14" s="1"/>
  <c r="K57" i="15"/>
  <c r="E60" i="15"/>
  <c r="AD60" i="15"/>
  <c r="AH60" i="15"/>
  <c r="E73" i="15"/>
  <c r="E36" i="15" s="1"/>
  <c r="AD76" i="15"/>
  <c r="K70" i="15" s="1"/>
  <c r="K33" i="15" s="1"/>
  <c r="AH76" i="15"/>
  <c r="L59" i="16"/>
  <c r="J59" i="16"/>
  <c r="K60" i="21"/>
  <c r="K57" i="4"/>
  <c r="E60" i="4"/>
  <c r="M60" i="4"/>
  <c r="AD60" i="4"/>
  <c r="F59" i="4" s="1"/>
  <c r="F22" i="4" s="1"/>
  <c r="AH60" i="4"/>
  <c r="E73" i="4"/>
  <c r="E36" i="4" s="1"/>
  <c r="AD76" i="4"/>
  <c r="K73" i="4" s="1"/>
  <c r="K36" i="4" s="1"/>
  <c r="AH76" i="4"/>
  <c r="AD56" i="5"/>
  <c r="G57" i="5" s="1"/>
  <c r="AH56" i="5"/>
  <c r="I57" i="5"/>
  <c r="G57" i="6"/>
  <c r="G70" i="6"/>
  <c r="G33" i="6" s="1"/>
  <c r="E71" i="6"/>
  <c r="E34" i="6" s="1"/>
  <c r="M71" i="6"/>
  <c r="M34" i="6" s="1"/>
  <c r="K72" i="6"/>
  <c r="K35" i="6" s="1"/>
  <c r="E57" i="7"/>
  <c r="M57" i="7"/>
  <c r="E70" i="7"/>
  <c r="E33" i="7" s="1"/>
  <c r="M70" i="7"/>
  <c r="M33" i="7" s="1"/>
  <c r="K71" i="7"/>
  <c r="K34" i="7" s="1"/>
  <c r="I72" i="7"/>
  <c r="I35" i="7" s="1"/>
  <c r="K57" i="8"/>
  <c r="E60" i="8"/>
  <c r="M60" i="8"/>
  <c r="AD60" i="8"/>
  <c r="AH60" i="8"/>
  <c r="AD76" i="8"/>
  <c r="G71" i="8" s="1"/>
  <c r="G34" i="8" s="1"/>
  <c r="AH76" i="8"/>
  <c r="AD56" i="9"/>
  <c r="I60" i="9" s="1"/>
  <c r="AH56" i="9"/>
  <c r="K60" i="9"/>
  <c r="G57" i="10"/>
  <c r="G62" i="10" s="1"/>
  <c r="I60" i="10"/>
  <c r="E57" i="11"/>
  <c r="M57" i="11"/>
  <c r="G60" i="11"/>
  <c r="I72" i="11"/>
  <c r="I35" i="11" s="1"/>
  <c r="K57" i="12"/>
  <c r="E60" i="12"/>
  <c r="M60" i="12"/>
  <c r="AD60" i="12"/>
  <c r="AH60" i="12"/>
  <c r="G72" i="12"/>
  <c r="G35" i="12" s="1"/>
  <c r="E73" i="12"/>
  <c r="E36" i="12" s="1"/>
  <c r="AD76" i="12"/>
  <c r="AH76" i="12"/>
  <c r="AD56" i="13"/>
  <c r="G57" i="13" s="1"/>
  <c r="AH56" i="13"/>
  <c r="F59" i="13"/>
  <c r="F22" i="13" s="1"/>
  <c r="K60" i="13"/>
  <c r="I70" i="13"/>
  <c r="I33" i="13" s="1"/>
  <c r="G71" i="13"/>
  <c r="G34" i="13" s="1"/>
  <c r="E72" i="13"/>
  <c r="E35" i="13" s="1"/>
  <c r="M72" i="13"/>
  <c r="M35" i="13" s="1"/>
  <c r="G70" i="14"/>
  <c r="G33" i="14" s="1"/>
  <c r="E71" i="14"/>
  <c r="E34" i="14" s="1"/>
  <c r="M71" i="14"/>
  <c r="M34" i="14" s="1"/>
  <c r="K72" i="14"/>
  <c r="K35" i="14" s="1"/>
  <c r="E57" i="15"/>
  <c r="M57" i="15"/>
  <c r="E70" i="15"/>
  <c r="E33" i="15" s="1"/>
  <c r="M70" i="15"/>
  <c r="M33" i="15" s="1"/>
  <c r="K71" i="15"/>
  <c r="K34" i="15" s="1"/>
  <c r="I72" i="15"/>
  <c r="I35" i="15" s="1"/>
  <c r="AG56" i="16"/>
  <c r="AC56" i="16"/>
  <c r="AF56" i="16"/>
  <c r="AB56" i="16"/>
  <c r="M60" i="18"/>
  <c r="I57" i="21"/>
  <c r="M57" i="4"/>
  <c r="K57" i="5"/>
  <c r="E60" i="5"/>
  <c r="I57" i="6"/>
  <c r="I62" i="6" s="1"/>
  <c r="G57" i="7"/>
  <c r="G62" i="7" s="1"/>
  <c r="E57" i="8"/>
  <c r="M57" i="8"/>
  <c r="K57" i="9"/>
  <c r="E60" i="9"/>
  <c r="I57" i="10"/>
  <c r="M57" i="12"/>
  <c r="K57" i="13"/>
  <c r="G57" i="15"/>
  <c r="AH56" i="16"/>
  <c r="I61" i="17"/>
  <c r="I60" i="18"/>
  <c r="G57" i="18"/>
  <c r="G60" i="18"/>
  <c r="E57" i="18"/>
  <c r="AI60" i="16"/>
  <c r="N59" i="16" s="1"/>
  <c r="AI76" i="16"/>
  <c r="K57" i="17"/>
  <c r="K62" i="17" s="1"/>
  <c r="E60" i="17"/>
  <c r="M60" i="17"/>
  <c r="AD60" i="17"/>
  <c r="F59" i="17" s="1"/>
  <c r="F22" i="17" s="1"/>
  <c r="AH60" i="17"/>
  <c r="AD76" i="17"/>
  <c r="I73" i="17" s="1"/>
  <c r="I36" i="17" s="1"/>
  <c r="AH76" i="17"/>
  <c r="AH56" i="18"/>
  <c r="M57" i="18" s="1"/>
  <c r="I57" i="18"/>
  <c r="K60" i="18"/>
  <c r="AC60" i="18"/>
  <c r="F59" i="18" s="1"/>
  <c r="F22" i="18" s="1"/>
  <c r="AG60" i="18"/>
  <c r="AC76" i="18"/>
  <c r="AG76" i="18"/>
  <c r="AC56" i="19"/>
  <c r="G60" i="19" s="1"/>
  <c r="AG56" i="19"/>
  <c r="AB60" i="19"/>
  <c r="N59" i="19" s="1"/>
  <c r="AF60" i="19"/>
  <c r="AB76" i="19"/>
  <c r="M71" i="19" s="1"/>
  <c r="M34" i="19" s="1"/>
  <c r="AF76" i="19"/>
  <c r="AB56" i="20"/>
  <c r="M57" i="20" s="1"/>
  <c r="AF56" i="20"/>
  <c r="J59" i="20"/>
  <c r="AI76" i="20"/>
  <c r="AI56" i="21"/>
  <c r="K57" i="21"/>
  <c r="H59" i="21"/>
  <c r="E60" i="21"/>
  <c r="M60" i="21"/>
  <c r="AD60" i="21"/>
  <c r="AH60" i="21"/>
  <c r="E73" i="21"/>
  <c r="E36" i="21" s="1"/>
  <c r="AD76" i="21"/>
  <c r="I71" i="21" s="1"/>
  <c r="I34" i="21" s="1"/>
  <c r="AH76" i="21"/>
  <c r="AH56" i="22"/>
  <c r="M60" i="22" s="1"/>
  <c r="M62" i="22" s="1"/>
  <c r="I57" i="22"/>
  <c r="I62" i="22" s="1"/>
  <c r="K60" i="22"/>
  <c r="AC60" i="22"/>
  <c r="H59" i="22" s="1"/>
  <c r="AG60" i="22"/>
  <c r="AC76" i="22"/>
  <c r="AG76" i="22"/>
  <c r="AC56" i="23"/>
  <c r="AG56" i="23"/>
  <c r="AB60" i="23"/>
  <c r="AF60" i="23"/>
  <c r="AB76" i="23"/>
  <c r="K73" i="23" s="1"/>
  <c r="K36" i="23" s="1"/>
  <c r="AF76" i="23"/>
  <c r="AB56" i="24"/>
  <c r="M57" i="24" s="1"/>
  <c r="AF56" i="24"/>
  <c r="AI60" i="24"/>
  <c r="AI76" i="24"/>
  <c r="AI56" i="25"/>
  <c r="AH60" i="26"/>
  <c r="AD60" i="26"/>
  <c r="AG60" i="26"/>
  <c r="AC60" i="26"/>
  <c r="AA56" i="27"/>
  <c r="AI56" i="27"/>
  <c r="K60" i="29"/>
  <c r="AB76" i="16"/>
  <c r="E57" i="17"/>
  <c r="M57" i="17"/>
  <c r="K57" i="18"/>
  <c r="E60" i="18"/>
  <c r="AD60" i="18"/>
  <c r="AH60" i="18"/>
  <c r="E73" i="18"/>
  <c r="E36" i="18" s="1"/>
  <c r="AD76" i="18"/>
  <c r="E72" i="18" s="1"/>
  <c r="E35" i="18" s="1"/>
  <c r="AH76" i="18"/>
  <c r="AD56" i="19"/>
  <c r="I60" i="19" s="1"/>
  <c r="I62" i="19" s="1"/>
  <c r="AH56" i="19"/>
  <c r="K60" i="19" s="1"/>
  <c r="K62" i="19" s="1"/>
  <c r="I57" i="19"/>
  <c r="AC60" i="19"/>
  <c r="L59" i="19" s="1"/>
  <c r="AG60" i="19"/>
  <c r="E72" i="19"/>
  <c r="E35" i="19" s="1"/>
  <c r="AC76" i="19"/>
  <c r="G70" i="19" s="1"/>
  <c r="G33" i="19" s="1"/>
  <c r="AG76" i="19"/>
  <c r="AC56" i="20"/>
  <c r="G60" i="20" s="1"/>
  <c r="AG56" i="20"/>
  <c r="AB76" i="20"/>
  <c r="E57" i="21"/>
  <c r="M57" i="21"/>
  <c r="E70" i="21"/>
  <c r="E33" i="21" s="1"/>
  <c r="M70" i="21"/>
  <c r="M33" i="21" s="1"/>
  <c r="K71" i="21"/>
  <c r="K34" i="21" s="1"/>
  <c r="I72" i="21"/>
  <c r="I35" i="21" s="1"/>
  <c r="K57" i="22"/>
  <c r="E60" i="22"/>
  <c r="AD60" i="22"/>
  <c r="AH60" i="22"/>
  <c r="AD76" i="22"/>
  <c r="E72" i="22" s="1"/>
  <c r="E35" i="22" s="1"/>
  <c r="AH76" i="22"/>
  <c r="AD56" i="23"/>
  <c r="AH56" i="23"/>
  <c r="F59" i="23"/>
  <c r="F22" i="23" s="1"/>
  <c r="AC60" i="23"/>
  <c r="L59" i="23" s="1"/>
  <c r="AG60" i="23"/>
  <c r="M72" i="23"/>
  <c r="M35" i="23" s="1"/>
  <c r="AC76" i="23"/>
  <c r="G70" i="23" s="1"/>
  <c r="G33" i="23" s="1"/>
  <c r="AG76" i="23"/>
  <c r="AC56" i="24"/>
  <c r="E57" i="24" s="1"/>
  <c r="AG56" i="24"/>
  <c r="I57" i="24" s="1"/>
  <c r="G57" i="24"/>
  <c r="AB60" i="24"/>
  <c r="AB76" i="24"/>
  <c r="E71" i="24" s="1"/>
  <c r="E34" i="24" s="1"/>
  <c r="AB56" i="25"/>
  <c r="M60" i="25" s="1"/>
  <c r="G60" i="25"/>
  <c r="AF60" i="26"/>
  <c r="H59" i="26" s="1"/>
  <c r="AH76" i="26"/>
  <c r="AD76" i="26"/>
  <c r="AG76" i="26"/>
  <c r="AC76" i="26"/>
  <c r="I73" i="26" s="1"/>
  <c r="I36" i="26" s="1"/>
  <c r="AG60" i="27"/>
  <c r="AC60" i="27"/>
  <c r="AF60" i="27"/>
  <c r="AB60" i="27"/>
  <c r="N59" i="27" s="1"/>
  <c r="I57" i="29"/>
  <c r="M72" i="29"/>
  <c r="M35" i="29" s="1"/>
  <c r="M71" i="29"/>
  <c r="M34" i="29" s="1"/>
  <c r="K57" i="19"/>
  <c r="E60" i="19"/>
  <c r="AD60" i="19"/>
  <c r="AH60" i="19"/>
  <c r="AD76" i="19"/>
  <c r="M72" i="19" s="1"/>
  <c r="M35" i="19" s="1"/>
  <c r="AH76" i="19"/>
  <c r="AD56" i="20"/>
  <c r="I60" i="20" s="1"/>
  <c r="AH56" i="20"/>
  <c r="G57" i="21"/>
  <c r="G62" i="21" s="1"/>
  <c r="I60" i="21"/>
  <c r="I62" i="21" s="1"/>
  <c r="M71" i="21"/>
  <c r="M34" i="21" s="1"/>
  <c r="K72" i="21"/>
  <c r="K35" i="21" s="1"/>
  <c r="E57" i="22"/>
  <c r="M57" i="22"/>
  <c r="G60" i="22"/>
  <c r="AI56" i="23"/>
  <c r="K60" i="24"/>
  <c r="F59" i="26"/>
  <c r="F22" i="26" s="1"/>
  <c r="G70" i="26"/>
  <c r="G33" i="26" s="1"/>
  <c r="AH56" i="27"/>
  <c r="AD56" i="27"/>
  <c r="AG56" i="27"/>
  <c r="AC56" i="27"/>
  <c r="M60" i="30"/>
  <c r="E57" i="19"/>
  <c r="M57" i="19"/>
  <c r="K57" i="20"/>
  <c r="G57" i="22"/>
  <c r="AB56" i="23"/>
  <c r="I57" i="23" s="1"/>
  <c r="E60" i="24"/>
  <c r="G73" i="25"/>
  <c r="G36" i="25" s="1"/>
  <c r="E70" i="25"/>
  <c r="E33" i="25" s="1"/>
  <c r="G72" i="25"/>
  <c r="G35" i="25" s="1"/>
  <c r="I71" i="25"/>
  <c r="I34" i="25" s="1"/>
  <c r="E73" i="26"/>
  <c r="E36" i="26" s="1"/>
  <c r="G72" i="26"/>
  <c r="G35" i="26" s="1"/>
  <c r="K73" i="26"/>
  <c r="K36" i="26" s="1"/>
  <c r="M72" i="26"/>
  <c r="M35" i="26" s="1"/>
  <c r="I70" i="26"/>
  <c r="I33" i="26" s="1"/>
  <c r="AF56" i="27"/>
  <c r="L59" i="27"/>
  <c r="I60" i="30"/>
  <c r="G60" i="34"/>
  <c r="AD60" i="25"/>
  <c r="AH60" i="25"/>
  <c r="AD76" i="25"/>
  <c r="AH76" i="25"/>
  <c r="M70" i="25" s="1"/>
  <c r="M33" i="25" s="1"/>
  <c r="AD56" i="26"/>
  <c r="I60" i="26" s="1"/>
  <c r="AH56" i="26"/>
  <c r="K60" i="26"/>
  <c r="AB76" i="27"/>
  <c r="M71" i="27" s="1"/>
  <c r="M34" i="27" s="1"/>
  <c r="AF76" i="27"/>
  <c r="AB56" i="28"/>
  <c r="G60" i="28" s="1"/>
  <c r="G62" i="28" s="1"/>
  <c r="AF56" i="28"/>
  <c r="J59" i="28"/>
  <c r="AI76" i="28"/>
  <c r="AI56" i="29"/>
  <c r="K57" i="29"/>
  <c r="H59" i="29"/>
  <c r="E60" i="29"/>
  <c r="M60" i="29"/>
  <c r="AH60" i="29"/>
  <c r="N59" i="29" s="1"/>
  <c r="K70" i="29"/>
  <c r="K33" i="29" s="1"/>
  <c r="I71" i="29"/>
  <c r="I34" i="29" s="1"/>
  <c r="G72" i="29"/>
  <c r="G35" i="29" s="1"/>
  <c r="E73" i="29"/>
  <c r="E36" i="29" s="1"/>
  <c r="M73" i="29"/>
  <c r="M36" i="29" s="1"/>
  <c r="AD56" i="30"/>
  <c r="AH56" i="30"/>
  <c r="I57" i="30"/>
  <c r="K60" i="30"/>
  <c r="AC60" i="30"/>
  <c r="H59" i="30" s="1"/>
  <c r="AG60" i="30"/>
  <c r="AC76" i="30"/>
  <c r="AG76" i="30"/>
  <c r="AC56" i="31"/>
  <c r="G60" i="31" s="1"/>
  <c r="AG56" i="31"/>
  <c r="I60" i="31"/>
  <c r="AB60" i="31"/>
  <c r="AF60" i="31"/>
  <c r="AB76" i="31"/>
  <c r="M73" i="31" s="1"/>
  <c r="M36" i="31" s="1"/>
  <c r="AF76" i="31"/>
  <c r="AB56" i="32"/>
  <c r="AF56" i="32"/>
  <c r="J59" i="32"/>
  <c r="AI60" i="32"/>
  <c r="N59" i="32" s="1"/>
  <c r="AI76" i="32"/>
  <c r="AI56" i="33"/>
  <c r="K57" i="33"/>
  <c r="AD60" i="33"/>
  <c r="L59" i="33" s="1"/>
  <c r="AH60" i="33"/>
  <c r="K70" i="33"/>
  <c r="K33" i="33" s="1"/>
  <c r="I71" i="33"/>
  <c r="I34" i="33" s="1"/>
  <c r="G72" i="33"/>
  <c r="G35" i="33" s="1"/>
  <c r="E73" i="33"/>
  <c r="E36" i="33" s="1"/>
  <c r="M73" i="33"/>
  <c r="M36" i="33" s="1"/>
  <c r="AD56" i="34"/>
  <c r="M60" i="34" s="1"/>
  <c r="AH56" i="34"/>
  <c r="K57" i="34" s="1"/>
  <c r="I57" i="34"/>
  <c r="K60" i="34"/>
  <c r="AC60" i="34"/>
  <c r="F59" i="34" s="1"/>
  <c r="F22" i="34" s="1"/>
  <c r="AG60" i="34"/>
  <c r="AC76" i="34"/>
  <c r="E72" i="34" s="1"/>
  <c r="E35" i="34" s="1"/>
  <c r="AG76" i="34"/>
  <c r="AA76" i="35"/>
  <c r="AI76" i="35"/>
  <c r="AF56" i="36"/>
  <c r="AA60" i="36"/>
  <c r="AI60" i="36"/>
  <c r="AH76" i="36"/>
  <c r="AC76" i="27"/>
  <c r="K72" i="27" s="1"/>
  <c r="K35" i="27" s="1"/>
  <c r="AG76" i="27"/>
  <c r="AC56" i="28"/>
  <c r="AG56" i="28"/>
  <c r="G57" i="28"/>
  <c r="I60" i="28"/>
  <c r="I62" i="28" s="1"/>
  <c r="AB76" i="28"/>
  <c r="E57" i="29"/>
  <c r="M57" i="29"/>
  <c r="E70" i="29"/>
  <c r="E33" i="29" s="1"/>
  <c r="M70" i="29"/>
  <c r="M33" i="29" s="1"/>
  <c r="K71" i="29"/>
  <c r="K34" i="29" s="1"/>
  <c r="I72" i="29"/>
  <c r="I35" i="29" s="1"/>
  <c r="K57" i="30"/>
  <c r="E60" i="30"/>
  <c r="AD60" i="30"/>
  <c r="AH60" i="30"/>
  <c r="E73" i="30"/>
  <c r="E36" i="30" s="1"/>
  <c r="AD76" i="30"/>
  <c r="E72" i="30" s="1"/>
  <c r="E35" i="30" s="1"/>
  <c r="AH76" i="30"/>
  <c r="AD56" i="31"/>
  <c r="AH56" i="31"/>
  <c r="K57" i="31" s="1"/>
  <c r="I57" i="31"/>
  <c r="K60" i="31"/>
  <c r="AC60" i="31"/>
  <c r="L59" i="31" s="1"/>
  <c r="AG60" i="31"/>
  <c r="AC76" i="31"/>
  <c r="G70" i="31" s="1"/>
  <c r="G33" i="31" s="1"/>
  <c r="AG76" i="31"/>
  <c r="AC56" i="32"/>
  <c r="M60" i="32" s="1"/>
  <c r="AG56" i="32"/>
  <c r="AB76" i="32"/>
  <c r="I73" i="32" s="1"/>
  <c r="I36" i="32" s="1"/>
  <c r="AB56" i="33"/>
  <c r="E57" i="33"/>
  <c r="M57" i="33"/>
  <c r="E70" i="33"/>
  <c r="E33" i="33" s="1"/>
  <c r="M70" i="33"/>
  <c r="M33" i="33" s="1"/>
  <c r="K71" i="33"/>
  <c r="K34" i="33" s="1"/>
  <c r="I72" i="33"/>
  <c r="I35" i="33" s="1"/>
  <c r="E60" i="34"/>
  <c r="AD60" i="34"/>
  <c r="AH60" i="34"/>
  <c r="G72" i="34"/>
  <c r="G35" i="34" s="1"/>
  <c r="E73" i="34"/>
  <c r="E36" i="34" s="1"/>
  <c r="AD76" i="34"/>
  <c r="AH76" i="34"/>
  <c r="M60" i="35"/>
  <c r="M62" i="35" s="1"/>
  <c r="E57" i="35"/>
  <c r="G60" i="35"/>
  <c r="AH60" i="35"/>
  <c r="AD60" i="35"/>
  <c r="F59" i="35" s="1"/>
  <c r="F22" i="35" s="1"/>
  <c r="AG60" i="35"/>
  <c r="AC60" i="35"/>
  <c r="AA56" i="36"/>
  <c r="AI56" i="36"/>
  <c r="AA76" i="36"/>
  <c r="AI76" i="36"/>
  <c r="AG56" i="37"/>
  <c r="AC56" i="37"/>
  <c r="I57" i="37" s="1"/>
  <c r="AF56" i="37"/>
  <c r="AB56" i="37"/>
  <c r="M60" i="37" s="1"/>
  <c r="J58" i="38"/>
  <c r="I57" i="28"/>
  <c r="K60" i="28"/>
  <c r="G57" i="29"/>
  <c r="I60" i="29"/>
  <c r="I62" i="29" s="1"/>
  <c r="E57" i="30"/>
  <c r="M57" i="30"/>
  <c r="G60" i="30"/>
  <c r="G62" i="30" s="1"/>
  <c r="I72" i="30"/>
  <c r="I35" i="30" s="1"/>
  <c r="E60" i="31"/>
  <c r="M60" i="31"/>
  <c r="AD60" i="31"/>
  <c r="AH60" i="31"/>
  <c r="I71" i="31"/>
  <c r="I34" i="31" s="1"/>
  <c r="G72" i="31"/>
  <c r="G35" i="31" s="1"/>
  <c r="AD76" i="31"/>
  <c r="AH76" i="31"/>
  <c r="AD56" i="32"/>
  <c r="G60" i="32" s="1"/>
  <c r="AH56" i="32"/>
  <c r="F59" i="32"/>
  <c r="F22" i="32" s="1"/>
  <c r="K60" i="32"/>
  <c r="G70" i="33"/>
  <c r="G33" i="33" s="1"/>
  <c r="E71" i="33"/>
  <c r="E34" i="33" s="1"/>
  <c r="M71" i="33"/>
  <c r="M34" i="33" s="1"/>
  <c r="K72" i="33"/>
  <c r="K35" i="33" s="1"/>
  <c r="E57" i="34"/>
  <c r="E70" i="34"/>
  <c r="E33" i="34" s="1"/>
  <c r="M70" i="34"/>
  <c r="M33" i="34" s="1"/>
  <c r="G57" i="35"/>
  <c r="I60" i="35"/>
  <c r="AH76" i="35"/>
  <c r="AD76" i="35"/>
  <c r="AG76" i="35"/>
  <c r="AC76" i="35"/>
  <c r="AG60" i="36"/>
  <c r="AC60" i="36"/>
  <c r="AF60" i="36"/>
  <c r="AB60" i="36"/>
  <c r="K57" i="28"/>
  <c r="E60" i="28"/>
  <c r="G57" i="30"/>
  <c r="E57" i="31"/>
  <c r="K57" i="32"/>
  <c r="G57" i="34"/>
  <c r="H59" i="35"/>
  <c r="N59" i="35"/>
  <c r="N58" i="35" s="1"/>
  <c r="AH56" i="36"/>
  <c r="AD56" i="36"/>
  <c r="AG56" i="36"/>
  <c r="AC56" i="36"/>
  <c r="AG76" i="36"/>
  <c r="AC76" i="36"/>
  <c r="AF76" i="36"/>
  <c r="AB76" i="36"/>
  <c r="G57" i="37"/>
  <c r="G60" i="37"/>
  <c r="G62" i="37" s="1"/>
  <c r="E60" i="37"/>
  <c r="I57" i="35"/>
  <c r="K60" i="35"/>
  <c r="K62" i="35" s="1"/>
  <c r="AI60" i="37"/>
  <c r="AI76" i="37"/>
  <c r="K57" i="38"/>
  <c r="K62" i="38" s="1"/>
  <c r="H59" i="38"/>
  <c r="E60" i="38"/>
  <c r="M60" i="38"/>
  <c r="AH60" i="38"/>
  <c r="N59" i="38" s="1"/>
  <c r="K70" i="38"/>
  <c r="K33" i="38" s="1"/>
  <c r="G72" i="38"/>
  <c r="G35" i="38" s="1"/>
  <c r="E73" i="38"/>
  <c r="E36" i="38" s="1"/>
  <c r="M73" i="38"/>
  <c r="M36" i="38" s="1"/>
  <c r="AD76" i="38"/>
  <c r="G73" i="38" s="1"/>
  <c r="G36" i="38" s="1"/>
  <c r="AH76" i="38"/>
  <c r="AD56" i="39"/>
  <c r="I60" i="39" s="1"/>
  <c r="AH56" i="39"/>
  <c r="K60" i="39"/>
  <c r="AC60" i="39"/>
  <c r="AG60" i="39"/>
  <c r="AC76" i="39"/>
  <c r="M73" i="39" s="1"/>
  <c r="M36" i="39" s="1"/>
  <c r="AG76" i="39"/>
  <c r="AC56" i="40"/>
  <c r="AG56" i="40"/>
  <c r="AB60" i="40"/>
  <c r="L59" i="40" s="1"/>
  <c r="AF60" i="40"/>
  <c r="AH56" i="41"/>
  <c r="G60" i="42"/>
  <c r="G57" i="42"/>
  <c r="I60" i="42"/>
  <c r="E71" i="42"/>
  <c r="E34" i="42" s="1"/>
  <c r="K57" i="35"/>
  <c r="E60" i="35"/>
  <c r="AB60" i="37"/>
  <c r="AB76" i="37"/>
  <c r="E57" i="38"/>
  <c r="M57" i="38"/>
  <c r="E70" i="38"/>
  <c r="E33" i="38" s="1"/>
  <c r="M70" i="38"/>
  <c r="M33" i="38" s="1"/>
  <c r="K71" i="38"/>
  <c r="K34" i="38" s="1"/>
  <c r="I72" i="38"/>
  <c r="I35" i="38" s="1"/>
  <c r="K57" i="39"/>
  <c r="AD60" i="39"/>
  <c r="AH60" i="39"/>
  <c r="N59" i="39" s="1"/>
  <c r="E73" i="39"/>
  <c r="E36" i="39" s="1"/>
  <c r="AD76" i="39"/>
  <c r="K70" i="39" s="1"/>
  <c r="K33" i="39" s="1"/>
  <c r="AH76" i="39"/>
  <c r="AD56" i="40"/>
  <c r="AH56" i="40"/>
  <c r="AC60" i="40"/>
  <c r="AG60" i="40"/>
  <c r="AG76" i="40"/>
  <c r="AC76" i="40"/>
  <c r="G73" i="40" s="1"/>
  <c r="G36" i="40" s="1"/>
  <c r="AF76" i="40"/>
  <c r="AB76" i="40"/>
  <c r="AA56" i="41"/>
  <c r="I57" i="42"/>
  <c r="G71" i="42"/>
  <c r="G34" i="42" s="1"/>
  <c r="M72" i="42"/>
  <c r="M35" i="42" s="1"/>
  <c r="G73" i="42"/>
  <c r="G36" i="42" s="1"/>
  <c r="I72" i="42"/>
  <c r="I35" i="42" s="1"/>
  <c r="K71" i="42"/>
  <c r="K34" i="42" s="1"/>
  <c r="M70" i="42"/>
  <c r="M33" i="42" s="1"/>
  <c r="E70" i="42"/>
  <c r="E33" i="42" s="1"/>
  <c r="M73" i="42"/>
  <c r="M36" i="42" s="1"/>
  <c r="E73" i="42"/>
  <c r="E36" i="42" s="1"/>
  <c r="G72" i="42"/>
  <c r="G35" i="42" s="1"/>
  <c r="I71" i="42"/>
  <c r="I34" i="42" s="1"/>
  <c r="K70" i="42"/>
  <c r="K33" i="42" s="1"/>
  <c r="G57" i="38"/>
  <c r="G62" i="38" s="1"/>
  <c r="I60" i="38"/>
  <c r="I62" i="38" s="1"/>
  <c r="M71" i="38"/>
  <c r="M34" i="38" s="1"/>
  <c r="K72" i="38"/>
  <c r="K35" i="38" s="1"/>
  <c r="E57" i="39"/>
  <c r="AI60" i="39"/>
  <c r="AI56" i="40"/>
  <c r="L59" i="41"/>
  <c r="J59" i="41"/>
  <c r="AB60" i="39"/>
  <c r="AB56" i="40"/>
  <c r="M60" i="40" s="1"/>
  <c r="M72" i="40"/>
  <c r="M35" i="40" s="1"/>
  <c r="E72" i="40"/>
  <c r="E35" i="40" s="1"/>
  <c r="K72" i="40"/>
  <c r="K35" i="40" s="1"/>
  <c r="M71" i="40"/>
  <c r="M34" i="40" s="1"/>
  <c r="AG56" i="41"/>
  <c r="AC56" i="41"/>
  <c r="AF56" i="41"/>
  <c r="AB56" i="41"/>
  <c r="H59" i="42"/>
  <c r="AI76" i="41"/>
  <c r="K57" i="42"/>
  <c r="E60" i="42"/>
  <c r="M60" i="42"/>
  <c r="AD60" i="42"/>
  <c r="J59" i="42" s="1"/>
  <c r="AH60" i="42"/>
  <c r="AH56" i="43"/>
  <c r="M57" i="43" s="1"/>
  <c r="I57" i="43"/>
  <c r="I62" i="43" s="1"/>
  <c r="K60" i="43"/>
  <c r="AC60" i="43"/>
  <c r="AG60" i="43"/>
  <c r="AC76" i="43"/>
  <c r="G71" i="43" s="1"/>
  <c r="G34" i="43" s="1"/>
  <c r="AG76" i="43"/>
  <c r="AC56" i="44"/>
  <c r="AG56" i="44"/>
  <c r="AB60" i="44"/>
  <c r="AF60" i="44"/>
  <c r="N59" i="44" s="1"/>
  <c r="AB76" i="44"/>
  <c r="M71" i="44" s="1"/>
  <c r="M34" i="44" s="1"/>
  <c r="AF76" i="44"/>
  <c r="AB56" i="45"/>
  <c r="G57" i="45" s="1"/>
  <c r="AF56" i="45"/>
  <c r="AF60" i="45"/>
  <c r="AH76" i="45"/>
  <c r="AD76" i="45"/>
  <c r="I73" i="45" s="1"/>
  <c r="I36" i="45" s="1"/>
  <c r="AG76" i="45"/>
  <c r="AC76" i="45"/>
  <c r="AG60" i="46"/>
  <c r="AC60" i="46"/>
  <c r="AF60" i="46"/>
  <c r="AB60" i="46"/>
  <c r="J59" i="46" s="1"/>
  <c r="AH56" i="47"/>
  <c r="G60" i="48"/>
  <c r="G62" i="48" s="1"/>
  <c r="G57" i="48"/>
  <c r="I60" i="48"/>
  <c r="I73" i="48"/>
  <c r="I36" i="48" s="1"/>
  <c r="AB76" i="41"/>
  <c r="E57" i="42"/>
  <c r="M57" i="42"/>
  <c r="K57" i="43"/>
  <c r="E60" i="43"/>
  <c r="AD60" i="43"/>
  <c r="AH60" i="43"/>
  <c r="G72" i="43"/>
  <c r="G35" i="43" s="1"/>
  <c r="E73" i="43"/>
  <c r="E36" i="43" s="1"/>
  <c r="AD76" i="43"/>
  <c r="AH76" i="43"/>
  <c r="AD56" i="44"/>
  <c r="G57" i="44" s="1"/>
  <c r="AH56" i="44"/>
  <c r="F59" i="44"/>
  <c r="F22" i="44" s="1"/>
  <c r="K60" i="44"/>
  <c r="AC60" i="44"/>
  <c r="AG60" i="44"/>
  <c r="AC76" i="44"/>
  <c r="K72" i="44" s="1"/>
  <c r="K35" i="44" s="1"/>
  <c r="AG76" i="44"/>
  <c r="AC56" i="45"/>
  <c r="AG56" i="45"/>
  <c r="AA60" i="45"/>
  <c r="G70" i="45"/>
  <c r="G33" i="45" s="1"/>
  <c r="AH56" i="46"/>
  <c r="AD56" i="46"/>
  <c r="M60" i="46" s="1"/>
  <c r="AG56" i="46"/>
  <c r="AC56" i="46"/>
  <c r="AG76" i="46"/>
  <c r="AC76" i="46"/>
  <c r="AF76" i="46"/>
  <c r="AB76" i="46"/>
  <c r="I71" i="46" s="1"/>
  <c r="I34" i="46" s="1"/>
  <c r="AA56" i="47"/>
  <c r="AI56" i="47"/>
  <c r="I57" i="48"/>
  <c r="I61" i="53"/>
  <c r="J58" i="53"/>
  <c r="E57" i="43"/>
  <c r="G60" i="43"/>
  <c r="AI60" i="43"/>
  <c r="AI76" i="43"/>
  <c r="AI56" i="44"/>
  <c r="E60" i="44"/>
  <c r="M60" i="44"/>
  <c r="G72" i="45"/>
  <c r="G35" i="45" s="1"/>
  <c r="I71" i="45"/>
  <c r="I34" i="45" s="1"/>
  <c r="M72" i="45"/>
  <c r="M35" i="45" s="1"/>
  <c r="E72" i="45"/>
  <c r="E35" i="45" s="1"/>
  <c r="N59" i="46"/>
  <c r="F59" i="46"/>
  <c r="F22" i="46" s="1"/>
  <c r="L59" i="47"/>
  <c r="J59" i="47"/>
  <c r="G57" i="43"/>
  <c r="AB60" i="43"/>
  <c r="J59" i="43" s="1"/>
  <c r="M71" i="43"/>
  <c r="M34" i="43" s="1"/>
  <c r="K72" i="43"/>
  <c r="K35" i="43" s="1"/>
  <c r="AB76" i="43"/>
  <c r="I73" i="43" s="1"/>
  <c r="I36" i="43" s="1"/>
  <c r="AB56" i="44"/>
  <c r="G60" i="44" s="1"/>
  <c r="G62" i="44" s="1"/>
  <c r="E57" i="44"/>
  <c r="M57" i="44"/>
  <c r="K57" i="45"/>
  <c r="K60" i="45"/>
  <c r="K62" i="45" s="1"/>
  <c r="G60" i="45"/>
  <c r="AH60" i="45"/>
  <c r="AD60" i="45"/>
  <c r="AG60" i="45"/>
  <c r="AC60" i="45"/>
  <c r="E71" i="45"/>
  <c r="E34" i="45" s="1"/>
  <c r="I57" i="46"/>
  <c r="I60" i="46"/>
  <c r="I62" i="46" s="1"/>
  <c r="K73" i="46"/>
  <c r="K36" i="46" s="1"/>
  <c r="M72" i="46"/>
  <c r="M35" i="46" s="1"/>
  <c r="I70" i="46"/>
  <c r="I33" i="46" s="1"/>
  <c r="I73" i="46"/>
  <c r="I36" i="46" s="1"/>
  <c r="E71" i="46"/>
  <c r="E34" i="46" s="1"/>
  <c r="G70" i="46"/>
  <c r="G33" i="46" s="1"/>
  <c r="AG56" i="47"/>
  <c r="AC56" i="47"/>
  <c r="AF56" i="47"/>
  <c r="AB56" i="47"/>
  <c r="G73" i="48"/>
  <c r="G36" i="48" s="1"/>
  <c r="H59" i="49"/>
  <c r="AI76" i="47"/>
  <c r="K57" i="48"/>
  <c r="E60" i="48"/>
  <c r="M60" i="48"/>
  <c r="AD60" i="48"/>
  <c r="F59" i="48" s="1"/>
  <c r="F22" i="48" s="1"/>
  <c r="AH60" i="48"/>
  <c r="G72" i="48"/>
  <c r="G35" i="48" s="1"/>
  <c r="E73" i="48"/>
  <c r="E36" i="48" s="1"/>
  <c r="AD76" i="48"/>
  <c r="AH76" i="48"/>
  <c r="K71" i="48" s="1"/>
  <c r="K34" i="48" s="1"/>
  <c r="AD56" i="49"/>
  <c r="M60" i="49" s="1"/>
  <c r="M62" i="49" s="1"/>
  <c r="AH56" i="49"/>
  <c r="F59" i="49"/>
  <c r="F22" i="49" s="1"/>
  <c r="N59" i="49"/>
  <c r="AC60" i="49"/>
  <c r="AG60" i="49"/>
  <c r="AC76" i="49"/>
  <c r="AG76" i="49"/>
  <c r="AC56" i="50"/>
  <c r="E57" i="50" s="1"/>
  <c r="AG56" i="50"/>
  <c r="I60" i="50" s="1"/>
  <c r="I62" i="50" s="1"/>
  <c r="AB60" i="50"/>
  <c r="N59" i="50" s="1"/>
  <c r="AF60" i="50"/>
  <c r="G70" i="50"/>
  <c r="G33" i="50" s="1"/>
  <c r="E71" i="50"/>
  <c r="E34" i="50" s="1"/>
  <c r="M71" i="50"/>
  <c r="M34" i="50" s="1"/>
  <c r="K72" i="50"/>
  <c r="K35" i="50" s="1"/>
  <c r="I73" i="50"/>
  <c r="I36" i="50" s="1"/>
  <c r="G60" i="51"/>
  <c r="G57" i="51"/>
  <c r="I60" i="51"/>
  <c r="AF60" i="52"/>
  <c r="K57" i="53"/>
  <c r="N59" i="53"/>
  <c r="G62" i="54"/>
  <c r="AB76" i="47"/>
  <c r="E57" i="48"/>
  <c r="M57" i="48"/>
  <c r="E70" i="48"/>
  <c r="E33" i="48" s="1"/>
  <c r="M70" i="48"/>
  <c r="M33" i="48" s="1"/>
  <c r="I72" i="48"/>
  <c r="I35" i="48" s="1"/>
  <c r="K57" i="49"/>
  <c r="E60" i="49"/>
  <c r="AD60" i="49"/>
  <c r="AH60" i="49"/>
  <c r="I71" i="49"/>
  <c r="I34" i="49" s="1"/>
  <c r="AD76" i="49"/>
  <c r="M72" i="49" s="1"/>
  <c r="M35" i="49" s="1"/>
  <c r="AH76" i="49"/>
  <c r="AD56" i="50"/>
  <c r="AH56" i="50"/>
  <c r="I57" i="50"/>
  <c r="F59" i="50"/>
  <c r="F22" i="50" s="1"/>
  <c r="AC60" i="50"/>
  <c r="AG60" i="50"/>
  <c r="I70" i="50"/>
  <c r="I33" i="50" s="1"/>
  <c r="G71" i="50"/>
  <c r="G34" i="50" s="1"/>
  <c r="E72" i="50"/>
  <c r="E35" i="50" s="1"/>
  <c r="M72" i="50"/>
  <c r="M35" i="50" s="1"/>
  <c r="K73" i="50"/>
  <c r="K36" i="50" s="1"/>
  <c r="I57" i="51"/>
  <c r="AA60" i="52"/>
  <c r="AI60" i="52"/>
  <c r="I73" i="52"/>
  <c r="I36" i="52" s="1"/>
  <c r="E57" i="49"/>
  <c r="M57" i="49"/>
  <c r="E60" i="50"/>
  <c r="M60" i="50"/>
  <c r="AD60" i="50"/>
  <c r="AH60" i="50"/>
  <c r="E73" i="50"/>
  <c r="E36" i="50" s="1"/>
  <c r="K60" i="53"/>
  <c r="K62" i="53" s="1"/>
  <c r="M57" i="50"/>
  <c r="J59" i="51"/>
  <c r="AH60" i="52"/>
  <c r="AD60" i="52"/>
  <c r="AG60" i="52"/>
  <c r="AC60" i="52"/>
  <c r="AI76" i="50"/>
  <c r="M70" i="50" s="1"/>
  <c r="M33" i="50" s="1"/>
  <c r="K57" i="51"/>
  <c r="K62" i="51" s="1"/>
  <c r="E60" i="51"/>
  <c r="M60" i="51"/>
  <c r="AD60" i="51"/>
  <c r="AH60" i="51"/>
  <c r="L59" i="51" s="1"/>
  <c r="AD76" i="51"/>
  <c r="I72" i="51" s="1"/>
  <c r="I35" i="51" s="1"/>
  <c r="AH76" i="51"/>
  <c r="AD56" i="52"/>
  <c r="AH56" i="52"/>
  <c r="M57" i="52" s="1"/>
  <c r="K57" i="52"/>
  <c r="AI76" i="52"/>
  <c r="M57" i="53"/>
  <c r="M60" i="53"/>
  <c r="M62" i="53" s="1"/>
  <c r="AD60" i="53"/>
  <c r="J59" i="53" s="1"/>
  <c r="AH60" i="53"/>
  <c r="AD76" i="53"/>
  <c r="K73" i="53" s="1"/>
  <c r="K36" i="53" s="1"/>
  <c r="AH76" i="53"/>
  <c r="I57" i="54"/>
  <c r="I60" i="54"/>
  <c r="I62" i="54" s="1"/>
  <c r="AF60" i="54"/>
  <c r="G70" i="54"/>
  <c r="G33" i="54" s="1"/>
  <c r="M71" i="54"/>
  <c r="M34" i="54" s="1"/>
  <c r="I73" i="54"/>
  <c r="I36" i="54" s="1"/>
  <c r="G57" i="55"/>
  <c r="G62" i="55" s="1"/>
  <c r="AH60" i="55"/>
  <c r="E57" i="51"/>
  <c r="M57" i="51"/>
  <c r="AB76" i="52"/>
  <c r="G57" i="53"/>
  <c r="K57" i="54"/>
  <c r="AA60" i="54"/>
  <c r="AI60" i="54"/>
  <c r="I70" i="54"/>
  <c r="I33" i="54" s="1"/>
  <c r="E72" i="54"/>
  <c r="E35" i="54" s="1"/>
  <c r="I57" i="55"/>
  <c r="AA60" i="55"/>
  <c r="L59" i="57"/>
  <c r="AH60" i="54"/>
  <c r="AD60" i="54"/>
  <c r="AG60" i="54"/>
  <c r="AC60" i="54"/>
  <c r="G73" i="54"/>
  <c r="G36" i="54" s="1"/>
  <c r="I72" i="54"/>
  <c r="I35" i="54" s="1"/>
  <c r="K71" i="54"/>
  <c r="K34" i="54" s="1"/>
  <c r="M70" i="54"/>
  <c r="M33" i="54" s="1"/>
  <c r="E70" i="54"/>
  <c r="E33" i="54" s="1"/>
  <c r="M73" i="54"/>
  <c r="M36" i="54" s="1"/>
  <c r="E73" i="54"/>
  <c r="E36" i="54" s="1"/>
  <c r="G72" i="54"/>
  <c r="G35" i="54" s="1"/>
  <c r="I71" i="54"/>
  <c r="I34" i="54" s="1"/>
  <c r="K70" i="54"/>
  <c r="K33" i="54" s="1"/>
  <c r="AG60" i="55"/>
  <c r="AC60" i="55"/>
  <c r="AF60" i="55"/>
  <c r="AB60" i="55"/>
  <c r="AI56" i="54"/>
  <c r="M60" i="54" s="1"/>
  <c r="K60" i="54"/>
  <c r="K62" i="54" s="1"/>
  <c r="AH56" i="55"/>
  <c r="M60" i="55" s="1"/>
  <c r="K57" i="55"/>
  <c r="I60" i="55"/>
  <c r="AB76" i="55"/>
  <c r="K72" i="55" s="1"/>
  <c r="K35" i="55" s="1"/>
  <c r="AF76" i="55"/>
  <c r="M71" i="55" s="1"/>
  <c r="M34" i="55" s="1"/>
  <c r="AB56" i="56"/>
  <c r="M60" i="56" s="1"/>
  <c r="M62" i="56" s="1"/>
  <c r="AF56" i="56"/>
  <c r="G57" i="56"/>
  <c r="H59" i="56"/>
  <c r="E72" i="56"/>
  <c r="E35" i="56" s="1"/>
  <c r="AC76" i="56"/>
  <c r="G71" i="56" s="1"/>
  <c r="G34" i="56" s="1"/>
  <c r="AG76" i="56"/>
  <c r="AC56" i="57"/>
  <c r="I57" i="57" s="1"/>
  <c r="AG56" i="57"/>
  <c r="H59" i="57"/>
  <c r="G57" i="54"/>
  <c r="G71" i="55"/>
  <c r="G34" i="55" s="1"/>
  <c r="AC76" i="55"/>
  <c r="I70" i="55" s="1"/>
  <c r="I33" i="55" s="1"/>
  <c r="AG76" i="55"/>
  <c r="AC56" i="56"/>
  <c r="G60" i="56" s="1"/>
  <c r="G62" i="56" s="1"/>
  <c r="AG56" i="56"/>
  <c r="I57" i="56"/>
  <c r="I60" i="56"/>
  <c r="I62" i="56" s="1"/>
  <c r="G72" i="56"/>
  <c r="G35" i="56" s="1"/>
  <c r="E73" i="56"/>
  <c r="E36" i="56" s="1"/>
  <c r="AD76" i="56"/>
  <c r="AH76" i="56"/>
  <c r="AD56" i="57"/>
  <c r="G57" i="57" s="1"/>
  <c r="AH56" i="57"/>
  <c r="K57" i="57" s="1"/>
  <c r="K62" i="60"/>
  <c r="AH56" i="56"/>
  <c r="K57" i="56"/>
  <c r="K60" i="56"/>
  <c r="K62" i="56" s="1"/>
  <c r="AI76" i="56"/>
  <c r="E60" i="57"/>
  <c r="J59" i="57"/>
  <c r="M57" i="56"/>
  <c r="AB76" i="56"/>
  <c r="I70" i="56" s="1"/>
  <c r="I33" i="56" s="1"/>
  <c r="I60" i="57"/>
  <c r="L59" i="58"/>
  <c r="AI60" i="57"/>
  <c r="AI76" i="57"/>
  <c r="AI56" i="58"/>
  <c r="AD60" i="58"/>
  <c r="AH60" i="58"/>
  <c r="AD76" i="58"/>
  <c r="AH76" i="58"/>
  <c r="AD56" i="59"/>
  <c r="AH56" i="59"/>
  <c r="AB60" i="59"/>
  <c r="J59" i="59" s="1"/>
  <c r="AF60" i="59"/>
  <c r="I70" i="59"/>
  <c r="I33" i="59" s="1"/>
  <c r="G71" i="59"/>
  <c r="G34" i="59" s="1"/>
  <c r="E72" i="59"/>
  <c r="E35" i="59" s="1"/>
  <c r="M72" i="59"/>
  <c r="M35" i="59" s="1"/>
  <c r="K73" i="59"/>
  <c r="K36" i="59" s="1"/>
  <c r="I57" i="60"/>
  <c r="G60" i="60"/>
  <c r="AI60" i="60"/>
  <c r="AB76" i="60"/>
  <c r="AF76" i="60"/>
  <c r="AI60" i="58"/>
  <c r="AI76" i="58"/>
  <c r="AI56" i="59"/>
  <c r="AC60" i="59"/>
  <c r="AG60" i="59"/>
  <c r="I71" i="59"/>
  <c r="I34" i="59" s="1"/>
  <c r="G72" i="59"/>
  <c r="G35" i="59" s="1"/>
  <c r="E73" i="59"/>
  <c r="E36" i="59" s="1"/>
  <c r="M73" i="59"/>
  <c r="M36" i="59" s="1"/>
  <c r="K57" i="60"/>
  <c r="I60" i="60"/>
  <c r="I62" i="60" s="1"/>
  <c r="AC76" i="60"/>
  <c r="M73" i="60" s="1"/>
  <c r="M36" i="60" s="1"/>
  <c r="AG76" i="60"/>
  <c r="AC60" i="57"/>
  <c r="N59" i="57" s="1"/>
  <c r="AC76" i="57"/>
  <c r="I70" i="57" s="1"/>
  <c r="I33" i="57" s="1"/>
  <c r="AC56" i="58"/>
  <c r="K57" i="58" s="1"/>
  <c r="AB60" i="58"/>
  <c r="E71" i="58"/>
  <c r="E34" i="58" s="1"/>
  <c r="AB76" i="58"/>
  <c r="I71" i="58" s="1"/>
  <c r="I34" i="58" s="1"/>
  <c r="AB56" i="59"/>
  <c r="M57" i="59" s="1"/>
  <c r="AD60" i="59"/>
  <c r="AH60" i="59"/>
  <c r="E70" i="59"/>
  <c r="E33" i="59" s="1"/>
  <c r="M70" i="59"/>
  <c r="M33" i="59" s="1"/>
  <c r="K71" i="59"/>
  <c r="K34" i="59" s="1"/>
  <c r="I72" i="59"/>
  <c r="I35" i="59" s="1"/>
  <c r="M57" i="60"/>
  <c r="M62" i="60" s="1"/>
  <c r="AC60" i="60"/>
  <c r="L59" i="60" s="1"/>
  <c r="I71" i="60"/>
  <c r="I34" i="60" s="1"/>
  <c r="G72" i="60"/>
  <c r="G35" i="60" s="1"/>
  <c r="AD76" i="60"/>
  <c r="AH76" i="60"/>
  <c r="G57" i="60"/>
  <c r="K61" i="31" l="1"/>
  <c r="L58" i="31"/>
  <c r="L58" i="58"/>
  <c r="L58" i="57"/>
  <c r="J58" i="57"/>
  <c r="I61" i="57"/>
  <c r="E61" i="50"/>
  <c r="E24" i="50" s="1"/>
  <c r="F58" i="50"/>
  <c r="F21" i="50" s="1"/>
  <c r="E20" i="50"/>
  <c r="G61" i="44"/>
  <c r="G62" i="13"/>
  <c r="M61" i="5"/>
  <c r="N58" i="5"/>
  <c r="H58" i="57"/>
  <c r="K61" i="34"/>
  <c r="E61" i="24"/>
  <c r="E24" i="24" s="1"/>
  <c r="E20" i="24"/>
  <c r="N58" i="20"/>
  <c r="H58" i="5"/>
  <c r="E61" i="12"/>
  <c r="E24" i="12" s="1"/>
  <c r="E20" i="12"/>
  <c r="E61" i="4"/>
  <c r="E24" i="4" s="1"/>
  <c r="F58" i="4"/>
  <c r="F21" i="4" s="1"/>
  <c r="E20" i="4"/>
  <c r="M61" i="18"/>
  <c r="G61" i="13"/>
  <c r="H58" i="13"/>
  <c r="G61" i="45"/>
  <c r="E61" i="9"/>
  <c r="E24" i="9" s="1"/>
  <c r="E20" i="9"/>
  <c r="K70" i="60"/>
  <c r="K33" i="60" s="1"/>
  <c r="K72" i="58"/>
  <c r="K35" i="58" s="1"/>
  <c r="N59" i="58"/>
  <c r="F59" i="58"/>
  <c r="F22" i="58" s="1"/>
  <c r="J59" i="58"/>
  <c r="K61" i="60"/>
  <c r="L58" i="60"/>
  <c r="L59" i="59"/>
  <c r="G73" i="60"/>
  <c r="G36" i="60" s="1"/>
  <c r="I72" i="60"/>
  <c r="I35" i="60" s="1"/>
  <c r="K71" i="60"/>
  <c r="K34" i="60" s="1"/>
  <c r="M70" i="60"/>
  <c r="M33" i="60" s="1"/>
  <c r="E70" i="60"/>
  <c r="E33" i="60" s="1"/>
  <c r="K73" i="60"/>
  <c r="K36" i="60" s="1"/>
  <c r="M72" i="60"/>
  <c r="M35" i="60" s="1"/>
  <c r="E72" i="60"/>
  <c r="E35" i="60" s="1"/>
  <c r="G71" i="60"/>
  <c r="G34" i="60" s="1"/>
  <c r="I70" i="60"/>
  <c r="I33" i="60" s="1"/>
  <c r="E71" i="60"/>
  <c r="E34" i="60" s="1"/>
  <c r="I61" i="60"/>
  <c r="I60" i="59"/>
  <c r="E73" i="58"/>
  <c r="E36" i="58" s="1"/>
  <c r="H59" i="58"/>
  <c r="E57" i="57"/>
  <c r="F59" i="57"/>
  <c r="F22" i="57" s="1"/>
  <c r="G60" i="57"/>
  <c r="G62" i="57" s="1"/>
  <c r="K61" i="56"/>
  <c r="L58" i="56"/>
  <c r="I60" i="58"/>
  <c r="I72" i="57"/>
  <c r="I35" i="57" s="1"/>
  <c r="E72" i="57"/>
  <c r="E35" i="57" s="1"/>
  <c r="I71" i="56"/>
  <c r="I34" i="56" s="1"/>
  <c r="M72" i="55"/>
  <c r="M35" i="55" s="1"/>
  <c r="M57" i="55"/>
  <c r="K73" i="57"/>
  <c r="K36" i="57" s="1"/>
  <c r="K73" i="56"/>
  <c r="K36" i="56" s="1"/>
  <c r="I73" i="55"/>
  <c r="I36" i="55" s="1"/>
  <c r="G70" i="55"/>
  <c r="G33" i="55" s="1"/>
  <c r="M57" i="57"/>
  <c r="K60" i="55"/>
  <c r="K62" i="55" s="1"/>
  <c r="N59" i="54"/>
  <c r="L59" i="54"/>
  <c r="J59" i="54"/>
  <c r="H59" i="54"/>
  <c r="K72" i="52"/>
  <c r="K35" i="52" s="1"/>
  <c r="M71" i="52"/>
  <c r="M34" i="52" s="1"/>
  <c r="E71" i="52"/>
  <c r="E34" i="52" s="1"/>
  <c r="G70" i="52"/>
  <c r="G33" i="52" s="1"/>
  <c r="G73" i="52"/>
  <c r="G36" i="52" s="1"/>
  <c r="I72" i="52"/>
  <c r="I35" i="52" s="1"/>
  <c r="K71" i="52"/>
  <c r="K34" i="52" s="1"/>
  <c r="M70" i="52"/>
  <c r="M33" i="52" s="1"/>
  <c r="E70" i="52"/>
  <c r="E33" i="52" s="1"/>
  <c r="K73" i="52"/>
  <c r="K36" i="52" s="1"/>
  <c r="E72" i="52"/>
  <c r="E35" i="52" s="1"/>
  <c r="I70" i="52"/>
  <c r="I33" i="52" s="1"/>
  <c r="E73" i="52"/>
  <c r="E36" i="52" s="1"/>
  <c r="I71" i="52"/>
  <c r="I34" i="52" s="1"/>
  <c r="M72" i="52"/>
  <c r="M35" i="52" s="1"/>
  <c r="G71" i="52"/>
  <c r="G34" i="52" s="1"/>
  <c r="M73" i="52"/>
  <c r="M36" i="52" s="1"/>
  <c r="G72" i="52"/>
  <c r="G35" i="52" s="1"/>
  <c r="K70" i="52"/>
  <c r="K33" i="52" s="1"/>
  <c r="G60" i="52"/>
  <c r="I57" i="52"/>
  <c r="N59" i="51"/>
  <c r="G72" i="53"/>
  <c r="G35" i="53" s="1"/>
  <c r="K71" i="53"/>
  <c r="K34" i="53" s="1"/>
  <c r="M60" i="52"/>
  <c r="M62" i="52" s="1"/>
  <c r="G57" i="49"/>
  <c r="K57" i="50"/>
  <c r="K72" i="48"/>
  <c r="K35" i="48" s="1"/>
  <c r="G72" i="51"/>
  <c r="G35" i="51" s="1"/>
  <c r="K71" i="51"/>
  <c r="K34" i="51" s="1"/>
  <c r="F59" i="51"/>
  <c r="F22" i="51" s="1"/>
  <c r="E73" i="49"/>
  <c r="E36" i="49" s="1"/>
  <c r="M61" i="48"/>
  <c r="I73" i="53"/>
  <c r="I36" i="53" s="1"/>
  <c r="H59" i="53"/>
  <c r="E71" i="51"/>
  <c r="E34" i="51" s="1"/>
  <c r="L59" i="50"/>
  <c r="E72" i="49"/>
  <c r="E35" i="49" s="1"/>
  <c r="L59" i="49"/>
  <c r="J59" i="49"/>
  <c r="I57" i="49"/>
  <c r="K73" i="48"/>
  <c r="K36" i="48" s="1"/>
  <c r="M72" i="48"/>
  <c r="M35" i="48" s="1"/>
  <c r="E72" i="48"/>
  <c r="E35" i="48" s="1"/>
  <c r="G71" i="48"/>
  <c r="G34" i="48" s="1"/>
  <c r="I70" i="48"/>
  <c r="I33" i="48" s="1"/>
  <c r="M71" i="48"/>
  <c r="M34" i="48" s="1"/>
  <c r="E71" i="48"/>
  <c r="E34" i="48" s="1"/>
  <c r="G70" i="48"/>
  <c r="G33" i="48" s="1"/>
  <c r="I71" i="48"/>
  <c r="I34" i="48" s="1"/>
  <c r="M62" i="48"/>
  <c r="H59" i="48"/>
  <c r="M71" i="46"/>
  <c r="M34" i="46" s="1"/>
  <c r="G71" i="46"/>
  <c r="G34" i="46" s="1"/>
  <c r="E60" i="46"/>
  <c r="K60" i="46"/>
  <c r="K62" i="46" s="1"/>
  <c r="E57" i="45"/>
  <c r="E60" i="45"/>
  <c r="E71" i="43"/>
  <c r="E34" i="43" s="1"/>
  <c r="G57" i="52"/>
  <c r="I70" i="45"/>
  <c r="I33" i="45" s="1"/>
  <c r="K73" i="45"/>
  <c r="K36" i="45" s="1"/>
  <c r="E73" i="45"/>
  <c r="E36" i="45" s="1"/>
  <c r="K57" i="44"/>
  <c r="G62" i="43"/>
  <c r="M73" i="50"/>
  <c r="M36" i="50" s="1"/>
  <c r="K57" i="46"/>
  <c r="M72" i="44"/>
  <c r="M35" i="44" s="1"/>
  <c r="I57" i="44"/>
  <c r="I71" i="43"/>
  <c r="I34" i="43" s="1"/>
  <c r="E62" i="43"/>
  <c r="E25" i="43" s="1"/>
  <c r="E23" i="43"/>
  <c r="E20" i="42"/>
  <c r="E61" i="42"/>
  <c r="E24" i="42" s="1"/>
  <c r="K72" i="51"/>
  <c r="K35" i="51" s="1"/>
  <c r="I62" i="48"/>
  <c r="E73" i="46"/>
  <c r="E36" i="46" s="1"/>
  <c r="I72" i="45"/>
  <c r="I35" i="45" s="1"/>
  <c r="M70" i="45"/>
  <c r="M33" i="45" s="1"/>
  <c r="G73" i="45"/>
  <c r="G36" i="45" s="1"/>
  <c r="I60" i="45"/>
  <c r="J59" i="44"/>
  <c r="H59" i="44"/>
  <c r="H58" i="44" s="1"/>
  <c r="K73" i="43"/>
  <c r="K36" i="43" s="1"/>
  <c r="I70" i="43"/>
  <c r="I33" i="43" s="1"/>
  <c r="N59" i="43"/>
  <c r="N58" i="43" s="1"/>
  <c r="K61" i="42"/>
  <c r="M57" i="45"/>
  <c r="I73" i="40"/>
  <c r="I36" i="40" s="1"/>
  <c r="K73" i="40"/>
  <c r="K36" i="40" s="1"/>
  <c r="L59" i="39"/>
  <c r="J59" i="39"/>
  <c r="E60" i="40"/>
  <c r="G60" i="39"/>
  <c r="G73" i="46"/>
  <c r="G36" i="46" s="1"/>
  <c r="I72" i="40"/>
  <c r="I35" i="40" s="1"/>
  <c r="M70" i="40"/>
  <c r="M33" i="40" s="1"/>
  <c r="E70" i="40"/>
  <c r="E33" i="40" s="1"/>
  <c r="M73" i="40"/>
  <c r="M36" i="40" s="1"/>
  <c r="G72" i="40"/>
  <c r="G35" i="40" s="1"/>
  <c r="K70" i="40"/>
  <c r="K33" i="40" s="1"/>
  <c r="K71" i="40"/>
  <c r="K34" i="40" s="1"/>
  <c r="K60" i="40"/>
  <c r="G72" i="39"/>
  <c r="G35" i="39" s="1"/>
  <c r="E61" i="38"/>
  <c r="E24" i="38" s="1"/>
  <c r="F58" i="38"/>
  <c r="F21" i="38" s="1"/>
  <c r="E20" i="38"/>
  <c r="K61" i="35"/>
  <c r="M60" i="43"/>
  <c r="M62" i="43" s="1"/>
  <c r="G62" i="42"/>
  <c r="I71" i="40"/>
  <c r="I34" i="40" s="1"/>
  <c r="I60" i="40"/>
  <c r="M72" i="39"/>
  <c r="M35" i="39" s="1"/>
  <c r="F59" i="39"/>
  <c r="F22" i="39" s="1"/>
  <c r="M62" i="38"/>
  <c r="G60" i="40"/>
  <c r="E57" i="37"/>
  <c r="I60" i="37"/>
  <c r="I62" i="37" s="1"/>
  <c r="G61" i="34"/>
  <c r="G61" i="30"/>
  <c r="H58" i="30"/>
  <c r="M60" i="39"/>
  <c r="I72" i="34"/>
  <c r="I35" i="34" s="1"/>
  <c r="M57" i="34"/>
  <c r="M62" i="34" s="1"/>
  <c r="I57" i="32"/>
  <c r="K70" i="31"/>
  <c r="K33" i="31" s="1"/>
  <c r="E23" i="31"/>
  <c r="E62" i="31"/>
  <c r="E25" i="31" s="1"/>
  <c r="M61" i="30"/>
  <c r="K62" i="28"/>
  <c r="I73" i="38"/>
  <c r="I36" i="38" s="1"/>
  <c r="K57" i="37"/>
  <c r="K60" i="36"/>
  <c r="K62" i="36" s="1"/>
  <c r="I57" i="36"/>
  <c r="I60" i="36"/>
  <c r="I62" i="36" s="1"/>
  <c r="G57" i="36"/>
  <c r="M60" i="36"/>
  <c r="M62" i="36" s="1"/>
  <c r="K57" i="36"/>
  <c r="G60" i="36"/>
  <c r="G62" i="36" s="1"/>
  <c r="E57" i="36"/>
  <c r="E60" i="36"/>
  <c r="M57" i="36"/>
  <c r="I71" i="34"/>
  <c r="I34" i="34" s="1"/>
  <c r="E23" i="34"/>
  <c r="E62" i="34"/>
  <c r="E25" i="34" s="1"/>
  <c r="K60" i="33"/>
  <c r="K62" i="33" s="1"/>
  <c r="I57" i="33"/>
  <c r="I60" i="33"/>
  <c r="G57" i="33"/>
  <c r="K73" i="31"/>
  <c r="K36" i="31" s="1"/>
  <c r="I70" i="31"/>
  <c r="I33" i="31" s="1"/>
  <c r="N59" i="31"/>
  <c r="G72" i="30"/>
  <c r="G35" i="30" s="1"/>
  <c r="E61" i="29"/>
  <c r="E24" i="29" s="1"/>
  <c r="F58" i="29"/>
  <c r="F21" i="29" s="1"/>
  <c r="E20" i="29"/>
  <c r="M72" i="27"/>
  <c r="M35" i="27" s="1"/>
  <c r="E60" i="26"/>
  <c r="K73" i="34"/>
  <c r="K36" i="34" s="1"/>
  <c r="I70" i="34"/>
  <c r="I33" i="34" s="1"/>
  <c r="N59" i="34"/>
  <c r="M60" i="33"/>
  <c r="M62" i="33" s="1"/>
  <c r="K72" i="31"/>
  <c r="K35" i="31" s="1"/>
  <c r="G57" i="31"/>
  <c r="G62" i="31" s="1"/>
  <c r="I73" i="30"/>
  <c r="I36" i="30" s="1"/>
  <c r="K72" i="30"/>
  <c r="K35" i="30" s="1"/>
  <c r="M71" i="30"/>
  <c r="M34" i="30" s="1"/>
  <c r="E71" i="30"/>
  <c r="E34" i="30" s="1"/>
  <c r="G70" i="30"/>
  <c r="G33" i="30" s="1"/>
  <c r="K71" i="30"/>
  <c r="K34" i="30" s="1"/>
  <c r="M70" i="30"/>
  <c r="M33" i="30" s="1"/>
  <c r="E70" i="30"/>
  <c r="E33" i="30" s="1"/>
  <c r="G71" i="30"/>
  <c r="G34" i="30" s="1"/>
  <c r="K62" i="30"/>
  <c r="M62" i="29"/>
  <c r="M57" i="28"/>
  <c r="I57" i="26"/>
  <c r="I62" i="26" s="1"/>
  <c r="M72" i="25"/>
  <c r="M35" i="25" s="1"/>
  <c r="G71" i="25"/>
  <c r="G34" i="25" s="1"/>
  <c r="K72" i="25"/>
  <c r="K35" i="25" s="1"/>
  <c r="E71" i="25"/>
  <c r="E34" i="25" s="1"/>
  <c r="J59" i="33"/>
  <c r="F59" i="27"/>
  <c r="F22" i="27" s="1"/>
  <c r="G71" i="26"/>
  <c r="G34" i="26" s="1"/>
  <c r="K70" i="26"/>
  <c r="K33" i="26" s="1"/>
  <c r="M73" i="26"/>
  <c r="M36" i="26" s="1"/>
  <c r="E73" i="25"/>
  <c r="E36" i="25" s="1"/>
  <c r="K71" i="25"/>
  <c r="K34" i="25" s="1"/>
  <c r="K57" i="24"/>
  <c r="G61" i="22"/>
  <c r="H58" i="22"/>
  <c r="E61" i="19"/>
  <c r="E24" i="19" s="1"/>
  <c r="E20" i="19"/>
  <c r="M57" i="31"/>
  <c r="M60" i="28"/>
  <c r="M62" i="28" s="1"/>
  <c r="N59" i="26"/>
  <c r="K60" i="20"/>
  <c r="K62" i="20" s="1"/>
  <c r="M60" i="19"/>
  <c r="M62" i="19" s="1"/>
  <c r="M61" i="35"/>
  <c r="I61" i="29"/>
  <c r="J58" i="29"/>
  <c r="K71" i="26"/>
  <c r="K34" i="26" s="1"/>
  <c r="G57" i="26"/>
  <c r="M57" i="25"/>
  <c r="K72" i="24"/>
  <c r="K35" i="24" s="1"/>
  <c r="H59" i="24"/>
  <c r="N59" i="24"/>
  <c r="N58" i="24" s="1"/>
  <c r="F59" i="24"/>
  <c r="F22" i="24" s="1"/>
  <c r="J59" i="24"/>
  <c r="J58" i="24" s="1"/>
  <c r="E72" i="23"/>
  <c r="E35" i="23" s="1"/>
  <c r="E73" i="22"/>
  <c r="E36" i="22" s="1"/>
  <c r="M61" i="21"/>
  <c r="G57" i="20"/>
  <c r="G62" i="20" s="1"/>
  <c r="G71" i="19"/>
  <c r="G34" i="19" s="1"/>
  <c r="G72" i="18"/>
  <c r="G35" i="18" s="1"/>
  <c r="E61" i="17"/>
  <c r="E24" i="17" s="1"/>
  <c r="F58" i="17"/>
  <c r="F21" i="17" s="1"/>
  <c r="E20" i="17"/>
  <c r="H59" i="34"/>
  <c r="H58" i="34" s="1"/>
  <c r="K62" i="29"/>
  <c r="E71" i="26"/>
  <c r="E34" i="26" s="1"/>
  <c r="M71" i="25"/>
  <c r="M34" i="25" s="1"/>
  <c r="G60" i="24"/>
  <c r="G62" i="24" s="1"/>
  <c r="K72" i="23"/>
  <c r="K35" i="23" s="1"/>
  <c r="G57" i="23"/>
  <c r="I73" i="22"/>
  <c r="I36" i="22" s="1"/>
  <c r="K72" i="22"/>
  <c r="K35" i="22" s="1"/>
  <c r="M71" i="22"/>
  <c r="M34" i="22" s="1"/>
  <c r="E71" i="22"/>
  <c r="E34" i="22" s="1"/>
  <c r="G70" i="22"/>
  <c r="G33" i="22" s="1"/>
  <c r="I72" i="22"/>
  <c r="I35" i="22" s="1"/>
  <c r="K71" i="22"/>
  <c r="K34" i="22" s="1"/>
  <c r="M70" i="22"/>
  <c r="M33" i="22" s="1"/>
  <c r="E70" i="22"/>
  <c r="E33" i="22" s="1"/>
  <c r="G71" i="22"/>
  <c r="G34" i="22" s="1"/>
  <c r="K62" i="22"/>
  <c r="G72" i="21"/>
  <c r="G35" i="21" s="1"/>
  <c r="N59" i="21"/>
  <c r="N58" i="21" s="1"/>
  <c r="F59" i="21"/>
  <c r="F22" i="21" s="1"/>
  <c r="K61" i="21"/>
  <c r="K72" i="19"/>
  <c r="K35" i="19" s="1"/>
  <c r="G57" i="19"/>
  <c r="I73" i="18"/>
  <c r="I36" i="18" s="1"/>
  <c r="K72" i="18"/>
  <c r="K35" i="18" s="1"/>
  <c r="M71" i="18"/>
  <c r="M34" i="18" s="1"/>
  <c r="E71" i="18"/>
  <c r="E34" i="18" s="1"/>
  <c r="G70" i="18"/>
  <c r="G33" i="18" s="1"/>
  <c r="I72" i="18"/>
  <c r="I35" i="18" s="1"/>
  <c r="K71" i="18"/>
  <c r="K34" i="18" s="1"/>
  <c r="M70" i="18"/>
  <c r="M33" i="18" s="1"/>
  <c r="E70" i="18"/>
  <c r="E33" i="18" s="1"/>
  <c r="G71" i="18"/>
  <c r="G34" i="18" s="1"/>
  <c r="K62" i="18"/>
  <c r="M60" i="24"/>
  <c r="M62" i="24" s="1"/>
  <c r="J59" i="21"/>
  <c r="K70" i="17"/>
  <c r="K33" i="17" s="1"/>
  <c r="E70" i="17"/>
  <c r="E33" i="17" s="1"/>
  <c r="G73" i="17"/>
  <c r="G36" i="17" s="1"/>
  <c r="H58" i="15"/>
  <c r="I61" i="10"/>
  <c r="J58" i="10"/>
  <c r="E61" i="8"/>
  <c r="E24" i="8" s="1"/>
  <c r="F58" i="8"/>
  <c r="F21" i="8" s="1"/>
  <c r="E20" i="8"/>
  <c r="L58" i="5"/>
  <c r="I73" i="24"/>
  <c r="I36" i="24" s="1"/>
  <c r="M73" i="17"/>
  <c r="M36" i="17" s="1"/>
  <c r="K61" i="12"/>
  <c r="L58" i="12"/>
  <c r="E61" i="11"/>
  <c r="E24" i="11" s="1"/>
  <c r="F58" i="11"/>
  <c r="F21" i="11" s="1"/>
  <c r="E20" i="11"/>
  <c r="I57" i="9"/>
  <c r="E23" i="8"/>
  <c r="E62" i="8"/>
  <c r="E25" i="8" s="1"/>
  <c r="G61" i="6"/>
  <c r="H58" i="6"/>
  <c r="G72" i="4"/>
  <c r="G35" i="4" s="1"/>
  <c r="E62" i="4"/>
  <c r="E25" i="4" s="1"/>
  <c r="E23" i="4"/>
  <c r="G73" i="22"/>
  <c r="G36" i="22" s="1"/>
  <c r="M73" i="19"/>
  <c r="M36" i="19" s="1"/>
  <c r="H59" i="17"/>
  <c r="H58" i="17" s="1"/>
  <c r="G72" i="15"/>
  <c r="G35" i="15" s="1"/>
  <c r="F58" i="14"/>
  <c r="F21" i="14" s="1"/>
  <c r="E20" i="14"/>
  <c r="K73" i="12"/>
  <c r="K36" i="12" s="1"/>
  <c r="I70" i="12"/>
  <c r="I33" i="12" s="1"/>
  <c r="F59" i="12"/>
  <c r="F22" i="12" s="1"/>
  <c r="E23" i="11"/>
  <c r="E62" i="11"/>
  <c r="E25" i="11" s="1"/>
  <c r="E61" i="10"/>
  <c r="E24" i="10" s="1"/>
  <c r="E20" i="10"/>
  <c r="G57" i="9"/>
  <c r="I70" i="8"/>
  <c r="I33" i="8" s="1"/>
  <c r="E23" i="7"/>
  <c r="E62" i="7"/>
  <c r="E25" i="7" s="1"/>
  <c r="M73" i="5"/>
  <c r="M36" i="5" s="1"/>
  <c r="E73" i="5"/>
  <c r="E36" i="5" s="1"/>
  <c r="G72" i="5"/>
  <c r="G35" i="5" s="1"/>
  <c r="I71" i="5"/>
  <c r="I34" i="5" s="1"/>
  <c r="K70" i="5"/>
  <c r="K33" i="5" s="1"/>
  <c r="K73" i="5"/>
  <c r="K36" i="5" s="1"/>
  <c r="M72" i="5"/>
  <c r="M35" i="5" s="1"/>
  <c r="E72" i="5"/>
  <c r="E35" i="5" s="1"/>
  <c r="G71" i="5"/>
  <c r="G34" i="5" s="1"/>
  <c r="I70" i="5"/>
  <c r="I33" i="5" s="1"/>
  <c r="K72" i="5"/>
  <c r="K35" i="5" s="1"/>
  <c r="M71" i="5"/>
  <c r="M34" i="5" s="1"/>
  <c r="E71" i="5"/>
  <c r="E34" i="5" s="1"/>
  <c r="G70" i="5"/>
  <c r="G33" i="5" s="1"/>
  <c r="G73" i="5"/>
  <c r="G36" i="5" s="1"/>
  <c r="I72" i="5"/>
  <c r="I35" i="5" s="1"/>
  <c r="K71" i="5"/>
  <c r="K34" i="5" s="1"/>
  <c r="M70" i="5"/>
  <c r="M33" i="5" s="1"/>
  <c r="E70" i="5"/>
  <c r="E33" i="5" s="1"/>
  <c r="M72" i="4"/>
  <c r="M35" i="4" s="1"/>
  <c r="I57" i="4"/>
  <c r="G60" i="23"/>
  <c r="M60" i="20"/>
  <c r="M62" i="20" s="1"/>
  <c r="K73" i="15"/>
  <c r="K36" i="15" s="1"/>
  <c r="I70" i="15"/>
  <c r="I33" i="15" s="1"/>
  <c r="N59" i="15"/>
  <c r="G72" i="14"/>
  <c r="G35" i="14" s="1"/>
  <c r="M60" i="14"/>
  <c r="M62" i="14" s="1"/>
  <c r="K72" i="12"/>
  <c r="K35" i="12" s="1"/>
  <c r="G57" i="12"/>
  <c r="I73" i="11"/>
  <c r="I36" i="11" s="1"/>
  <c r="K72" i="11"/>
  <c r="K35" i="11" s="1"/>
  <c r="M71" i="11"/>
  <c r="M34" i="11" s="1"/>
  <c r="E71" i="11"/>
  <c r="E34" i="11" s="1"/>
  <c r="G70" i="11"/>
  <c r="G33" i="11" s="1"/>
  <c r="K71" i="11"/>
  <c r="K34" i="11" s="1"/>
  <c r="M70" i="11"/>
  <c r="M33" i="11" s="1"/>
  <c r="E70" i="11"/>
  <c r="E33" i="11" s="1"/>
  <c r="G71" i="11"/>
  <c r="G34" i="11" s="1"/>
  <c r="K62" i="11"/>
  <c r="E73" i="10"/>
  <c r="E36" i="10" s="1"/>
  <c r="I73" i="8"/>
  <c r="I36" i="8" s="1"/>
  <c r="G70" i="8"/>
  <c r="G33" i="8" s="1"/>
  <c r="E72" i="7"/>
  <c r="E35" i="7" s="1"/>
  <c r="L59" i="7"/>
  <c r="I61" i="7"/>
  <c r="M73" i="6"/>
  <c r="M36" i="6" s="1"/>
  <c r="K70" i="6"/>
  <c r="K33" i="6" s="1"/>
  <c r="E23" i="6"/>
  <c r="E62" i="6"/>
  <c r="E25" i="6" s="1"/>
  <c r="E57" i="5"/>
  <c r="G73" i="4"/>
  <c r="G36" i="4" s="1"/>
  <c r="I72" i="4"/>
  <c r="I35" i="4" s="1"/>
  <c r="K71" i="4"/>
  <c r="K34" i="4" s="1"/>
  <c r="M70" i="4"/>
  <c r="M33" i="4" s="1"/>
  <c r="E70" i="4"/>
  <c r="E33" i="4" s="1"/>
  <c r="I71" i="4"/>
  <c r="I34" i="4" s="1"/>
  <c r="K70" i="4"/>
  <c r="K33" i="4" s="1"/>
  <c r="E71" i="4"/>
  <c r="E34" i="4" s="1"/>
  <c r="I60" i="4"/>
  <c r="I62" i="4" s="1"/>
  <c r="M73" i="12"/>
  <c r="M36" i="12" s="1"/>
  <c r="K73" i="8"/>
  <c r="K36" i="8" s="1"/>
  <c r="I73" i="14"/>
  <c r="I36" i="14" s="1"/>
  <c r="G62" i="6"/>
  <c r="K73" i="17"/>
  <c r="K36" i="17" s="1"/>
  <c r="G73" i="11"/>
  <c r="G36" i="11" s="1"/>
  <c r="E70" i="3"/>
  <c r="E33" i="3" s="1"/>
  <c r="K62" i="3"/>
  <c r="E71" i="3"/>
  <c r="E34" i="3" s="1"/>
  <c r="M73" i="2"/>
  <c r="M36" i="2" s="1"/>
  <c r="E23" i="2"/>
  <c r="E62" i="2"/>
  <c r="E25" i="2" s="1"/>
  <c r="I60" i="1"/>
  <c r="G57" i="1"/>
  <c r="E60" i="1"/>
  <c r="K57" i="1"/>
  <c r="G60" i="1"/>
  <c r="M57" i="1"/>
  <c r="E57" i="1"/>
  <c r="M60" i="1"/>
  <c r="K60" i="1"/>
  <c r="K62" i="1" s="1"/>
  <c r="I57" i="1"/>
  <c r="F59" i="2"/>
  <c r="F22" i="2" s="1"/>
  <c r="E73" i="60"/>
  <c r="E36" i="60" s="1"/>
  <c r="N59" i="60"/>
  <c r="J59" i="60"/>
  <c r="J58" i="60" s="1"/>
  <c r="G57" i="59"/>
  <c r="M71" i="58"/>
  <c r="M34" i="58" s="1"/>
  <c r="G57" i="58"/>
  <c r="M57" i="58"/>
  <c r="I73" i="60"/>
  <c r="I36" i="60" s="1"/>
  <c r="G70" i="60"/>
  <c r="G33" i="60" s="1"/>
  <c r="G72" i="58"/>
  <c r="G35" i="58" s="1"/>
  <c r="H59" i="60"/>
  <c r="I73" i="56"/>
  <c r="I36" i="56" s="1"/>
  <c r="K72" i="56"/>
  <c r="K35" i="56" s="1"/>
  <c r="M71" i="56"/>
  <c r="M34" i="56" s="1"/>
  <c r="E71" i="56"/>
  <c r="E34" i="56" s="1"/>
  <c r="G70" i="56"/>
  <c r="G33" i="56" s="1"/>
  <c r="G73" i="56"/>
  <c r="G36" i="56" s="1"/>
  <c r="I72" i="56"/>
  <c r="I35" i="56" s="1"/>
  <c r="K71" i="56"/>
  <c r="K34" i="56" s="1"/>
  <c r="M70" i="56"/>
  <c r="M33" i="56" s="1"/>
  <c r="E70" i="56"/>
  <c r="E33" i="56" s="1"/>
  <c r="K60" i="57"/>
  <c r="K62" i="57" s="1"/>
  <c r="E70" i="57"/>
  <c r="E33" i="57" s="1"/>
  <c r="G73" i="57"/>
  <c r="G36" i="57" s="1"/>
  <c r="M72" i="57"/>
  <c r="M35" i="57" s="1"/>
  <c r="K70" i="56"/>
  <c r="K33" i="56" s="1"/>
  <c r="E72" i="55"/>
  <c r="E35" i="55" s="1"/>
  <c r="H58" i="54"/>
  <c r="G61" i="54"/>
  <c r="M60" i="57"/>
  <c r="M62" i="57" s="1"/>
  <c r="M72" i="56"/>
  <c r="M35" i="56" s="1"/>
  <c r="I62" i="55"/>
  <c r="M57" i="54"/>
  <c r="K61" i="54"/>
  <c r="L58" i="54"/>
  <c r="I61" i="54"/>
  <c r="J58" i="54"/>
  <c r="K60" i="52"/>
  <c r="K62" i="52" s="1"/>
  <c r="M62" i="51"/>
  <c r="E73" i="53"/>
  <c r="E36" i="53" s="1"/>
  <c r="I72" i="53"/>
  <c r="I35" i="53" s="1"/>
  <c r="H59" i="51"/>
  <c r="M73" i="53"/>
  <c r="M36" i="53" s="1"/>
  <c r="G60" i="49"/>
  <c r="G62" i="49" s="1"/>
  <c r="E72" i="53"/>
  <c r="E35" i="53" s="1"/>
  <c r="N59" i="52"/>
  <c r="N58" i="52" s="1"/>
  <c r="L59" i="52"/>
  <c r="J59" i="52"/>
  <c r="H59" i="52"/>
  <c r="E73" i="51"/>
  <c r="E36" i="51" s="1"/>
  <c r="I61" i="51"/>
  <c r="J58" i="51"/>
  <c r="K60" i="50"/>
  <c r="K62" i="50" s="1"/>
  <c r="G72" i="49"/>
  <c r="G35" i="49" s="1"/>
  <c r="E61" i="48"/>
  <c r="E24" i="48" s="1"/>
  <c r="F58" i="48"/>
  <c r="F21" i="48" s="1"/>
  <c r="E20" i="48"/>
  <c r="M71" i="53"/>
  <c r="M34" i="53" s="1"/>
  <c r="K61" i="53"/>
  <c r="I62" i="51"/>
  <c r="G57" i="50"/>
  <c r="I73" i="49"/>
  <c r="I36" i="49" s="1"/>
  <c r="K72" i="49"/>
  <c r="K35" i="49" s="1"/>
  <c r="M71" i="49"/>
  <c r="M34" i="49" s="1"/>
  <c r="E71" i="49"/>
  <c r="E34" i="49" s="1"/>
  <c r="G70" i="49"/>
  <c r="G33" i="49" s="1"/>
  <c r="I72" i="49"/>
  <c r="I35" i="49" s="1"/>
  <c r="K71" i="49"/>
  <c r="K34" i="49" s="1"/>
  <c r="M70" i="49"/>
  <c r="M33" i="49" s="1"/>
  <c r="E70" i="49"/>
  <c r="E33" i="49" s="1"/>
  <c r="G71" i="49"/>
  <c r="G34" i="49" s="1"/>
  <c r="K60" i="49"/>
  <c r="K62" i="49" s="1"/>
  <c r="M73" i="48"/>
  <c r="M36" i="48" s="1"/>
  <c r="K70" i="48"/>
  <c r="K33" i="48" s="1"/>
  <c r="E23" i="48"/>
  <c r="E62" i="48"/>
  <c r="E25" i="48" s="1"/>
  <c r="G60" i="50"/>
  <c r="G62" i="50" s="1"/>
  <c r="J59" i="48"/>
  <c r="K72" i="46"/>
  <c r="K35" i="46" s="1"/>
  <c r="E72" i="46"/>
  <c r="E35" i="46" s="1"/>
  <c r="G57" i="46"/>
  <c r="K72" i="45"/>
  <c r="K35" i="45" s="1"/>
  <c r="I57" i="45"/>
  <c r="M60" i="45"/>
  <c r="M62" i="45" s="1"/>
  <c r="G73" i="43"/>
  <c r="G36" i="43" s="1"/>
  <c r="I72" i="43"/>
  <c r="I35" i="43" s="1"/>
  <c r="K71" i="43"/>
  <c r="K34" i="43" s="1"/>
  <c r="M70" i="43"/>
  <c r="M33" i="43" s="1"/>
  <c r="E70" i="43"/>
  <c r="E33" i="43" s="1"/>
  <c r="G70" i="43"/>
  <c r="G33" i="43" s="1"/>
  <c r="L59" i="46"/>
  <c r="G71" i="45"/>
  <c r="G34" i="45" s="1"/>
  <c r="K70" i="45"/>
  <c r="K33" i="45" s="1"/>
  <c r="M73" i="45"/>
  <c r="M36" i="45" s="1"/>
  <c r="I60" i="52"/>
  <c r="I62" i="52" s="1"/>
  <c r="G73" i="49"/>
  <c r="G36" i="49" s="1"/>
  <c r="I60" i="47"/>
  <c r="G57" i="47"/>
  <c r="G60" i="47"/>
  <c r="M57" i="47"/>
  <c r="E57" i="47"/>
  <c r="M60" i="47"/>
  <c r="M62" i="47" s="1"/>
  <c r="K57" i="47"/>
  <c r="K60" i="47"/>
  <c r="I57" i="47"/>
  <c r="E60" i="47"/>
  <c r="M71" i="45"/>
  <c r="M34" i="45" s="1"/>
  <c r="E72" i="44"/>
  <c r="E35" i="44" s="1"/>
  <c r="M73" i="43"/>
  <c r="M36" i="43" s="1"/>
  <c r="K70" i="43"/>
  <c r="K33" i="43" s="1"/>
  <c r="H59" i="43"/>
  <c r="K72" i="41"/>
  <c r="K35" i="41" s="1"/>
  <c r="M71" i="41"/>
  <c r="M34" i="41" s="1"/>
  <c r="E71" i="41"/>
  <c r="E34" i="41" s="1"/>
  <c r="G70" i="41"/>
  <c r="G33" i="41" s="1"/>
  <c r="G73" i="41"/>
  <c r="G36" i="41" s="1"/>
  <c r="I72" i="41"/>
  <c r="I35" i="41" s="1"/>
  <c r="K71" i="41"/>
  <c r="K34" i="41" s="1"/>
  <c r="M70" i="41"/>
  <c r="M33" i="41" s="1"/>
  <c r="E70" i="41"/>
  <c r="E33" i="41" s="1"/>
  <c r="M73" i="41"/>
  <c r="M36" i="41" s="1"/>
  <c r="G72" i="41"/>
  <c r="G35" i="41" s="1"/>
  <c r="K70" i="41"/>
  <c r="K33" i="41" s="1"/>
  <c r="K73" i="41"/>
  <c r="K36" i="41" s="1"/>
  <c r="E72" i="41"/>
  <c r="E35" i="41" s="1"/>
  <c r="I70" i="41"/>
  <c r="I33" i="41" s="1"/>
  <c r="E73" i="41"/>
  <c r="E36" i="41" s="1"/>
  <c r="I71" i="41"/>
  <c r="I34" i="41" s="1"/>
  <c r="M72" i="41"/>
  <c r="M35" i="41" s="1"/>
  <c r="G71" i="41"/>
  <c r="G34" i="41" s="1"/>
  <c r="H58" i="48"/>
  <c r="G61" i="48"/>
  <c r="K71" i="45"/>
  <c r="K34" i="45" s="1"/>
  <c r="G73" i="44"/>
  <c r="G36" i="44" s="1"/>
  <c r="I72" i="44"/>
  <c r="I35" i="44" s="1"/>
  <c r="K71" i="44"/>
  <c r="K34" i="44" s="1"/>
  <c r="M70" i="44"/>
  <c r="M33" i="44" s="1"/>
  <c r="E70" i="44"/>
  <c r="E33" i="44" s="1"/>
  <c r="M73" i="44"/>
  <c r="M36" i="44" s="1"/>
  <c r="E73" i="44"/>
  <c r="E36" i="44" s="1"/>
  <c r="G72" i="44"/>
  <c r="G35" i="44" s="1"/>
  <c r="I71" i="44"/>
  <c r="I34" i="44" s="1"/>
  <c r="K70" i="44"/>
  <c r="K33" i="44" s="1"/>
  <c r="E71" i="44"/>
  <c r="E34" i="44" s="1"/>
  <c r="I60" i="44"/>
  <c r="I62" i="44" s="1"/>
  <c r="M72" i="43"/>
  <c r="M35" i="43" s="1"/>
  <c r="F59" i="43"/>
  <c r="F22" i="43" s="1"/>
  <c r="N59" i="42"/>
  <c r="L59" i="42"/>
  <c r="L58" i="42" s="1"/>
  <c r="K73" i="44"/>
  <c r="K36" i="44" s="1"/>
  <c r="E71" i="40"/>
  <c r="E34" i="40" s="1"/>
  <c r="G71" i="40"/>
  <c r="G34" i="40" s="1"/>
  <c r="M57" i="40"/>
  <c r="G57" i="39"/>
  <c r="K57" i="40"/>
  <c r="M57" i="39"/>
  <c r="I70" i="40"/>
  <c r="I33" i="40" s="1"/>
  <c r="F59" i="40"/>
  <c r="F22" i="40" s="1"/>
  <c r="I71" i="39"/>
  <c r="I34" i="39" s="1"/>
  <c r="E60" i="39"/>
  <c r="I73" i="37"/>
  <c r="I36" i="37" s="1"/>
  <c r="K72" i="37"/>
  <c r="K35" i="37" s="1"/>
  <c r="M71" i="37"/>
  <c r="M34" i="37" s="1"/>
  <c r="E71" i="37"/>
  <c r="E34" i="37" s="1"/>
  <c r="G70" i="37"/>
  <c r="G33" i="37" s="1"/>
  <c r="G73" i="37"/>
  <c r="G36" i="37" s="1"/>
  <c r="I72" i="37"/>
  <c r="I35" i="37" s="1"/>
  <c r="K71" i="37"/>
  <c r="K34" i="37" s="1"/>
  <c r="M70" i="37"/>
  <c r="M33" i="37" s="1"/>
  <c r="E70" i="37"/>
  <c r="E33" i="37" s="1"/>
  <c r="M73" i="37"/>
  <c r="M36" i="37" s="1"/>
  <c r="G72" i="37"/>
  <c r="G35" i="37" s="1"/>
  <c r="K70" i="37"/>
  <c r="K33" i="37" s="1"/>
  <c r="K73" i="37"/>
  <c r="K36" i="37" s="1"/>
  <c r="E72" i="37"/>
  <c r="E35" i="37" s="1"/>
  <c r="I70" i="37"/>
  <c r="I33" i="37" s="1"/>
  <c r="E73" i="37"/>
  <c r="E36" i="37" s="1"/>
  <c r="I71" i="37"/>
  <c r="I34" i="37" s="1"/>
  <c r="M72" i="37"/>
  <c r="M35" i="37" s="1"/>
  <c r="G71" i="37"/>
  <c r="G34" i="37" s="1"/>
  <c r="I73" i="41"/>
  <c r="I36" i="41" s="1"/>
  <c r="G70" i="40"/>
  <c r="G33" i="40" s="1"/>
  <c r="E72" i="39"/>
  <c r="E35" i="39" s="1"/>
  <c r="I57" i="39"/>
  <c r="K73" i="38"/>
  <c r="K36" i="38" s="1"/>
  <c r="M72" i="38"/>
  <c r="M35" i="38" s="1"/>
  <c r="E72" i="38"/>
  <c r="E35" i="38" s="1"/>
  <c r="G71" i="38"/>
  <c r="G34" i="38" s="1"/>
  <c r="I70" i="38"/>
  <c r="I33" i="38" s="1"/>
  <c r="E71" i="38"/>
  <c r="E34" i="38" s="1"/>
  <c r="G70" i="38"/>
  <c r="G33" i="38" s="1"/>
  <c r="I71" i="38"/>
  <c r="I34" i="38" s="1"/>
  <c r="E23" i="38"/>
  <c r="E62" i="38"/>
  <c r="E25" i="38" s="1"/>
  <c r="M57" i="37"/>
  <c r="E60" i="32"/>
  <c r="E23" i="28"/>
  <c r="K71" i="34"/>
  <c r="K34" i="34" s="1"/>
  <c r="E61" i="34"/>
  <c r="E24" i="34" s="1"/>
  <c r="F58" i="34"/>
  <c r="F21" i="34" s="1"/>
  <c r="E20" i="34"/>
  <c r="E73" i="31"/>
  <c r="E36" i="31" s="1"/>
  <c r="E61" i="30"/>
  <c r="E24" i="30" s="1"/>
  <c r="E20" i="30"/>
  <c r="I61" i="28"/>
  <c r="J58" i="28"/>
  <c r="L59" i="38"/>
  <c r="J59" i="35"/>
  <c r="G62" i="35"/>
  <c r="K70" i="34"/>
  <c r="K33" i="34" s="1"/>
  <c r="M73" i="32"/>
  <c r="M36" i="32" s="1"/>
  <c r="E73" i="32"/>
  <c r="E36" i="32" s="1"/>
  <c r="G72" i="32"/>
  <c r="G35" i="32" s="1"/>
  <c r="I71" i="32"/>
  <c r="I34" i="32" s="1"/>
  <c r="K70" i="32"/>
  <c r="K33" i="32" s="1"/>
  <c r="K73" i="32"/>
  <c r="K36" i="32" s="1"/>
  <c r="M72" i="32"/>
  <c r="M35" i="32" s="1"/>
  <c r="E72" i="32"/>
  <c r="E35" i="32" s="1"/>
  <c r="G71" i="32"/>
  <c r="G34" i="32" s="1"/>
  <c r="I70" i="32"/>
  <c r="I33" i="32" s="1"/>
  <c r="K72" i="32"/>
  <c r="K35" i="32" s="1"/>
  <c r="M71" i="32"/>
  <c r="M34" i="32" s="1"/>
  <c r="E71" i="32"/>
  <c r="E34" i="32" s="1"/>
  <c r="G70" i="32"/>
  <c r="G33" i="32" s="1"/>
  <c r="G73" i="32"/>
  <c r="G36" i="32" s="1"/>
  <c r="I72" i="32"/>
  <c r="I35" i="32" s="1"/>
  <c r="K71" i="32"/>
  <c r="K34" i="32" s="1"/>
  <c r="M70" i="32"/>
  <c r="M33" i="32" s="1"/>
  <c r="E70" i="32"/>
  <c r="E33" i="32" s="1"/>
  <c r="M72" i="31"/>
  <c r="M35" i="31" s="1"/>
  <c r="F59" i="31"/>
  <c r="F22" i="31" s="1"/>
  <c r="I71" i="30"/>
  <c r="I34" i="30" s="1"/>
  <c r="E23" i="30"/>
  <c r="E62" i="30"/>
  <c r="E25" i="30" s="1"/>
  <c r="M73" i="28"/>
  <c r="M36" i="28" s="1"/>
  <c r="E73" i="28"/>
  <c r="E36" i="28" s="1"/>
  <c r="G72" i="28"/>
  <c r="G35" i="28" s="1"/>
  <c r="I71" i="28"/>
  <c r="I34" i="28" s="1"/>
  <c r="K70" i="28"/>
  <c r="K33" i="28" s="1"/>
  <c r="K73" i="28"/>
  <c r="K36" i="28" s="1"/>
  <c r="M72" i="28"/>
  <c r="M35" i="28" s="1"/>
  <c r="E72" i="28"/>
  <c r="E35" i="28" s="1"/>
  <c r="G71" i="28"/>
  <c r="G34" i="28" s="1"/>
  <c r="I70" i="28"/>
  <c r="I33" i="28" s="1"/>
  <c r="K72" i="28"/>
  <c r="K35" i="28" s="1"/>
  <c r="M71" i="28"/>
  <c r="M34" i="28" s="1"/>
  <c r="E71" i="28"/>
  <c r="E34" i="28" s="1"/>
  <c r="G70" i="28"/>
  <c r="G33" i="28" s="1"/>
  <c r="G73" i="28"/>
  <c r="G36" i="28" s="1"/>
  <c r="I72" i="28"/>
  <c r="I35" i="28" s="1"/>
  <c r="K71" i="28"/>
  <c r="K34" i="28" s="1"/>
  <c r="M70" i="28"/>
  <c r="M33" i="28" s="1"/>
  <c r="E70" i="28"/>
  <c r="E33" i="28" s="1"/>
  <c r="E72" i="27"/>
  <c r="E35" i="27" s="1"/>
  <c r="K57" i="26"/>
  <c r="M73" i="35"/>
  <c r="M36" i="35" s="1"/>
  <c r="E73" i="35"/>
  <c r="E36" i="35" s="1"/>
  <c r="G72" i="35"/>
  <c r="G35" i="35" s="1"/>
  <c r="I71" i="35"/>
  <c r="I34" i="35" s="1"/>
  <c r="K70" i="35"/>
  <c r="K33" i="35" s="1"/>
  <c r="K73" i="35"/>
  <c r="K36" i="35" s="1"/>
  <c r="M72" i="35"/>
  <c r="M35" i="35" s="1"/>
  <c r="E72" i="35"/>
  <c r="E35" i="35" s="1"/>
  <c r="G71" i="35"/>
  <c r="G34" i="35" s="1"/>
  <c r="I70" i="35"/>
  <c r="I33" i="35" s="1"/>
  <c r="I73" i="35"/>
  <c r="I36" i="35" s="1"/>
  <c r="M71" i="35"/>
  <c r="M34" i="35" s="1"/>
  <c r="G70" i="35"/>
  <c r="G33" i="35" s="1"/>
  <c r="G73" i="35"/>
  <c r="G36" i="35" s="1"/>
  <c r="K71" i="35"/>
  <c r="K34" i="35" s="1"/>
  <c r="E70" i="35"/>
  <c r="E33" i="35" s="1"/>
  <c r="K72" i="35"/>
  <c r="K35" i="35" s="1"/>
  <c r="E71" i="35"/>
  <c r="E34" i="35" s="1"/>
  <c r="I72" i="35"/>
  <c r="I35" i="35" s="1"/>
  <c r="M70" i="35"/>
  <c r="M33" i="35" s="1"/>
  <c r="M72" i="34"/>
  <c r="M35" i="34" s="1"/>
  <c r="E60" i="33"/>
  <c r="M57" i="32"/>
  <c r="M71" i="31"/>
  <c r="M34" i="31" s="1"/>
  <c r="J59" i="31"/>
  <c r="K73" i="30"/>
  <c r="K36" i="30" s="1"/>
  <c r="I70" i="30"/>
  <c r="I33" i="30" s="1"/>
  <c r="N59" i="30"/>
  <c r="N58" i="30" s="1"/>
  <c r="E23" i="29"/>
  <c r="E62" i="29"/>
  <c r="E25" i="29" s="1"/>
  <c r="E57" i="28"/>
  <c r="E62" i="28" s="1"/>
  <c r="E25" i="28" s="1"/>
  <c r="G73" i="27"/>
  <c r="G36" i="27" s="1"/>
  <c r="I72" i="27"/>
  <c r="I35" i="27" s="1"/>
  <c r="K71" i="27"/>
  <c r="K34" i="27" s="1"/>
  <c r="M70" i="27"/>
  <c r="M33" i="27" s="1"/>
  <c r="M73" i="27"/>
  <c r="M36" i="27" s="1"/>
  <c r="E73" i="27"/>
  <c r="E36" i="27" s="1"/>
  <c r="G72" i="27"/>
  <c r="G35" i="27" s="1"/>
  <c r="K70" i="27"/>
  <c r="K33" i="27" s="1"/>
  <c r="E70" i="27"/>
  <c r="E33" i="27" s="1"/>
  <c r="I71" i="27"/>
  <c r="I34" i="27" s="1"/>
  <c r="E71" i="27"/>
  <c r="E34" i="27" s="1"/>
  <c r="E72" i="26"/>
  <c r="E35" i="26" s="1"/>
  <c r="I71" i="26"/>
  <c r="I34" i="26" s="1"/>
  <c r="K70" i="25"/>
  <c r="K33" i="25" s="1"/>
  <c r="M73" i="25"/>
  <c r="M36" i="25" s="1"/>
  <c r="I72" i="25"/>
  <c r="I35" i="25" s="1"/>
  <c r="M57" i="23"/>
  <c r="E60" i="20"/>
  <c r="G73" i="34"/>
  <c r="G36" i="34" s="1"/>
  <c r="G73" i="30"/>
  <c r="G36" i="30" s="1"/>
  <c r="M71" i="26"/>
  <c r="M34" i="26" s="1"/>
  <c r="M60" i="23"/>
  <c r="M62" i="23" s="1"/>
  <c r="G62" i="22"/>
  <c r="I57" i="20"/>
  <c r="I62" i="20" s="1"/>
  <c r="E23" i="19"/>
  <c r="E62" i="19"/>
  <c r="E25" i="19" s="1"/>
  <c r="M73" i="34"/>
  <c r="M36" i="34" s="1"/>
  <c r="M73" i="30"/>
  <c r="M36" i="30" s="1"/>
  <c r="I73" i="28"/>
  <c r="I36" i="28" s="1"/>
  <c r="E70" i="26"/>
  <c r="E33" i="26" s="1"/>
  <c r="E72" i="25"/>
  <c r="E35" i="25" s="1"/>
  <c r="E57" i="25"/>
  <c r="M71" i="24"/>
  <c r="M34" i="24" s="1"/>
  <c r="I60" i="24"/>
  <c r="I62" i="24" s="1"/>
  <c r="G71" i="23"/>
  <c r="G34" i="23" s="1"/>
  <c r="K60" i="23"/>
  <c r="G72" i="22"/>
  <c r="G35" i="22" s="1"/>
  <c r="E61" i="21"/>
  <c r="E24" i="21" s="1"/>
  <c r="F58" i="21"/>
  <c r="F21" i="21" s="1"/>
  <c r="E20" i="21"/>
  <c r="K73" i="19"/>
  <c r="K36" i="19" s="1"/>
  <c r="I70" i="19"/>
  <c r="I33" i="19" s="1"/>
  <c r="F59" i="19"/>
  <c r="F22" i="19" s="1"/>
  <c r="I71" i="18"/>
  <c r="I34" i="18" s="1"/>
  <c r="E62" i="18"/>
  <c r="E25" i="18" s="1"/>
  <c r="E23" i="18"/>
  <c r="I73" i="16"/>
  <c r="I36" i="16" s="1"/>
  <c r="K72" i="16"/>
  <c r="K35" i="16" s="1"/>
  <c r="M71" i="16"/>
  <c r="M34" i="16" s="1"/>
  <c r="E71" i="16"/>
  <c r="E34" i="16" s="1"/>
  <c r="G70" i="16"/>
  <c r="G33" i="16" s="1"/>
  <c r="G73" i="16"/>
  <c r="G36" i="16" s="1"/>
  <c r="I72" i="16"/>
  <c r="I35" i="16" s="1"/>
  <c r="K71" i="16"/>
  <c r="K34" i="16" s="1"/>
  <c r="M70" i="16"/>
  <c r="M33" i="16" s="1"/>
  <c r="E70" i="16"/>
  <c r="E33" i="16" s="1"/>
  <c r="E73" i="16"/>
  <c r="E36" i="16" s="1"/>
  <c r="I71" i="16"/>
  <c r="I34" i="16" s="1"/>
  <c r="M72" i="16"/>
  <c r="M35" i="16" s="1"/>
  <c r="G71" i="16"/>
  <c r="G34" i="16" s="1"/>
  <c r="M73" i="16"/>
  <c r="M36" i="16" s="1"/>
  <c r="G72" i="16"/>
  <c r="G35" i="16" s="1"/>
  <c r="K70" i="16"/>
  <c r="K33" i="16" s="1"/>
  <c r="K73" i="16"/>
  <c r="K36" i="16" s="1"/>
  <c r="E72" i="16"/>
  <c r="E35" i="16" s="1"/>
  <c r="I70" i="16"/>
  <c r="I33" i="16" s="1"/>
  <c r="I60" i="34"/>
  <c r="I62" i="34" s="1"/>
  <c r="L59" i="26"/>
  <c r="G60" i="26"/>
  <c r="G62" i="26" s="1"/>
  <c r="G70" i="25"/>
  <c r="G33" i="25" s="1"/>
  <c r="M71" i="23"/>
  <c r="M34" i="23" s="1"/>
  <c r="J59" i="23"/>
  <c r="J58" i="23" s="1"/>
  <c r="H59" i="23"/>
  <c r="K73" i="22"/>
  <c r="K36" i="22" s="1"/>
  <c r="I70" i="22"/>
  <c r="I33" i="22" s="1"/>
  <c r="N59" i="22"/>
  <c r="M62" i="21"/>
  <c r="J59" i="19"/>
  <c r="H59" i="19"/>
  <c r="K73" i="18"/>
  <c r="K36" i="18" s="1"/>
  <c r="I70" i="18"/>
  <c r="I33" i="18" s="1"/>
  <c r="N59" i="18"/>
  <c r="N58" i="18" s="1"/>
  <c r="M62" i="17"/>
  <c r="G62" i="18"/>
  <c r="I71" i="17"/>
  <c r="I34" i="17" s="1"/>
  <c r="M70" i="17"/>
  <c r="M33" i="17" s="1"/>
  <c r="E60" i="13"/>
  <c r="E62" i="9"/>
  <c r="E25" i="9" s="1"/>
  <c r="E23" i="9"/>
  <c r="G61" i="7"/>
  <c r="M61" i="4"/>
  <c r="N58" i="4"/>
  <c r="N59" i="23"/>
  <c r="M61" i="15"/>
  <c r="N58" i="15"/>
  <c r="I57" i="13"/>
  <c r="I62" i="10"/>
  <c r="K61" i="8"/>
  <c r="L58" i="8"/>
  <c r="K60" i="5"/>
  <c r="K62" i="5" s="1"/>
  <c r="K61" i="4"/>
  <c r="L58" i="4"/>
  <c r="H59" i="18"/>
  <c r="J59" i="17"/>
  <c r="J58" i="17" s="1"/>
  <c r="I71" i="15"/>
  <c r="I34" i="15" s="1"/>
  <c r="E23" i="15"/>
  <c r="E62" i="15"/>
  <c r="E25" i="15" s="1"/>
  <c r="K60" i="14"/>
  <c r="I57" i="14"/>
  <c r="I60" i="14"/>
  <c r="G57" i="14"/>
  <c r="G62" i="14" s="1"/>
  <c r="M72" i="12"/>
  <c r="M35" i="12" s="1"/>
  <c r="I57" i="12"/>
  <c r="I62" i="12" s="1"/>
  <c r="K70" i="11"/>
  <c r="K33" i="11" s="1"/>
  <c r="K61" i="11"/>
  <c r="M73" i="9"/>
  <c r="M36" i="9" s="1"/>
  <c r="E73" i="9"/>
  <c r="E36" i="9" s="1"/>
  <c r="G72" i="9"/>
  <c r="G35" i="9" s="1"/>
  <c r="I71" i="9"/>
  <c r="I34" i="9" s="1"/>
  <c r="K70" i="9"/>
  <c r="K33" i="9" s="1"/>
  <c r="K73" i="9"/>
  <c r="K36" i="9" s="1"/>
  <c r="M72" i="9"/>
  <c r="M35" i="9" s="1"/>
  <c r="E72" i="9"/>
  <c r="E35" i="9" s="1"/>
  <c r="G71" i="9"/>
  <c r="G34" i="9" s="1"/>
  <c r="I70" i="9"/>
  <c r="I33" i="9" s="1"/>
  <c r="K72" i="9"/>
  <c r="K35" i="9" s="1"/>
  <c r="M71" i="9"/>
  <c r="M34" i="9" s="1"/>
  <c r="E71" i="9"/>
  <c r="E34" i="9" s="1"/>
  <c r="G70" i="9"/>
  <c r="G33" i="9" s="1"/>
  <c r="G73" i="9"/>
  <c r="G36" i="9" s="1"/>
  <c r="I72" i="9"/>
  <c r="I35" i="9" s="1"/>
  <c r="K71" i="9"/>
  <c r="K34" i="9" s="1"/>
  <c r="M70" i="9"/>
  <c r="M33" i="9" s="1"/>
  <c r="E70" i="9"/>
  <c r="E33" i="9" s="1"/>
  <c r="I57" i="8"/>
  <c r="K70" i="7"/>
  <c r="K33" i="7" s="1"/>
  <c r="K61" i="7"/>
  <c r="L58" i="7"/>
  <c r="I60" i="5"/>
  <c r="I62" i="5" s="1"/>
  <c r="E72" i="4"/>
  <c r="E35" i="4" s="1"/>
  <c r="M73" i="22"/>
  <c r="M36" i="22" s="1"/>
  <c r="I60" i="16"/>
  <c r="G57" i="16"/>
  <c r="G60" i="16"/>
  <c r="G62" i="16" s="1"/>
  <c r="M57" i="16"/>
  <c r="E57" i="16"/>
  <c r="M60" i="16"/>
  <c r="K57" i="16"/>
  <c r="K60" i="16"/>
  <c r="I57" i="16"/>
  <c r="E60" i="16"/>
  <c r="M72" i="15"/>
  <c r="M35" i="15" s="1"/>
  <c r="F59" i="15"/>
  <c r="F22" i="15" s="1"/>
  <c r="E60" i="14"/>
  <c r="E61" i="14" s="1"/>
  <c r="E24" i="14" s="1"/>
  <c r="M70" i="13"/>
  <c r="M33" i="13" s="1"/>
  <c r="M57" i="13"/>
  <c r="M62" i="13" s="1"/>
  <c r="J59" i="12"/>
  <c r="H59" i="12"/>
  <c r="K73" i="11"/>
  <c r="K36" i="11" s="1"/>
  <c r="I70" i="11"/>
  <c r="I33" i="11" s="1"/>
  <c r="N59" i="11"/>
  <c r="G72" i="10"/>
  <c r="G35" i="10" s="1"/>
  <c r="N59" i="10"/>
  <c r="F59" i="10"/>
  <c r="F22" i="10" s="1"/>
  <c r="L59" i="10"/>
  <c r="L58" i="10" s="1"/>
  <c r="K61" i="10"/>
  <c r="G60" i="9"/>
  <c r="G62" i="9" s="1"/>
  <c r="K72" i="8"/>
  <c r="K35" i="8" s="1"/>
  <c r="G57" i="8"/>
  <c r="I73" i="7"/>
  <c r="I36" i="7" s="1"/>
  <c r="K72" i="7"/>
  <c r="K35" i="7" s="1"/>
  <c r="M71" i="7"/>
  <c r="M34" i="7" s="1"/>
  <c r="E71" i="7"/>
  <c r="E34" i="7" s="1"/>
  <c r="G70" i="7"/>
  <c r="G33" i="7" s="1"/>
  <c r="G71" i="7"/>
  <c r="G34" i="7" s="1"/>
  <c r="K62" i="7"/>
  <c r="E73" i="6"/>
  <c r="E36" i="6" s="1"/>
  <c r="G60" i="5"/>
  <c r="G62" i="5" s="1"/>
  <c r="I73" i="4"/>
  <c r="I36" i="4" s="1"/>
  <c r="G70" i="4"/>
  <c r="G33" i="4" s="1"/>
  <c r="L59" i="4"/>
  <c r="N59" i="17"/>
  <c r="H59" i="11"/>
  <c r="H59" i="7"/>
  <c r="H58" i="7" s="1"/>
  <c r="L59" i="17"/>
  <c r="L59" i="14"/>
  <c r="I73" i="9"/>
  <c r="I36" i="9" s="1"/>
  <c r="M73" i="4"/>
  <c r="M36" i="4" s="1"/>
  <c r="M60" i="11"/>
  <c r="M62" i="11" s="1"/>
  <c r="E62" i="3"/>
  <c r="E25" i="3" s="1"/>
  <c r="E23" i="3"/>
  <c r="M61" i="2"/>
  <c r="N58" i="2"/>
  <c r="G60" i="15"/>
  <c r="G62" i="15" s="1"/>
  <c r="G60" i="12"/>
  <c r="G62" i="12" s="1"/>
  <c r="J59" i="7"/>
  <c r="J58" i="7" s="1"/>
  <c r="I73" i="5"/>
  <c r="I36" i="5" s="1"/>
  <c r="J59" i="3"/>
  <c r="L59" i="3"/>
  <c r="F59" i="3"/>
  <c r="F22" i="3" s="1"/>
  <c r="H59" i="2"/>
  <c r="G61" i="60"/>
  <c r="H58" i="60"/>
  <c r="N58" i="60"/>
  <c r="M61" i="60"/>
  <c r="G60" i="59"/>
  <c r="G62" i="59" s="1"/>
  <c r="I57" i="59"/>
  <c r="K60" i="58"/>
  <c r="K62" i="58" s="1"/>
  <c r="I57" i="58"/>
  <c r="E57" i="58"/>
  <c r="K72" i="60"/>
  <c r="K35" i="60" s="1"/>
  <c r="K57" i="59"/>
  <c r="M60" i="58"/>
  <c r="M62" i="58" s="1"/>
  <c r="N58" i="56"/>
  <c r="M61" i="56"/>
  <c r="G60" i="58"/>
  <c r="G62" i="58" s="1"/>
  <c r="E62" i="57"/>
  <c r="E25" i="57" s="1"/>
  <c r="E23" i="57"/>
  <c r="M70" i="57"/>
  <c r="M33" i="57" s="1"/>
  <c r="M60" i="59"/>
  <c r="M62" i="59" s="1"/>
  <c r="K61" i="55"/>
  <c r="M73" i="56"/>
  <c r="M36" i="56" s="1"/>
  <c r="L59" i="55"/>
  <c r="L58" i="55" s="1"/>
  <c r="J59" i="55"/>
  <c r="N59" i="55"/>
  <c r="H59" i="55"/>
  <c r="M61" i="51"/>
  <c r="N58" i="51"/>
  <c r="K61" i="52"/>
  <c r="L58" i="52"/>
  <c r="K73" i="51"/>
  <c r="K36" i="51" s="1"/>
  <c r="E72" i="51"/>
  <c r="E35" i="51" s="1"/>
  <c r="I70" i="51"/>
  <c r="I33" i="51" s="1"/>
  <c r="I73" i="51"/>
  <c r="I36" i="51" s="1"/>
  <c r="M71" i="51"/>
  <c r="M34" i="51" s="1"/>
  <c r="G70" i="51"/>
  <c r="G33" i="51" s="1"/>
  <c r="E23" i="51"/>
  <c r="E62" i="51"/>
  <c r="E25" i="51" s="1"/>
  <c r="K70" i="53"/>
  <c r="K33" i="53" s="1"/>
  <c r="E70" i="53"/>
  <c r="E33" i="53" s="1"/>
  <c r="G73" i="53"/>
  <c r="G36" i="53" s="1"/>
  <c r="M62" i="50"/>
  <c r="M61" i="49"/>
  <c r="N58" i="49"/>
  <c r="I70" i="53"/>
  <c r="I33" i="53" s="1"/>
  <c r="K70" i="51"/>
  <c r="K33" i="51" s="1"/>
  <c r="E70" i="51"/>
  <c r="E33" i="51" s="1"/>
  <c r="G73" i="51"/>
  <c r="G36" i="51" s="1"/>
  <c r="E23" i="49"/>
  <c r="E62" i="49"/>
  <c r="E25" i="49" s="1"/>
  <c r="I73" i="47"/>
  <c r="I36" i="47" s="1"/>
  <c r="K72" i="47"/>
  <c r="K35" i="47" s="1"/>
  <c r="M71" i="47"/>
  <c r="M34" i="47" s="1"/>
  <c r="E71" i="47"/>
  <c r="E34" i="47" s="1"/>
  <c r="G70" i="47"/>
  <c r="G33" i="47" s="1"/>
  <c r="G73" i="47"/>
  <c r="G36" i="47" s="1"/>
  <c r="I72" i="47"/>
  <c r="I35" i="47" s="1"/>
  <c r="K71" i="47"/>
  <c r="K34" i="47" s="1"/>
  <c r="M70" i="47"/>
  <c r="M33" i="47" s="1"/>
  <c r="E70" i="47"/>
  <c r="E33" i="47" s="1"/>
  <c r="M73" i="47"/>
  <c r="M36" i="47" s="1"/>
  <c r="G72" i="47"/>
  <c r="G35" i="47" s="1"/>
  <c r="K70" i="47"/>
  <c r="K33" i="47" s="1"/>
  <c r="K73" i="47"/>
  <c r="K36" i="47" s="1"/>
  <c r="E72" i="47"/>
  <c r="E35" i="47" s="1"/>
  <c r="I70" i="47"/>
  <c r="I33" i="47" s="1"/>
  <c r="E73" i="47"/>
  <c r="E36" i="47" s="1"/>
  <c r="I71" i="47"/>
  <c r="I34" i="47" s="1"/>
  <c r="M72" i="47"/>
  <c r="M35" i="47" s="1"/>
  <c r="G71" i="47"/>
  <c r="G34" i="47" s="1"/>
  <c r="G70" i="53"/>
  <c r="G33" i="53" s="1"/>
  <c r="H58" i="51"/>
  <c r="G61" i="51"/>
  <c r="J59" i="50"/>
  <c r="H59" i="50"/>
  <c r="K73" i="49"/>
  <c r="K36" i="49" s="1"/>
  <c r="I70" i="49"/>
  <c r="I33" i="49" s="1"/>
  <c r="K61" i="48"/>
  <c r="M61" i="44"/>
  <c r="N58" i="44"/>
  <c r="I60" i="49"/>
  <c r="I62" i="49" s="1"/>
  <c r="M62" i="44"/>
  <c r="E61" i="43"/>
  <c r="E24" i="43" s="1"/>
  <c r="F58" i="43"/>
  <c r="F21" i="43" s="1"/>
  <c r="E20" i="43"/>
  <c r="M72" i="51"/>
  <c r="M35" i="51" s="1"/>
  <c r="I72" i="46"/>
  <c r="I35" i="46" s="1"/>
  <c r="M70" i="46"/>
  <c r="M33" i="46" s="1"/>
  <c r="M73" i="46"/>
  <c r="M36" i="46" s="1"/>
  <c r="G72" i="46"/>
  <c r="G35" i="46" s="1"/>
  <c r="K70" i="46"/>
  <c r="K33" i="46" s="1"/>
  <c r="K71" i="46"/>
  <c r="K34" i="46" s="1"/>
  <c r="G71" i="44"/>
  <c r="G34" i="44" s="1"/>
  <c r="K62" i="44"/>
  <c r="K61" i="43"/>
  <c r="M73" i="49"/>
  <c r="M36" i="49" s="1"/>
  <c r="G60" i="46"/>
  <c r="G62" i="46" s="1"/>
  <c r="E70" i="45"/>
  <c r="E33" i="45" s="1"/>
  <c r="I73" i="44"/>
  <c r="I36" i="44" s="1"/>
  <c r="G70" i="44"/>
  <c r="G33" i="44" s="1"/>
  <c r="L59" i="44"/>
  <c r="E72" i="43"/>
  <c r="E35" i="43" s="1"/>
  <c r="I61" i="43"/>
  <c r="J58" i="43"/>
  <c r="M62" i="42"/>
  <c r="H59" i="46"/>
  <c r="L59" i="43"/>
  <c r="L58" i="43" s="1"/>
  <c r="E57" i="40"/>
  <c r="E61" i="39"/>
  <c r="E24" i="39" s="1"/>
  <c r="F58" i="39"/>
  <c r="F21" i="39" s="1"/>
  <c r="E20" i="39"/>
  <c r="G61" i="38"/>
  <c r="H58" i="38"/>
  <c r="I61" i="42"/>
  <c r="J58" i="42"/>
  <c r="I57" i="40"/>
  <c r="K61" i="39"/>
  <c r="L58" i="39"/>
  <c r="L59" i="37"/>
  <c r="J59" i="37"/>
  <c r="J58" i="37" s="1"/>
  <c r="N59" i="37"/>
  <c r="H59" i="37"/>
  <c r="F59" i="37"/>
  <c r="F22" i="37" s="1"/>
  <c r="M57" i="46"/>
  <c r="I62" i="42"/>
  <c r="G57" i="40"/>
  <c r="I73" i="39"/>
  <c r="I36" i="39" s="1"/>
  <c r="K72" i="39"/>
  <c r="K35" i="39" s="1"/>
  <c r="M71" i="39"/>
  <c r="M34" i="39" s="1"/>
  <c r="E71" i="39"/>
  <c r="E34" i="39" s="1"/>
  <c r="G70" i="39"/>
  <c r="G33" i="39" s="1"/>
  <c r="G73" i="39"/>
  <c r="G36" i="39" s="1"/>
  <c r="I72" i="39"/>
  <c r="I35" i="39" s="1"/>
  <c r="K71" i="39"/>
  <c r="K34" i="39" s="1"/>
  <c r="M70" i="39"/>
  <c r="M33" i="39" s="1"/>
  <c r="E70" i="39"/>
  <c r="E33" i="39" s="1"/>
  <c r="G71" i="39"/>
  <c r="G34" i="39" s="1"/>
  <c r="K62" i="39"/>
  <c r="K61" i="32"/>
  <c r="L58" i="32"/>
  <c r="K61" i="28"/>
  <c r="L58" i="28"/>
  <c r="I62" i="35"/>
  <c r="K62" i="32"/>
  <c r="K62" i="42"/>
  <c r="K73" i="36"/>
  <c r="K36" i="36" s="1"/>
  <c r="M72" i="36"/>
  <c r="M35" i="36" s="1"/>
  <c r="E72" i="36"/>
  <c r="E35" i="36" s="1"/>
  <c r="G71" i="36"/>
  <c r="G34" i="36" s="1"/>
  <c r="I70" i="36"/>
  <c r="I33" i="36" s="1"/>
  <c r="I73" i="36"/>
  <c r="I36" i="36" s="1"/>
  <c r="K72" i="36"/>
  <c r="K35" i="36" s="1"/>
  <c r="M71" i="36"/>
  <c r="M34" i="36" s="1"/>
  <c r="E71" i="36"/>
  <c r="E34" i="36" s="1"/>
  <c r="G70" i="36"/>
  <c r="G33" i="36" s="1"/>
  <c r="G73" i="36"/>
  <c r="G36" i="36" s="1"/>
  <c r="K71" i="36"/>
  <c r="K34" i="36" s="1"/>
  <c r="E70" i="36"/>
  <c r="E33" i="36" s="1"/>
  <c r="E73" i="36"/>
  <c r="E36" i="36" s="1"/>
  <c r="I71" i="36"/>
  <c r="I34" i="36" s="1"/>
  <c r="I72" i="36"/>
  <c r="I35" i="36" s="1"/>
  <c r="M70" i="36"/>
  <c r="M33" i="36" s="1"/>
  <c r="M73" i="36"/>
  <c r="M36" i="36" s="1"/>
  <c r="G72" i="36"/>
  <c r="G35" i="36" s="1"/>
  <c r="K70" i="36"/>
  <c r="K33" i="36" s="1"/>
  <c r="E61" i="35"/>
  <c r="E24" i="35" s="1"/>
  <c r="F58" i="35"/>
  <c r="F21" i="35" s="1"/>
  <c r="E20" i="35"/>
  <c r="M61" i="33"/>
  <c r="I60" i="32"/>
  <c r="I62" i="32" s="1"/>
  <c r="E72" i="31"/>
  <c r="E35" i="31" s="1"/>
  <c r="I61" i="31"/>
  <c r="J58" i="31"/>
  <c r="K70" i="30"/>
  <c r="K33" i="30" s="1"/>
  <c r="K61" i="30"/>
  <c r="G71" i="27"/>
  <c r="G34" i="27" s="1"/>
  <c r="F59" i="42"/>
  <c r="F22" i="42" s="1"/>
  <c r="K60" i="37"/>
  <c r="K62" i="37" s="1"/>
  <c r="N59" i="36"/>
  <c r="F59" i="36"/>
  <c r="F22" i="36" s="1"/>
  <c r="L59" i="36"/>
  <c r="H59" i="36"/>
  <c r="J59" i="36"/>
  <c r="L59" i="34"/>
  <c r="L58" i="34" s="1"/>
  <c r="I61" i="34"/>
  <c r="H59" i="33"/>
  <c r="E57" i="32"/>
  <c r="G73" i="31"/>
  <c r="G36" i="31" s="1"/>
  <c r="I72" i="31"/>
  <c r="I35" i="31" s="1"/>
  <c r="K71" i="31"/>
  <c r="K34" i="31" s="1"/>
  <c r="M70" i="31"/>
  <c r="M33" i="31" s="1"/>
  <c r="E70" i="31"/>
  <c r="E33" i="31" s="1"/>
  <c r="E71" i="31"/>
  <c r="E34" i="31" s="1"/>
  <c r="I62" i="31"/>
  <c r="M72" i="30"/>
  <c r="M35" i="30" s="1"/>
  <c r="F59" i="30"/>
  <c r="F22" i="30" s="1"/>
  <c r="I73" i="27"/>
  <c r="I36" i="27" s="1"/>
  <c r="G70" i="27"/>
  <c r="G33" i="27" s="1"/>
  <c r="N59" i="25"/>
  <c r="F59" i="25"/>
  <c r="F22" i="25" s="1"/>
  <c r="L59" i="25"/>
  <c r="I62" i="30"/>
  <c r="E57" i="23"/>
  <c r="K61" i="20"/>
  <c r="L58" i="20"/>
  <c r="M62" i="30"/>
  <c r="M60" i="26"/>
  <c r="E60" i="23"/>
  <c r="M61" i="22"/>
  <c r="N58" i="22"/>
  <c r="K61" i="19"/>
  <c r="L58" i="19"/>
  <c r="J59" i="34"/>
  <c r="J58" i="34" s="1"/>
  <c r="K73" i="27"/>
  <c r="K36" i="27" s="1"/>
  <c r="I70" i="25"/>
  <c r="I33" i="25" s="1"/>
  <c r="K60" i="25"/>
  <c r="I57" i="25"/>
  <c r="I60" i="25"/>
  <c r="G57" i="25"/>
  <c r="G61" i="24"/>
  <c r="H58" i="24"/>
  <c r="I70" i="23"/>
  <c r="I33" i="23" s="1"/>
  <c r="I71" i="22"/>
  <c r="I34" i="22" s="1"/>
  <c r="E23" i="22"/>
  <c r="E62" i="22"/>
  <c r="E25" i="22" s="1"/>
  <c r="M73" i="20"/>
  <c r="M36" i="20" s="1"/>
  <c r="E73" i="20"/>
  <c r="E36" i="20" s="1"/>
  <c r="G72" i="20"/>
  <c r="G35" i="20" s="1"/>
  <c r="I71" i="20"/>
  <c r="I34" i="20" s="1"/>
  <c r="K70" i="20"/>
  <c r="K33" i="20" s="1"/>
  <c r="K73" i="20"/>
  <c r="K36" i="20" s="1"/>
  <c r="M72" i="20"/>
  <c r="M35" i="20" s="1"/>
  <c r="E72" i="20"/>
  <c r="E35" i="20" s="1"/>
  <c r="G71" i="20"/>
  <c r="G34" i="20" s="1"/>
  <c r="I70" i="20"/>
  <c r="I33" i="20" s="1"/>
  <c r="I73" i="20"/>
  <c r="I36" i="20" s="1"/>
  <c r="K72" i="20"/>
  <c r="K35" i="20" s="1"/>
  <c r="M71" i="20"/>
  <c r="M34" i="20" s="1"/>
  <c r="E71" i="20"/>
  <c r="E34" i="20" s="1"/>
  <c r="G70" i="20"/>
  <c r="G33" i="20" s="1"/>
  <c r="G73" i="20"/>
  <c r="G36" i="20" s="1"/>
  <c r="I72" i="20"/>
  <c r="I35" i="20" s="1"/>
  <c r="K71" i="20"/>
  <c r="K34" i="20" s="1"/>
  <c r="M70" i="20"/>
  <c r="M33" i="20" s="1"/>
  <c r="E70" i="20"/>
  <c r="E33" i="20" s="1"/>
  <c r="I61" i="19"/>
  <c r="J58" i="19"/>
  <c r="K70" i="18"/>
  <c r="K33" i="18" s="1"/>
  <c r="K61" i="18"/>
  <c r="K60" i="27"/>
  <c r="I57" i="27"/>
  <c r="I60" i="27"/>
  <c r="I62" i="27" s="1"/>
  <c r="G57" i="27"/>
  <c r="M57" i="27"/>
  <c r="M60" i="27"/>
  <c r="M62" i="27" s="1"/>
  <c r="K57" i="27"/>
  <c r="G60" i="27"/>
  <c r="G62" i="27" s="1"/>
  <c r="E57" i="27"/>
  <c r="E60" i="27"/>
  <c r="E57" i="26"/>
  <c r="E60" i="25"/>
  <c r="G73" i="23"/>
  <c r="G36" i="23" s="1"/>
  <c r="I72" i="23"/>
  <c r="I35" i="23" s="1"/>
  <c r="K71" i="23"/>
  <c r="K34" i="23" s="1"/>
  <c r="M70" i="23"/>
  <c r="M33" i="23" s="1"/>
  <c r="E70" i="23"/>
  <c r="E33" i="23" s="1"/>
  <c r="M73" i="23"/>
  <c r="M36" i="23" s="1"/>
  <c r="E73" i="23"/>
  <c r="E36" i="23" s="1"/>
  <c r="G72" i="23"/>
  <c r="G35" i="23" s="1"/>
  <c r="I71" i="23"/>
  <c r="I34" i="23" s="1"/>
  <c r="K70" i="23"/>
  <c r="K33" i="23" s="1"/>
  <c r="E71" i="23"/>
  <c r="E34" i="23" s="1"/>
  <c r="I60" i="23"/>
  <c r="I62" i="23" s="1"/>
  <c r="M72" i="22"/>
  <c r="M35" i="22" s="1"/>
  <c r="F59" i="22"/>
  <c r="F22" i="22" s="1"/>
  <c r="K73" i="21"/>
  <c r="K36" i="21" s="1"/>
  <c r="M72" i="21"/>
  <c r="M35" i="21" s="1"/>
  <c r="E72" i="21"/>
  <c r="E35" i="21" s="1"/>
  <c r="G71" i="21"/>
  <c r="G34" i="21" s="1"/>
  <c r="I70" i="21"/>
  <c r="I33" i="21" s="1"/>
  <c r="E71" i="21"/>
  <c r="E34" i="21" s="1"/>
  <c r="G70" i="21"/>
  <c r="G33" i="21" s="1"/>
  <c r="K70" i="21"/>
  <c r="K33" i="21" s="1"/>
  <c r="E23" i="21"/>
  <c r="E62" i="21"/>
  <c r="E25" i="21" s="1"/>
  <c r="E57" i="20"/>
  <c r="G73" i="19"/>
  <c r="G36" i="19" s="1"/>
  <c r="I72" i="19"/>
  <c r="I35" i="19" s="1"/>
  <c r="K71" i="19"/>
  <c r="K34" i="19" s="1"/>
  <c r="M70" i="19"/>
  <c r="M33" i="19" s="1"/>
  <c r="E70" i="19"/>
  <c r="E33" i="19" s="1"/>
  <c r="E73" i="19"/>
  <c r="E36" i="19" s="1"/>
  <c r="G72" i="19"/>
  <c r="G35" i="19" s="1"/>
  <c r="I71" i="19"/>
  <c r="I34" i="19" s="1"/>
  <c r="K70" i="19"/>
  <c r="K33" i="19" s="1"/>
  <c r="E71" i="19"/>
  <c r="E34" i="19" s="1"/>
  <c r="M72" i="18"/>
  <c r="M35" i="18" s="1"/>
  <c r="M72" i="17"/>
  <c r="M35" i="17" s="1"/>
  <c r="G71" i="17"/>
  <c r="G34" i="17" s="1"/>
  <c r="K72" i="17"/>
  <c r="K35" i="17" s="1"/>
  <c r="E71" i="17"/>
  <c r="E34" i="17" s="1"/>
  <c r="E23" i="17"/>
  <c r="E62" i="17"/>
  <c r="E25" i="17" s="1"/>
  <c r="M57" i="26"/>
  <c r="G73" i="18"/>
  <c r="G36" i="18" s="1"/>
  <c r="G61" i="18"/>
  <c r="H58" i="18"/>
  <c r="G72" i="17"/>
  <c r="G35" i="17" s="1"/>
  <c r="K71" i="17"/>
  <c r="K34" i="17" s="1"/>
  <c r="K61" i="13"/>
  <c r="L58" i="13"/>
  <c r="K61" i="9"/>
  <c r="L58" i="9"/>
  <c r="I61" i="6"/>
  <c r="K73" i="25"/>
  <c r="K36" i="25" s="1"/>
  <c r="G73" i="21"/>
  <c r="G36" i="21" s="1"/>
  <c r="M73" i="18"/>
  <c r="M36" i="18" s="1"/>
  <c r="E61" i="15"/>
  <c r="E24" i="15" s="1"/>
  <c r="F58" i="15"/>
  <c r="F21" i="15" s="1"/>
  <c r="E20" i="15"/>
  <c r="M62" i="12"/>
  <c r="G61" i="10"/>
  <c r="H58" i="10"/>
  <c r="M61" i="7"/>
  <c r="I61" i="5"/>
  <c r="J58" i="5"/>
  <c r="M73" i="21"/>
  <c r="M36" i="21" s="1"/>
  <c r="E72" i="17"/>
  <c r="E35" i="17" s="1"/>
  <c r="K61" i="15"/>
  <c r="I60" i="13"/>
  <c r="I62" i="13" s="1"/>
  <c r="E72" i="12"/>
  <c r="E35" i="12" s="1"/>
  <c r="H59" i="9"/>
  <c r="N59" i="9"/>
  <c r="F59" i="9"/>
  <c r="F22" i="9" s="1"/>
  <c r="L59" i="9"/>
  <c r="J59" i="9"/>
  <c r="E72" i="8"/>
  <c r="E35" i="8" s="1"/>
  <c r="M61" i="6"/>
  <c r="G71" i="4"/>
  <c r="G34" i="4" s="1"/>
  <c r="K62" i="4"/>
  <c r="M71" i="17"/>
  <c r="M34" i="17" s="1"/>
  <c r="E72" i="15"/>
  <c r="E35" i="15" s="1"/>
  <c r="L59" i="15"/>
  <c r="L58" i="15" s="1"/>
  <c r="K73" i="14"/>
  <c r="K36" i="14" s="1"/>
  <c r="M72" i="14"/>
  <c r="M35" i="14" s="1"/>
  <c r="E72" i="14"/>
  <c r="E35" i="14" s="1"/>
  <c r="G71" i="14"/>
  <c r="G34" i="14" s="1"/>
  <c r="I70" i="14"/>
  <c r="I33" i="14" s="1"/>
  <c r="K70" i="14"/>
  <c r="K33" i="14" s="1"/>
  <c r="E57" i="13"/>
  <c r="G73" i="12"/>
  <c r="G36" i="12" s="1"/>
  <c r="I72" i="12"/>
  <c r="I35" i="12" s="1"/>
  <c r="K71" i="12"/>
  <c r="K34" i="12" s="1"/>
  <c r="M70" i="12"/>
  <c r="M33" i="12" s="1"/>
  <c r="E70" i="12"/>
  <c r="E33" i="12" s="1"/>
  <c r="I71" i="12"/>
  <c r="I34" i="12" s="1"/>
  <c r="K70" i="12"/>
  <c r="K33" i="12" s="1"/>
  <c r="E71" i="12"/>
  <c r="E34" i="12" s="1"/>
  <c r="M72" i="11"/>
  <c r="M35" i="11" s="1"/>
  <c r="M62" i="10"/>
  <c r="M57" i="9"/>
  <c r="M62" i="9" s="1"/>
  <c r="J59" i="8"/>
  <c r="H59" i="8"/>
  <c r="K73" i="7"/>
  <c r="K36" i="7" s="1"/>
  <c r="I70" i="7"/>
  <c r="I33" i="7" s="1"/>
  <c r="N59" i="7"/>
  <c r="N58" i="7" s="1"/>
  <c r="G72" i="6"/>
  <c r="G35" i="6" s="1"/>
  <c r="N59" i="6"/>
  <c r="N58" i="6" s="1"/>
  <c r="F59" i="6"/>
  <c r="F22" i="6" s="1"/>
  <c r="K61" i="6"/>
  <c r="K72" i="4"/>
  <c r="K35" i="4" s="1"/>
  <c r="G57" i="4"/>
  <c r="G62" i="4" s="1"/>
  <c r="G73" i="15"/>
  <c r="G36" i="15" s="1"/>
  <c r="G57" i="11"/>
  <c r="G62" i="11" s="1"/>
  <c r="I62" i="7"/>
  <c r="I60" i="15"/>
  <c r="I62" i="15" s="1"/>
  <c r="E20" i="2"/>
  <c r="E61" i="2"/>
  <c r="E24" i="2" s="1"/>
  <c r="F58" i="2"/>
  <c r="F21" i="2" s="1"/>
  <c r="G61" i="3"/>
  <c r="I61" i="2"/>
  <c r="J58" i="2"/>
  <c r="M73" i="14"/>
  <c r="M36" i="14" s="1"/>
  <c r="M73" i="11"/>
  <c r="M36" i="11" s="1"/>
  <c r="N59" i="8"/>
  <c r="I61" i="3"/>
  <c r="J58" i="3"/>
  <c r="K61" i="2"/>
  <c r="L58" i="2"/>
  <c r="K62" i="2"/>
  <c r="N58" i="3"/>
  <c r="M61" i="3"/>
  <c r="K73" i="58"/>
  <c r="K36" i="58" s="1"/>
  <c r="M72" i="58"/>
  <c r="M35" i="58" s="1"/>
  <c r="E72" i="58"/>
  <c r="E35" i="58" s="1"/>
  <c r="G71" i="58"/>
  <c r="G34" i="58" s="1"/>
  <c r="I70" i="58"/>
  <c r="I33" i="58" s="1"/>
  <c r="G73" i="58"/>
  <c r="G36" i="58" s="1"/>
  <c r="I72" i="58"/>
  <c r="I35" i="58" s="1"/>
  <c r="K71" i="58"/>
  <c r="K34" i="58" s="1"/>
  <c r="M70" i="58"/>
  <c r="M33" i="58" s="1"/>
  <c r="E70" i="58"/>
  <c r="E33" i="58" s="1"/>
  <c r="G70" i="58"/>
  <c r="G33" i="58" s="1"/>
  <c r="M73" i="57"/>
  <c r="M36" i="57" s="1"/>
  <c r="G72" i="57"/>
  <c r="G35" i="57" s="1"/>
  <c r="K70" i="57"/>
  <c r="K33" i="57" s="1"/>
  <c r="I73" i="57"/>
  <c r="I36" i="57" s="1"/>
  <c r="M71" i="57"/>
  <c r="M34" i="57" s="1"/>
  <c r="G70" i="57"/>
  <c r="G33" i="57" s="1"/>
  <c r="E73" i="57"/>
  <c r="E36" i="57" s="1"/>
  <c r="I71" i="57"/>
  <c r="I34" i="57" s="1"/>
  <c r="K72" i="57"/>
  <c r="K35" i="57" s="1"/>
  <c r="E71" i="57"/>
  <c r="E34" i="57" s="1"/>
  <c r="K60" i="59"/>
  <c r="K62" i="59" s="1"/>
  <c r="M71" i="60"/>
  <c r="M34" i="60" s="1"/>
  <c r="G62" i="60"/>
  <c r="H59" i="59"/>
  <c r="M73" i="58"/>
  <c r="M36" i="58" s="1"/>
  <c r="K70" i="58"/>
  <c r="K33" i="58" s="1"/>
  <c r="E60" i="58"/>
  <c r="I62" i="57"/>
  <c r="N59" i="59"/>
  <c r="N58" i="59" s="1"/>
  <c r="K71" i="57"/>
  <c r="K34" i="57" s="1"/>
  <c r="G71" i="57"/>
  <c r="G34" i="57" s="1"/>
  <c r="I61" i="56"/>
  <c r="J58" i="56"/>
  <c r="I73" i="58"/>
  <c r="I36" i="58" s="1"/>
  <c r="G61" i="56"/>
  <c r="H58" i="56"/>
  <c r="G73" i="55"/>
  <c r="G36" i="55" s="1"/>
  <c r="I72" i="55"/>
  <c r="I35" i="55" s="1"/>
  <c r="K71" i="55"/>
  <c r="K34" i="55" s="1"/>
  <c r="M70" i="55"/>
  <c r="M33" i="55" s="1"/>
  <c r="E70" i="55"/>
  <c r="E33" i="55" s="1"/>
  <c r="M73" i="55"/>
  <c r="M36" i="55" s="1"/>
  <c r="E73" i="55"/>
  <c r="E36" i="55" s="1"/>
  <c r="G72" i="55"/>
  <c r="G35" i="55" s="1"/>
  <c r="I71" i="55"/>
  <c r="I34" i="55" s="1"/>
  <c r="K70" i="55"/>
  <c r="K33" i="55" s="1"/>
  <c r="E71" i="55"/>
  <c r="E34" i="55" s="1"/>
  <c r="K73" i="55"/>
  <c r="K36" i="55" s="1"/>
  <c r="J58" i="55"/>
  <c r="I61" i="55"/>
  <c r="H58" i="53"/>
  <c r="G61" i="53"/>
  <c r="F58" i="51"/>
  <c r="F21" i="51" s="1"/>
  <c r="E20" i="51"/>
  <c r="E61" i="51"/>
  <c r="E24" i="51" s="1"/>
  <c r="G61" i="55"/>
  <c r="H58" i="55"/>
  <c r="M72" i="53"/>
  <c r="M35" i="53" s="1"/>
  <c r="G71" i="53"/>
  <c r="G34" i="53" s="1"/>
  <c r="K72" i="53"/>
  <c r="K35" i="53" s="1"/>
  <c r="E71" i="53"/>
  <c r="E34" i="53" s="1"/>
  <c r="N58" i="53"/>
  <c r="M61" i="53"/>
  <c r="K61" i="51"/>
  <c r="L58" i="51"/>
  <c r="I71" i="53"/>
  <c r="I34" i="53" s="1"/>
  <c r="M70" i="53"/>
  <c r="M33" i="53" s="1"/>
  <c r="G62" i="53"/>
  <c r="M61" i="50"/>
  <c r="N58" i="50"/>
  <c r="E23" i="50"/>
  <c r="E62" i="50"/>
  <c r="E25" i="50" s="1"/>
  <c r="E61" i="49"/>
  <c r="E24" i="49" s="1"/>
  <c r="F58" i="49"/>
  <c r="F21" i="49" s="1"/>
  <c r="E20" i="49"/>
  <c r="I71" i="51"/>
  <c r="I34" i="51" s="1"/>
  <c r="M70" i="51"/>
  <c r="M33" i="51" s="1"/>
  <c r="G71" i="51"/>
  <c r="G34" i="51" s="1"/>
  <c r="I61" i="50"/>
  <c r="J58" i="50"/>
  <c r="K70" i="49"/>
  <c r="K33" i="49" s="1"/>
  <c r="K61" i="49"/>
  <c r="L58" i="49"/>
  <c r="M73" i="51"/>
  <c r="M36" i="51" s="1"/>
  <c r="G62" i="51"/>
  <c r="N59" i="48"/>
  <c r="N58" i="48" s="1"/>
  <c r="L59" i="48"/>
  <c r="L58" i="48" s="1"/>
  <c r="I61" i="46"/>
  <c r="J58" i="46"/>
  <c r="G62" i="45"/>
  <c r="K61" i="45"/>
  <c r="E61" i="44"/>
  <c r="E24" i="44" s="1"/>
  <c r="F58" i="44"/>
  <c r="F21" i="44" s="1"/>
  <c r="E20" i="44"/>
  <c r="G61" i="43"/>
  <c r="H58" i="43"/>
  <c r="E23" i="44"/>
  <c r="E62" i="44"/>
  <c r="E25" i="44" s="1"/>
  <c r="I61" i="48"/>
  <c r="J58" i="48"/>
  <c r="E70" i="46"/>
  <c r="E33" i="46" s="1"/>
  <c r="H59" i="45"/>
  <c r="H58" i="45" s="1"/>
  <c r="N59" i="45"/>
  <c r="F59" i="45"/>
  <c r="F22" i="45" s="1"/>
  <c r="L59" i="45"/>
  <c r="L58" i="45" s="1"/>
  <c r="J59" i="45"/>
  <c r="I70" i="44"/>
  <c r="I33" i="44" s="1"/>
  <c r="M61" i="42"/>
  <c r="N58" i="42"/>
  <c r="L59" i="53"/>
  <c r="L58" i="53" s="1"/>
  <c r="E57" i="46"/>
  <c r="K62" i="43"/>
  <c r="E23" i="42"/>
  <c r="E62" i="42"/>
  <c r="E25" i="42" s="1"/>
  <c r="K62" i="48"/>
  <c r="I60" i="41"/>
  <c r="G57" i="41"/>
  <c r="G60" i="41"/>
  <c r="M57" i="41"/>
  <c r="E57" i="41"/>
  <c r="M60" i="41"/>
  <c r="M62" i="41" s="1"/>
  <c r="K57" i="41"/>
  <c r="K60" i="41"/>
  <c r="I57" i="41"/>
  <c r="E60" i="41"/>
  <c r="M61" i="38"/>
  <c r="N58" i="38"/>
  <c r="E62" i="35"/>
  <c r="E25" i="35" s="1"/>
  <c r="E23" i="35"/>
  <c r="H58" i="42"/>
  <c r="G61" i="42"/>
  <c r="E73" i="40"/>
  <c r="E36" i="40" s="1"/>
  <c r="J59" i="40"/>
  <c r="H59" i="40"/>
  <c r="K73" i="39"/>
  <c r="K36" i="39" s="1"/>
  <c r="I70" i="39"/>
  <c r="I33" i="39" s="1"/>
  <c r="K61" i="38"/>
  <c r="L58" i="38"/>
  <c r="I61" i="35"/>
  <c r="J58" i="35"/>
  <c r="E23" i="37"/>
  <c r="E62" i="37"/>
  <c r="E25" i="37" s="1"/>
  <c r="H58" i="37"/>
  <c r="G61" i="37"/>
  <c r="E61" i="31"/>
  <c r="E24" i="31" s="1"/>
  <c r="F58" i="31"/>
  <c r="F21" i="31" s="1"/>
  <c r="E20" i="31"/>
  <c r="G61" i="35"/>
  <c r="H58" i="35"/>
  <c r="M62" i="31"/>
  <c r="G61" i="29"/>
  <c r="H58" i="29"/>
  <c r="N59" i="40"/>
  <c r="I61" i="38"/>
  <c r="E61" i="33"/>
  <c r="E24" i="33" s="1"/>
  <c r="E20" i="33"/>
  <c r="G57" i="32"/>
  <c r="G71" i="31"/>
  <c r="G34" i="31" s="1"/>
  <c r="K62" i="31"/>
  <c r="M61" i="29"/>
  <c r="N58" i="29"/>
  <c r="G61" i="28"/>
  <c r="H58" i="28"/>
  <c r="I70" i="27"/>
  <c r="I33" i="27" s="1"/>
  <c r="H59" i="39"/>
  <c r="I73" i="34"/>
  <c r="I36" i="34" s="1"/>
  <c r="K72" i="34"/>
  <c r="K35" i="34" s="1"/>
  <c r="M71" i="34"/>
  <c r="M34" i="34" s="1"/>
  <c r="E71" i="34"/>
  <c r="E34" i="34" s="1"/>
  <c r="G70" i="34"/>
  <c r="G33" i="34" s="1"/>
  <c r="G71" i="34"/>
  <c r="G34" i="34" s="1"/>
  <c r="K62" i="34"/>
  <c r="N59" i="33"/>
  <c r="N58" i="33" s="1"/>
  <c r="F59" i="33"/>
  <c r="F22" i="33" s="1"/>
  <c r="K61" i="33"/>
  <c r="L58" i="33"/>
  <c r="I73" i="31"/>
  <c r="I36" i="31" s="1"/>
  <c r="L59" i="30"/>
  <c r="L58" i="30" s="1"/>
  <c r="J59" i="30"/>
  <c r="I61" i="30"/>
  <c r="J58" i="30"/>
  <c r="K61" i="29"/>
  <c r="K62" i="26"/>
  <c r="G62" i="34"/>
  <c r="E62" i="24"/>
  <c r="E25" i="24" s="1"/>
  <c r="E23" i="24"/>
  <c r="M61" i="19"/>
  <c r="N58" i="19"/>
  <c r="G62" i="29"/>
  <c r="K62" i="24"/>
  <c r="K57" i="23"/>
  <c r="E61" i="22"/>
  <c r="E24" i="22" s="1"/>
  <c r="F58" i="22"/>
  <c r="F21" i="22" s="1"/>
  <c r="E20" i="22"/>
  <c r="G61" i="21"/>
  <c r="H58" i="21"/>
  <c r="H59" i="31"/>
  <c r="J59" i="27"/>
  <c r="H59" i="27"/>
  <c r="I72" i="26"/>
  <c r="I35" i="26" s="1"/>
  <c r="M70" i="26"/>
  <c r="M33" i="26" s="1"/>
  <c r="G73" i="26"/>
  <c r="G36" i="26" s="1"/>
  <c r="G62" i="25"/>
  <c r="M73" i="24"/>
  <c r="M36" i="24" s="1"/>
  <c r="E73" i="24"/>
  <c r="E36" i="24" s="1"/>
  <c r="G72" i="24"/>
  <c r="G35" i="24" s="1"/>
  <c r="I71" i="24"/>
  <c r="I34" i="24" s="1"/>
  <c r="K70" i="24"/>
  <c r="K33" i="24" s="1"/>
  <c r="K73" i="24"/>
  <c r="K36" i="24" s="1"/>
  <c r="M72" i="24"/>
  <c r="M35" i="24" s="1"/>
  <c r="E72" i="24"/>
  <c r="E35" i="24" s="1"/>
  <c r="G71" i="24"/>
  <c r="G34" i="24" s="1"/>
  <c r="I70" i="24"/>
  <c r="I33" i="24" s="1"/>
  <c r="G73" i="24"/>
  <c r="G36" i="24" s="1"/>
  <c r="I72" i="24"/>
  <c r="I35" i="24" s="1"/>
  <c r="K71" i="24"/>
  <c r="K34" i="24" s="1"/>
  <c r="M70" i="24"/>
  <c r="M33" i="24" s="1"/>
  <c r="E70" i="24"/>
  <c r="E33" i="24" s="1"/>
  <c r="G70" i="24"/>
  <c r="G33" i="24" s="1"/>
  <c r="K70" i="22"/>
  <c r="K33" i="22" s="1"/>
  <c r="K61" i="22"/>
  <c r="N58" i="17"/>
  <c r="M61" i="17"/>
  <c r="L59" i="35"/>
  <c r="L58" i="35" s="1"/>
  <c r="G60" i="33"/>
  <c r="G62" i="33" s="1"/>
  <c r="L59" i="29"/>
  <c r="L58" i="29" s="1"/>
  <c r="K72" i="26"/>
  <c r="K35" i="26" s="1"/>
  <c r="I73" i="25"/>
  <c r="I36" i="25" s="1"/>
  <c r="K57" i="25"/>
  <c r="I73" i="23"/>
  <c r="I36" i="23" s="1"/>
  <c r="L59" i="22"/>
  <c r="L58" i="22" s="1"/>
  <c r="J59" i="22"/>
  <c r="I61" i="22"/>
  <c r="J58" i="22"/>
  <c r="I73" i="19"/>
  <c r="I36" i="19" s="1"/>
  <c r="L59" i="18"/>
  <c r="L58" i="18" s="1"/>
  <c r="J59" i="18"/>
  <c r="I61" i="18"/>
  <c r="J58" i="18"/>
  <c r="K61" i="17"/>
  <c r="L58" i="17"/>
  <c r="L59" i="24"/>
  <c r="I73" i="21"/>
  <c r="I36" i="21" s="1"/>
  <c r="E61" i="18"/>
  <c r="E24" i="18" s="1"/>
  <c r="F58" i="18"/>
  <c r="F21" i="18" s="1"/>
  <c r="E20" i="18"/>
  <c r="I62" i="18"/>
  <c r="E73" i="17"/>
  <c r="E36" i="17" s="1"/>
  <c r="I72" i="17"/>
  <c r="I35" i="17" s="1"/>
  <c r="M61" i="12"/>
  <c r="N58" i="12"/>
  <c r="M61" i="8"/>
  <c r="N58" i="8"/>
  <c r="E62" i="5"/>
  <c r="E25" i="5" s="1"/>
  <c r="E23" i="5"/>
  <c r="J59" i="25"/>
  <c r="I61" i="21"/>
  <c r="J58" i="21"/>
  <c r="M62" i="18"/>
  <c r="K62" i="13"/>
  <c r="E23" i="12"/>
  <c r="E62" i="12"/>
  <c r="E25" i="12" s="1"/>
  <c r="M61" i="11"/>
  <c r="N58" i="11"/>
  <c r="K62" i="9"/>
  <c r="M62" i="8"/>
  <c r="E61" i="7"/>
  <c r="E24" i="7" s="1"/>
  <c r="F58" i="7"/>
  <c r="F21" i="7" s="1"/>
  <c r="E20" i="7"/>
  <c r="M62" i="4"/>
  <c r="J59" i="26"/>
  <c r="K62" i="21"/>
  <c r="I70" i="17"/>
  <c r="I33" i="17" s="1"/>
  <c r="M61" i="14"/>
  <c r="N58" i="14"/>
  <c r="G71" i="12"/>
  <c r="G34" i="12" s="1"/>
  <c r="K62" i="12"/>
  <c r="M61" i="10"/>
  <c r="N58" i="10"/>
  <c r="K62" i="8"/>
  <c r="E61" i="6"/>
  <c r="E24" i="6" s="1"/>
  <c r="F58" i="6"/>
  <c r="F21" i="6" s="1"/>
  <c r="E20" i="6"/>
  <c r="I70" i="4"/>
  <c r="I33" i="4" s="1"/>
  <c r="H59" i="25"/>
  <c r="L59" i="21"/>
  <c r="L58" i="21" s="1"/>
  <c r="G70" i="17"/>
  <c r="G33" i="17" s="1"/>
  <c r="I73" i="15"/>
  <c r="I36" i="15" s="1"/>
  <c r="K72" i="15"/>
  <c r="K35" i="15" s="1"/>
  <c r="M71" i="15"/>
  <c r="M34" i="15" s="1"/>
  <c r="E71" i="15"/>
  <c r="E34" i="15" s="1"/>
  <c r="G70" i="15"/>
  <c r="G33" i="15" s="1"/>
  <c r="G71" i="15"/>
  <c r="G34" i="15" s="1"/>
  <c r="K62" i="15"/>
  <c r="K57" i="14"/>
  <c r="G70" i="12"/>
  <c r="G33" i="12" s="1"/>
  <c r="L59" i="11"/>
  <c r="L58" i="11" s="1"/>
  <c r="I61" i="11"/>
  <c r="M72" i="10"/>
  <c r="M35" i="10" s="1"/>
  <c r="E72" i="10"/>
  <c r="E35" i="10" s="1"/>
  <c r="G71" i="10"/>
  <c r="G34" i="10" s="1"/>
  <c r="I70" i="10"/>
  <c r="I33" i="10" s="1"/>
  <c r="I73" i="10"/>
  <c r="I36" i="10" s="1"/>
  <c r="K72" i="10"/>
  <c r="K35" i="10" s="1"/>
  <c r="M71" i="10"/>
  <c r="M34" i="10" s="1"/>
  <c r="E71" i="10"/>
  <c r="E34" i="10" s="1"/>
  <c r="G70" i="10"/>
  <c r="G33" i="10" s="1"/>
  <c r="K70" i="10"/>
  <c r="K33" i="10" s="1"/>
  <c r="E23" i="10"/>
  <c r="E62" i="10"/>
  <c r="E25" i="10" s="1"/>
  <c r="G73" i="8"/>
  <c r="G36" i="8" s="1"/>
  <c r="I72" i="8"/>
  <c r="I35" i="8" s="1"/>
  <c r="K71" i="8"/>
  <c r="K34" i="8" s="1"/>
  <c r="M70" i="8"/>
  <c r="M33" i="8" s="1"/>
  <c r="E70" i="8"/>
  <c r="E33" i="8" s="1"/>
  <c r="M73" i="8"/>
  <c r="M36" i="8" s="1"/>
  <c r="E73" i="8"/>
  <c r="E36" i="8" s="1"/>
  <c r="G72" i="8"/>
  <c r="G35" i="8" s="1"/>
  <c r="I71" i="8"/>
  <c r="I34" i="8" s="1"/>
  <c r="K70" i="8"/>
  <c r="K33" i="8" s="1"/>
  <c r="E71" i="8"/>
  <c r="E34" i="8" s="1"/>
  <c r="K73" i="6"/>
  <c r="K36" i="6" s="1"/>
  <c r="M72" i="6"/>
  <c r="M35" i="6" s="1"/>
  <c r="E72" i="6"/>
  <c r="E35" i="6" s="1"/>
  <c r="G71" i="6"/>
  <c r="G34" i="6" s="1"/>
  <c r="I70" i="6"/>
  <c r="I33" i="6" s="1"/>
  <c r="I71" i="6"/>
  <c r="I34" i="6" s="1"/>
  <c r="M62" i="6"/>
  <c r="J59" i="4"/>
  <c r="H59" i="4"/>
  <c r="K73" i="10"/>
  <c r="K36" i="10" s="1"/>
  <c r="J59" i="6"/>
  <c r="J58" i="6" s="1"/>
  <c r="J59" i="15"/>
  <c r="J58" i="15" s="1"/>
  <c r="M73" i="10"/>
  <c r="M36" i="10" s="1"/>
  <c r="G73" i="6"/>
  <c r="G36" i="6" s="1"/>
  <c r="E61" i="3"/>
  <c r="E24" i="3" s="1"/>
  <c r="F58" i="3"/>
  <c r="F21" i="3" s="1"/>
  <c r="E20" i="3"/>
  <c r="G73" i="14"/>
  <c r="G36" i="14" s="1"/>
  <c r="G73" i="7"/>
  <c r="G36" i="7" s="1"/>
  <c r="I72" i="3"/>
  <c r="I35" i="3" s="1"/>
  <c r="M70" i="3"/>
  <c r="M33" i="3" s="1"/>
  <c r="I73" i="3"/>
  <c r="I36" i="3" s="1"/>
  <c r="M71" i="3"/>
  <c r="M34" i="3" s="1"/>
  <c r="G70" i="3"/>
  <c r="G33" i="3" s="1"/>
  <c r="K71" i="3"/>
  <c r="K34" i="3" s="1"/>
  <c r="L58" i="3"/>
  <c r="K61" i="3"/>
  <c r="G72" i="1"/>
  <c r="G35" i="1" s="1"/>
  <c r="K73" i="1"/>
  <c r="K36" i="1" s="1"/>
  <c r="M72" i="1"/>
  <c r="M35" i="1" s="1"/>
  <c r="I70" i="1"/>
  <c r="I33" i="1" s="1"/>
  <c r="K72" i="1"/>
  <c r="K35" i="1" s="1"/>
  <c r="M71" i="1"/>
  <c r="M34" i="1" s="1"/>
  <c r="E71" i="1"/>
  <c r="E34" i="1" s="1"/>
  <c r="G70" i="1"/>
  <c r="G33" i="1" s="1"/>
  <c r="E73" i="1"/>
  <c r="E36" i="1" s="1"/>
  <c r="K70" i="1"/>
  <c r="K33" i="1" s="1"/>
  <c r="E72" i="1"/>
  <c r="E35" i="1" s="1"/>
  <c r="G73" i="1"/>
  <c r="G36" i="1" s="1"/>
  <c r="I72" i="1"/>
  <c r="I35" i="1" s="1"/>
  <c r="K71" i="1"/>
  <c r="K34" i="1" s="1"/>
  <c r="M70" i="1"/>
  <c r="M33" i="1" s="1"/>
  <c r="E70" i="1"/>
  <c r="E33" i="1" s="1"/>
  <c r="M73" i="1"/>
  <c r="M36" i="1" s="1"/>
  <c r="I71" i="1"/>
  <c r="I34" i="1" s="1"/>
  <c r="G71" i="1"/>
  <c r="G34" i="1" s="1"/>
  <c r="G61" i="2"/>
  <c r="H58" i="2"/>
  <c r="J59" i="11"/>
  <c r="J58" i="11" s="1"/>
  <c r="L59" i="6"/>
  <c r="L58" i="6" s="1"/>
  <c r="K72" i="3"/>
  <c r="K35" i="3" s="1"/>
  <c r="K72" i="2"/>
  <c r="K35" i="2" s="1"/>
  <c r="M71" i="2"/>
  <c r="M34" i="2" s="1"/>
  <c r="M62" i="2"/>
  <c r="K73" i="2"/>
  <c r="K36" i="2" s="1"/>
  <c r="H59" i="3"/>
  <c r="H58" i="3" s="1"/>
  <c r="I73" i="1"/>
  <c r="I36" i="1" s="1"/>
  <c r="F58" i="61"/>
  <c r="F35" i="61"/>
  <c r="F38" i="61"/>
  <c r="F33" i="61"/>
  <c r="F43" i="61"/>
  <c r="F37" i="61"/>
  <c r="F55" i="61"/>
  <c r="F29" i="61"/>
  <c r="F61" i="61"/>
  <c r="F18" i="61"/>
  <c r="F24" i="61"/>
  <c r="F56" i="61"/>
  <c r="F7" i="61"/>
  <c r="F28" i="61"/>
  <c r="F34" i="61"/>
  <c r="F26" i="61"/>
  <c r="F53" i="61"/>
  <c r="F40" i="61"/>
  <c r="F57" i="61"/>
  <c r="F39" i="61"/>
  <c r="F27" i="61"/>
  <c r="F17" i="61"/>
  <c r="F13" i="61"/>
  <c r="F32" i="61"/>
  <c r="F3" i="61"/>
  <c r="F11" i="61"/>
  <c r="F4" i="61"/>
  <c r="F6" i="61"/>
  <c r="F44" i="61"/>
  <c r="F23" i="61"/>
  <c r="F8" i="61"/>
  <c r="F52" i="61"/>
  <c r="F31" i="61"/>
  <c r="F51" i="61"/>
  <c r="F21" i="61"/>
  <c r="F25" i="61"/>
  <c r="F14" i="61"/>
  <c r="F45" i="61"/>
  <c r="F49" i="61"/>
  <c r="F47" i="61"/>
  <c r="F36" i="61"/>
  <c r="F5" i="61"/>
  <c r="F9" i="61"/>
  <c r="F41" i="61"/>
  <c r="F30" i="61"/>
  <c r="F15" i="61"/>
  <c r="F46" i="61"/>
  <c r="F12" i="61"/>
  <c r="F42" i="61"/>
  <c r="F19" i="61"/>
  <c r="F20" i="61"/>
  <c r="F10" i="61"/>
  <c r="F54" i="61"/>
  <c r="F2" i="61"/>
  <c r="F59" i="61"/>
  <c r="F48" i="61"/>
  <c r="F50" i="61"/>
  <c r="F16" i="61"/>
  <c r="F60" i="61"/>
  <c r="F22" i="61"/>
  <c r="G28" i="61" l="1"/>
  <c r="G42" i="61"/>
  <c r="G4" i="61"/>
  <c r="G34" i="61"/>
  <c r="G27" i="61"/>
  <c r="G5" i="61"/>
  <c r="G30" i="61"/>
  <c r="G24" i="61"/>
  <c r="G16" i="61"/>
  <c r="G33" i="61"/>
  <c r="G41" i="61"/>
  <c r="G44" i="61"/>
  <c r="G18" i="61"/>
  <c r="G47" i="61"/>
  <c r="G39" i="61"/>
  <c r="G46" i="61"/>
  <c r="G6" i="61"/>
  <c r="G14" i="61"/>
  <c r="G43" i="61"/>
  <c r="G17" i="61"/>
  <c r="G29" i="61"/>
  <c r="G7" i="61"/>
  <c r="G13" i="61"/>
  <c r="G9" i="61"/>
  <c r="G35" i="61"/>
  <c r="G31" i="61"/>
  <c r="G45" i="61"/>
  <c r="G55" i="61"/>
  <c r="G11" i="61"/>
  <c r="G20" i="61"/>
  <c r="G10" i="61"/>
  <c r="G3" i="61"/>
  <c r="G15" i="61"/>
  <c r="G61" i="61"/>
  <c r="G40" i="61"/>
  <c r="G48" i="61"/>
  <c r="G21" i="61"/>
  <c r="G36" i="61"/>
  <c r="G58" i="61"/>
  <c r="G2" i="61"/>
  <c r="G49" i="61"/>
  <c r="G60" i="61"/>
  <c r="G51" i="61"/>
  <c r="G57" i="61"/>
  <c r="G50" i="61"/>
  <c r="G37" i="61"/>
  <c r="G23" i="61"/>
  <c r="G38" i="61"/>
  <c r="G59" i="61"/>
  <c r="G32" i="61"/>
  <c r="G12" i="61"/>
  <c r="G25" i="61"/>
  <c r="G22" i="61"/>
  <c r="G26" i="61"/>
  <c r="G53" i="61"/>
  <c r="G52" i="61"/>
  <c r="G8" i="61"/>
  <c r="G54" i="61"/>
  <c r="G56" i="61"/>
  <c r="G19" i="61"/>
  <c r="K61" i="14"/>
  <c r="L58" i="14"/>
  <c r="K61" i="25"/>
  <c r="L58" i="25"/>
  <c r="F58" i="33"/>
  <c r="F21" i="33" s="1"/>
  <c r="I61" i="41"/>
  <c r="J58" i="41"/>
  <c r="E61" i="41"/>
  <c r="E24" i="41" s="1"/>
  <c r="F58" i="41"/>
  <c r="F21" i="41" s="1"/>
  <c r="E20" i="41"/>
  <c r="I62" i="41"/>
  <c r="E62" i="27"/>
  <c r="E25" i="27" s="1"/>
  <c r="E23" i="27"/>
  <c r="I61" i="27"/>
  <c r="J58" i="27"/>
  <c r="K62" i="25"/>
  <c r="E23" i="23"/>
  <c r="E62" i="23"/>
  <c r="E25" i="23" s="1"/>
  <c r="E61" i="58"/>
  <c r="E24" i="58" s="1"/>
  <c r="F58" i="58"/>
  <c r="F21" i="58" s="1"/>
  <c r="E20" i="58"/>
  <c r="E23" i="16"/>
  <c r="E62" i="16"/>
  <c r="E25" i="16" s="1"/>
  <c r="M62" i="16"/>
  <c r="H58" i="16"/>
  <c r="G61" i="16"/>
  <c r="I61" i="8"/>
  <c r="J58" i="8"/>
  <c r="K62" i="14"/>
  <c r="I61" i="13"/>
  <c r="J58" i="13"/>
  <c r="M61" i="23"/>
  <c r="N58" i="23"/>
  <c r="K61" i="26"/>
  <c r="L58" i="26"/>
  <c r="F58" i="30"/>
  <c r="F21" i="30" s="1"/>
  <c r="M61" i="40"/>
  <c r="N58" i="40"/>
  <c r="I61" i="47"/>
  <c r="J58" i="47"/>
  <c r="E61" i="47"/>
  <c r="E24" i="47" s="1"/>
  <c r="F58" i="47"/>
  <c r="F21" i="47" s="1"/>
  <c r="E20" i="47"/>
  <c r="I62" i="47"/>
  <c r="G61" i="46"/>
  <c r="H58" i="46"/>
  <c r="G61" i="50"/>
  <c r="H58" i="50"/>
  <c r="G61" i="58"/>
  <c r="H58" i="58"/>
  <c r="G62" i="1"/>
  <c r="I62" i="1"/>
  <c r="G61" i="12"/>
  <c r="H58" i="12"/>
  <c r="G62" i="23"/>
  <c r="I61" i="9"/>
  <c r="J58" i="9"/>
  <c r="G61" i="15"/>
  <c r="E62" i="26"/>
  <c r="E25" i="26" s="1"/>
  <c r="E23" i="26"/>
  <c r="M61" i="36"/>
  <c r="N58" i="36"/>
  <c r="K61" i="36"/>
  <c r="L58" i="36"/>
  <c r="I61" i="36"/>
  <c r="J58" i="36"/>
  <c r="G62" i="40"/>
  <c r="I62" i="40"/>
  <c r="E23" i="40"/>
  <c r="E62" i="40"/>
  <c r="E25" i="40" s="1"/>
  <c r="K61" i="46"/>
  <c r="L58" i="46"/>
  <c r="E62" i="46"/>
  <c r="E25" i="46" s="1"/>
  <c r="E23" i="46"/>
  <c r="G62" i="52"/>
  <c r="E61" i="57"/>
  <c r="E24" i="57" s="1"/>
  <c r="F58" i="57"/>
  <c r="F21" i="57" s="1"/>
  <c r="E20" i="57"/>
  <c r="F58" i="9"/>
  <c r="F21" i="9" s="1"/>
  <c r="I61" i="23"/>
  <c r="M61" i="20"/>
  <c r="K62" i="41"/>
  <c r="M61" i="41"/>
  <c r="N58" i="41"/>
  <c r="E61" i="46"/>
  <c r="E24" i="46" s="1"/>
  <c r="F58" i="46"/>
  <c r="F21" i="46" s="1"/>
  <c r="E20" i="46"/>
  <c r="G61" i="11"/>
  <c r="H58" i="11"/>
  <c r="E61" i="20"/>
  <c r="E24" i="20" s="1"/>
  <c r="F58" i="20"/>
  <c r="F21" i="20" s="1"/>
  <c r="E20" i="20"/>
  <c r="E61" i="27"/>
  <c r="E24" i="27" s="1"/>
  <c r="F58" i="27"/>
  <c r="F21" i="27" s="1"/>
  <c r="E20" i="27"/>
  <c r="M61" i="27"/>
  <c r="N58" i="27"/>
  <c r="K62" i="27"/>
  <c r="G61" i="25"/>
  <c r="H58" i="25"/>
  <c r="M62" i="26"/>
  <c r="E61" i="23"/>
  <c r="E24" i="23" s="1"/>
  <c r="F58" i="23"/>
  <c r="F21" i="23" s="1"/>
  <c r="E20" i="23"/>
  <c r="E61" i="32"/>
  <c r="E24" i="32" s="1"/>
  <c r="F58" i="32"/>
  <c r="F21" i="32" s="1"/>
  <c r="E20" i="32"/>
  <c r="G61" i="40"/>
  <c r="H58" i="40"/>
  <c r="I61" i="58"/>
  <c r="J58" i="58"/>
  <c r="G61" i="8"/>
  <c r="H58" i="8"/>
  <c r="E23" i="14"/>
  <c r="E62" i="14"/>
  <c r="E25" i="14" s="1"/>
  <c r="I61" i="16"/>
  <c r="J58" i="16"/>
  <c r="E61" i="16"/>
  <c r="E24" i="16" s="1"/>
  <c r="F58" i="16"/>
  <c r="F21" i="16" s="1"/>
  <c r="E20" i="16"/>
  <c r="I62" i="16"/>
  <c r="G61" i="14"/>
  <c r="H58" i="14"/>
  <c r="K62" i="23"/>
  <c r="E61" i="25"/>
  <c r="E24" i="25" s="1"/>
  <c r="F58" i="25"/>
  <c r="F21" i="25" s="1"/>
  <c r="E20" i="25"/>
  <c r="I61" i="20"/>
  <c r="J58" i="20"/>
  <c r="E61" i="28"/>
  <c r="E24" i="28" s="1"/>
  <c r="F58" i="28"/>
  <c r="F21" i="28" s="1"/>
  <c r="E20" i="28"/>
  <c r="M61" i="32"/>
  <c r="N58" i="32"/>
  <c r="E62" i="32"/>
  <c r="E25" i="32" s="1"/>
  <c r="E23" i="32"/>
  <c r="I61" i="39"/>
  <c r="J58" i="39"/>
  <c r="E23" i="39"/>
  <c r="E62" i="39"/>
  <c r="E25" i="39" s="1"/>
  <c r="M61" i="39"/>
  <c r="N58" i="39"/>
  <c r="K62" i="47"/>
  <c r="M61" i="47"/>
  <c r="N58" i="47"/>
  <c r="N58" i="54"/>
  <c r="M61" i="54"/>
  <c r="M62" i="1"/>
  <c r="K61" i="1"/>
  <c r="L58" i="1"/>
  <c r="I61" i="4"/>
  <c r="J58" i="4"/>
  <c r="G61" i="9"/>
  <c r="H58" i="9"/>
  <c r="K61" i="5"/>
  <c r="G61" i="19"/>
  <c r="H58" i="19"/>
  <c r="N58" i="25"/>
  <c r="M61" i="25"/>
  <c r="F58" i="19"/>
  <c r="F21" i="19" s="1"/>
  <c r="K61" i="24"/>
  <c r="L58" i="24"/>
  <c r="I61" i="26"/>
  <c r="J58" i="26"/>
  <c r="G61" i="33"/>
  <c r="H58" i="33"/>
  <c r="E23" i="36"/>
  <c r="E62" i="36"/>
  <c r="E25" i="36" s="1"/>
  <c r="M62" i="39"/>
  <c r="M61" i="45"/>
  <c r="N58" i="45"/>
  <c r="I62" i="45"/>
  <c r="E62" i="45"/>
  <c r="E25" i="45" s="1"/>
  <c r="E23" i="45"/>
  <c r="K61" i="50"/>
  <c r="L58" i="50"/>
  <c r="N58" i="57"/>
  <c r="M61" i="57"/>
  <c r="M62" i="32"/>
  <c r="M61" i="43"/>
  <c r="K61" i="58"/>
  <c r="G61" i="32"/>
  <c r="H58" i="32"/>
  <c r="K61" i="41"/>
  <c r="L58" i="41"/>
  <c r="G62" i="41"/>
  <c r="E23" i="58"/>
  <c r="E62" i="58"/>
  <c r="E25" i="58" s="1"/>
  <c r="E61" i="13"/>
  <c r="E24" i="13" s="1"/>
  <c r="F58" i="13"/>
  <c r="F21" i="13" s="1"/>
  <c r="E20" i="13"/>
  <c r="I61" i="15"/>
  <c r="E62" i="25"/>
  <c r="E25" i="25" s="1"/>
  <c r="E23" i="25"/>
  <c r="G61" i="27"/>
  <c r="H58" i="27"/>
  <c r="I62" i="25"/>
  <c r="K61" i="59"/>
  <c r="L58" i="59"/>
  <c r="K62" i="16"/>
  <c r="M61" i="16"/>
  <c r="N58" i="16"/>
  <c r="I62" i="14"/>
  <c r="E62" i="13"/>
  <c r="E25" i="13" s="1"/>
  <c r="E23" i="13"/>
  <c r="E23" i="33"/>
  <c r="E62" i="33"/>
  <c r="E25" i="33" s="1"/>
  <c r="M61" i="37"/>
  <c r="N58" i="37"/>
  <c r="K61" i="40"/>
  <c r="L58" i="40"/>
  <c r="K61" i="47"/>
  <c r="L58" i="47"/>
  <c r="G62" i="47"/>
  <c r="I61" i="45"/>
  <c r="J58" i="45"/>
  <c r="H58" i="59"/>
  <c r="G61" i="59"/>
  <c r="E61" i="1"/>
  <c r="E24" i="1" s="1"/>
  <c r="F58" i="1"/>
  <c r="F21" i="1" s="1"/>
  <c r="E20" i="1"/>
  <c r="E62" i="1"/>
  <c r="E25" i="1" s="1"/>
  <c r="E23" i="1"/>
  <c r="E61" i="5"/>
  <c r="E24" i="5" s="1"/>
  <c r="F58" i="5"/>
  <c r="F21" i="5" s="1"/>
  <c r="E20" i="5"/>
  <c r="G61" i="26"/>
  <c r="H58" i="26"/>
  <c r="M61" i="28"/>
  <c r="N58" i="28"/>
  <c r="G61" i="31"/>
  <c r="H58" i="31"/>
  <c r="I62" i="33"/>
  <c r="E61" i="36"/>
  <c r="E24" i="36" s="1"/>
  <c r="F58" i="36"/>
  <c r="F21" i="36" s="1"/>
  <c r="E20" i="36"/>
  <c r="G61" i="36"/>
  <c r="H58" i="36"/>
  <c r="K61" i="37"/>
  <c r="L58" i="37"/>
  <c r="I61" i="32"/>
  <c r="J58" i="32"/>
  <c r="K62" i="40"/>
  <c r="F58" i="42"/>
  <c r="F21" i="42" s="1"/>
  <c r="I61" i="44"/>
  <c r="J58" i="44"/>
  <c r="E61" i="45"/>
  <c r="E24" i="45" s="1"/>
  <c r="F58" i="45"/>
  <c r="F21" i="45" s="1"/>
  <c r="E20" i="45"/>
  <c r="I61" i="49"/>
  <c r="J58" i="49"/>
  <c r="G61" i="49"/>
  <c r="H58" i="49"/>
  <c r="M61" i="55"/>
  <c r="N58" i="55"/>
  <c r="I61" i="37"/>
  <c r="M61" i="24"/>
  <c r="M62" i="54"/>
  <c r="G61" i="5"/>
  <c r="F58" i="24"/>
  <c r="F21" i="24" s="1"/>
  <c r="M62" i="37"/>
  <c r="G61" i="57"/>
  <c r="I61" i="24"/>
  <c r="I62" i="39"/>
  <c r="G62" i="32"/>
  <c r="K61" i="23"/>
  <c r="L58" i="23"/>
  <c r="E23" i="41"/>
  <c r="E62" i="41"/>
  <c r="E25" i="41" s="1"/>
  <c r="G61" i="41"/>
  <c r="H58" i="41"/>
  <c r="G61" i="4"/>
  <c r="H58" i="4"/>
  <c r="M61" i="9"/>
  <c r="N58" i="9"/>
  <c r="M61" i="26"/>
  <c r="N58" i="26"/>
  <c r="E61" i="26"/>
  <c r="E24" i="26" s="1"/>
  <c r="F58" i="26"/>
  <c r="F21" i="26" s="1"/>
  <c r="E20" i="26"/>
  <c r="K61" i="27"/>
  <c r="L58" i="27"/>
  <c r="I61" i="25"/>
  <c r="J58" i="25"/>
  <c r="M61" i="46"/>
  <c r="N58" i="46"/>
  <c r="I61" i="40"/>
  <c r="J58" i="40"/>
  <c r="E61" i="40"/>
  <c r="E24" i="40" s="1"/>
  <c r="F58" i="40"/>
  <c r="F21" i="40" s="1"/>
  <c r="E20" i="40"/>
  <c r="I61" i="59"/>
  <c r="J58" i="59"/>
  <c r="M61" i="13"/>
  <c r="N58" i="13"/>
  <c r="K61" i="16"/>
  <c r="L58" i="16"/>
  <c r="I61" i="12"/>
  <c r="J58" i="12"/>
  <c r="I61" i="14"/>
  <c r="J58" i="14"/>
  <c r="E62" i="20"/>
  <c r="E25" i="20" s="1"/>
  <c r="E23" i="20"/>
  <c r="G61" i="39"/>
  <c r="H58" i="39"/>
  <c r="E23" i="47"/>
  <c r="E62" i="47"/>
  <c r="E25" i="47" s="1"/>
  <c r="G61" i="47"/>
  <c r="H58" i="47"/>
  <c r="M61" i="58"/>
  <c r="N58" i="58"/>
  <c r="I61" i="1"/>
  <c r="J58" i="1"/>
  <c r="M61" i="1"/>
  <c r="N58" i="1"/>
  <c r="H58" i="1"/>
  <c r="G61" i="1"/>
  <c r="F58" i="10"/>
  <c r="F21" i="10" s="1"/>
  <c r="G61" i="23"/>
  <c r="H58" i="23"/>
  <c r="G61" i="20"/>
  <c r="H58" i="20"/>
  <c r="M61" i="31"/>
  <c r="N58" i="31"/>
  <c r="I61" i="33"/>
  <c r="J58" i="33"/>
  <c r="M61" i="34"/>
  <c r="N58" i="34"/>
  <c r="E61" i="37"/>
  <c r="E24" i="37" s="1"/>
  <c r="F58" i="37"/>
  <c r="F21" i="37" s="1"/>
  <c r="E20" i="37"/>
  <c r="G62" i="39"/>
  <c r="K61" i="44"/>
  <c r="L58" i="44"/>
  <c r="H58" i="52"/>
  <c r="G61" i="52"/>
  <c r="I61" i="52"/>
  <c r="J58" i="52"/>
  <c r="I62" i="58"/>
  <c r="I62" i="59"/>
  <c r="G62" i="19"/>
  <c r="I62" i="8"/>
  <c r="F58" i="12"/>
  <c r="F21" i="12" s="1"/>
  <c r="M61" i="52"/>
  <c r="G62" i="8"/>
  <c r="I62" i="9"/>
  <c r="M62" i="25"/>
  <c r="M62" i="40"/>
  <c r="M62" i="55"/>
  <c r="K61" i="57"/>
  <c r="M61" i="59"/>
  <c r="M62" i="46"/>
</calcChain>
</file>

<file path=xl/sharedStrings.xml><?xml version="1.0" encoding="utf-8"?>
<sst xmlns="http://schemas.openxmlformats.org/spreadsheetml/2006/main" count="14336" uniqueCount="586">
  <si>
    <t>１　事業基礎情報（Ｐｌａｎ）</t>
  </si>
  <si>
    <t>３　事業評価（Ｃｈｅｃｋ）</t>
  </si>
  <si>
    <t>基本政策</t>
  </si>
  <si>
    <t>事業の実施状況</t>
  </si>
  <si>
    <t>Ａ：計画以上に実施
Ｂ：計画どおりに実施
Ｃ：計画どおりに実施できず</t>
  </si>
  <si>
    <t>施策領域</t>
  </si>
  <si>
    <t>施策項目</t>
  </si>
  <si>
    <t>事業の必要性
【市民ニーズ】</t>
  </si>
  <si>
    <t>Ａ：高まっている
Ｂ：変わらない
Ｃ：薄れている</t>
  </si>
  <si>
    <t>事業</t>
  </si>
  <si>
    <t>所属</t>
  </si>
  <si>
    <t>事業の効率性
【見直す余地】</t>
  </si>
  <si>
    <t>Ａ：余地はない
Ｂ：余地はある</t>
  </si>
  <si>
    <t>事業概要</t>
  </si>
  <si>
    <t>施策への貢献度</t>
  </si>
  <si>
    <t>Ａ：貢献している
Ｂ：やや貢献している
Ｃ：貢献の度合いが低い</t>
  </si>
  <si>
    <t>事業の成果・分析</t>
  </si>
  <si>
    <t>実施形態</t>
  </si>
  <si>
    <t>実施根拠</t>
  </si>
  <si>
    <t>根拠法令等</t>
  </si>
  <si>
    <t>２　事業実績（Ｄｏ）</t>
  </si>
  <si>
    <t>４　事業の今後の方向性・取組方針（Ａｃｔｉｏｎ）</t>
  </si>
  <si>
    <t>年度</t>
  </si>
  <si>
    <t>令和５年度</t>
  </si>
  <si>
    <t>令和６年度</t>
  </si>
  <si>
    <t>令和７年度</t>
  </si>
  <si>
    <t>令和８年度</t>
  </si>
  <si>
    <t>令和９年度</t>
  </si>
  <si>
    <t>今後の方向性</t>
  </si>
  <si>
    <t>Ⅰ：事業規模拡大
Ⅱ：改善しながら継続
Ⅲ：現状のまま継続
Ⅳ：事業規模縮小
Ⅴ：事業廃止
Ⅵ：事業終了</t>
  </si>
  <si>
    <t>予算
・
決算</t>
  </si>
  <si>
    <t>予算現額（円）</t>
  </si>
  <si>
    <t>財源内訳</t>
  </si>
  <si>
    <t>一般財源</t>
  </si>
  <si>
    <t>特定財源</t>
  </si>
  <si>
    <t>支出済額（円）</t>
  </si>
  <si>
    <t>不用額等（円）</t>
  </si>
  <si>
    <t>執行率（％）</t>
  </si>
  <si>
    <t>実施内容</t>
  </si>
  <si>
    <t>今後の取組方針</t>
  </si>
  <si>
    <t>指標名</t>
  </si>
  <si>
    <t>単位</t>
  </si>
  <si>
    <t>活動
指標
・
成果
指標</t>
  </si>
  <si>
    <t>基本政策３　やすらぎと利便性が共存するまち【都市整備】</t>
  </si>
  <si>
    <t>都市づくり</t>
  </si>
  <si>
    <t>施策１　計画的なまちづくりの推進</t>
  </si>
  <si>
    <t>都市計画審議会</t>
  </si>
  <si>
    <t>都市計画課</t>
  </si>
  <si>
    <t>新座市都市計画審議会条例に基づき、新座市都市計画審議会を設置し、都市計画に関する事項を調査・審議する。</t>
  </si>
  <si>
    <t>■</t>
  </si>
  <si>
    <t>□</t>
  </si>
  <si>
    <t>都市計画法、新座市都市計画審議会条例、新座市都市計画審議会規則</t>
  </si>
  <si>
    <t/>
  </si>
  <si>
    <t>新座市都市計画審議会を開催し、都市計画に関する重要事項の調査・審議を行った。
　新座市都市計画審議会の構成員　１４人（学識経験者、市議会議員、市民）
　＜令和５年５月２６日開催＞
　審議内容　新座都市計画都市計画区域の整備、開発及び保全の方針の変更について
　＜令和５年１２月２０日開催＞
　審議内容　新座都市計画生産緑地地区の変更（案）について</t>
  </si>
  <si>
    <t>開催回数</t>
  </si>
  <si>
    <t>回</t>
  </si>
  <si>
    <t>Ｂ：計画どおりに実施</t>
  </si>
  <si>
    <t>Ｂ：変わらない</t>
  </si>
  <si>
    <t>Ａ：余地はない</t>
  </si>
  <si>
    <t>Ａ：貢献している</t>
  </si>
  <si>
    <t>都市計画法第７７条の２第１項の規定により、新座市都市計画審議会を開催し、都市計画に関する重要事項の調査審議を行った。
令和５年度については、２件の諮問案件について調査審議を行い、立地適正化計画の策定に関して市から報告を行った。
また、審議会としての機能強化を図るため、委員構成の見直しを行い学識経験者を１名増員した。</t>
  </si>
  <si>
    <t>Ⅲ：現状のまま継続</t>
  </si>
  <si>
    <t>市長の諮問に応じて都市計画に関する重要事項について調査審議を行い、都市計画マスタープランに基づくまちづくりを推進していく。</t>
  </si>
  <si>
    <t>まちづくり基礎調査</t>
  </si>
  <si>
    <t>大和田一丁目地区（旧暫定逆線引き地区内の市街化調整区域）において市街地整備（組合土地区画整理事業）の実現可能性を探るため地権者への意向調査等を実施する。</t>
  </si>
  <si>
    <t>なし</t>
  </si>
  <si>
    <t>大和田一丁目が抱える周辺道路の課題（緊急車両のアクセス困難、自転車同士等の接触事故）を解決するため、計画的な市街地整備に向けた検討を行うことを目的として、現状把握や課題の整理、土地所有者の意向調査等を行った。</t>
  </si>
  <si>
    <t>対象地権者数</t>
  </si>
  <si>
    <t>人</t>
  </si>
  <si>
    <t>Ａ：高まっている</t>
  </si>
  <si>
    <t>農地及び住宅エリアの約９割（人数、面積）が市街化を望む結果となったことから、市街化編入に向け、引き続き事業を継続していく必要がある。今後、意向調査の結果報告会や地権者主体の発起人会及び準備組織の発足等、より一層の専門的知識が必要となることから、引き続き民間委託によって事業の効率化を図っていく。</t>
  </si>
  <si>
    <t>Ⅵ：事業終了</t>
  </si>
  <si>
    <t>意向調査の結果報告会を踏まえた上で地権者主体の発起人会を早期に発足し、大和田一丁目のまちづくりコンセプト案（道路、街並み等）を固め、来年度当初に準備組織を発足できるよう、事業を推進していく。</t>
  </si>
  <si>
    <t>都市計画図等作成</t>
  </si>
  <si>
    <t>都市計画図、街路図、都市計画変更の際に必要となる法規図書等を作成・印刷する。</t>
  </si>
  <si>
    <t>都市計画図や白図(地形図)等を作成・印刷し、都市計画事務に活用した。また、旧地形図や過年度に手続きを行った都市計画決定図書等の電子化を行い、長期保存文書検索システムに掲載した。</t>
  </si>
  <si>
    <t>都市計画決定図書等電子化件数</t>
  </si>
  <si>
    <t>件</t>
  </si>
  <si>
    <t>旧地形図等原図電子化枚数</t>
  </si>
  <si>
    <t>枚</t>
  </si>
  <si>
    <t>都市計画図等の作成については、都市計画事務のみならず、まちづくり全般に関係する基礎資料となるものであり、さまざまな施策への貢献度は高いと考えられる。
また、都市計画決定図書等については、電子化を行い長期保存文書検索システムに掲載することで事務の効率化に貢献している。</t>
  </si>
  <si>
    <t>都市計画図等については、まちづくりに関する基礎資料として、今後も継続して作成する必要がある。
また、過年度の都市計画決定図書等については、令和６年度で概ね電子化が完了するため、今後は都市計画手続がなされた際に対応することになる。</t>
  </si>
  <si>
    <t>景観審議会</t>
  </si>
  <si>
    <t>新座市景観条例に基づき、新座市景観審議会を設置し、景観形成に関する事項を調査・審議する。</t>
  </si>
  <si>
    <t>景観法、新座市景観条例</t>
  </si>
  <si>
    <t>新座市景観条例に基づき、新座市景観審議会を設置し、景観形成に関する事項を調査・審議を行うものであるが、令和5年度は該当する案件がないことから未開催であった。
　新座市景観審議会の構成員　５人（学識経験者）</t>
  </si>
  <si>
    <t>景観審議会は、景観形成に関する事項（景観計画の変更や景観法の届出に対し、勧告・命令をしようとする場合など）を調査・審議するため開催されるものであるが、令和５年度においては、これらの該当がなかったため、未開催であった。</t>
  </si>
  <si>
    <t>景観計画の変更等を行うときは、新座市景観条例に基づき新座市景観審議会を開催し、良好な景観の形成を図っていく。</t>
  </si>
  <si>
    <t>産業用地適地選定</t>
  </si>
  <si>
    <t>新座市域内における産業用地の適地を調査する。</t>
  </si>
  <si>
    <t>新座市内の新たな産業拠点となり得る地区の選定及び土地利用構想図案の作成を行った。選定に当たっては、企業立地動向等の統計情報から規模等の条件を設定し、市内に存する低未利用地条件に合致する複数の候補地を抽出した。また、主に物流業を営む民間事業者に対し、各候補地の評価や市場性等のヒアリングを実施し、その結果と、周辺道路等の交通利便性、上下水道の整備状況、周辺の土地利用状況及び事業化難度を総合的に評価することで、優先候補地（道場二丁目地区）を１か所選定したもの。また、同地区においては地権者への個別訪問を実施、現時点でのまちづくりに対する意向を調査した。</t>
  </si>
  <si>
    <t>優先候補地</t>
  </si>
  <si>
    <t>地区</t>
  </si>
  <si>
    <t>個別訪問件数</t>
  </si>
  <si>
    <t>産業用地適地となる優先候補地の選定及び土地利用構想図案の作成については、概ねスケジュールどおりに進み、令和５年度内に完了した。企業ヒアリングや地権者訪問及び概況整理の中でまちづくりを行う場合の課題抽出もできているため、今後の市街地整備についての地権者の意向を伺う際の説明資料とすることが可能となり、市街地整備を実施するとなった際の県との調整資料としても本事業の結果を活用することも可能になったものである。</t>
  </si>
  <si>
    <t>産業用地適地選定は完了しているため、今後はこの結果を対象地区地権者に報告しながら、今後のまちづくりに関しての意向調査や相談会及び勉強会等を進め、計画的なまちづくりを推進していくものである。</t>
  </si>
  <si>
    <t>土地区画整理事業特別会計繰出金</t>
  </si>
  <si>
    <t>新座駅北口土地区画整理事業特別会計に係る繰出金</t>
  </si>
  <si>
    <t>一般会計から新座駅北口土地区画整理事業特別会計へ繰出金を支出した。</t>
  </si>
  <si>
    <t>支出回数</t>
  </si>
  <si>
    <t>新座駅北口土地区画整理事業特別会計に対し、必要額に応じて予算を確保し、適正な時期に繰出金の支出を行った。</t>
  </si>
  <si>
    <t>新座駅北口土地区画整理事業特別会計との調整を行いながら、確実な予算確保及び執行を行っていく。</t>
  </si>
  <si>
    <t>大和田二・三丁目地区土地区画整理事業</t>
  </si>
  <si>
    <t>大和田二・三丁目地区土地区画整理事業の現地事務所を廃止する。また、環境影響評価事後調査書への意見に対する事業者の見解を作成する。さらに、清算交付金の一括交付を行う。</t>
  </si>
  <si>
    <t>新座都市計画事業大和田二・三丁目地区土地区画整理事業施行に関する条例</t>
  </si>
  <si>
    <t>大和田二・三丁目地区土地区画整理事務所が都市計画課へ移行となったため、環境センター東工場１階内にある現地事務所の廃止に伴い発生した粗大ごみについて、廃棄した。
また、大和田二・三丁目地区土地区画整理事業に係る清算交付金の一括交付を行い、請求の意思確認ができない場合は、各法務局に供託した。</t>
  </si>
  <si>
    <t>清算交付金一括交付件数</t>
  </si>
  <si>
    <t>清算交付金供託件数</t>
  </si>
  <si>
    <t>環境影響評価事後調査書への意見に対する事業者の見解は、期間内に意見が提出されなかったため、不要となった。
大和田二・三丁目地区土地区画整理事業の現地事務所の廃止について、粗大ごみの廃棄は民間委託となったが、引っ越し作業は片付けの進捗状況を確認しながら職員が本庁舎等へ運搬を行っていたため、民間委託は不要となった。
清算交付金の一括交付は、大幅な遅延をすることなく職員で対応することができた。</t>
  </si>
  <si>
    <t>大和田二・三丁目地区土地区画整理事業の現地事務所の廃止及び清算交付金の一括交付が完了し、また、環境影響評価事後調査書への意見に対する事業者の見解の作成が不要となったため、事業終了となる。</t>
  </si>
  <si>
    <t>土地区画整理事業</t>
  </si>
  <si>
    <t>新座駅北口土地区画整理事務所</t>
  </si>
  <si>
    <t>市域の中核拠点となる新たな市街地形成を図るため、ＪＲ武蔵野線新座駅の北側に位置する面積約３１．６ｈａの区域について、新座駅北口駅前広場を含む都市計画道路３・４
・１７新座駅北口通線や都市計画道路３・４・１６大和田通線を整備するとともに、計画的な市街化を誘導し、現存する緑と調和した安全で快適な市街地環境の創出を図る。</t>
  </si>
  <si>
    <t>土地区画整理法、新座都市計画事業新座駅北口土地区画整理事業施行に関する条例</t>
  </si>
  <si>
    <t>事業計画に基づき、次のとおり各事業を実施した。
１　事業により移転等が発生する物件の補償料算定の基礎資料を作成するため、物件の調査及び積算を行った。
２　区画道路築造工事、及び雨水管布設工事及び電線共同溝の詳細設計等を行った。
３　雨水浸透トレンチ工事、雨水管布設工事及び区画道路築造工事等を行った。
４　建物移転補償１４件、工作物移転補償３件及び借家・借間・立毛等補償３５件を行った。</t>
  </si>
  <si>
    <t>新座駅北口土地区画整理事業進捗率</t>
  </si>
  <si>
    <t>％</t>
  </si>
  <si>
    <t>Ｂ：余地はある</t>
  </si>
  <si>
    <t>本事業は、新座駅北口周辺の計画的な土地利用のための良好な市街地を形成するため、計画的な都市基盤整備を行うものであり、既に完了した新座駅南口地区の整備に引き続き、新座駅北口駅前広場、幹線道路及び各宅地の整備など、着実な実施が求められている。
事業計画に基づき、権利者の協力を得ながら、道路整備に必要な用地確保のための物件移転補償及びそのための調査を行い、また、インフラ施設、道路等の整備及びその設計等を実施した。既に整備が完了し、土地を引き渡した場所については、住宅建設等、順次土地利用が図られている。
計画的な事業の推進に当たり、現時点での物件移転及び施工における課題を抽出し、それぞれの進め方や工程を再検討していく必要がある。</t>
  </si>
  <si>
    <t>Ⅱ：改善しながら継続</t>
  </si>
  <si>
    <t>事業を着実に進めるために必要な工程等を再検討し、それと合わせて物件移転及び工事その他の必要な事業を進めていく。</t>
  </si>
  <si>
    <t>建築紛争調停委員会</t>
  </si>
  <si>
    <t>新座市中高層建築物の建築に係る紛争の調整に関する条例第１０条第５項の規定により、新座市建築紛争調停委員会を開催し、紛争の調停について審議を行う。</t>
  </si>
  <si>
    <t>新座市中高層建築物の建築に係る紛争の調整に関する条例</t>
  </si>
  <si>
    <t>新座市中高層建築物の建築に係る紛争の調整に関する条例第６条第１項に基づく紛争の調整の申出によりあっせんを行った案件がなかったため、建築紛争調停委員会は開催されなかった。
建築紛争調停委員会の構成員　委員数５人（法律、建築、環境等の分野について識見を有する者）
開催回数　０件</t>
  </si>
  <si>
    <t>建築紛争調停委員会では、中高層建築物の建築に係る紛争の調整について、良好な近隣関係の保持、安全で快適な生活環境の保全を目的として審議を行う。
現状としては、中高層建築物に該当する共同住宅の建築事例はあるものの、申出の手続を進めるような紛争や相談が少ないため、あっせん、調停の手続に至る案件はなかった。</t>
  </si>
  <si>
    <t>中高層建築物の建築について今後相談があった場合は、相談内容の精査や生活環境への影響を検討した上で、条例に基づいてあっせん、調停の手続を行う。</t>
  </si>
  <si>
    <t>ホテル等審査会</t>
  </si>
  <si>
    <t>新座市ラブホテルの建築規制に関する条例第８条の規定により、新座市ホテル等審査会を開催し、ホテル等の建築について審査する。</t>
  </si>
  <si>
    <t>新座市ラブホテルの建築規制に関する条例</t>
  </si>
  <si>
    <t>新座市ラブホテルの建築規制に関する条例第８条に基づく同意の申出がなかったため、ホテル等審査会は開催されなかった。
ホテル等審査会の構成員　委員数７人（市議会議員、知識経験者、教育関係機関代表及び公共的団体代表者）
開催回数　０件</t>
  </si>
  <si>
    <t>ホテル等審査会では、ラブホテル該当の当否及び建築の同意の適否について審議を行う。
現状としては、ホテル等の建築について同意の申出がなされていないため、審査会の開催には至っていない。</t>
  </si>
  <si>
    <t>ホテル等の建築について相談があった場合は、窓口等で計画内容を把握し、事業者に対し十分に規制内容の周知を行う。申出があった場合は、条例に基づいてホテル等審査会を開催する。</t>
  </si>
  <si>
    <t>施策２　空家等対策体制の充実</t>
  </si>
  <si>
    <t>空家等対策</t>
  </si>
  <si>
    <t>建築審査課</t>
  </si>
  <si>
    <t>安全・安心な生活環境を保全するため、空家等対策の推進に関する特別措置法及び新座市空家等の適切な管理に関する条例に基づき、空家等の適切な管理を行う。
また、令和５年度からは所有者や相続人等がいない空家について、財産清算人制度を活用し早期の解決を図る。</t>
  </si>
  <si>
    <t>空家等対策の推進に関する特別措置法、新座市空家等の適切な管理に関する条例など</t>
  </si>
  <si>
    <t>近隣住民や町内会等から通報のあった管理不全の空家等については、速やかに現地調査や所有者等の調査を行い、自主改善を促す改善指導等により、空家等の適正な管理に努めた。
また、所有者や相続人等がなく改善が見込めない管理不全の空家等について、早期解決を図るため、相続財産清算人制度を活用し、２件の申立てをした。
さらに、空家等の発生防止や空家等に関する様々な相談について、空き家の担当部署と庁内の関係各課が相互に連携・協力する体制を整備し、迅速な解決を努めた。</t>
  </si>
  <si>
    <t>通報のあった管理不全の空家等の対応率</t>
  </si>
  <si>
    <t>全国的な社会問題である空家等は市内でも年々増加している。特に、地域住民の生活環境に深刻な影響を与える管理不全の空家等に対してはその対策が必要とされる中、継続的な改善指導等によって、単年度において新たに覚知した件数以上の空家等を更地化を含めた多様なかたちで解決に結びつけた。これらの空家等が適正管理されたことに伴い、周辺地域の生活環境については一定の保全が図れたものと考える。
また、今後発生が予想される空家等に対しても対策を講じる必要があることから、その発生を抑制することを主たる目的の一つとして、庁内の関係各課が相互に連携・協力する体制を整備した。本体制整備によって、今後は空家等の発生予防のみならず、問題の早期解決などといった効果についても期待がされる。</t>
  </si>
  <si>
    <t>第２期新座市空家等対策計画における空家等の「発生予防」、「適正管理の促進」、「利活用の促進」、「管理不全の解消」の４つの基本方針に基づき、今後も所有者等への改善指導や啓発活動などの対応を継続して講じる空家等の適正な管理の推進を図っていく。
また、所有者や相続人等がなく改善の見込みがない管理不全の空家等については、公益性や費用の回収見込み等を検討した上で、引き続き相続財産清算人制度等を活用し、早期解決を目指す。</t>
  </si>
  <si>
    <t>公共交通網</t>
  </si>
  <si>
    <t>施策１　公共交通網の充実</t>
  </si>
  <si>
    <t>東武東上線改善対策</t>
  </si>
  <si>
    <t>交通政策課</t>
  </si>
  <si>
    <t>東武東上線沿線の和光市、朝霞市、新座市、志木市、富士見市、三芳町、ふじみ野市及び川越市で構成する東武東上線改善対策協議会及び埼玉県を通じて、輸送力の増強や鉄道施設の整備・改善に関する要望活動を実施する。</t>
  </si>
  <si>
    <t>東武東上線改善対策協議会規約</t>
  </si>
  <si>
    <t>東武東上線改善対策協議会及び埼玉県を通じて、東武鉄道株式会社に対し、輸送力の増強や鉄道施設の整備・改善に関する要望活動を実施した。
①　令和５年度東武東上線改善対策協議会要望
②　令和５年度鉄道整備要望
　取りまとめを行う埼玉県に対し令和５年１１月７日（火）に要望書を回答</t>
  </si>
  <si>
    <t>要望書提出回数</t>
  </si>
  <si>
    <t>鉄道の輸送増強や施設の改善については、要望を行いすぐに改善いただけるものではないが、インフラとしての鉄道の役割は大きく、市民生活に直結することから、改善のために要望し続けることに意義があると考える。</t>
  </si>
  <si>
    <t>今後についても市民生活の利便性を向上させるため、継続して要望していく。</t>
  </si>
  <si>
    <t>武蔵野線旅客輸送改善対策</t>
  </si>
  <si>
    <t>ＪＲ武蔵野線沿線の所沢市、新座市、朝霞市、さいたま市、川口市、越谷市、吉川市及び三郷市で構成する武蔵野線旅客輸送改善対策協議会及び埼玉県を通じて、輸送力の増強や鉄道施設の整備・改善に関する要望活動を実施する。</t>
  </si>
  <si>
    <t>武蔵野線旅客輸送改善対策協議会規約</t>
  </si>
  <si>
    <t>武蔵野線旅客輸送改善対策協議会及び埼玉県を通じて、東日本旅客鉄道株式会社に対し、輸送力の増強や鉄道施設の整備・改善に関する要望活動を実施した。
①　令和５年度武蔵野線旅客輸送改善対策協議会要望
　　幹事市であるさいたま市から令和６年３月２９日（金）付で東日本旅客鉄道株式会社　へ提出
②　令和５年度鉄道整備要望
　とりまとめを行う埼玉県に対し令和５年１１月７日（火）に要望書を回答</t>
  </si>
  <si>
    <t>自動車駐車場管理</t>
  </si>
  <si>
    <t>志木駅南口駐車場及び新座駅南口駐車場の管理を行う。
自動車駐車場については、かもめ・日駐研共同企業を指定管理者とする（令和４年度～令和８年度）。</t>
  </si>
  <si>
    <t>新座市自動車駐車場条例、新座市自動車駐車場施行規則</t>
  </si>
  <si>
    <t>駐車場の看板の修理や動産保険料の支払いを行った。</t>
  </si>
  <si>
    <t>志木駅南口駐車場　年間利用者数</t>
  </si>
  <si>
    <t>台</t>
  </si>
  <si>
    <t>新座駅南口駐車場　年間利用者数</t>
  </si>
  <si>
    <t>Ａ：計画以上に実施</t>
  </si>
  <si>
    <t>・自動車駐車場設置の看板が破損し、急遽、修繕を行ったため、当初の想定以上の支出となった。
・動産保険料の支払いを予定どおり実施した。"</t>
  </si>
  <si>
    <t>・指定管理者との情報共有や担当による現地調査等により、自動車駐車場施設の状況を注視しながら、適宜、施設に係る諸費用の支出を行う。
・自動車駐車場におけるキャッシュレス決済の導入、利用促進を進めていく。</t>
  </si>
  <si>
    <t>自転車駐車場管理</t>
  </si>
  <si>
    <t>電車、バス利用者等の利便性を図るとともに、駅周辺の放置自転車の誘発防止、街並みの美観維持を目的として設置している自転車等駐車場の維持管理を行う。
有料自転車等駐車場（志木駅前暫定自転車駐車場を除く。）については、かもめ・日駐研共同企業を指定管理者とする（令和４年度～令和８年度）。</t>
  </si>
  <si>
    <t>新座市自転車等駐車場条例、新座市自転車等駐車場規則</t>
  </si>
  <si>
    <t>自転車駐車場等の維持に係る諸費用を支出した。</t>
  </si>
  <si>
    <t>志木駅南口地下自転車駐車場平均定期利用数</t>
  </si>
  <si>
    <t>新座駅南口地下自転車駐車場平均定期利用数</t>
  </si>
  <si>
    <t>自転車駐車場に係る諸費用について計画通り支出を行った。</t>
  </si>
  <si>
    <t>Ⅰ：事業規模拡大</t>
  </si>
  <si>
    <t>・指定管理者との情報共有や担当による現地調査等により、自転車駐車場施設の状況を注視しながら、適宜、施設に係る諸費用の支出を行う。
・施設全般で老朽化が進んでおり、突発的な修繕等が必要となる可能性がある。
・自転車駐車場におけるキャッシュレス決済の導入、利用促進を進めていく。
・新座駅周辺の定期利用システムの老朽化に対応し、刷新を検討する。</t>
  </si>
  <si>
    <t>コミュニティバス運行</t>
  </si>
  <si>
    <t>市内公共施設や病院等の利用者の利便性を図るため、市コミュニティバスを運行する。
路線　４コース／便数　７便／運行日　年末年始を除く毎日（土日祝日は減便運行）／料金　大人１８０円、子ども９０円（市内在住の満７５歳以上の高齢者、障がい者及び妊産婦は無料乗車証等を提示することにより無料）</t>
  </si>
  <si>
    <t>新座市コミュニティバス運行に関する年度協定書</t>
  </si>
  <si>
    <t>市内公共施設や病院等の利用者の利便性を図るため、市コミュニティバスを運行した。
年間運行日数　３６０日</t>
  </si>
  <si>
    <t>年間利用者数（延べ人数）</t>
  </si>
  <si>
    <t>路線バスの運行が困難な地域において、公共施設、病院等の利用者の利便性向上を図るため、コミュニティバスを運行し、市内の交通不便地域の解消に努めた。</t>
  </si>
  <si>
    <t>市民等から、路線、運行時刻及び運行本数の更なる改善要望が寄せられているが、全国的な運転士不足により、運行本数の見直しや路線の拡大等は難しい状況である。
令和7年度に策定予定の地域公共交通計画の中で運行計画等を検討していく。</t>
  </si>
  <si>
    <t>路線バス運行支援</t>
  </si>
  <si>
    <t>路線バスの待機場等の転貸等により、路線バスの運行を支援する。</t>
  </si>
  <si>
    <t>路線バスの待機場等の転貸等により、路線バスの運行を支援した。</t>
  </si>
  <si>
    <t>路線バス事業者への転貸箇所数</t>
  </si>
  <si>
    <t>か所</t>
  </si>
  <si>
    <t>路線バスバス停等設置支援箇所数</t>
  </si>
  <si>
    <t>路線バスの利便性を確保することができた。</t>
  </si>
  <si>
    <t>引き続き、地権者から土地を借り上げ、利便性の確保に努める。</t>
  </si>
  <si>
    <t>地域公共交通システム</t>
  </si>
  <si>
    <t>コミュニティバス「にいバス」等の公共交通機関について、市民の利便性向上を図るため、地域公共交通会議を開催する。</t>
  </si>
  <si>
    <t>道路運送法、地域公共交通の活性化及び再生に関する法律</t>
  </si>
  <si>
    <t>地域公共交通計画の策定に向けて必要な法定協議会を整備するとともに、同計画の意義や必要性、今後のスケジュール等について共有するため会議を開催した。
　新座市地域公共交通会議の構成員　２８人
　（公共交通事業者等の代表、公募市民、学識経験者、関係行政機関等）
　＜令和６年３月２５日開催＞
　審議内容　新座市地域公共交通会議について
　　　　　　新座市地域公共交通計画の作成について</t>
  </si>
  <si>
    <t>地域公共交通会議開催回数</t>
  </si>
  <si>
    <t>地域公共交通会議は、道路運送法の規定に基づき、市内における需要に応じた市民生活に必要な旅客輸送の確保その他市民の利便の増進を図り、本市の実情に即した輸送サービスの実現に必要となる事項を協議し、並びに地域公共交通の活性化及び再生に関する法律第６条第１項の規定に基づき、地域公共交通計画の作成及び実施に関し必要となる事項を協議するため設置している。そのような中、全国的に深刻化しているバスやタクシー運転手の成り手不足や、２０２４年問題に対応しながらも持続可能な公共交通を実現するためには、同会議において、協議を重ねながら解決策を見出す必要がある。</t>
  </si>
  <si>
    <t>地域公共交通計画の策定に向けては、地域公共交通会議における協議を重ねる必要があることから、会議資料の事前送付を前提に、会議中に多くの意見を引き出すことができるよう工夫を図り、本市にとって望ましい地域旅客運送サービスの実現に向けた計画の策定及び事業の実施を推進する。</t>
  </si>
  <si>
    <t>自転車駐車場施設整備</t>
  </si>
  <si>
    <t>市内自転車駐車場の経年劣化及び老朽化に伴う施設整備を実施する。</t>
  </si>
  <si>
    <t>新座市自転車駐車場条例、新座市自転車駐車場規則</t>
  </si>
  <si>
    <t>自転車駐車場の施設整備等を実施した。</t>
  </si>
  <si>
    <t>志木駅南口地下自転車駐車場年間一時利用数</t>
  </si>
  <si>
    <t>新座駅南口地下自転車駐車場年間一時利用数</t>
  </si>
  <si>
    <t>新座駅南口地下自転車駐車場や栗原五丁目自転車駐車場の経年劣化、老朽化等に対応し、修繕を実施した。</t>
  </si>
  <si>
    <t>施設全般の経年劣化、老朽化等が進んでいるため、今後も突発的に修繕が必要となる可能性がある。
施設設備の状況を注視し、必要に応じて修繕を実施する。</t>
  </si>
  <si>
    <t>都市高速鉄道１２号線延伸促進</t>
  </si>
  <si>
    <t>地下鉄１２号線延伸促進室</t>
  </si>
  <si>
    <t>都市高速鉄道１２号線（都営大江戸線）の新座市及びＪＲ武蔵野線東所沢駅への延伸の早期実現に向け、延伸促進活動を行う。
新座市、清瀬市、所沢市及び練馬区で構成する都市高速鉄道１２号線延伸促進協議会を通じた延伸促進活動を行うとともに、市内関係団体代表者や地元選出議員等で構成する新座市都市高速鉄道１２号線延伸促進期成同盟会を通じた延伸促進活動を行う。</t>
  </si>
  <si>
    <t>都市高速鉄道１２号線建設促進基金条例</t>
  </si>
  <si>
    <t>都市高速鉄道１２号線延伸促進協議会（幹事会・総会）
内容：事業報告及び収支決算について、役員の改選について
　　　事業計画（案）及び収支予算（案）について
都市高速鉄道１２号線延伸促進期成同盟会（幹事会・総会）
内容：事業報告及び収支決算について、事業計画（案）及び収支予算（案）について
　　　同盟会規約の一部改正について　ほか</t>
  </si>
  <si>
    <t>都市高速鉄道１２号線延伸促進協議会総会</t>
  </si>
  <si>
    <t>都市高速鉄道１２号線延伸促進協議会幹事会</t>
  </si>
  <si>
    <t>１２号線延伸促進期成同盟会総会</t>
  </si>
  <si>
    <t>１２号線延伸促進期成同盟会役員</t>
  </si>
  <si>
    <t>都市高速鉄道１２号線延伸促進協議会において、調査研究、啓発活動、視察研修及び要望活動を実施した。都市高速鉄道１２号線延伸促進期成同盟会においては、総会及び役員会を開催し、啓発活動や埼玉県知事への要望活動を実施した。引き続き延伸実現に向けて活動を実施していく。</t>
  </si>
  <si>
    <t>都市高速鉄道１２号線延伸促進協議会
審議内容の充実を検討し、今後も定期的に勉強会や意見交換会等を行い、関係機関へのＰＲ活動を行っていく。
都市高速鉄道１２号線延伸促進期成同盟会
審議内容の充実を検討し、今後も引き続き役員会や総会を開催し、市民の意見等も広く聞き入れながら、地下鉄１２号線延伸促進活動や要望活動を行っていく。</t>
  </si>
  <si>
    <t>志木駅南口エレベーター管理</t>
  </si>
  <si>
    <t>道路管理課</t>
  </si>
  <si>
    <t>橋上駅である東武東上線志木駅のバリアフリー施設として南口駅前広場に設置したエレベーターの維持管理を行う。</t>
  </si>
  <si>
    <t>経年劣化によるエレベーターの維持管理を行った。
日常清掃　　　　　　１２か月
基本点検・定期点検　１２か月</t>
  </si>
  <si>
    <t>清掃・点検回数</t>
  </si>
  <si>
    <t>定期的に清掃及び点検を行い適正な維持管理に努めた。</t>
  </si>
  <si>
    <t>引き続き定期的に清掃及び点検を行い維持管理に努めていく。</t>
  </si>
  <si>
    <t>施策２　交通安全の確立</t>
  </si>
  <si>
    <t>放置自動車対策</t>
  </si>
  <si>
    <t>新座市放置自動車の発生の防止及び適正な処理に関する条例に基づき、放置自動車の移動、撤去及び処分を行う。</t>
  </si>
  <si>
    <t>新座市放置自動車の発生の防止及び適正な処理に関する条例</t>
  </si>
  <si>
    <t>本事業の該当となる事案が発生しなかった。</t>
  </si>
  <si>
    <t>廃物判定委員会開催回数</t>
  </si>
  <si>
    <t>事案が発生した場合には、新座市放置自動車の発生の防止及び適正な処理に関する条例に基づき、放置自動車の移動、撤去及び処分を行う。</t>
  </si>
  <si>
    <t>放置自転車対策</t>
  </si>
  <si>
    <t>自転車等放置禁止区域に指定している志木駅周辺及び新座駅周辺において、放置自転車等に対する警告及び放置自転車の撤去や保管、返還等を行う。</t>
  </si>
  <si>
    <t>新座市自転車等放置防止条例　等</t>
  </si>
  <si>
    <t>放置自転車等に対する警告及び放置自転車の撤去や保管、返還等を実施した。</t>
  </si>
  <si>
    <t>志木駅周辺自転車撤去台数</t>
  </si>
  <si>
    <t>新座駅周辺自転車撤去台数</t>
  </si>
  <si>
    <t>新型コロナ５類移行に伴い、人流が増加したことにより、志木駅周辺及び新座駅周辺の放置自転車について増加傾向にある。</t>
  </si>
  <si>
    <t>放置自転車等の増加に対応し、引き続き撤去及び誘導業務の委託業者や駐輪場等の指定管理者と連携しながら、放置自転車等の状況を注視し、放置自転車対策を進める。</t>
  </si>
  <si>
    <t>交通安全啓発対策</t>
  </si>
  <si>
    <t>小学校新入学児童を対象に行う交通安全教室のほか、保育園・幼稚園、町内会、高齢者施設等から依頼を受けて交通安全教室の出前講座を行う。</t>
  </si>
  <si>
    <t>交通安全教室、出前講座を実施した。</t>
  </si>
  <si>
    <t>出前講座実施回数（地域、団体対象）</t>
  </si>
  <si>
    <t>出前講座参加人数（地域、団体対象）</t>
  </si>
  <si>
    <t>・新型コロナ５類移行等に伴い、令和４年度と比べ、交通安全教室及び出前講座の事業回数、参加人数が増加した。
・事業回数の増加に伴い、課の人員不足が懸念される。</t>
  </si>
  <si>
    <t>・警察と事業内容について適宜調整を行う。
・引き続き、教育支援課や警察等と連携し、当事業を通じて市内の交通安全啓発を図る。</t>
  </si>
  <si>
    <t>交通安全推進補助</t>
  </si>
  <si>
    <t>新座市交通安全協会、新座市交通安全母の会及び新座市交通安全推進協議会に対し、補助を行う。</t>
  </si>
  <si>
    <t>（各季　国、県、市が策定する）全国交通安全運動実施要綱、交通事故防止運動実施要綱</t>
  </si>
  <si>
    <t>交通安全協会、交通安全母の会及び交通安全推進協議会の活動に対する補助を実施した。
　＜新座市交通安全協会＞　構成人員：役員及び一般運転者会員
　事業内容：広報・街頭活動、違法駐車の追放及び道路環境の整備等
　＜新座市交通安全母の会＞　構成人員：理事１２人
　各種イベントにおける交通安全啓発活動等
　＜新座市交通安全推進協議会＞　構成団体：５０団体
　全国交通安全運動及び交通事故防止運動の実施等</t>
  </si>
  <si>
    <t>運動出発式参加人数</t>
  </si>
  <si>
    <t>広く市民に交通安全思想の普及・浸透を図り、交通ルールの遵守と正しい交通マナーの実践を習慣付けるとともに、市民自身による道路交通環境の改善に向けた取組を推進するため、啓発活動等を実施している。特に、「自転車乗用時のヘルメット着用促進」「自転車・歩行者の交通事故防止」「横断歩道における歩行者優先の徹底」の三つを重点目標に掲げ、啓発品の配布等を通じて市民への呼びかけを行っている。</t>
  </si>
  <si>
    <t>交通安全啓発活動の更なる充実につながるよう、春及び秋の全国交通安全運動並びに夏及び冬の交通事故防止運動の実施体制や、運動期間内における街頭啓発の回数、パトロールの回数、時間帯等について検討し、より一層充実した交通安全運動の推進を図っていく。</t>
  </si>
  <si>
    <t>道路施設整備</t>
  </si>
  <si>
    <t>市道の交通状況・安全度などに対応して、交通安全施設である道路反射鏡及び道路照明灯の設置・整備を行い、安全で円滑な道路交通と歩行者の安全を確保する。</t>
  </si>
  <si>
    <t>市道の交通事業・安全度などに対応して、交通安全施設である道路反射鏡及び道路照明灯の設置・整備を行い、安全で円滑な道路交通と歩行者の安全確保を図った。</t>
  </si>
  <si>
    <t>道路反射鏡及び道路照明灯の新設数</t>
  </si>
  <si>
    <t>１ 道路反射鏡設置数２８基（令和６年３月末現在 総数２，７７５基）
２ 道路照明灯設置数１９基（令和６年３月末現在 総数９，６５０基）
市民要望に応え安全で円滑な道路交通と歩行者の安全確保を図った。</t>
  </si>
  <si>
    <t>引き続き交通安全施設である道路反射鏡及び道路照明灯の設置・整備を行い、安全で円滑な道路交通と歩行者の安全確保を図っていく。</t>
  </si>
  <si>
    <t>公園・緑地</t>
  </si>
  <si>
    <t>施策１　良好な自然環境の保全、活用、創出</t>
  </si>
  <si>
    <t>一般事務（緑化推進協議会）</t>
  </si>
  <si>
    <t>みどりと公園課</t>
  </si>
  <si>
    <t>みどりの保全及び緑化を推進し、良好な生活環境を形成することで、現在及び将来の市民の健康で文化的な生活の確保に寄与することを達成するために必要な事項を協議する。
また、生産緑地計画図を作成する。</t>
  </si>
  <si>
    <t>新座市みどりのまちづくり条例</t>
  </si>
  <si>
    <t>新座市緑化推進協議会を開催し、「新座市みどりの基本計画アクションプラン第１期」の策定について必要な事項を協議した。
新座市緑化推進協議会の構成員　１２人（市議会議員、学識経験者、市民、市職員）
また、令和５年度都市計画生産緑地地区の変更に伴い、都市計画変更手続において必要書類となる生産緑地変更計画図を作成した。</t>
  </si>
  <si>
    <t>新座市緑化推進協議会開催回数</t>
  </si>
  <si>
    <t>令和５年度については、令和５年３月に策定した「新座市みどりの基本計画」の実施計画である「新座市みどりの基本計画アクションプラン第１期」の策定について協議し、今後の「新座のみどり」のあり方について相互理解を深めた。
生産緑地計画図について、大和田二・三丁目地区土地区画整理事業の影響で例年に比べ生産緑地地区の変更等の件数が多かった。</t>
  </si>
  <si>
    <t>令和６年度以降については、令和６年３月に策定した「新座市みどりの基本計画アクションプラン第１期」を効果的に推進するため、進捗状況や成果を確認し、評価・改善方法等について協議していく。
また、協議内容の一層の充実に向けて、市内雑木林の現地視察等を検討し「新座市のみどり」についてより理解を深め、みどりの保全及び緑化の推進に係る施策の質の向上を図っていく。
生産緑地計画図について、都市計画変更手続において必要書類となるため引き続き作成していく。</t>
  </si>
  <si>
    <t>みどりのボランティア活動</t>
  </si>
  <si>
    <t>市内の緑地の保全と活用を図るため、雑木林の下草刈りや清掃等を行うグリーンサポーターの活動や緑地内の植物の盗掘・不法投棄等を防止する緑の保全巡視員の活動など、市民参加による緑地保全・緑化推進活動を推進する。</t>
  </si>
  <si>
    <t>新座市グリーンサポーター設置要綱、新座市緑の保全巡視員設置要綱</t>
  </si>
  <si>
    <t>市内の緑地の保全と活用を図るため、管理緑地の下草刈りや清掃等を行うグリーンサポーターを活動を年度内で４１回実施した。
緑地内の植物の盗掘・不法投棄等を防止する緑の保全巡視員の活動を随時実施した。また、野寺カタクリ山（野寺三丁目保全緑地）の開園に当たり、園内の維持管理作業を実施した。</t>
  </si>
  <si>
    <t>新座市グリーンサポーター活動参加人数</t>
  </si>
  <si>
    <t>人（延べ）</t>
  </si>
  <si>
    <t>新座市緑の保全巡視活動参加人数</t>
  </si>
  <si>
    <t>新座市グリーンサポーター活動においては、市民の憩いの場として緑を身近に親しんでいただく場として、下草刈り、枯枝集積、落葉収集や園路へのチップ撒き等を行い、緑地の保全に努めた。世話役が主体となり職員が立会い、打合せながら、整備を進めた。
新座市緑の保全巡視活動においては、緑の保全巡視員のみで、植物の盗掘や不法投棄等を防止するため巡視を実施した。また、ゴミ収集や動植物の観察も併せて実施した。</t>
  </si>
  <si>
    <t>新座市グリーンサポーターの人数は令和６年４月３日現在で４８名であり、８箇所の緑地を各２回～６回程度作業を実施している。
今後１０年先を見据えた場合、現時点でボランティアの人員が高齢の方が多いため、人員の減、他課所管のボランティア団体との兼合いもあるが、新規加入のボランティア人員の確保が必要である。
人員確保については、今後ホームページや広報での募集と合わせて、活動日に「人員募集のぼり旗」の掲示やパンフレットを配置し募集を掛けるなどの対策をする。
新座市緑の保全巡視員の人数は令和６年４月３日現在で２２名で、高齢化が進んでいるため、引き続きホームページや広報で募集を掛けている。</t>
  </si>
  <si>
    <t>みどりの保全協定緑地等管理</t>
  </si>
  <si>
    <t>樹木等が一団となって存する緑地で、その面積がおおむね３３０平方メートル以上の樹林及び緑地について、相当の期間を定めて、当該緑地の所有者等とみどりの保全協定を締結し、市民に開放するために市民憩いの森として整備し、管理する。</t>
  </si>
  <si>
    <t>利用者及び近隣の安全対策等のため、管理緑地において越境枝の剪定、枯れ木の伐採等を実施した。
市民憩いの森において、障がい者団体による清掃業務を実施した。</t>
  </si>
  <si>
    <t>みどりの保全協定緑地等保全箇所数</t>
  </si>
  <si>
    <t>適切な時期に適切な方法で管理することができた。
ナラ枯れに係る整備については、伐採等の外に植栽及び燻蒸処理を併せて行った。</t>
  </si>
  <si>
    <t>みどりの保全協定緑地等の草刈り、剪定、伐採等を行い、緑地等の管理に努めるとともに、市内に残されている貴重な緑地を将来にわたり保全していく。</t>
  </si>
  <si>
    <t>みどりの保全協定緑地等施設整備</t>
  </si>
  <si>
    <t>市民が自然に親しみながら緑の多い憩いの場として利用できるよう、みどりの保全協定緑地（憩いの森）及び保全緑地の整備、維持管理及び補修等を行う。</t>
  </si>
  <si>
    <t>新座市みどりの保全協定書</t>
  </si>
  <si>
    <t>市内管理緑地において、市民開放に向けての整備工事、施設の突発修繕等を実施した。</t>
  </si>
  <si>
    <t>堀ノ内二丁目保全緑地樹木伐採抜根本数</t>
  </si>
  <si>
    <t>本</t>
  </si>
  <si>
    <t>妙音沢緑地柵補修延長</t>
  </si>
  <si>
    <t>ｍ</t>
  </si>
  <si>
    <t>市民の憩いの場として、安全に利用していただくよう、経年による劣化や損傷した施設を修繕し利用していただいている。
　</t>
  </si>
  <si>
    <t>今後も継続して、市内管理緑地において、市民開放に向けての整備工事、施設の突発修繕等を実施していく。</t>
  </si>
  <si>
    <t>緑化推進助成</t>
  </si>
  <si>
    <t>平林寺境内林の樹木の保全を目的として、平林寺に対し、管理費の一部を助成する。</t>
  </si>
  <si>
    <t>緑地保全特別助成金交付要綱</t>
  </si>
  <si>
    <t>平林寺に対し、平林寺境内地の樹木の保全及び管理を目的とした管理費の一部を助成した。
助成金額：３００，０００円</t>
  </si>
  <si>
    <t>助成件数</t>
  </si>
  <si>
    <t>事業として継続はできているが、近年拡大している「カシノナガキクイムシ」による「ナラ枯れ」の影響により、平林寺境内地の樹木を含めた市内雑木林の樹木の枯死が広がっており、管理費が増大しているため、助成金の増額を検討していく必要がある。</t>
  </si>
  <si>
    <t>助成金の増額を検討しながら、新座市の代表的な雑木林である平林寺境内地の樹木の保全の一助となるよう事業を継続していく。</t>
  </si>
  <si>
    <t>施策２　憩いの場となる公園の充実</t>
  </si>
  <si>
    <t>一般事務（大和田三丁目公園整備検討協議会）</t>
  </si>
  <si>
    <t>令和６年度に整備完了を予定している(仮称)大和田三丁目公園について、地域の皆様や各関係者の意見及び要望を聴取するために必要な事項を協議する。</t>
  </si>
  <si>
    <t>大和田水辺の丘公園整備検討協議会開催要綱</t>
  </si>
  <si>
    <t>令和６年度末に整備完了を予定している大和田水辺の丘公園について
、地域の方や各関係者の意見及び要望を聴取するため、協議会を開催した。
　大和田水辺の丘公園整備検討協議会　構成員　20人
　＜令和5年4月21日開催＞審議内容　基本設計案及び今後の工事について
　＜令和5年12月21日開催＞審議内容　今後の工事予定及び公園名称の決定について</t>
  </si>
  <si>
    <t>協議会開催回数</t>
  </si>
  <si>
    <t>本協議会は、令和６年度末に整備完了を予定している大和田水辺の丘公園について、地域の方や各関係者の意見及び要望を聴取するため、開催しており、協議会では各会員から活発な意見を頂いている。第三者として参考になる意見をいただいており、設計に反映等している。名称の決定方法についても、会員の意見を反映させた。</t>
  </si>
  <si>
    <t>令和6年度の本公園の完成まで継続して、本事業は行う。</t>
  </si>
  <si>
    <t>公園管理</t>
  </si>
  <si>
    <t>市民が都市公園等を安全で快適に利用できるように、修繕（遊具、トイレ、水道、ベンチ、園内灯等）、清掃、除草、樹木剪定等の施設の維持管理を行う。　　
栄緑道については、公益財団法人新座市スポーツ協会を指定管理者とする（令和４年度～令和６年度）。</t>
  </si>
  <si>
    <t>都市公園法</t>
  </si>
  <si>
    <t>市民が公園を安全で快適に利用できるように、遊具・トイレ・水道・ベンチ・園内灯等の修繕、公園の清掃、除草、樹木剪定等を行い、安全かつ有効に利用されるよう各施設の維持管理を行った。
対象施設　都市公園・準公園・ポケットパーク 計１７８か所</t>
  </si>
  <si>
    <t>除草・樹木剪定・伐採業務委託件数</t>
  </si>
  <si>
    <t>管理・清掃・点検業務委託件数</t>
  </si>
  <si>
    <t>施設修繕件数</t>
  </si>
  <si>
    <t>必要な修繕・清掃・除草・樹木剪定等を行ったことによって、安全で快適な公園環境を維持することができた。</t>
  </si>
  <si>
    <t>公園を安全で快適に利用できるように、日常的に点検を行いながら、必要な修繕・清掃・除草・樹木剪定等を実施し、良好な公園環境の維持管理に努める。</t>
  </si>
  <si>
    <t>公園施設整備</t>
  </si>
  <si>
    <t>１　都市公園等について、各施設の遊具などの維持補修や園内の改良改修を行う。
２　(仮称)大和田三丁目公園整備について、設計及び工事を一括で行う。
３　新座セントラルキッズパークを整備するため、多目的広場等の工事を行う。
４　野火止フォレストパークの新たな出入口を整備するため、通路等に係る改良改修工事を行う。</t>
  </si>
  <si>
    <t>1 職員による日常点検や遊具業者による年1回の遊具点検を行い、必要に応じて、維持補修や改良改修工事を実施した。
2 (仮称)大和田三丁目公園整備について、設計及び工事を一括で事業実施中。
3　新座セントラルキッズパークについて、多目的広場等の工事を実施した。
4　野火止フォレストパークについて、新たな出入口整備工事を実施した。</t>
  </si>
  <si>
    <t>維持補修</t>
  </si>
  <si>
    <t>改良改修工事件数</t>
  </si>
  <si>
    <t>１　施設の維持補修、改良改修工事を行うことによって、公園を安全で快適に利用することができている。
２　整備検討協議会等の意見を参考にしつつ、問題なく事業実施できている。
３　多目的広場等の工事を実施し、計画していた全ての公園整備が完了した。
４　出入口及び通路の整備工事を実施し、計画していた全ての工事が完了した。</t>
  </si>
  <si>
    <t>１　公園を安全で快適に利用できるように、引き続き施設点検を行い、維持補修、改良改修工事を行っていく。
２　引き続き、各関係者の意見を取り入れながら整備を実施していく。
３　事業が終了したため、今後の取組方針はない。
４　事業が終了したため、今後の取組方針はない。</t>
  </si>
  <si>
    <t>石神三丁目緑地用地取得</t>
  </si>
  <si>
    <t>相続の発生に伴い、現在借地している石神三丁目緑地用地を購入する。</t>
  </si>
  <si>
    <t>石神三丁目緑地については、これまで借地による都市公園として市民に開放していたが、相続の発生に伴い、公園用地の買い取り要望を受けた。貴重な緑地を保全し、引き続き都市公園として維持していくため、令和５年７月、市は土地所有者と土地売買契約書を締結し、当該公園用地を取得した。</t>
  </si>
  <si>
    <t>契約件数</t>
  </si>
  <si>
    <t>石神三丁目緑地について、市有地になったことにより、恒久的に都市公園として維持していくことができるようになった。</t>
  </si>
  <si>
    <t>事業が終了したため、今後の取組方針はない。</t>
  </si>
  <si>
    <t>児童遊園管理</t>
  </si>
  <si>
    <t>市民が児童遊園を安全で快適に利用できるように、修繕（遊具、トイレ、水道、ベンチ、園内灯等）、清掃、除草、樹木剪定等の施設の維持管理を行う。</t>
  </si>
  <si>
    <t>児童福祉法</t>
  </si>
  <si>
    <t>市民が安全かつ有効に利用できるよう、児童遊園の遊具・トイレ・水道・ベンチ・園内灯等の修繕、児童遊園の清掃、除草、樹木剪定など、各施設の維持管理を行った。
対象施設　児童遊園 ５９か所</t>
  </si>
  <si>
    <t>清掃業務委託件数</t>
  </si>
  <si>
    <t>必要な修繕・清掃・除草・樹木剪定等を行ったことによって、安全で快適な環境を維持することができた。</t>
  </si>
  <si>
    <t>児童遊園を安全で快適に利用できるように、日常的に点検を行いながら、必要な修繕・清掃・除草・樹木剪定等を実施し、良好な児童遊園環境の維持管理に努める。</t>
  </si>
  <si>
    <t>児童遊園施設整備</t>
  </si>
  <si>
    <t>児童遊園について、安全で快適に利用できるよう、各施設の遊具などの維持補修や園内の改良改修を行う。
馬場一丁目児童遊園について、移設等に係る整備を行う。</t>
  </si>
  <si>
    <t>職員による日常点検や遊具業者による年1回の遊具点検を行い、必要に応じて、維持補修や改良改修工事を実施した。
馬場一丁目児童遊園について移設の工事を実施した。</t>
  </si>
  <si>
    <t>施設の維持補修、改良改修工事を行うことによって、公園を安全で快適に利用することができている。
馬場一丁目児童遊園について移設工事を実施し、計画していた全ての公園整備が完了した。</t>
  </si>
  <si>
    <t>公園を安全で快適に利用できるように、引き続き施設点検を行い、維持補修、改良改修工事を行っていく。
馬場一丁目児童遊園については事業が終了したため、今後の取組方針はない。</t>
  </si>
  <si>
    <t>総合運動公園管理</t>
  </si>
  <si>
    <t>市民を始め、多くの人々に利用される市のスポーツ・レクリエーションの拠点である総合運動公園について、安全かつ快適に利用できるよう運営管理を行う。
公益財団法人新座市スポーツ協会を指定管理者とする（令和４年度～令和６年度）。</t>
  </si>
  <si>
    <t>総合運動公園については、平成８年１０月からの供用開始以降、市のスポーツ・レクリエーションの拠点として、市民を始め、多くの人々に利用されている。運営管理については、公益財団法人新座市スポーツ協会を指定管理者として施設の管理を行わせた一方、市は、緊急を要する施設修繕や樹木剪定等を行った。また、当該公園用地６６，５３４．２５㎡の土地所有者３４名に対し、用地補償金を支払った。</t>
  </si>
  <si>
    <t>新座市体育施設等の管理運営に係る基本協定</t>
  </si>
  <si>
    <t>総合運動公園を含む体育施設等指定管理は、体育施設等に指定管理者制度を導入した平成２５年度以降、公益財団法人新座市スポーツ協会を指定管理者として施設の管理を行わせている。このため、当協会の蓄積されたノウハウのもとで適切に運営管理が行われた結果、安全かつ快適な公園利用に貢献した。</t>
  </si>
  <si>
    <t>指定管理に係る施設使用料については、地方自治法第２４４条の２第８項に定める利用料金制を採用せず、市の歳入として取り扱ってきた。令和７年度以降の指定管理者選定方法については、民間事業者を含めた公簿とすることを決定し、利用料金制を採用することで、経営努力による使用料収入の増加及びより質の高い施設管理が期待される。</t>
  </si>
  <si>
    <t>総合運動公園施設整備</t>
  </si>
  <si>
    <t>市民を始め、多くの人々に利用される市のスポーツ・レクリエーションの拠点である総合運動公園について、安全かつ快適に利用できるよう、各施設の改良改修を行う。</t>
  </si>
  <si>
    <t>総合運動公園については、平成８年１０月からの供用開始以降、市のスポーツ・レクリエーションの拠点として、市民を始め、多くの人々に利用されている。市は、苦情や要望等による突発的な施設改修等を行った。</t>
  </si>
  <si>
    <t>施設改良改修工事</t>
  </si>
  <si>
    <t>令和５年度については、総合運動公園水道水栓設置工事及び総合運動公園牡丹園防草シート更新工事の２件を実施した結果、安全かつ快適な公園利用に貢献した。</t>
  </si>
  <si>
    <t>今後についても、苦情や要望等による突発的な施設改修等を行っていく。</t>
  </si>
  <si>
    <t>道路</t>
  </si>
  <si>
    <t>施策１　道路交通網の整備</t>
  </si>
  <si>
    <t>道路拡幅用地取得</t>
  </si>
  <si>
    <t>市道の危険箇所等の改善を図る目的で、道路整備基本計画に基づき、拡幅用地を取得する。</t>
  </si>
  <si>
    <t>道路法</t>
  </si>
  <si>
    <t>市道第５号線（水道道路）
　用地取得１件、物件移転補償１件
市道第８号線（陣屋通り）
　用地取得３件、物件移転補償３件
市道第１１１号線（こもれび通り）
　用地取得１件、物件移転補償１件</t>
  </si>
  <si>
    <t>用地取得件数</t>
  </si>
  <si>
    <t>歩行者の安全性や快適性に配慮し、道路の拡幅や歩道の確保を新座市道路整備基本計画に基づいて計画的に進め、安全な道路環境づくりに取り組んだ。</t>
  </si>
  <si>
    <t>今後についても、引き続き新座市道路整備基本計画に基づき、道路の拡幅や歩道の確保について取り組む。</t>
  </si>
  <si>
    <t>生活道路拡幅用地取得</t>
  </si>
  <si>
    <t>歩行者の安全性と道路の利便性の向上のため新座市生活道路拡幅整備要綱に基づき建築行為等のタイミングに併せ、後退用地を取得する。</t>
  </si>
  <si>
    <t>生活道路拡幅整備要綱に基づく用地取得　２件（野火止二丁目地内、野火止八丁目地内）</t>
  </si>
  <si>
    <t>建築基準法に基づく後退ラインを超える用地を取得することができたことで、一定の効果（歩行者の安全性と道路の利便性の向上）が得られた。</t>
  </si>
  <si>
    <t>今後についても、新座市生活道路拡幅整備要綱に基づき、建築行為等のタイミングに併せ、後退用地を取得することで、歩行者の安全性と道路の利便性の向上を引き続き図っていく。</t>
  </si>
  <si>
    <t>都市計画道路保谷秋津線用地取得</t>
  </si>
  <si>
    <t>西東京都市計画道路３・４・１３号保谷秋津線について、ひばり通りから西東京市境までの約２００ｍを整備し、ひばりヶ丘駅から保谷駅間のネットワーク形成を図る。</t>
  </si>
  <si>
    <t>都市計画法、土地収用法</t>
  </si>
  <si>
    <t>用地取得２件、物件移転補償２件</t>
  </si>
  <si>
    <t>計画どおり実施できた。(用地取得２件）</t>
  </si>
  <si>
    <t>今後についても、引き続き計画に基づき適正に用地取得を進め、ひばり通りから西東京市境までの約２００ｍを整備し、ひばりヶ丘駅から保谷駅間のネットワーク形成を図っていく。</t>
  </si>
  <si>
    <t>都市計画道路東久留米志木線用地取得</t>
  </si>
  <si>
    <t>都市計画マスタープランにおいて「シンボルロード」と位置付ける地域幹線道路として、水道道路から本多一丁目交差点先までの約５２０ｍを整備し、市域の南北縦軸のネットワーク形成を図る。</t>
  </si>
  <si>
    <t>関係地権者対象説明会の実施（９月）、路線測量業務一式</t>
  </si>
  <si>
    <t>令和７年度の事業認可取得に向けて計画通り事業を実施できた。</t>
  </si>
  <si>
    <t>引き続き、令和７年度の事業認可取得に向けて計画通り事業を実施し、市幹線道路として市域の南北縦軸のネットワーク形成を図っていく。</t>
  </si>
  <si>
    <t>施策２　道路管理の充実</t>
  </si>
  <si>
    <t>道路管理</t>
  </si>
  <si>
    <t>安全で円滑な道路交通の確保のため、道路上施設の維持、修繕及び環境保全を行う。
また、市道の管理を行う。</t>
  </si>
  <si>
    <t>安全で円滑な道路交通の確保のため、道路上施設の維持、修繕及び環境保全を行った。</t>
  </si>
  <si>
    <t>道路照明灯及び道路反射鏡の修繕箇所数</t>
  </si>
  <si>
    <t>１ 道路反射鏡設置数１４０基修繕（令和６年３月末現在 総数２，７７５基）
２ 道路照明灯設置数　７２基修繕（令和６年３月末現在 総数９，６５０基）
市民要望に応え安全で円滑な道路交通と歩行者の安全確保を図った。</t>
  </si>
  <si>
    <t>引き続き安全で円滑な道路交通の確保のため、道路上施設の維持、修繕及び環境保全を行っていく。</t>
  </si>
  <si>
    <t>測量調査</t>
  </si>
  <si>
    <t>市が管理する道路や水路の未査定箇所等の境界の確定及び買収等により拡幅が生じる場合の道路線形検討や道路用地区域を確定するための測量調査等を行う。</t>
  </si>
  <si>
    <t>不動産鑑定　４件
測量調査（資産形成）　８件
物件調査　　５件
測量調査（その他）　４件</t>
  </si>
  <si>
    <t>測量等件数</t>
  </si>
  <si>
    <t>Ｂ：やや貢献している</t>
  </si>
  <si>
    <t>おおむね予定どおり実施できたことにより、用地取得事務及び台帳補正業務の進捗が図れる。</t>
  </si>
  <si>
    <t>今後についても、引き続き事業を実施していく。</t>
  </si>
  <si>
    <t>街路事業費負担金</t>
  </si>
  <si>
    <t>埼玉県が施行する街路事業について、「埼玉県が施行する街路事業に係る市町村負担金徴収事務取扱要領」に基づき、県事業費の１／５を負担する。</t>
  </si>
  <si>
    <t>埼玉県が施行する街路事業について、「埼玉県が施行する街路事業に係る市町村負担金徴収事務取扱要領」に基づき、県事業費の１／５を負担した。
　放射７号線（新堀工区、栗原工区）
　　用地取得、物件移転補償、物件調査委託
　保谷朝霞線（野寺工区）
　　用地取得、物件移転補償、物件調査委託、道路詳細設計</t>
  </si>
  <si>
    <t>市内における広域幹線道路が整備されることで、市民の利便性の向上が図れる。</t>
  </si>
  <si>
    <t>今後についても、引き続き放射７号線及び保谷朝霞線の早期開通に向けて埼玉県に協力していく。</t>
  </si>
  <si>
    <t>道路施設管理</t>
  </si>
  <si>
    <t>道路河川課</t>
  </si>
  <si>
    <t>安全で円滑な道路交通の確保のため、道路上施設の維持管理及び環境保全を行う。</t>
  </si>
  <si>
    <t>路面排水施設の道路側溝などの清掃、道路街路樹剪定、マンホールポンプの保守点検を行った。</t>
  </si>
  <si>
    <t>実施率</t>
  </si>
  <si>
    <t>清掃、草刈については、パトロールや要望を受けた箇所は全て行っている状況である。また、マンホールポンプにおいては、計画どおり実施している状況である。</t>
  </si>
  <si>
    <t>要望が増加傾向であることから、来年度以降、予算の増額要望を行い、実施していく必要がある。</t>
  </si>
  <si>
    <t>道路維持補修</t>
  </si>
  <si>
    <t>道路としての機能を維持し、事故の誘発を未然に防ぐため、道路の維持補修を行う。</t>
  </si>
  <si>
    <t>新座市道の適正な維持管理を行った。</t>
  </si>
  <si>
    <t>１・２級幹線道路については、新座市舗装修繕計画を基に計画的に修繕を行っている。また、生活道路については、パトロールや要望を受け、随時修繕を行っている状況である。</t>
  </si>
  <si>
    <t>今後も新座市舗装修繕計画を基に計画的に修繕を行っていく。生活道路については、適正なタイミングで修繕を行っていく必要がある。</t>
  </si>
  <si>
    <t>道路改良</t>
  </si>
  <si>
    <t>市民生活に密着した一般市道の改良整備を行い、安全で円滑な道路交通を確保する。</t>
  </si>
  <si>
    <t>道路法、新座市道路の構造の技術的基準を定める条例</t>
  </si>
  <si>
    <t>新堀歩道橋撤去に伴うヤード整備工事を完了させた。また、新座市道において、安全対策の要望等を受けた箇所では、車止め等の工作物を設置した。</t>
  </si>
  <si>
    <t>新堀歩道橋撤去に向けて、付帯工事は計画通りに完了している状況である。</t>
  </si>
  <si>
    <t>令和６年度に新堀歩道橋撤去工事が完了するため、復旧工事等も計画通りに進めていく必要がある。また、市道第１１１号線の歩道暫定整備工事においては、関係機関と協議し、業務を進めていく必要がある。</t>
  </si>
  <si>
    <t>河川・水路</t>
  </si>
  <si>
    <t>施策２　河川・水路環境の整備</t>
  </si>
  <si>
    <t>河川管理</t>
  </si>
  <si>
    <t>準用河川・普通河川及び野火止用水の草刈・清掃等を行い、河川環境の保全と維持管理を行う。</t>
  </si>
  <si>
    <t>河川法</t>
  </si>
  <si>
    <t>定期的な草刈りや、河川施設の修繕を行った。</t>
  </si>
  <si>
    <t>草刈りの定期回数を年間３回から４回に増やしたことで、苦情等は減少している状況である。</t>
  </si>
  <si>
    <t>草刈りについては、継続していき、施設の管理については、現状を把握し、計画的に修繕していく必要がある。</t>
  </si>
  <si>
    <t>河川改修</t>
  </si>
  <si>
    <t>河川の適正管理と周辺環境の保全のため、準用河川、普通河川、野火止用水及び各施設の維持補修を行い、治水安全度の向上を図る。
また、大和田二・三丁目地区の雨水対策として、大和田三丁目地下調整池内の貯留水を遠隔にて監視ができる装置を整備するとともに、現在、建設中の（仮称）大和田三丁目公園において雨水浸透及び貯留施設を整備する。</t>
  </si>
  <si>
    <t>河川法、新座市準用河川に係る河川管理施設等の構造の技術的基準を定める条例</t>
  </si>
  <si>
    <t>大和田二・三丁目地区の雨水対策として、雨水浸透及び貯留施設の設置工事を実施した。</t>
  </si>
  <si>
    <t>進捗率</t>
  </si>
  <si>
    <t>雨水浸透及び貯留施設の設置工事を発注し、着手している状況である。また、河川施設については、腐食が進んでいる箇所も多く、早急な対応が必要である。</t>
  </si>
  <si>
    <t>令和６年度に雨水浸透及び貯留施設の設置工事するため、その他の施設の維持管理を今後も適正に維持管理していく必要がある。河川施設については、現状の状況を調査し、今後計画的に修繕していく必要がある。</t>
  </si>
  <si>
    <t>上水道</t>
  </si>
  <si>
    <t>施策１　上水道の安定供給</t>
  </si>
  <si>
    <t>水道事業経営戦略策定・運用</t>
  </si>
  <si>
    <t>水道業務課</t>
    <rPh sb="0" eb="2">
      <t>スイドウ</t>
    </rPh>
    <rPh sb="2" eb="5">
      <t>ギョウムカ</t>
    </rPh>
    <phoneticPr fontId="18"/>
  </si>
  <si>
    <t>住民の日常生活に必要不可欠な重要なサービスを、安定的に継続して提供するため、中長期的な経営の基本計画である「経営戦略」を策定する。</t>
  </si>
  <si>
    <t>総務省「経営戦略策定・改定ガイドライン」</t>
  </si>
  <si>
    <t>次年度にかけて新座市水道事業経営戦略の改定を行っているところである。</t>
  </si>
  <si>
    <t>平成３１年３月に策定した「新座市水道事業経営戦略」について、経営状況や水道事業を取り巻く環境の変化等を踏まえ定期的な内容の見直しが必要なことから、令和５年度から令和６年度にかけて改定を行っている。</t>
  </si>
  <si>
    <t>引き続き、市民の生活基盤である水道サービス水準の維持向上を図るとともに、経営状況や水道事業を取り巻く環境の変化等を踏まえ定期的な内容の見直しを行い、将来にわたり安定的・継続的な事業運営を推進していく。</t>
  </si>
  <si>
    <t>耐震管更新</t>
  </si>
  <si>
    <t>水道施設課</t>
    <rPh sb="2" eb="4">
      <t>シセツ</t>
    </rPh>
    <rPh sb="4" eb="5">
      <t>カ</t>
    </rPh>
    <phoneticPr fontId="18"/>
  </si>
  <si>
    <t>地震等災害に備え、耐震性能のない配水管等を耐震管に更新する。</t>
  </si>
  <si>
    <t>水道法第５条</t>
  </si>
  <si>
    <t>配水管布設替工事により、西堀、片山、野寺、栗原、石神及び東北地区の配水管を737.7ｍ布設替を実施した。</t>
  </si>
  <si>
    <t>布設延長</t>
  </si>
  <si>
    <t>令和6年1月に発生した能登半島地震により水道管に甚大な影響を与えたため、配水管の耐震化の市民ニーズは高まっていると思われる。</t>
  </si>
  <si>
    <t>配水管の耐震化は減災に有効であるため、今後も職員配置状況、財政状況を鑑み耐震化率向上に努めていく。</t>
  </si>
  <si>
    <t>浄水場施設設備更新</t>
  </si>
  <si>
    <t>浄水場施設設備の老朽化及び耐用年数に伴う更新を図る。</t>
  </si>
  <si>
    <t>水道法第２２条の２及び第２２条の４</t>
  </si>
  <si>
    <t>老朽化した浄水場施設等について、計画的な更新を実施することで安定した水道水の供給を図った。</t>
  </si>
  <si>
    <t>工事件数</t>
  </si>
  <si>
    <t>新座市浄水場第７次施設整備計画にて、市内における老朽化または耐用年数経過した浄水場施設等について、計画的な更新計画を定めており、その計画どおり実施している。工事工法等については、各工事ごとに適切なものを選択することで効率的な実施を推進し、水道水の安定した供給を図るものである。</t>
  </si>
  <si>
    <t>新座市上水道第７次施設整備計画に定める更新計画どおり更新工事を実施することができているため、現状のまま継続し、安定した水道水の供給を図るものである。</t>
  </si>
  <si>
    <t>水質検査・放射性物質検査</t>
  </si>
  <si>
    <t>水道施設課</t>
    <rPh sb="0" eb="2">
      <t>スイドウ</t>
    </rPh>
    <rPh sb="2" eb="4">
      <t>シセツ</t>
    </rPh>
    <rPh sb="4" eb="5">
      <t>カ</t>
    </rPh>
    <phoneticPr fontId="18"/>
  </si>
  <si>
    <t>水質検査並びに浄水及び天日乾燥汚泥の放射性物質の検査を定期的・継続的に行い、安全な水の供給に努める。</t>
  </si>
  <si>
    <t>水道法第２０条</t>
  </si>
  <si>
    <t>水道の安定供給を図るため、水道法第２０条に基づく水質検査委託料等を実施した。</t>
  </si>
  <si>
    <t>検査回数</t>
  </si>
  <si>
    <t>水道法第２０条に基づく水質検査並びに浄水及び天日乾燥汚泥の放射性物質の検査については、年間の検査計画どおり実施している。また、市民からの実施の要望により臨時での検水質査を実施している。専門の機器による検査が必要であるため、検査については外部委託を行っており、検査を実施することで安全な水の供給を担保するものである。</t>
  </si>
  <si>
    <t>水質・放射性物質の検査については、国または県から新たな水質基準等が提示されることがなければ、今後も現状の体制を維持し継続していく方針である。</t>
  </si>
  <si>
    <t>漏水調査・修繕</t>
  </si>
  <si>
    <t>漏水による無効水量の縮減を図るため、定期的に給水区域内の調査を実施する。
また、漏水調査及び通報などにより、確認された漏水箇所の修繕工事を実施する。</t>
  </si>
  <si>
    <t>市内の水道道路より南側の範囲で漏水調査を行うとともに、当該調査や住民通報により発見された漏水を修理した。
漏水調査業務委託　個別音調調査31,224戸、漏水確認調査19.1㎞
配水管修理　3件
給水管修理　232件
止水栓等修理　95件</t>
  </si>
  <si>
    <t>漏水修理件数</t>
  </si>
  <si>
    <t>漏水調査で発見した漏水箇所を早急に修理することで、道路陥没等２次災害を防ぐとともに、R5年度は有収率の向上を図った。</t>
  </si>
  <si>
    <t>今後も漏水調査を続け、発見された漏水箇所を早急に修理することで、道路陥没等２次災害を防ぐとともに、有収率の向上を目指します。</t>
  </si>
  <si>
    <t>下水道</t>
  </si>
  <si>
    <t>施策１　下水道の整備促進</t>
  </si>
  <si>
    <t>排水施設管理</t>
  </si>
  <si>
    <t>下水道課</t>
  </si>
  <si>
    <t>利用者の快適な生活の確保や事故防止のため、排水施設の修繕、清掃等を行い、施設の機能維持を図る。</t>
  </si>
  <si>
    <t>下水道法</t>
  </si>
  <si>
    <t>排水施設の修繕、清掃等を実施した。</t>
  </si>
  <si>
    <t>人孔、管渠等の清掃</t>
  </si>
  <si>
    <t>千円</t>
  </si>
  <si>
    <t>人孔、管渠等の修繕</t>
  </si>
  <si>
    <t>排水施設の清掃委託業務を実施した際に、伏越室内の施設が経年劣化による錆等により、腐食・欠損等していることが判明したため、施設の修繕を併せて行い、効率化を図ることができた。</t>
  </si>
  <si>
    <t>利用者の快適な生活の確保や事故防止のため、排水施設の清掃等を行い、今後も引き続き施設の機能維持を図っていく。</t>
  </si>
  <si>
    <t>公共下水道事業会計繰出金</t>
  </si>
  <si>
    <t>公共下水道事業会計に係る繰出金</t>
  </si>
  <si>
    <t>地方公営企業繰出金について（総務省通知）</t>
  </si>
  <si>
    <t>一般会計から公共下水道事業会計へ負担金、補助金及び出資金を支出した。</t>
  </si>
  <si>
    <t>補助金（基準外繰出金）</t>
  </si>
  <si>
    <t>公費で負担すべき雨水処理費等の費用について、地方公営企業の繰出基準に基づき、一般会計から公共下水道事業会計に適正に支出した。
また、補助金（基準外繰出金）については、年々減少傾向にあるものの、引き続き公共下水道事業会計の安定的・継続的な運営に努め、更なる減額に努める必要がある。</t>
  </si>
  <si>
    <t>地方公営企業への繰出基準に基づき、一般会計から公共下水道事業会計に適正に支出するとともに、公共下水道事業会計の安定的・継続的な健全経営に努めていく。</t>
  </si>
  <si>
    <t>汚水排水対策推進</t>
  </si>
  <si>
    <t>汚水管路ストックマネジメント計画に基づき、既存施設の正常な機能の維持に努めるため、劣化状況を調査し、改築を実施する。また、生活環境の向上・改善及び自然環境の保全を図るため、汚水枝線の整備及び汚水桝の設置を推進する。</t>
  </si>
  <si>
    <t>汚水管路ストックマネジメント計画に基づく既設管管口カメラ調査、既存の汚水管に係る改築工事、新座駅北口土地区画整理地区内における汚水枝線の整備等を実施した。</t>
  </si>
  <si>
    <t>汚水管渠整備延長</t>
  </si>
  <si>
    <t>汚水整備面積</t>
  </si>
  <si>
    <t>ha</t>
  </si>
  <si>
    <t>汚水管路ストックマネジメント計画に基づき、既存施設の正常な機能の維持に努めるため、汚水管に管口カメラを入れ、劣化状況を調査ができたこと、また、既存の汚水管改築工事を行うことができたことから、概ね目標どおりに進めることができている。
また、新座駅北口土地区画整理地区内において、汚水枝線の整備を行ったことから、生活環境の向上・改善及び自然環境の保全を図ることができている。</t>
  </si>
  <si>
    <t>今後、法定耐用年数を経過する管渠が増加することが見込まれることから、汚水管路ストックマネジメント計画に基づき、既存施設の正常な機能の維持に努めるため、管口カメラやテレビカメラ調査などにより、汚水管の劣化状況を把握し、優先度を検討した上で、既存の汚水管の計画的な改築を実施に努める。
また、生活環境の向上・改善及び自然環境の保全を図るため、事業認可区域の計画的な整備を推進していく。</t>
  </si>
  <si>
    <t>雨水排水対策推進</t>
  </si>
  <si>
    <t>降雨時における雨水を速やかに排除し、安全で快適なまちづくりのため、雨水幹線及び雨水枝線の整備や溢水対策を推進する。また、雨水管理総合計画に基づく雨水管整備を推進する。</t>
  </si>
  <si>
    <t>雨水幹線及び雨水枝線の整備のほか、雨水管理総合計画に基づく雨水管整備を推進を図るための、設計業務委託の着手、既存の雨水管に係る簡易テレビカメラ調査、潜行目視調査等を実施した。</t>
  </si>
  <si>
    <t>雨水管渠整備延長</t>
  </si>
  <si>
    <t>雨水整備面積</t>
  </si>
  <si>
    <t>雨水幹線及び雨水枝線の整備については、概ね目標どおり整備を実施することができた。また、雨水管理総合計画に基づく雨水管整備を推進するための設計業務委託の着手ができたことから、今後も着実に推進していく必要がある。既存の雨水管調査については、簡易テレビカメラ調査及び潜行目視調査を実施することができ、概ね目標どおりに調査を進めることができている。</t>
  </si>
  <si>
    <t>降雨時における雨水を速やかに排除し、安全で快適なまちづくりのため、雨水幹線及び雨水枝線の整備や溢水対策の推進に努める。また、近年の降雨の局地化・激甚化や都市化の進展に伴い、既存雨水管の能力では対応できない状況があることから、新座市雨水管理総合計画に基づき、優先順位を付けて雨水管整備や更なる溢水対策に努める。</t>
  </si>
  <si>
    <t>基本政策</t>
    <rPh sb="0" eb="2">
      <t>キホン</t>
    </rPh>
    <rPh sb="2" eb="4">
      <t>セイサク</t>
    </rPh>
    <phoneticPr fontId="2"/>
  </si>
  <si>
    <t>施策領域</t>
    <rPh sb="0" eb="1">
      <t>セ</t>
    </rPh>
    <rPh sb="1" eb="2">
      <t>サク</t>
    </rPh>
    <rPh sb="2" eb="4">
      <t>リョウイキ</t>
    </rPh>
    <phoneticPr fontId="2"/>
  </si>
  <si>
    <t>施策</t>
    <rPh sb="0" eb="2">
      <t>シサク</t>
    </rPh>
    <phoneticPr fontId="2"/>
  </si>
  <si>
    <t>シート名</t>
    <rPh sb="3" eb="4">
      <t>メイ</t>
    </rPh>
    <phoneticPr fontId="2"/>
  </si>
  <si>
    <t>事業名</t>
    <rPh sb="0" eb="2">
      <t>ジギョウ</t>
    </rPh>
    <rPh sb="2" eb="3">
      <t>メイ</t>
    </rPh>
    <phoneticPr fontId="20"/>
  </si>
  <si>
    <t>基本政策３【都市整備】</t>
  </si>
  <si>
    <t>事務事業評価シート(328)</t>
    <phoneticPr fontId="2"/>
  </si>
  <si>
    <t>事務事業評価シート(329)</t>
    <phoneticPr fontId="2"/>
  </si>
  <si>
    <t>事務事業評価シート(330)</t>
    <phoneticPr fontId="2"/>
  </si>
  <si>
    <t>事務事業評価シート(331)</t>
    <phoneticPr fontId="2"/>
  </si>
  <si>
    <t>事務事業評価シート(332)</t>
    <phoneticPr fontId="2"/>
  </si>
  <si>
    <t>事務事業評価シート(333)</t>
    <phoneticPr fontId="2"/>
  </si>
  <si>
    <t>事務事業評価シート(334)</t>
    <phoneticPr fontId="2"/>
  </si>
  <si>
    <t>事務事業評価シート(335)</t>
    <phoneticPr fontId="2"/>
  </si>
  <si>
    <t>事務事業評価シート(336)</t>
    <phoneticPr fontId="2"/>
  </si>
  <si>
    <t>事務事業評価シート(337)</t>
    <phoneticPr fontId="2"/>
  </si>
  <si>
    <t>事務事業評価シート(338)</t>
    <phoneticPr fontId="2"/>
  </si>
  <si>
    <t>事務事業評価シート(339)</t>
    <phoneticPr fontId="2"/>
  </si>
  <si>
    <t>事務事業評価シート(340)</t>
    <phoneticPr fontId="2"/>
  </si>
  <si>
    <t>事務事業評価シート(341)</t>
    <phoneticPr fontId="2"/>
  </si>
  <si>
    <t>事務事業評価シート(342)</t>
    <phoneticPr fontId="2"/>
  </si>
  <si>
    <t>事務事業評価シート(343)</t>
    <phoneticPr fontId="2"/>
  </si>
  <si>
    <t>事務事業評価シート(344)</t>
    <phoneticPr fontId="2"/>
  </si>
  <si>
    <t>事務事業評価シート(345)</t>
    <phoneticPr fontId="2"/>
  </si>
  <si>
    <t>事務事業評価シート(346)</t>
    <phoneticPr fontId="2"/>
  </si>
  <si>
    <t>事務事業評価シート(347)</t>
    <phoneticPr fontId="2"/>
  </si>
  <si>
    <t>事務事業評価シート(348)</t>
    <phoneticPr fontId="2"/>
  </si>
  <si>
    <t>事務事業評価シート(349)</t>
    <phoneticPr fontId="2"/>
  </si>
  <si>
    <t>事務事業評価シート(350)</t>
    <phoneticPr fontId="2"/>
  </si>
  <si>
    <t>事務事業評価シート(351)</t>
    <phoneticPr fontId="2"/>
  </si>
  <si>
    <t>事務事業評価シート(352)</t>
    <phoneticPr fontId="2"/>
  </si>
  <si>
    <t>事務事業評価シート(353)</t>
    <phoneticPr fontId="2"/>
  </si>
  <si>
    <t>事務事業評価シート(354)</t>
    <phoneticPr fontId="2"/>
  </si>
  <si>
    <t>事務事業評価シート(355)</t>
    <phoneticPr fontId="2"/>
  </si>
  <si>
    <t>事務事業評価シート(356)</t>
    <phoneticPr fontId="2"/>
  </si>
  <si>
    <t>事務事業評価シート(357)</t>
    <phoneticPr fontId="2"/>
  </si>
  <si>
    <t>事務事業評価シート(358)</t>
    <phoneticPr fontId="2"/>
  </si>
  <si>
    <t>事務事業評価シート(359)</t>
    <phoneticPr fontId="2"/>
  </si>
  <si>
    <t>事務事業評価シート(360)</t>
    <phoneticPr fontId="2"/>
  </si>
  <si>
    <t>事務事業評価シート(361)</t>
    <phoneticPr fontId="2"/>
  </si>
  <si>
    <t>事務事業評価シート(362)</t>
    <phoneticPr fontId="2"/>
  </si>
  <si>
    <t>事務事業評価シート(363)</t>
    <phoneticPr fontId="2"/>
  </si>
  <si>
    <t>事務事業評価シート(364)</t>
    <phoneticPr fontId="2"/>
  </si>
  <si>
    <t>事務事業評価シート(365)</t>
    <phoneticPr fontId="2"/>
  </si>
  <si>
    <t>事務事業評価シート(366)</t>
    <phoneticPr fontId="2"/>
  </si>
  <si>
    <t>事務事業評価シート(367)</t>
    <phoneticPr fontId="2"/>
  </si>
  <si>
    <t>事務事業評価シート(368)</t>
    <phoneticPr fontId="2"/>
  </si>
  <si>
    <t>事務事業評価シート(369)</t>
    <phoneticPr fontId="2"/>
  </si>
  <si>
    <t>事務事業評価シート(370)</t>
    <phoneticPr fontId="2"/>
  </si>
  <si>
    <t>事務事業評価シート(371)</t>
    <phoneticPr fontId="2"/>
  </si>
  <si>
    <t>事務事業評価シート(372)</t>
    <phoneticPr fontId="2"/>
  </si>
  <si>
    <t>事務事業評価シート(373)</t>
    <phoneticPr fontId="2"/>
  </si>
  <si>
    <t>事務事業評価シート(374)</t>
    <phoneticPr fontId="2"/>
  </si>
  <si>
    <t>事務事業評価シート(375)</t>
    <phoneticPr fontId="2"/>
  </si>
  <si>
    <t>事務事業評価シート(376)</t>
    <phoneticPr fontId="2"/>
  </si>
  <si>
    <t>事務事業評価シート(377)</t>
    <phoneticPr fontId="2"/>
  </si>
  <si>
    <t>事務事業評価シート(378)</t>
    <phoneticPr fontId="2"/>
  </si>
  <si>
    <t>事務事業評価シート(379)</t>
    <phoneticPr fontId="2"/>
  </si>
  <si>
    <t>事務事業評価シート(380)</t>
    <phoneticPr fontId="2"/>
  </si>
  <si>
    <t>事務事業評価シート(381)</t>
    <phoneticPr fontId="2"/>
  </si>
  <si>
    <t>事務事業評価シート(382)</t>
    <phoneticPr fontId="2"/>
  </si>
  <si>
    <t>事務事業評価シート(383)</t>
    <phoneticPr fontId="2"/>
  </si>
  <si>
    <t>事務事業評価シート(384)</t>
    <phoneticPr fontId="2"/>
  </si>
  <si>
    <t>事務事業評価シート(385)</t>
    <phoneticPr fontId="2"/>
  </si>
  <si>
    <t>事務事業評価シート(386)</t>
    <phoneticPr fontId="2"/>
  </si>
  <si>
    <t>事務事業評価シート(387)</t>
    <phoneticPr fontId="2"/>
  </si>
  <si>
    <t>所管課</t>
    <rPh sb="0" eb="2">
      <t>ショカン</t>
    </rPh>
    <rPh sb="2" eb="3">
      <t>カ</t>
    </rPh>
    <phoneticPr fontId="1"/>
  </si>
  <si>
    <t>決算額(千円)</t>
    <rPh sb="0" eb="2">
      <t>ケッサン</t>
    </rPh>
    <rPh sb="2" eb="3">
      <t>ガク</t>
    </rPh>
    <rPh sb="4" eb="6">
      <t>センエン</t>
    </rPh>
    <phoneticPr fontId="1"/>
  </si>
  <si>
    <t>実施状況</t>
    <rPh sb="0" eb="2">
      <t>ジッシ</t>
    </rPh>
    <rPh sb="2" eb="4">
      <t>ジョウキョウ</t>
    </rPh>
    <phoneticPr fontId="1"/>
  </si>
  <si>
    <t>必要性</t>
    <rPh sb="0" eb="3">
      <t>ヒツヨウセイ</t>
    </rPh>
    <phoneticPr fontId="1"/>
  </si>
  <si>
    <t>効率性</t>
    <rPh sb="0" eb="3">
      <t>コウリツセイ</t>
    </rPh>
    <phoneticPr fontId="1"/>
  </si>
  <si>
    <t>貢献度</t>
    <rPh sb="0" eb="3">
      <t>コウケンド</t>
    </rPh>
    <phoneticPr fontId="1"/>
  </si>
  <si>
    <t>今後の方向性</t>
    <rPh sb="0" eb="2">
      <t>コンゴ</t>
    </rPh>
    <phoneticPr fontId="1"/>
  </si>
  <si>
    <t>Ｂ</t>
  </si>
  <si>
    <t>Ａ</t>
  </si>
  <si>
    <t>Ⅲ：現状のまま継続</t>
    <phoneticPr fontId="22"/>
  </si>
  <si>
    <t>Ⅵ：事業終了</t>
    <phoneticPr fontId="22"/>
  </si>
  <si>
    <t>Ⅱ：改善しながら継続</t>
    <phoneticPr fontId="22"/>
  </si>
  <si>
    <t>Ⅰ：事業規模拡大</t>
    <phoneticPr fontId="22"/>
  </si>
  <si>
    <t>事業名をクリックすると帳票を表示します</t>
    <rPh sb="0" eb="2">
      <t>ジギョウ</t>
    </rPh>
    <rPh sb="2" eb="3">
      <t>メイ</t>
    </rPh>
    <rPh sb="11" eb="13">
      <t>チョウヒョウ</t>
    </rPh>
    <rPh sb="14" eb="16">
      <t>ヒョウジ</t>
    </rPh>
    <phoneticPr fontId="20"/>
  </si>
  <si>
    <t>水道業務課</t>
    <rPh sb="0" eb="2">
      <t>スイドウ</t>
    </rPh>
    <rPh sb="2" eb="5">
      <t>ギョウムカ</t>
    </rPh>
    <phoneticPr fontId="22"/>
  </si>
  <si>
    <t>水道施設課</t>
    <rPh sb="0" eb="2">
      <t>スイドウ</t>
    </rPh>
    <rPh sb="2" eb="4">
      <t>シセツ</t>
    </rPh>
    <rPh sb="4" eb="5">
      <t>カ</t>
    </rPh>
    <phoneticPr fontId="22"/>
  </si>
  <si>
    <t>No.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</si>
</sst>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ＭＳ Ｐゴシック"/>
      <family val="3"/>
    </font>
    <font>
      <b/>
      <sz val="22"/>
      <color indexed="8"/>
      <name val="BIZ UDゴシック"/>
      <family val="3"/>
    </font>
    <font>
      <sz val="6"/>
      <name val="ＭＳ Ｐゴシック"/>
      <family val="3"/>
      <charset val="128"/>
    </font>
    <font>
      <u/>
      <sz val="22"/>
      <color theme="10"/>
      <name val="ＭＳ Ｐゴシック"/>
      <family val="3"/>
    </font>
    <font>
      <sz val="8"/>
      <color indexed="8"/>
      <name val="Meiryo UI"/>
      <family val="3"/>
      <charset val="128"/>
    </font>
    <font>
      <sz val="11"/>
      <color indexed="8"/>
      <name val="BIZ UDゴシック"/>
      <family val="3"/>
    </font>
    <font>
      <b/>
      <sz val="14"/>
      <color theme="0"/>
      <name val="BIZ UDゴシック"/>
      <family val="3"/>
      <charset val="128"/>
    </font>
    <font>
      <b/>
      <sz val="10"/>
      <color indexed="8"/>
      <name val="BIZ UDゴシック"/>
      <family val="3"/>
      <charset val="128"/>
    </font>
    <font>
      <sz val="8"/>
      <color indexed="8"/>
      <name val="BIZ UDゴシック"/>
      <family val="3"/>
      <charset val="128"/>
    </font>
    <font>
      <sz val="8"/>
      <color indexed="8"/>
      <name val="ＭＳ Ｐゴシック"/>
      <family val="3"/>
    </font>
    <font>
      <b/>
      <sz val="28"/>
      <color indexed="8"/>
      <name val="BIZ UDゴシック"/>
      <family val="3"/>
      <charset val="128"/>
    </font>
    <font>
      <sz val="10"/>
      <color indexed="8"/>
      <name val="BIZ UDゴシック"/>
      <family val="3"/>
      <charset val="128"/>
    </font>
    <font>
      <sz val="36"/>
      <color indexed="8"/>
      <name val="BIZ UDゴシック"/>
      <family val="3"/>
      <charset val="128"/>
    </font>
    <font>
      <sz val="8"/>
      <name val="BIZ UDゴシック"/>
      <family val="3"/>
      <charset val="128"/>
    </font>
    <font>
      <sz val="10"/>
      <name val="BIZ UDゴシック"/>
      <family val="3"/>
      <charset val="128"/>
    </font>
    <font>
      <sz val="26"/>
      <color indexed="8"/>
      <name val="BIZ UDゴシック"/>
      <family val="3"/>
      <charset val="128"/>
    </font>
    <font>
      <sz val="12"/>
      <color indexed="8"/>
      <name val="BIZ UDゴシック"/>
      <family val="3"/>
      <charset val="128"/>
    </font>
    <font>
      <sz val="11"/>
      <color theme="1"/>
      <name val="ＭＳ Ｐゴシック"/>
      <family val="3"/>
      <charset val="128"/>
    </font>
    <font>
      <sz val="6"/>
      <name val="ＭＳ Ｐゴシック"/>
      <family val="3"/>
    </font>
    <font>
      <sz val="11"/>
      <color theme="1"/>
      <name val="游ゴシック"/>
      <family val="2"/>
      <scheme val="minor"/>
    </font>
    <font>
      <sz val="6"/>
      <name val="游ゴシック"/>
      <family val="3"/>
      <charset val="128"/>
      <scheme val="minor"/>
    </font>
    <font>
      <u/>
      <sz val="11"/>
      <color theme="10"/>
      <name val="ＭＳ Ｐゴシック"/>
      <family val="3"/>
    </font>
    <font>
      <sz val="6"/>
      <name val="游ゴシック"/>
      <family val="2"/>
      <charset val="128"/>
      <scheme val="minor"/>
    </font>
    <font>
      <sz val="11"/>
      <name val="游ゴシック"/>
      <family val="2"/>
      <scheme val="minor"/>
    </font>
    <font>
      <sz val="11"/>
      <color theme="1"/>
      <name val="游ゴシック"/>
      <family val="3"/>
      <charset val="128"/>
    </font>
  </fonts>
  <fills count="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s>
  <borders count="2750">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style="double">
        <color indexed="64"/>
      </right>
      <top style="double">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style="double">
        <color indexed="64"/>
      </left>
      <right style="double">
        <color indexed="64"/>
      </right>
      <top/>
      <bottom style="double">
        <color indexed="64"/>
      </bottom>
      <diagonal/>
    </border>
    <border>
      <left/>
      <right style="double">
        <color indexed="64"/>
      </right>
      <top/>
      <bottom style="thin">
        <color indexed="64"/>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style="double">
        <color indexed="64"/>
      </left>
      <right style="double">
        <color indexed="64"/>
      </right>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top/>
      <bottom/>
      <diagonal/>
    </border>
    <border>
      <left/>
      <right style="thin">
        <color indexed="8"/>
      </right>
      <top/>
      <bottom/>
      <diagonal/>
    </border>
    <border>
      <left style="thin">
        <color indexed="8"/>
      </left>
      <right/>
      <top/>
      <bottom/>
      <diagonal/>
    </border>
    <border>
      <left/>
      <right style="double">
        <color indexed="64"/>
      </right>
      <top/>
      <bottom/>
      <diagonal/>
    </border>
    <border>
      <left style="thin">
        <color indexed="64"/>
      </left>
      <right/>
      <top/>
      <bottom/>
      <diagonal/>
    </border>
    <border>
      <left style="double">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double">
        <color indexed="64"/>
      </right>
      <top/>
      <bottom style="thin">
        <color indexed="8"/>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diagonalDown="1">
      <left style="double">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s>
  <cellStyleXfs count="4">
    <xf numFmtId="0" fontId="0" fillId="0" borderId="0">
      <alignment vertical="center"/>
    </xf>
    <xf numFmtId="38" fontId="17" fillId="0" borderId="0" applyFont="0" applyFill="0" applyBorder="0" applyAlignment="0" applyProtection="0">
      <alignment vertical="center"/>
    </xf>
    <xf numFmtId="0" fontId="19" fillId="0" borderId="0"/>
    <xf numFmtId="0" fontId="21" fillId="0" borderId="0" applyNumberFormat="0" applyFill="0" applyBorder="0" applyAlignment="0" applyProtection="0">
      <alignment vertical="center"/>
    </xf>
  </cellStyleXfs>
  <cellXfs count="430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1" xfId="0" applyFont="1" applyBorder="1">
      <alignment vertical="center"/>
    </xf>
    <xf numFmtId="0" fontId="9" fillId="0" borderId="0" xfId="0" applyFont="1">
      <alignment vertical="center"/>
    </xf>
    <xf numFmtId="0" fontId="1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15" fillId="0" borderId="0" xfId="0" applyFont="1" applyAlignment="1">
      <alignment horizontal="center" vertical="center"/>
    </xf>
    <xf numFmtId="38" fontId="8" fillId="3" borderId="7" xfId="1" applyFont="1" applyFill="1" applyBorder="1" applyAlignment="1">
      <alignment horizontal="right" vertical="center" wrapText="1"/>
    </xf>
    <xf numFmtId="38" fontId="8" fillId="0" borderId="7" xfId="1" applyFont="1" applyFill="1" applyBorder="1" applyAlignment="1">
      <alignment horizontal="right" vertical="center" wrapText="1"/>
    </xf>
    <xf numFmtId="38" fontId="8" fillId="0" borderId="8" xfId="1" applyFont="1" applyFill="1" applyBorder="1" applyAlignment="1">
      <alignment horizontal="right" vertical="center" wrapText="1"/>
    </xf>
    <xf numFmtId="0" fontId="0" fillId="0" borderId="29" xfId="0" applyBorder="1">
      <alignment vertical="center"/>
    </xf>
    <xf numFmtId="0" fontId="7" fillId="3" borderId="5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4" fillId="0" borderId="7" xfId="0" applyFont="1" applyBorder="1">
      <alignment vertical="center"/>
    </xf>
    <xf numFmtId="0" fontId="4" fillId="0" borderId="84" xfId="0" applyFont="1" applyBorder="1">
      <alignment vertical="center"/>
    </xf>
    <xf numFmtId="0" fontId="4" fillId="0" borderId="85" xfId="0" applyFont="1" applyBorder="1">
      <alignment vertical="center"/>
    </xf>
    <xf numFmtId="0" fontId="8" fillId="4" borderId="7" xfId="0" applyFont="1" applyFill="1" applyBorder="1" applyAlignment="1">
      <alignment vertical="center" wrapText="1"/>
    </xf>
    <xf numFmtId="0" fontId="8" fillId="4" borderId="52" xfId="0" applyFont="1" applyFill="1" applyBorder="1" applyAlignment="1">
      <alignment vertical="center" wrapText="1"/>
    </xf>
    <xf numFmtId="0" fontId="4" fillId="0" borderId="86" xfId="0" applyFont="1" applyBorder="1">
      <alignment vertical="center"/>
    </xf>
    <xf numFmtId="38" fontId="8" fillId="5" borderId="7" xfId="1" applyFont="1" applyFill="1" applyBorder="1" applyAlignment="1">
      <alignment horizontal="right" vertical="center" wrapText="1"/>
    </xf>
    <xf numFmtId="0" fontId="19" fillId="3" borderId="7" xfId="2" applyFill="1" applyBorder="1" applyAlignment="1">
      <alignment horizontal="center" wrapText="1"/>
    </xf>
    <xf numFmtId="0" fontId="19" fillId="0" borderId="0" xfId="2"/>
    <xf numFmtId="0" fontId="19" fillId="0" borderId="59" xfId="2" applyBorder="1" applyAlignment="1">
      <alignment shrinkToFit="1"/>
    </xf>
    <xf numFmtId="0" fontId="19" fillId="0" borderId="7" xfId="2" applyBorder="1"/>
    <xf numFmtId="0" fontId="21" fillId="0" borderId="7" xfId="3" applyBorder="1" applyAlignment="1">
      <alignment wrapText="1"/>
    </xf>
    <xf numFmtId="0" fontId="19" fillId="6" borderId="59" xfId="2" applyFill="1" applyBorder="1" applyAlignment="1">
      <alignment shrinkToFit="1"/>
    </xf>
    <xf numFmtId="0" fontId="19" fillId="0" borderId="0" xfId="2" applyAlignment="1">
      <alignment wrapText="1"/>
    </xf>
    <xf numFmtId="0" fontId="19" fillId="3" borderId="7" xfId="2" applyFill="1" applyBorder="1" applyAlignment="1">
      <alignment horizontal="center" shrinkToFit="1"/>
    </xf>
    <xf numFmtId="38" fontId="19" fillId="3" borderId="7" xfId="1" applyFont="1" applyFill="1" applyBorder="1" applyAlignment="1">
      <alignment horizontal="center" wrapText="1"/>
    </xf>
    <xf numFmtId="0" fontId="19" fillId="3" borderId="7" xfId="2" applyFill="1" applyBorder="1" applyAlignment="1">
      <alignment horizontal="center" vertical="center" wrapText="1"/>
    </xf>
    <xf numFmtId="0" fontId="19" fillId="0" borderId="7" xfId="2" applyBorder="1" applyAlignment="1">
      <alignment shrinkToFit="1"/>
    </xf>
    <xf numFmtId="38" fontId="19" fillId="0" borderId="7" xfId="1" applyFont="1" applyBorder="1" applyAlignment="1"/>
    <xf numFmtId="0" fontId="19" fillId="0" borderId="7" xfId="2" applyBorder="1" applyAlignment="1">
      <alignment horizontal="center" vertical="center"/>
    </xf>
    <xf numFmtId="0" fontId="23" fillId="7" borderId="7" xfId="2" applyFont="1" applyFill="1" applyBorder="1"/>
    <xf numFmtId="0" fontId="19" fillId="0" borderId="0" xfId="2" applyAlignment="1">
      <alignment shrinkToFit="1"/>
    </xf>
    <xf numFmtId="38" fontId="19" fillId="0" borderId="0" xfId="1" applyFont="1" applyAlignment="1"/>
    <xf numFmtId="0" fontId="19" fillId="0" borderId="0" xfId="2" applyAlignment="1">
      <alignment horizontal="center" vertical="center"/>
    </xf>
    <xf numFmtId="0" fontId="24" fillId="0" borderId="7" xfId="0" applyFont="1" applyFill="1" applyBorder="1">
      <alignment vertical="center"/>
    </xf>
    <xf numFmtId="38" fontId="24" fillId="0" borderId="7" xfId="1" applyFont="1" applyFill="1" applyBorder="1">
      <alignment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10" fillId="4" borderId="11" xfId="0" applyFont="1" applyFill="1" applyBorder="1" applyAlignment="1">
      <alignment horizontal="center" vertical="center"/>
    </xf>
    <xf numFmtId="0" fontId="10" fillId="4" borderId="15" xfId="0" applyFont="1" applyFill="1" applyBorder="1" applyAlignment="1">
      <alignment horizontal="center" vertical="center"/>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11" fillId="0" borderId="16" xfId="0" applyFont="1" applyBorder="1" applyAlignment="1">
      <alignment horizontal="left" vertical="center" wrapText="1"/>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13" fillId="0" borderId="19" xfId="0" applyFont="1" applyBorder="1" applyAlignment="1">
      <alignment horizontal="left" vertical="center" shrinkToFit="1"/>
    </xf>
    <xf numFmtId="0" fontId="13" fillId="0" borderId="20" xfId="0" applyFont="1" applyBorder="1" applyAlignment="1">
      <alignment horizontal="left" vertical="center" shrinkToFit="1"/>
    </xf>
    <xf numFmtId="0" fontId="13" fillId="0" borderId="21" xfId="0" applyFont="1" applyBorder="1" applyAlignment="1">
      <alignment horizontal="left" vertical="center" shrinkToFit="1"/>
    </xf>
    <xf numFmtId="0" fontId="1" fillId="0" borderId="0" xfId="0" applyFont="1" applyAlignment="1">
      <alignment horizontal="center" vertical="center"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4" borderId="40"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30" xfId="0" applyFont="1" applyFill="1" applyBorder="1" applyAlignment="1">
      <alignment horizontal="left" vertical="top" wrapText="1"/>
    </xf>
    <xf numFmtId="0" fontId="7" fillId="4" borderId="0" xfId="0" applyFont="1" applyFill="1" applyAlignment="1">
      <alignment horizontal="left" vertical="top" wrapText="1"/>
    </xf>
    <xf numFmtId="0" fontId="7" fillId="4" borderId="39" xfId="0" applyFont="1" applyFill="1" applyBorder="1" applyAlignment="1">
      <alignment horizontal="left" vertical="top" wrapText="1"/>
    </xf>
    <xf numFmtId="0" fontId="7" fillId="4" borderId="53"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4" xfId="0" applyFont="1" applyFill="1" applyBorder="1" applyAlignment="1">
      <alignment horizontal="left" vertical="top" wrapTex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14" fillId="0" borderId="24" xfId="0" applyFont="1" applyBorder="1" applyAlignment="1">
      <alignment horizontal="left" vertical="center" shrinkToFit="1"/>
    </xf>
    <xf numFmtId="0" fontId="14" fillId="0" borderId="25" xfId="0" applyFont="1" applyBorder="1" applyAlignment="1">
      <alignment horizontal="left" vertical="center" shrinkToFit="1"/>
    </xf>
    <xf numFmtId="0" fontId="14" fillId="0" borderId="26" xfId="0" applyFont="1" applyBorder="1" applyAlignment="1">
      <alignment horizontal="left" vertical="center" shrinkToFit="1"/>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14" fillId="0" borderId="48" xfId="0" applyFont="1" applyBorder="1" applyAlignment="1">
      <alignment horizontal="left" vertical="center" shrinkToFit="1"/>
    </xf>
    <xf numFmtId="0" fontId="14" fillId="0" borderId="49" xfId="0" applyFont="1" applyBorder="1" applyAlignment="1">
      <alignment horizontal="left" vertical="center" shrinkToFit="1"/>
    </xf>
    <xf numFmtId="0" fontId="14" fillId="0" borderId="50" xfId="0" applyFont="1" applyBorder="1" applyAlignment="1">
      <alignment horizontal="left" vertical="center" shrinkToFit="1"/>
    </xf>
    <xf numFmtId="0" fontId="13" fillId="0" borderId="24"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26" xfId="0" applyFont="1" applyBorder="1" applyAlignment="1">
      <alignment horizontal="left" vertical="center" shrinkToFi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10" fillId="4" borderId="29" xfId="0" applyFont="1" applyFill="1" applyBorder="1" applyAlignment="1">
      <alignment horizontal="center" vertical="center"/>
    </xf>
    <xf numFmtId="0" fontId="11" fillId="0" borderId="28" xfId="0" applyFont="1" applyBorder="1" applyAlignment="1">
      <alignment horizontal="left" vertical="center" wrapText="1"/>
    </xf>
    <xf numFmtId="0" fontId="11" fillId="0" borderId="30" xfId="0" applyFont="1" applyBorder="1" applyAlignment="1">
      <alignment horizontal="left" vertical="center" wrapText="1"/>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0" xfId="0" applyFont="1" applyFill="1" applyAlignment="1">
      <alignment horizontal="center" vertical="center"/>
    </xf>
    <xf numFmtId="0" fontId="7" fillId="3" borderId="37"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8" fillId="0" borderId="34" xfId="0" applyFont="1" applyBorder="1" applyAlignment="1">
      <alignment horizontal="left" vertical="top" wrapText="1"/>
    </xf>
    <xf numFmtId="0" fontId="8" fillId="0" borderId="32" xfId="0" applyFont="1" applyBorder="1" applyAlignment="1">
      <alignment horizontal="left" vertical="top" wrapText="1"/>
    </xf>
    <xf numFmtId="0" fontId="8" fillId="0" borderId="35" xfId="0" applyFont="1" applyBorder="1" applyAlignment="1">
      <alignment horizontal="left" vertical="top" wrapText="1"/>
    </xf>
    <xf numFmtId="0" fontId="8" fillId="0" borderId="38" xfId="0" applyFont="1" applyBorder="1" applyAlignment="1">
      <alignment horizontal="left" vertical="top" wrapText="1"/>
    </xf>
    <xf numFmtId="0" fontId="8" fillId="0" borderId="0" xfId="0" applyFont="1" applyAlignment="1">
      <alignment horizontal="left" vertical="top" wrapText="1"/>
    </xf>
    <xf numFmtId="0" fontId="8" fillId="0" borderId="39" xfId="0" applyFont="1" applyBorder="1" applyAlignment="1">
      <alignment horizontal="left" vertical="top" wrapText="1"/>
    </xf>
    <xf numFmtId="0" fontId="8" fillId="0" borderId="44" xfId="0" applyFont="1" applyBorder="1" applyAlignment="1">
      <alignment horizontal="left" vertical="top" wrapText="1"/>
    </xf>
    <xf numFmtId="0" fontId="8" fillId="0" borderId="42" xfId="0" applyFont="1" applyBorder="1" applyAlignment="1">
      <alignment horizontal="left" vertical="top" wrapText="1"/>
    </xf>
    <xf numFmtId="0" fontId="8" fillId="0" borderId="45" xfId="0" applyFont="1" applyBorder="1" applyAlignment="1">
      <alignment horizontal="left" vertical="top" wrapText="1"/>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8"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15" xfId="0" applyFont="1" applyFill="1" applyBorder="1" applyAlignment="1">
      <alignment horizontal="center" vertical="center" wrapText="1"/>
    </xf>
    <xf numFmtId="38" fontId="8" fillId="0" borderId="7" xfId="1" applyFont="1" applyFill="1" applyBorder="1" applyAlignment="1">
      <alignment horizontal="right" vertical="center" wrapText="1"/>
    </xf>
    <xf numFmtId="0" fontId="16" fillId="0" borderId="55"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38" fontId="8" fillId="0" borderId="8" xfId="1" applyFont="1" applyFill="1" applyBorder="1" applyAlignment="1">
      <alignment horizontal="right" vertical="center" wrapText="1"/>
    </xf>
    <xf numFmtId="10" fontId="8" fillId="0" borderId="7" xfId="1" applyNumberFormat="1" applyFont="1" applyFill="1" applyBorder="1" applyAlignment="1">
      <alignment horizontal="right" vertical="center" wrapText="1"/>
    </xf>
    <xf numFmtId="10" fontId="8" fillId="0" borderId="8" xfId="1" applyNumberFormat="1" applyFont="1" applyFill="1" applyBorder="1" applyAlignment="1">
      <alignment horizontal="right" vertical="center" wrapText="1"/>
    </xf>
    <xf numFmtId="0" fontId="8" fillId="0" borderId="7" xfId="1" applyNumberFormat="1" applyFont="1" applyBorder="1" applyAlignment="1">
      <alignment horizontal="right" vertical="center" wrapText="1"/>
    </xf>
    <xf numFmtId="0" fontId="8" fillId="0" borderId="8" xfId="1" applyNumberFormat="1" applyFont="1" applyBorder="1" applyAlignment="1">
      <alignment horizontal="right" vertical="center" wrapText="1"/>
    </xf>
    <xf numFmtId="0" fontId="8" fillId="4" borderId="7" xfId="0" applyFont="1" applyFill="1" applyBorder="1" applyAlignment="1">
      <alignment horizontal="left" vertical="center" wrapText="1"/>
    </xf>
    <xf numFmtId="0" fontId="8" fillId="4" borderId="52" xfId="0" applyFont="1" applyFill="1" applyBorder="1" applyAlignment="1">
      <alignment horizontal="left" vertical="center" wrapText="1"/>
    </xf>
    <xf numFmtId="0" fontId="8" fillId="0" borderId="52" xfId="1" applyNumberFormat="1" applyFont="1" applyBorder="1" applyAlignment="1">
      <alignment horizontal="right" vertical="center" wrapText="1"/>
    </xf>
    <xf numFmtId="0" fontId="8" fillId="0" borderId="61" xfId="1" applyNumberFormat="1" applyFont="1" applyBorder="1" applyAlignment="1">
      <alignment horizontal="right" vertical="center" wrapText="1"/>
    </xf>
    <xf numFmtId="0" fontId="11" fillId="3" borderId="59" xfId="0" applyFont="1" applyFill="1" applyBorder="1" applyAlignment="1">
      <alignment horizontal="center" vertical="center"/>
    </xf>
    <xf numFmtId="0" fontId="11" fillId="3" borderId="55" xfId="0" applyFont="1" applyFill="1" applyBorder="1" applyAlignment="1">
      <alignment horizontal="center" vertical="center"/>
    </xf>
    <xf numFmtId="0" fontId="11" fillId="3" borderId="60" xfId="0" applyFont="1" applyFill="1" applyBorder="1" applyAlignment="1">
      <alignment horizontal="center" vertical="center"/>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7" fillId="3" borderId="56"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7"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3" xfId="0" applyFont="1" applyFill="1" applyBorder="1" applyAlignment="1">
      <alignment horizontal="center" vertical="center" wrapText="1"/>
    </xf>
    <xf numFmtId="0" fontId="7" fillId="3" borderId="74" xfId="0" applyFont="1" applyFill="1" applyBorder="1" applyAlignment="1">
      <alignment horizontal="center" vertical="center"/>
    </xf>
    <xf numFmtId="0" fontId="7" fillId="3" borderId="75" xfId="0" applyFont="1" applyFill="1" applyBorder="1" applyAlignment="1">
      <alignment horizontal="center" vertical="center"/>
    </xf>
    <xf numFmtId="0" fontId="7" fillId="3" borderId="76" xfId="0" applyFont="1" applyFill="1" applyBorder="1" applyAlignment="1">
      <alignment horizontal="center" vertical="center"/>
    </xf>
    <xf numFmtId="0" fontId="8" fillId="0" borderId="77" xfId="0" applyFont="1" applyBorder="1" applyAlignment="1">
      <alignment horizontal="left" vertical="top" wrapText="1"/>
    </xf>
    <xf numFmtId="0" fontId="8" fillId="0" borderId="75" xfId="0" applyFont="1" applyBorder="1" applyAlignment="1">
      <alignment horizontal="left" vertical="top" wrapText="1"/>
    </xf>
    <xf numFmtId="0" fontId="8" fillId="0" borderId="78" xfId="0" applyFont="1" applyBorder="1" applyAlignment="1">
      <alignment horizontal="left" vertical="top" wrapText="1"/>
    </xf>
    <xf numFmtId="0" fontId="7" fillId="3" borderId="69" xfId="0" applyFont="1" applyFill="1" applyBorder="1" applyAlignment="1">
      <alignment horizontal="center" vertical="center"/>
    </xf>
    <xf numFmtId="0" fontId="7" fillId="3" borderId="70" xfId="0" applyFont="1" applyFill="1" applyBorder="1" applyAlignment="1">
      <alignment horizontal="center" vertical="center"/>
    </xf>
    <xf numFmtId="0" fontId="14" fillId="0" borderId="71" xfId="0" applyFont="1" applyBorder="1" applyAlignment="1">
      <alignment horizontal="left" vertical="center" shrinkToFit="1"/>
    </xf>
    <xf numFmtId="0" fontId="14" fillId="0" borderId="72" xfId="0" applyFont="1" applyBorder="1" applyAlignment="1">
      <alignment horizontal="left" vertical="center" shrinkToFit="1"/>
    </xf>
    <xf numFmtId="0" fontId="14" fillId="0" borderId="73" xfId="0" applyFont="1" applyBorder="1" applyAlignment="1">
      <alignment horizontal="left" vertical="center" shrinkToFit="1"/>
    </xf>
    <xf numFmtId="0" fontId="7" fillId="3" borderId="64" xfId="0" applyFont="1" applyFill="1" applyBorder="1" applyAlignment="1">
      <alignment horizontal="center" vertical="center"/>
    </xf>
    <xf numFmtId="0" fontId="7" fillId="3" borderId="65" xfId="0" applyFont="1" applyFill="1" applyBorder="1" applyAlignment="1">
      <alignment horizontal="center" vertical="center"/>
    </xf>
    <xf numFmtId="0" fontId="13" fillId="0" borderId="66" xfId="0" applyFont="1" applyBorder="1" applyAlignment="1">
      <alignment horizontal="left" vertical="center" shrinkToFit="1"/>
    </xf>
    <xf numFmtId="0" fontId="13" fillId="0" borderId="67" xfId="0" applyFont="1" applyBorder="1" applyAlignment="1">
      <alignment horizontal="left" vertical="center" shrinkToFit="1"/>
    </xf>
    <xf numFmtId="0" fontId="13" fillId="0" borderId="68" xfId="0" applyFont="1" applyBorder="1" applyAlignment="1">
      <alignment horizontal="left" vertical="center" shrinkToFit="1"/>
    </xf>
    <xf numFmtId="0" fontId="13" fillId="0" borderId="71" xfId="0" applyFont="1" applyBorder="1" applyAlignment="1">
      <alignment horizontal="left" vertical="center" shrinkToFit="1"/>
    </xf>
    <xf numFmtId="0" fontId="13" fillId="0" borderId="72" xfId="0" applyFont="1" applyBorder="1" applyAlignment="1">
      <alignment horizontal="left" vertical="center" shrinkToFit="1"/>
    </xf>
    <xf numFmtId="0" fontId="13" fillId="0" borderId="73" xfId="0" applyFont="1" applyBorder="1" applyAlignment="1">
      <alignment horizontal="left" vertical="center" shrinkToFit="1"/>
    </xf>
    <xf numFmtId="0" fontId="7" fillId="3" borderId="79" xfId="0" applyFont="1" applyFill="1" applyBorder="1" applyAlignment="1">
      <alignment horizontal="center" vertical="center"/>
    </xf>
    <xf numFmtId="0" fontId="7" fillId="3" borderId="80" xfId="0" applyFont="1" applyFill="1" applyBorder="1" applyAlignment="1">
      <alignment horizontal="center" vertical="center"/>
    </xf>
    <xf numFmtId="0" fontId="14" fillId="0" borderId="81" xfId="0" applyFont="1" applyBorder="1" applyAlignment="1">
      <alignment horizontal="left" vertical="center" shrinkToFit="1"/>
    </xf>
    <xf numFmtId="0" fontId="14" fillId="0" borderId="82" xfId="0" applyFont="1" applyBorder="1" applyAlignment="1">
      <alignment horizontal="left" vertical="center" shrinkToFit="1"/>
    </xf>
    <xf numFmtId="0" fontId="14" fillId="0" borderId="83" xfId="0" applyFont="1" applyBorder="1" applyAlignment="1">
      <alignment horizontal="left" vertical="center" shrinkToFit="1"/>
    </xf>
    <xf numFmtId="0" fontId="8" fillId="0" borderId="7" xfId="1" applyNumberFormat="1" applyFont="1" applyFill="1" applyBorder="1" applyAlignment="1">
      <alignment horizontal="right" vertical="center" wrapText="1"/>
    </xf>
    <xf numFmtId="0" fontId="8" fillId="0" borderId="8" xfId="1" applyNumberFormat="1" applyFont="1" applyFill="1" applyBorder="1" applyAlignment="1">
      <alignment horizontal="right" vertical="center" wrapText="1"/>
    </xf>
    <xf numFmtId="0" fontId="10" fillId="4" borderId="87" xfId="0" applyFont="1" applyFill="1" applyBorder="1" applyAlignment="1">
      <alignment horizontal="center" vertical="center"/>
    </xf>
    <xf numFmtId="0" fontId="10" fillId="4" borderId="88" xfId="0" applyFont="1" applyFill="1" applyBorder="1" applyAlignment="1">
      <alignment horizontal="center" vertical="center"/>
    </xf>
    <xf numFmtId="0" fontId="11" fillId="0" borderId="55"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7" fillId="3" borderId="89" xfId="0" applyFont="1" applyFill="1" applyBorder="1" applyAlignment="1">
      <alignment horizontal="center" vertical="center" wrapText="1"/>
    </xf>
    <xf numFmtId="0" fontId="7" fillId="3" borderId="90" xfId="0" applyFont="1" applyFill="1" applyBorder="1" applyAlignment="1">
      <alignment horizontal="center" vertical="center" wrapText="1"/>
    </xf>
    <xf numFmtId="0" fontId="8" fillId="0" borderId="52" xfId="1" applyNumberFormat="1" applyFont="1" applyFill="1" applyBorder="1" applyAlignment="1">
      <alignment horizontal="right" vertical="center" wrapText="1"/>
    </xf>
    <xf numFmtId="0" fontId="8" fillId="0" borderId="61" xfId="1" applyNumberFormat="1" applyFont="1" applyFill="1" applyBorder="1" applyAlignment="1">
      <alignment horizontal="right" vertical="center" wrapText="1"/>
    </xf>
    <xf numFmtId="0" fontId="7" fillId="3" borderId="91"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4" borderId="89" xfId="0" applyFont="1" applyFill="1" applyBorder="1" applyAlignment="1">
      <alignment horizontal="left" vertical="top" wrapText="1"/>
    </xf>
    <xf numFmtId="0" fontId="7" fillId="4" borderId="90" xfId="0" applyFont="1" applyFill="1" applyBorder="1" applyAlignment="1">
      <alignment horizontal="left" vertical="top" wrapText="1"/>
    </xf>
    <xf numFmtId="0" fontId="7" fillId="4" borderId="91" xfId="0" applyFont="1" applyFill="1" applyBorder="1" applyAlignment="1">
      <alignment horizontal="left" vertical="top" wrapText="1"/>
    </xf>
    <xf numFmtId="0" fontId="7" fillId="4" borderId="36" xfId="0" applyFont="1" applyFill="1" applyBorder="1" applyAlignment="1">
      <alignment horizontal="left" vertical="top" wrapText="1"/>
    </xf>
    <xf numFmtId="0" fontId="7" fillId="4" borderId="62" xfId="0" applyFont="1" applyFill="1" applyBorder="1" applyAlignment="1">
      <alignment horizontal="left" vertical="top" wrapText="1"/>
    </xf>
    <xf numFmtId="0" fontId="7" fillId="3" borderId="16" xfId="0" applyFont="1" applyFill="1" applyBorder="1" applyAlignment="1">
      <alignment horizontal="center" vertical="center" wrapText="1"/>
    </xf>
    <xf numFmtId="0" fontId="10" fillId="4" borderId="89" xfId="0" applyFont="1" applyFill="1" applyBorder="1" applyAlignment="1">
      <alignment horizontal="center" vertical="center" wrapText="1"/>
    </xf>
    <xf numFmtId="0" fontId="10" fillId="4" borderId="91"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6" fillId="0" borderId="89" xfId="0" applyFont="1" applyBorder="1" applyAlignment="1">
      <alignment horizontal="left" vertical="center" wrapText="1"/>
    </xf>
    <xf numFmtId="0" fontId="16" fillId="0" borderId="90" xfId="0" applyFont="1" applyBorder="1" applyAlignment="1">
      <alignment horizontal="left" vertical="center" wrapText="1"/>
    </xf>
    <xf numFmtId="0" fontId="16" fillId="0" borderId="91" xfId="0" applyFont="1" applyBorder="1" applyAlignment="1">
      <alignment horizontal="left" vertical="center" wrapText="1"/>
    </xf>
    <xf numFmtId="0" fontId="16" fillId="0" borderId="36" xfId="0" applyFont="1" applyBorder="1" applyAlignment="1">
      <alignment horizontal="left" vertical="center" wrapText="1"/>
    </xf>
    <xf numFmtId="0" fontId="16" fillId="0" borderId="0" xfId="0" applyFont="1" applyAlignment="1">
      <alignment horizontal="left" vertical="center" wrapText="1"/>
    </xf>
    <xf numFmtId="0" fontId="16" fillId="0" borderId="39"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6" xfId="0" applyFont="1" applyBorder="1" applyAlignment="1">
      <alignment horizontal="left" vertical="center" wrapText="1"/>
    </xf>
    <xf numFmtId="0" fontId="7" fillId="3" borderId="89" xfId="0" applyFont="1" applyFill="1" applyBorder="1" applyAlignment="1">
      <alignment horizontal="center" vertical="center"/>
    </xf>
    <xf numFmtId="0" fontId="7" fillId="3" borderId="90" xfId="0" applyFont="1" applyFill="1" applyBorder="1" applyAlignment="1">
      <alignment horizontal="center" vertical="center"/>
    </xf>
    <xf numFmtId="0" fontId="11" fillId="0" borderId="90" xfId="0" applyFont="1" applyBorder="1" applyAlignment="1">
      <alignment horizontal="left" vertical="center" wrapText="1"/>
    </xf>
    <xf numFmtId="0" fontId="11" fillId="0" borderId="91" xfId="0" applyFont="1" applyBorder="1" applyAlignment="1">
      <alignment horizontal="left" vertical="center" wrapText="1"/>
    </xf>
    <xf numFmtId="0" fontId="7" fillId="3" borderId="92" xfId="0" applyFont="1" applyFill="1" applyBorder="1" applyAlignment="1">
      <alignment horizontal="center" vertical="center"/>
    </xf>
    <xf numFmtId="0" fontId="7" fillId="3" borderId="93" xfId="0" applyFont="1" applyFill="1" applyBorder="1" applyAlignment="1">
      <alignment horizontal="center" vertical="center"/>
    </xf>
    <xf numFmtId="0" fontId="13" fillId="0" borderId="94" xfId="0" applyFont="1" applyBorder="1" applyAlignment="1">
      <alignment horizontal="left" vertical="center" shrinkToFit="1"/>
    </xf>
    <xf numFmtId="0" fontId="13" fillId="0" borderId="95" xfId="0" applyFont="1" applyBorder="1" applyAlignment="1">
      <alignment horizontal="left" vertical="center" shrinkToFit="1"/>
    </xf>
    <xf numFmtId="0" fontId="13" fillId="0" borderId="96" xfId="0" applyFont="1" applyBorder="1" applyAlignment="1">
      <alignment horizontal="left" vertical="center" shrinkToFit="1"/>
    </xf>
    <xf numFmtId="0" fontId="7" fillId="3" borderId="97" xfId="0" applyFont="1" applyFill="1" applyBorder="1" applyAlignment="1">
      <alignment horizontal="center" vertical="center" wrapText="1"/>
    </xf>
    <xf numFmtId="0" fontId="7" fillId="3" borderId="103" xfId="0" applyFont="1" applyFill="1" applyBorder="1" applyAlignment="1">
      <alignment horizontal="center" vertical="center"/>
    </xf>
    <xf numFmtId="0" fontId="7" fillId="3" borderId="104" xfId="0" applyFont="1" applyFill="1" applyBorder="1" applyAlignment="1">
      <alignment horizontal="center" vertical="center"/>
    </xf>
    <xf numFmtId="0" fontId="7" fillId="3" borderId="105" xfId="0" applyFont="1" applyFill="1" applyBorder="1" applyAlignment="1">
      <alignment horizontal="center" vertical="center"/>
    </xf>
    <xf numFmtId="0" fontId="8" fillId="0" borderId="106" xfId="0" applyFont="1" applyBorder="1" applyAlignment="1">
      <alignment horizontal="left" vertical="top" wrapText="1"/>
    </xf>
    <xf numFmtId="0" fontId="8" fillId="0" borderId="104" xfId="0" applyFont="1" applyBorder="1" applyAlignment="1">
      <alignment horizontal="left" vertical="top" wrapText="1"/>
    </xf>
    <xf numFmtId="0" fontId="8" fillId="0" borderId="107" xfId="0" applyFont="1" applyBorder="1" applyAlignment="1">
      <alignment horizontal="left" vertical="top" wrapText="1"/>
    </xf>
    <xf numFmtId="0" fontId="7" fillId="3" borderId="98" xfId="0" applyFont="1" applyFill="1" applyBorder="1" applyAlignment="1">
      <alignment horizontal="center" vertical="center"/>
    </xf>
    <xf numFmtId="0" fontId="7" fillId="3" borderId="99" xfId="0" applyFont="1" applyFill="1" applyBorder="1" applyAlignment="1">
      <alignment horizontal="center" vertical="center"/>
    </xf>
    <xf numFmtId="0" fontId="14" fillId="0" borderId="100" xfId="0" applyFont="1" applyBorder="1" applyAlignment="1">
      <alignment horizontal="left" vertical="center" shrinkToFit="1"/>
    </xf>
    <xf numFmtId="0" fontId="14" fillId="0" borderId="101" xfId="0" applyFont="1" applyBorder="1" applyAlignment="1">
      <alignment horizontal="left" vertical="center" shrinkToFit="1"/>
    </xf>
    <xf numFmtId="0" fontId="14" fillId="0" borderId="102" xfId="0" applyFont="1" applyBorder="1" applyAlignment="1">
      <alignment horizontal="left" vertical="center" shrinkToFit="1"/>
    </xf>
    <xf numFmtId="0" fontId="13" fillId="0" borderId="100" xfId="0" applyFont="1" applyBorder="1" applyAlignment="1">
      <alignment horizontal="left" vertical="center" shrinkToFit="1"/>
    </xf>
    <xf numFmtId="0" fontId="13" fillId="0" borderId="101" xfId="0" applyFont="1" applyBorder="1" applyAlignment="1">
      <alignment horizontal="left" vertical="center" shrinkToFit="1"/>
    </xf>
    <xf numFmtId="0" fontId="13" fillId="0" borderId="102" xfId="0" applyFont="1" applyBorder="1" applyAlignment="1">
      <alignment horizontal="left" vertical="center" shrinkToFit="1"/>
    </xf>
    <xf numFmtId="0" fontId="7" fillId="3" borderId="108" xfId="0" applyFont="1" applyFill="1" applyBorder="1" applyAlignment="1">
      <alignment horizontal="center" vertical="center"/>
    </xf>
    <xf numFmtId="0" fontId="7" fillId="3" borderId="109" xfId="0" applyFont="1" applyFill="1" applyBorder="1" applyAlignment="1">
      <alignment horizontal="center" vertical="center"/>
    </xf>
    <xf numFmtId="0" fontId="14" fillId="0" borderId="110" xfId="0" applyFont="1" applyBorder="1" applyAlignment="1">
      <alignment horizontal="left" vertical="center" shrinkToFit="1"/>
    </xf>
    <xf numFmtId="0" fontId="14" fillId="0" borderId="111" xfId="0" applyFont="1" applyBorder="1" applyAlignment="1">
      <alignment horizontal="left" vertical="center" shrinkToFit="1"/>
    </xf>
    <xf numFmtId="0" fontId="14" fillId="0" borderId="112" xfId="0" applyFont="1" applyBorder="1" applyAlignment="1">
      <alignment horizontal="left" vertical="center" shrinkToFit="1"/>
    </xf>
    <xf numFmtId="0" fontId="7" fillId="3" borderId="113" xfId="0" applyFont="1" applyFill="1" applyBorder="1" applyAlignment="1">
      <alignment horizontal="center" vertical="center" wrapText="1"/>
    </xf>
    <xf numFmtId="0" fontId="7" fillId="3" borderId="114" xfId="0" applyFont="1" applyFill="1" applyBorder="1" applyAlignment="1">
      <alignment horizontal="center" vertical="center" wrapText="1"/>
    </xf>
    <xf numFmtId="0" fontId="7" fillId="3" borderId="115" xfId="0" applyFont="1" applyFill="1" applyBorder="1" applyAlignment="1">
      <alignment horizontal="center" vertical="center"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4" borderId="115" xfId="0" applyFont="1" applyFill="1" applyBorder="1" applyAlignment="1">
      <alignment horizontal="left" vertical="top" wrapText="1"/>
    </xf>
    <xf numFmtId="0" fontId="10" fillId="4" borderId="113" xfId="0" applyFont="1" applyFill="1" applyBorder="1" applyAlignment="1">
      <alignment horizontal="center" vertical="center" wrapText="1"/>
    </xf>
    <xf numFmtId="0" fontId="10" fillId="4" borderId="115" xfId="0" applyFont="1" applyFill="1" applyBorder="1" applyAlignment="1">
      <alignment horizontal="center" vertical="center" wrapText="1"/>
    </xf>
    <xf numFmtId="0" fontId="16" fillId="0" borderId="113" xfId="0" applyFont="1" applyBorder="1" applyAlignment="1">
      <alignment horizontal="left" vertical="center" wrapText="1"/>
    </xf>
    <xf numFmtId="0" fontId="16" fillId="0" borderId="114" xfId="0" applyFont="1" applyBorder="1" applyAlignment="1">
      <alignment horizontal="left" vertical="center" wrapText="1"/>
    </xf>
    <xf numFmtId="0" fontId="16" fillId="0" borderId="115" xfId="0" applyFont="1" applyBorder="1" applyAlignment="1">
      <alignment horizontal="left" vertical="center" wrapText="1"/>
    </xf>
    <xf numFmtId="0" fontId="7" fillId="3" borderId="113" xfId="0" applyFont="1" applyFill="1" applyBorder="1" applyAlignment="1">
      <alignment horizontal="center" vertical="center"/>
    </xf>
    <xf numFmtId="0" fontId="7" fillId="3" borderId="114" xfId="0" applyFont="1" applyFill="1" applyBorder="1" applyAlignment="1">
      <alignment horizontal="center" vertical="center"/>
    </xf>
    <xf numFmtId="0" fontId="11" fillId="0" borderId="114" xfId="0" applyFont="1" applyBorder="1" applyAlignment="1">
      <alignment horizontal="left" vertical="center" wrapText="1"/>
    </xf>
    <xf numFmtId="0" fontId="11" fillId="0" borderId="115" xfId="0" applyFont="1" applyBorder="1" applyAlignment="1">
      <alignment horizontal="left" vertical="center" wrapText="1"/>
    </xf>
    <xf numFmtId="0" fontId="7" fillId="3" borderId="116" xfId="0" applyFont="1" applyFill="1" applyBorder="1" applyAlignment="1">
      <alignment horizontal="center" vertical="center"/>
    </xf>
    <xf numFmtId="0" fontId="7" fillId="3" borderId="117" xfId="0" applyFont="1" applyFill="1" applyBorder="1" applyAlignment="1">
      <alignment horizontal="center" vertical="center"/>
    </xf>
    <xf numFmtId="0" fontId="13" fillId="0" borderId="118" xfId="0" applyFont="1" applyBorder="1" applyAlignment="1">
      <alignment horizontal="left" vertical="center" shrinkToFit="1"/>
    </xf>
    <xf numFmtId="0" fontId="13" fillId="0" borderId="119" xfId="0" applyFont="1" applyBorder="1" applyAlignment="1">
      <alignment horizontal="left" vertical="center" shrinkToFit="1"/>
    </xf>
    <xf numFmtId="0" fontId="13" fillId="0" borderId="120" xfId="0" applyFont="1" applyBorder="1" applyAlignment="1">
      <alignment horizontal="left" vertical="center" shrinkToFit="1"/>
    </xf>
    <xf numFmtId="0" fontId="7" fillId="3" borderId="121" xfId="0" applyFont="1" applyFill="1" applyBorder="1" applyAlignment="1">
      <alignment horizontal="center" vertical="center" wrapText="1"/>
    </xf>
    <xf numFmtId="0" fontId="7" fillId="3" borderId="127" xfId="0" applyFont="1" applyFill="1" applyBorder="1" applyAlignment="1">
      <alignment horizontal="center" vertical="center"/>
    </xf>
    <xf numFmtId="0" fontId="7" fillId="3" borderId="128" xfId="0" applyFont="1" applyFill="1" applyBorder="1" applyAlignment="1">
      <alignment horizontal="center" vertical="center"/>
    </xf>
    <xf numFmtId="0" fontId="7" fillId="3" borderId="129" xfId="0" applyFont="1" applyFill="1" applyBorder="1" applyAlignment="1">
      <alignment horizontal="center" vertical="center"/>
    </xf>
    <xf numFmtId="0" fontId="8" fillId="0" borderId="130" xfId="0" applyFont="1" applyBorder="1" applyAlignment="1">
      <alignment horizontal="left" vertical="top" wrapText="1"/>
    </xf>
    <xf numFmtId="0" fontId="8" fillId="0" borderId="128" xfId="0" applyFont="1" applyBorder="1" applyAlignment="1">
      <alignment horizontal="left" vertical="top" wrapText="1"/>
    </xf>
    <xf numFmtId="0" fontId="8" fillId="0" borderId="131" xfId="0" applyFont="1" applyBorder="1" applyAlignment="1">
      <alignment horizontal="left" vertical="top" wrapText="1"/>
    </xf>
    <xf numFmtId="0" fontId="7" fillId="3" borderId="122" xfId="0" applyFont="1" applyFill="1" applyBorder="1" applyAlignment="1">
      <alignment horizontal="center" vertical="center"/>
    </xf>
    <xf numFmtId="0" fontId="7" fillId="3" borderId="123" xfId="0" applyFont="1" applyFill="1" applyBorder="1" applyAlignment="1">
      <alignment horizontal="center" vertical="center"/>
    </xf>
    <xf numFmtId="0" fontId="14" fillId="0" borderId="124" xfId="0" applyFont="1" applyBorder="1" applyAlignment="1">
      <alignment horizontal="left" vertical="center" shrinkToFit="1"/>
    </xf>
    <xf numFmtId="0" fontId="14" fillId="0" borderId="125" xfId="0" applyFont="1" applyBorder="1" applyAlignment="1">
      <alignment horizontal="left" vertical="center" shrinkToFit="1"/>
    </xf>
    <xf numFmtId="0" fontId="14" fillId="0" borderId="126" xfId="0" applyFont="1" applyBorder="1" applyAlignment="1">
      <alignment horizontal="left" vertical="center" shrinkToFit="1"/>
    </xf>
    <xf numFmtId="0" fontId="13" fillId="0" borderId="124" xfId="0" applyFont="1" applyBorder="1" applyAlignment="1">
      <alignment horizontal="left" vertical="center" shrinkToFit="1"/>
    </xf>
    <xf numFmtId="0" fontId="13" fillId="0" borderId="125" xfId="0" applyFont="1" applyBorder="1" applyAlignment="1">
      <alignment horizontal="left" vertical="center" shrinkToFit="1"/>
    </xf>
    <xf numFmtId="0" fontId="13" fillId="0" borderId="126" xfId="0" applyFont="1" applyBorder="1" applyAlignment="1">
      <alignment horizontal="left" vertical="center" shrinkToFit="1"/>
    </xf>
    <xf numFmtId="0" fontId="7" fillId="3" borderId="132" xfId="0" applyFont="1" applyFill="1" applyBorder="1" applyAlignment="1">
      <alignment horizontal="center" vertical="center"/>
    </xf>
    <xf numFmtId="0" fontId="7" fillId="3" borderId="133" xfId="0" applyFont="1" applyFill="1" applyBorder="1" applyAlignment="1">
      <alignment horizontal="center" vertical="center"/>
    </xf>
    <xf numFmtId="0" fontId="14" fillId="0" borderId="134" xfId="0" applyFont="1" applyBorder="1" applyAlignment="1">
      <alignment horizontal="left" vertical="center" shrinkToFit="1"/>
    </xf>
    <xf numFmtId="0" fontId="14" fillId="0" borderId="135" xfId="0" applyFont="1" applyBorder="1" applyAlignment="1">
      <alignment horizontal="left" vertical="center" shrinkToFit="1"/>
    </xf>
    <xf numFmtId="0" fontId="14" fillId="0" borderId="136" xfId="0" applyFont="1" applyBorder="1" applyAlignment="1">
      <alignment horizontal="left" vertical="center" shrinkToFit="1"/>
    </xf>
    <xf numFmtId="0" fontId="7" fillId="3" borderId="137" xfId="0" applyFont="1" applyFill="1" applyBorder="1" applyAlignment="1">
      <alignment horizontal="center" vertical="center" wrapText="1"/>
    </xf>
    <xf numFmtId="0" fontId="7" fillId="3" borderId="138" xfId="0" applyFont="1" applyFill="1" applyBorder="1" applyAlignment="1">
      <alignment horizontal="center" vertical="center" wrapText="1"/>
    </xf>
    <xf numFmtId="0" fontId="7" fillId="3" borderId="139" xfId="0" applyFont="1" applyFill="1" applyBorder="1" applyAlignment="1">
      <alignment horizontal="center" vertical="center" wrapText="1"/>
    </xf>
    <xf numFmtId="0" fontId="7" fillId="4" borderId="137" xfId="0" applyFont="1" applyFill="1" applyBorder="1" applyAlignment="1">
      <alignment horizontal="left" vertical="top" wrapText="1"/>
    </xf>
    <xf numFmtId="0" fontId="7" fillId="4" borderId="138" xfId="0" applyFont="1" applyFill="1" applyBorder="1" applyAlignment="1">
      <alignment horizontal="left" vertical="top" wrapText="1"/>
    </xf>
    <xf numFmtId="0" fontId="7" fillId="4" borderId="139" xfId="0" applyFont="1" applyFill="1" applyBorder="1" applyAlignment="1">
      <alignment horizontal="left" vertical="top" wrapText="1"/>
    </xf>
    <xf numFmtId="0" fontId="10" fillId="4" borderId="137" xfId="0" applyFont="1" applyFill="1" applyBorder="1" applyAlignment="1">
      <alignment horizontal="center" vertical="center" wrapText="1"/>
    </xf>
    <xf numFmtId="0" fontId="10" fillId="4" borderId="139" xfId="0" applyFont="1" applyFill="1" applyBorder="1" applyAlignment="1">
      <alignment horizontal="center" vertical="center" wrapText="1"/>
    </xf>
    <xf numFmtId="0" fontId="16" fillId="0" borderId="137" xfId="0" applyFont="1" applyBorder="1" applyAlignment="1">
      <alignment horizontal="left" vertical="center" wrapText="1"/>
    </xf>
    <xf numFmtId="0" fontId="16" fillId="0" borderId="138" xfId="0" applyFont="1" applyBorder="1" applyAlignment="1">
      <alignment horizontal="left" vertical="center" wrapText="1"/>
    </xf>
    <xf numFmtId="0" fontId="16" fillId="0" borderId="139" xfId="0" applyFont="1" applyBorder="1" applyAlignment="1">
      <alignment horizontal="left" vertical="center" wrapText="1"/>
    </xf>
    <xf numFmtId="0" fontId="7" fillId="3" borderId="137" xfId="0" applyFont="1" applyFill="1" applyBorder="1" applyAlignment="1">
      <alignment horizontal="center" vertical="center"/>
    </xf>
    <xf numFmtId="0" fontId="7" fillId="3" borderId="138" xfId="0" applyFont="1" applyFill="1" applyBorder="1" applyAlignment="1">
      <alignment horizontal="center" vertical="center"/>
    </xf>
    <xf numFmtId="0" fontId="11" fillId="0" borderId="138" xfId="0" applyFont="1" applyBorder="1" applyAlignment="1">
      <alignment horizontal="left" vertical="center" wrapText="1"/>
    </xf>
    <xf numFmtId="0" fontId="11" fillId="0" borderId="139" xfId="0" applyFont="1" applyBorder="1" applyAlignment="1">
      <alignment horizontal="left" vertical="center" wrapText="1"/>
    </xf>
    <xf numFmtId="0" fontId="7" fillId="3" borderId="140" xfId="0" applyFont="1" applyFill="1" applyBorder="1" applyAlignment="1">
      <alignment horizontal="center" vertical="center"/>
    </xf>
    <xf numFmtId="0" fontId="7" fillId="3" borderId="141" xfId="0" applyFont="1" applyFill="1" applyBorder="1" applyAlignment="1">
      <alignment horizontal="center" vertical="center"/>
    </xf>
    <xf numFmtId="0" fontId="13" fillId="0" borderId="142" xfId="0" applyFont="1" applyBorder="1" applyAlignment="1">
      <alignment horizontal="left" vertical="center" shrinkToFit="1"/>
    </xf>
    <xf numFmtId="0" fontId="13" fillId="0" borderId="143" xfId="0" applyFont="1" applyBorder="1" applyAlignment="1">
      <alignment horizontal="left" vertical="center" shrinkToFit="1"/>
    </xf>
    <xf numFmtId="0" fontId="13" fillId="0" borderId="144" xfId="0" applyFont="1" applyBorder="1" applyAlignment="1">
      <alignment horizontal="left" vertical="center" shrinkToFit="1"/>
    </xf>
    <xf numFmtId="0" fontId="7" fillId="4" borderId="151" xfId="0" applyFont="1" applyFill="1" applyBorder="1" applyAlignment="1">
      <alignment horizontal="left" vertical="top" wrapText="1"/>
    </xf>
    <xf numFmtId="0" fontId="7" fillId="4" borderId="152" xfId="0" applyFont="1" applyFill="1" applyBorder="1" applyAlignment="1">
      <alignment horizontal="left" vertical="top" wrapText="1"/>
    </xf>
    <xf numFmtId="0" fontId="7" fillId="3" borderId="145" xfId="0" applyFont="1" applyFill="1" applyBorder="1" applyAlignment="1">
      <alignment horizontal="center" vertical="center"/>
    </xf>
    <xf numFmtId="0" fontId="7" fillId="3" borderId="146" xfId="0" applyFont="1" applyFill="1" applyBorder="1" applyAlignment="1">
      <alignment horizontal="center" vertical="center"/>
    </xf>
    <xf numFmtId="0" fontId="14" fillId="0" borderId="147" xfId="0" applyFont="1" applyBorder="1" applyAlignment="1">
      <alignment horizontal="left" vertical="center" shrinkToFit="1"/>
    </xf>
    <xf numFmtId="0" fontId="14" fillId="0" borderId="148" xfId="0" applyFont="1" applyBorder="1" applyAlignment="1">
      <alignment horizontal="left" vertical="center" shrinkToFit="1"/>
    </xf>
    <xf numFmtId="0" fontId="14" fillId="0" borderId="149" xfId="0" applyFont="1" applyBorder="1" applyAlignment="1">
      <alignment horizontal="left" vertical="center" shrinkToFit="1"/>
    </xf>
    <xf numFmtId="0" fontId="7" fillId="3" borderId="158" xfId="0" applyFont="1" applyFill="1" applyBorder="1" applyAlignment="1">
      <alignment horizontal="center" vertical="center"/>
    </xf>
    <xf numFmtId="0" fontId="7" fillId="3" borderId="159" xfId="0" applyFont="1" applyFill="1" applyBorder="1" applyAlignment="1">
      <alignment horizontal="center" vertical="center"/>
    </xf>
    <xf numFmtId="0" fontId="14" fillId="0" borderId="160" xfId="0" applyFont="1" applyBorder="1" applyAlignment="1">
      <alignment horizontal="left" vertical="center" shrinkToFit="1"/>
    </xf>
    <xf numFmtId="0" fontId="14" fillId="0" borderId="161" xfId="0" applyFont="1" applyBorder="1" applyAlignment="1">
      <alignment horizontal="left" vertical="center" shrinkToFit="1"/>
    </xf>
    <xf numFmtId="0" fontId="14" fillId="0" borderId="162" xfId="0" applyFont="1" applyBorder="1" applyAlignment="1">
      <alignment horizontal="left" vertical="center" shrinkToFit="1"/>
    </xf>
    <xf numFmtId="0" fontId="13" fillId="0" borderId="147" xfId="0" applyFont="1" applyBorder="1" applyAlignment="1">
      <alignment horizontal="left" vertical="center" shrinkToFit="1"/>
    </xf>
    <xf numFmtId="0" fontId="13" fillId="0" borderId="148" xfId="0" applyFont="1" applyBorder="1" applyAlignment="1">
      <alignment horizontal="left" vertical="center" shrinkToFit="1"/>
    </xf>
    <xf numFmtId="0" fontId="13" fillId="0" borderId="149" xfId="0" applyFont="1" applyBorder="1" applyAlignment="1">
      <alignment horizontal="left" vertical="center" shrinkToFit="1"/>
    </xf>
    <xf numFmtId="0" fontId="7" fillId="3" borderId="150" xfId="0" applyFont="1" applyFill="1" applyBorder="1" applyAlignment="1">
      <alignment horizontal="center" vertical="center" wrapText="1"/>
    </xf>
    <xf numFmtId="0" fontId="7" fillId="3" borderId="151" xfId="0" applyFont="1" applyFill="1" applyBorder="1" applyAlignment="1">
      <alignment horizontal="center" vertical="center" wrapText="1"/>
    </xf>
    <xf numFmtId="0" fontId="11" fillId="0" borderId="151" xfId="0" applyFont="1" applyBorder="1" applyAlignment="1">
      <alignment horizontal="left" vertical="center" wrapText="1"/>
    </xf>
    <xf numFmtId="0" fontId="11" fillId="0" borderId="152" xfId="0" applyFont="1" applyBorder="1" applyAlignment="1">
      <alignment horizontal="left" vertical="center" wrapText="1"/>
    </xf>
    <xf numFmtId="0" fontId="7" fillId="3" borderId="153" xfId="0" applyFont="1" applyFill="1" applyBorder="1" applyAlignment="1">
      <alignment horizontal="center" vertical="center"/>
    </xf>
    <xf numFmtId="0" fontId="7" fillId="3" borderId="154" xfId="0" applyFont="1" applyFill="1" applyBorder="1" applyAlignment="1">
      <alignment horizontal="center" vertical="center"/>
    </xf>
    <xf numFmtId="0" fontId="7" fillId="3" borderId="155" xfId="0" applyFont="1" applyFill="1" applyBorder="1" applyAlignment="1">
      <alignment horizontal="center" vertical="center"/>
    </xf>
    <xf numFmtId="0" fontId="8" fillId="0" borderId="156" xfId="0" applyFont="1" applyBorder="1" applyAlignment="1">
      <alignment horizontal="left" vertical="top" wrapText="1"/>
    </xf>
    <xf numFmtId="0" fontId="8" fillId="0" borderId="154" xfId="0" applyFont="1" applyBorder="1" applyAlignment="1">
      <alignment horizontal="left" vertical="top" wrapText="1"/>
    </xf>
    <xf numFmtId="0" fontId="8" fillId="0" borderId="157" xfId="0" applyFont="1" applyBorder="1" applyAlignment="1">
      <alignment horizontal="left" vertical="top" wrapText="1"/>
    </xf>
    <xf numFmtId="0" fontId="7" fillId="3" borderId="150" xfId="0" applyFont="1" applyFill="1" applyBorder="1" applyAlignment="1">
      <alignment horizontal="center" vertical="center"/>
    </xf>
    <xf numFmtId="0" fontId="7" fillId="3" borderId="151" xfId="0" applyFont="1" applyFill="1" applyBorder="1" applyAlignment="1">
      <alignment horizontal="center" vertical="center"/>
    </xf>
    <xf numFmtId="0" fontId="7" fillId="3" borderId="163" xfId="0" applyFont="1" applyFill="1" applyBorder="1" applyAlignment="1">
      <alignment horizontal="center" vertical="center" wrapText="1"/>
    </xf>
    <xf numFmtId="0" fontId="7" fillId="3" borderId="174" xfId="0" applyFont="1" applyFill="1" applyBorder="1" applyAlignment="1">
      <alignment horizontal="center" vertical="center"/>
    </xf>
    <xf numFmtId="0" fontId="7" fillId="3" borderId="175" xfId="0" applyFont="1" applyFill="1" applyBorder="1" applyAlignment="1">
      <alignment horizontal="center" vertical="center"/>
    </xf>
    <xf numFmtId="0" fontId="7" fillId="3" borderId="176" xfId="0" applyFont="1" applyFill="1" applyBorder="1" applyAlignment="1">
      <alignment horizontal="center" vertical="center"/>
    </xf>
    <xf numFmtId="0" fontId="8" fillId="0" borderId="177" xfId="0" applyFont="1" applyBorder="1" applyAlignment="1">
      <alignment horizontal="left" vertical="top" wrapText="1"/>
    </xf>
    <xf numFmtId="0" fontId="8" fillId="0" borderId="175" xfId="0" applyFont="1" applyBorder="1" applyAlignment="1">
      <alignment horizontal="left" vertical="top" wrapText="1"/>
    </xf>
    <xf numFmtId="0" fontId="8" fillId="0" borderId="178" xfId="0" applyFont="1" applyBorder="1" applyAlignment="1">
      <alignment horizontal="left" vertical="top" wrapText="1"/>
    </xf>
    <xf numFmtId="0" fontId="7" fillId="3" borderId="169" xfId="0" applyFont="1" applyFill="1" applyBorder="1" applyAlignment="1">
      <alignment horizontal="center" vertical="center"/>
    </xf>
    <xf numFmtId="0" fontId="7" fillId="3" borderId="170" xfId="0" applyFont="1" applyFill="1" applyBorder="1" applyAlignment="1">
      <alignment horizontal="center" vertical="center"/>
    </xf>
    <xf numFmtId="0" fontId="14" fillId="0" borderId="171" xfId="0" applyFont="1" applyBorder="1" applyAlignment="1">
      <alignment horizontal="left" vertical="center" shrinkToFit="1"/>
    </xf>
    <xf numFmtId="0" fontId="14" fillId="0" borderId="172" xfId="0" applyFont="1" applyBorder="1" applyAlignment="1">
      <alignment horizontal="left" vertical="center" shrinkToFit="1"/>
    </xf>
    <xf numFmtId="0" fontId="14" fillId="0" borderId="173" xfId="0" applyFont="1" applyBorder="1" applyAlignment="1">
      <alignment horizontal="left" vertical="center" shrinkToFit="1"/>
    </xf>
    <xf numFmtId="0" fontId="7" fillId="3" borderId="164" xfId="0" applyFont="1" applyFill="1" applyBorder="1" applyAlignment="1">
      <alignment horizontal="center" vertical="center"/>
    </xf>
    <xf numFmtId="0" fontId="7" fillId="3" borderId="165" xfId="0" applyFont="1" applyFill="1" applyBorder="1" applyAlignment="1">
      <alignment horizontal="center" vertical="center"/>
    </xf>
    <xf numFmtId="0" fontId="13" fillId="0" borderId="166" xfId="0" applyFont="1" applyBorder="1" applyAlignment="1">
      <alignment horizontal="left" vertical="center" shrinkToFit="1"/>
    </xf>
    <xf numFmtId="0" fontId="13" fillId="0" borderId="167" xfId="0" applyFont="1" applyBorder="1" applyAlignment="1">
      <alignment horizontal="left" vertical="center" shrinkToFit="1"/>
    </xf>
    <xf numFmtId="0" fontId="13" fillId="0" borderId="168" xfId="0" applyFont="1" applyBorder="1" applyAlignment="1">
      <alignment horizontal="left" vertical="center" shrinkToFit="1"/>
    </xf>
    <xf numFmtId="0" fontId="13" fillId="0" borderId="171" xfId="0" applyFont="1" applyBorder="1" applyAlignment="1">
      <alignment horizontal="left" vertical="center" shrinkToFit="1"/>
    </xf>
    <xf numFmtId="0" fontId="13" fillId="0" borderId="172" xfId="0" applyFont="1" applyBorder="1" applyAlignment="1">
      <alignment horizontal="left" vertical="center" shrinkToFit="1"/>
    </xf>
    <xf numFmtId="0" fontId="13" fillId="0" borderId="173" xfId="0" applyFont="1" applyBorder="1" applyAlignment="1">
      <alignment horizontal="left" vertical="center" shrinkToFit="1"/>
    </xf>
    <xf numFmtId="0" fontId="7" fillId="3" borderId="179" xfId="0" applyFont="1" applyFill="1" applyBorder="1" applyAlignment="1">
      <alignment horizontal="center" vertical="center"/>
    </xf>
    <xf numFmtId="0" fontId="7" fillId="3" borderId="180" xfId="0" applyFont="1" applyFill="1" applyBorder="1" applyAlignment="1">
      <alignment horizontal="center" vertical="center"/>
    </xf>
    <xf numFmtId="0" fontId="14" fillId="0" borderId="181" xfId="0" applyFont="1" applyBorder="1" applyAlignment="1">
      <alignment horizontal="left" vertical="center" shrinkToFit="1"/>
    </xf>
    <xf numFmtId="0" fontId="14" fillId="0" borderId="182" xfId="0" applyFont="1" applyBorder="1" applyAlignment="1">
      <alignment horizontal="left" vertical="center" shrinkToFit="1"/>
    </xf>
    <xf numFmtId="0" fontId="14" fillId="0" borderId="183" xfId="0" applyFont="1" applyBorder="1" applyAlignment="1">
      <alignment horizontal="left" vertical="center" shrinkToFit="1"/>
    </xf>
    <xf numFmtId="0" fontId="7" fillId="3" borderId="184" xfId="0" applyFont="1" applyFill="1" applyBorder="1" applyAlignment="1">
      <alignment horizontal="center" vertical="center" wrapText="1"/>
    </xf>
    <xf numFmtId="0" fontId="7" fillId="3" borderId="185" xfId="0" applyFont="1" applyFill="1" applyBorder="1" applyAlignment="1">
      <alignment horizontal="center" vertical="center" wrapText="1"/>
    </xf>
    <xf numFmtId="0" fontId="7" fillId="3" borderId="186" xfId="0" applyFont="1" applyFill="1" applyBorder="1" applyAlignment="1">
      <alignment horizontal="center" vertical="center" wrapText="1"/>
    </xf>
    <xf numFmtId="0" fontId="7" fillId="4" borderId="184" xfId="0" applyFont="1" applyFill="1" applyBorder="1" applyAlignment="1">
      <alignment horizontal="left" vertical="top" wrapText="1"/>
    </xf>
    <xf numFmtId="0" fontId="7" fillId="4" borderId="185" xfId="0" applyFont="1" applyFill="1" applyBorder="1" applyAlignment="1">
      <alignment horizontal="left" vertical="top" wrapText="1"/>
    </xf>
    <xf numFmtId="0" fontId="7" fillId="4" borderId="186" xfId="0" applyFont="1" applyFill="1" applyBorder="1" applyAlignment="1">
      <alignment horizontal="left" vertical="top" wrapText="1"/>
    </xf>
    <xf numFmtId="0" fontId="10" fillId="4" borderId="184" xfId="0" applyFont="1" applyFill="1" applyBorder="1" applyAlignment="1">
      <alignment horizontal="center" vertical="center" wrapText="1"/>
    </xf>
    <xf numFmtId="0" fontId="10" fillId="4" borderId="186" xfId="0" applyFont="1" applyFill="1" applyBorder="1" applyAlignment="1">
      <alignment horizontal="center" vertical="center" wrapText="1"/>
    </xf>
    <xf numFmtId="0" fontId="16" fillId="0" borderId="184" xfId="0" applyFont="1" applyBorder="1" applyAlignment="1">
      <alignment horizontal="left" vertical="center" wrapText="1"/>
    </xf>
    <xf numFmtId="0" fontId="16" fillId="0" borderId="185" xfId="0" applyFont="1" applyBorder="1" applyAlignment="1">
      <alignment horizontal="left" vertical="center" wrapText="1"/>
    </xf>
    <xf numFmtId="0" fontId="16" fillId="0" borderId="186" xfId="0" applyFont="1" applyBorder="1" applyAlignment="1">
      <alignment horizontal="left" vertical="center" wrapText="1"/>
    </xf>
    <xf numFmtId="0" fontId="7" fillId="3" borderId="184" xfId="0" applyFont="1" applyFill="1" applyBorder="1" applyAlignment="1">
      <alignment horizontal="center" vertical="center"/>
    </xf>
    <xf numFmtId="0" fontId="7" fillId="3" borderId="185" xfId="0" applyFont="1" applyFill="1" applyBorder="1" applyAlignment="1">
      <alignment horizontal="center" vertical="center"/>
    </xf>
    <xf numFmtId="0" fontId="11" fillId="0" borderId="185" xfId="0" applyFont="1" applyBorder="1" applyAlignment="1">
      <alignment horizontal="left" vertical="center" wrapText="1"/>
    </xf>
    <xf numFmtId="0" fontId="11" fillId="0" borderId="186" xfId="0" applyFont="1" applyBorder="1" applyAlignment="1">
      <alignment horizontal="left" vertical="center" wrapText="1"/>
    </xf>
    <xf numFmtId="0" fontId="7" fillId="3" borderId="187" xfId="0" applyFont="1" applyFill="1" applyBorder="1" applyAlignment="1">
      <alignment horizontal="center" vertical="center"/>
    </xf>
    <xf numFmtId="0" fontId="7" fillId="3" borderId="188" xfId="0" applyFont="1" applyFill="1" applyBorder="1" applyAlignment="1">
      <alignment horizontal="center" vertical="center"/>
    </xf>
    <xf numFmtId="0" fontId="13" fillId="0" borderId="189" xfId="0" applyFont="1" applyBorder="1" applyAlignment="1">
      <alignment horizontal="left" vertical="center" shrinkToFit="1"/>
    </xf>
    <xf numFmtId="0" fontId="13" fillId="0" borderId="190" xfId="0" applyFont="1" applyBorder="1" applyAlignment="1">
      <alignment horizontal="left" vertical="center" shrinkToFit="1"/>
    </xf>
    <xf numFmtId="0" fontId="13" fillId="0" borderId="191" xfId="0" applyFont="1" applyBorder="1" applyAlignment="1">
      <alignment horizontal="left" vertical="center" shrinkToFit="1"/>
    </xf>
    <xf numFmtId="0" fontId="7" fillId="4" borderId="198" xfId="0" applyFont="1" applyFill="1" applyBorder="1" applyAlignment="1">
      <alignment horizontal="left" vertical="top" wrapText="1"/>
    </xf>
    <xf numFmtId="0" fontId="7" fillId="4" borderId="199" xfId="0" applyFont="1" applyFill="1" applyBorder="1" applyAlignment="1">
      <alignment horizontal="left" vertical="top" wrapText="1"/>
    </xf>
    <xf numFmtId="0" fontId="7" fillId="3" borderId="192" xfId="0" applyFont="1" applyFill="1" applyBorder="1" applyAlignment="1">
      <alignment horizontal="center" vertical="center"/>
    </xf>
    <xf numFmtId="0" fontId="7" fillId="3" borderId="193" xfId="0" applyFont="1" applyFill="1" applyBorder="1" applyAlignment="1">
      <alignment horizontal="center" vertical="center"/>
    </xf>
    <xf numFmtId="0" fontId="14" fillId="0" borderId="194" xfId="0" applyFont="1" applyBorder="1" applyAlignment="1">
      <alignment horizontal="left" vertical="center" shrinkToFit="1"/>
    </xf>
    <xf numFmtId="0" fontId="14" fillId="0" borderId="195" xfId="0" applyFont="1" applyBorder="1" applyAlignment="1">
      <alignment horizontal="left" vertical="center" shrinkToFit="1"/>
    </xf>
    <xf numFmtId="0" fontId="14" fillId="0" borderId="196" xfId="0" applyFont="1" applyBorder="1" applyAlignment="1">
      <alignment horizontal="left" vertical="center" shrinkToFit="1"/>
    </xf>
    <xf numFmtId="0" fontId="7" fillId="3" borderId="205" xfId="0" applyFont="1" applyFill="1" applyBorder="1" applyAlignment="1">
      <alignment horizontal="center" vertical="center"/>
    </xf>
    <xf numFmtId="0" fontId="7" fillId="3" borderId="206" xfId="0" applyFont="1" applyFill="1" applyBorder="1" applyAlignment="1">
      <alignment horizontal="center" vertical="center"/>
    </xf>
    <xf numFmtId="0" fontId="14" fillId="0" borderId="207" xfId="0" applyFont="1" applyBorder="1" applyAlignment="1">
      <alignment horizontal="left" vertical="center" shrinkToFit="1"/>
    </xf>
    <xf numFmtId="0" fontId="14" fillId="0" borderId="208" xfId="0" applyFont="1" applyBorder="1" applyAlignment="1">
      <alignment horizontal="left" vertical="center" shrinkToFit="1"/>
    </xf>
    <xf numFmtId="0" fontId="14" fillId="0" borderId="209" xfId="0" applyFont="1" applyBorder="1" applyAlignment="1">
      <alignment horizontal="left" vertical="center" shrinkToFit="1"/>
    </xf>
    <xf numFmtId="0" fontId="13" fillId="0" borderId="194" xfId="0" applyFont="1" applyBorder="1" applyAlignment="1">
      <alignment horizontal="left" vertical="center" shrinkToFit="1"/>
    </xf>
    <xf numFmtId="0" fontId="13" fillId="0" borderId="195" xfId="0" applyFont="1" applyBorder="1" applyAlignment="1">
      <alignment horizontal="left" vertical="center" shrinkToFit="1"/>
    </xf>
    <xf numFmtId="0" fontId="13" fillId="0" borderId="196" xfId="0" applyFont="1" applyBorder="1" applyAlignment="1">
      <alignment horizontal="left" vertical="center" shrinkToFit="1"/>
    </xf>
    <xf numFmtId="0" fontId="7" fillId="3" borderId="197" xfId="0" applyFont="1" applyFill="1" applyBorder="1" applyAlignment="1">
      <alignment horizontal="center" vertical="center" wrapText="1"/>
    </xf>
    <xf numFmtId="0" fontId="7" fillId="3" borderId="198" xfId="0" applyFont="1" applyFill="1" applyBorder="1" applyAlignment="1">
      <alignment horizontal="center" vertical="center" wrapText="1"/>
    </xf>
    <xf numFmtId="0" fontId="11" fillId="0" borderId="198" xfId="0" applyFont="1" applyBorder="1" applyAlignment="1">
      <alignment horizontal="left" vertical="center" wrapText="1"/>
    </xf>
    <xf numFmtId="0" fontId="11" fillId="0" borderId="199" xfId="0" applyFont="1" applyBorder="1" applyAlignment="1">
      <alignment horizontal="left" vertical="center" wrapText="1"/>
    </xf>
    <xf numFmtId="0" fontId="7" fillId="3" borderId="200" xfId="0" applyFont="1" applyFill="1" applyBorder="1" applyAlignment="1">
      <alignment horizontal="center" vertical="center"/>
    </xf>
    <xf numFmtId="0" fontId="7" fillId="3" borderId="201" xfId="0" applyFont="1" applyFill="1" applyBorder="1" applyAlignment="1">
      <alignment horizontal="center" vertical="center"/>
    </xf>
    <xf numFmtId="0" fontId="7" fillId="3" borderId="202" xfId="0" applyFont="1" applyFill="1" applyBorder="1" applyAlignment="1">
      <alignment horizontal="center" vertical="center"/>
    </xf>
    <xf numFmtId="0" fontId="8" fillId="0" borderId="203" xfId="0" applyFont="1" applyBorder="1" applyAlignment="1">
      <alignment horizontal="left" vertical="top" wrapText="1"/>
    </xf>
    <xf numFmtId="0" fontId="8" fillId="0" borderId="201" xfId="0" applyFont="1" applyBorder="1" applyAlignment="1">
      <alignment horizontal="left" vertical="top" wrapText="1"/>
    </xf>
    <xf numFmtId="0" fontId="8" fillId="0" borderId="204" xfId="0" applyFont="1" applyBorder="1" applyAlignment="1">
      <alignment horizontal="left" vertical="top" wrapText="1"/>
    </xf>
    <xf numFmtId="0" fontId="7" fillId="3" borderId="197" xfId="0" applyFont="1" applyFill="1" applyBorder="1" applyAlignment="1">
      <alignment horizontal="center" vertical="center"/>
    </xf>
    <xf numFmtId="0" fontId="7" fillId="3" borderId="198" xfId="0" applyFont="1" applyFill="1" applyBorder="1" applyAlignment="1">
      <alignment horizontal="center" vertical="center"/>
    </xf>
    <xf numFmtId="0" fontId="7" fillId="3" borderId="210" xfId="0" applyFont="1" applyFill="1" applyBorder="1" applyAlignment="1">
      <alignment horizontal="center" vertical="center" wrapText="1"/>
    </xf>
    <xf numFmtId="0" fontId="7" fillId="3" borderId="221" xfId="0" applyFont="1" applyFill="1" applyBorder="1" applyAlignment="1">
      <alignment horizontal="center" vertical="center"/>
    </xf>
    <xf numFmtId="0" fontId="7" fillId="3" borderId="222" xfId="0" applyFont="1" applyFill="1" applyBorder="1" applyAlignment="1">
      <alignment horizontal="center" vertical="center"/>
    </xf>
    <xf numFmtId="0" fontId="7" fillId="3" borderId="223" xfId="0" applyFont="1" applyFill="1" applyBorder="1" applyAlignment="1">
      <alignment horizontal="center" vertical="center"/>
    </xf>
    <xf numFmtId="0" fontId="8" fillId="0" borderId="224" xfId="0" applyFont="1" applyBorder="1" applyAlignment="1">
      <alignment horizontal="left" vertical="top" wrapText="1"/>
    </xf>
    <xf numFmtId="0" fontId="8" fillId="0" borderId="222" xfId="0" applyFont="1" applyBorder="1" applyAlignment="1">
      <alignment horizontal="left" vertical="top" wrapText="1"/>
    </xf>
    <xf numFmtId="0" fontId="8" fillId="0" borderId="225" xfId="0" applyFont="1" applyBorder="1" applyAlignment="1">
      <alignment horizontal="left" vertical="top" wrapText="1"/>
    </xf>
    <xf numFmtId="0" fontId="7" fillId="3" borderId="216" xfId="0" applyFont="1" applyFill="1" applyBorder="1" applyAlignment="1">
      <alignment horizontal="center" vertical="center"/>
    </xf>
    <xf numFmtId="0" fontId="7" fillId="3" borderId="217" xfId="0" applyFont="1" applyFill="1" applyBorder="1" applyAlignment="1">
      <alignment horizontal="center" vertical="center"/>
    </xf>
    <xf numFmtId="0" fontId="14" fillId="0" borderId="218" xfId="0" applyFont="1" applyBorder="1" applyAlignment="1">
      <alignment horizontal="left" vertical="center" shrinkToFit="1"/>
    </xf>
    <xf numFmtId="0" fontId="14" fillId="0" borderId="219" xfId="0" applyFont="1" applyBorder="1" applyAlignment="1">
      <alignment horizontal="left" vertical="center" shrinkToFit="1"/>
    </xf>
    <xf numFmtId="0" fontId="14" fillId="0" borderId="220" xfId="0" applyFont="1" applyBorder="1" applyAlignment="1">
      <alignment horizontal="left" vertical="center" shrinkToFit="1"/>
    </xf>
    <xf numFmtId="0" fontId="7" fillId="3" borderId="211" xfId="0" applyFont="1" applyFill="1" applyBorder="1" applyAlignment="1">
      <alignment horizontal="center" vertical="center"/>
    </xf>
    <xf numFmtId="0" fontId="7" fillId="3" borderId="212" xfId="0" applyFont="1" applyFill="1" applyBorder="1" applyAlignment="1">
      <alignment horizontal="center" vertical="center"/>
    </xf>
    <xf numFmtId="0" fontId="13" fillId="0" borderId="213" xfId="0" applyFont="1" applyBorder="1" applyAlignment="1">
      <alignment horizontal="left" vertical="center" shrinkToFit="1"/>
    </xf>
    <xf numFmtId="0" fontId="13" fillId="0" borderId="214" xfId="0" applyFont="1" applyBorder="1" applyAlignment="1">
      <alignment horizontal="left" vertical="center" shrinkToFit="1"/>
    </xf>
    <xf numFmtId="0" fontId="13" fillId="0" borderId="215" xfId="0" applyFont="1" applyBorder="1" applyAlignment="1">
      <alignment horizontal="left" vertical="center" shrinkToFit="1"/>
    </xf>
    <xf numFmtId="0" fontId="13" fillId="0" borderId="218" xfId="0" applyFont="1" applyBorder="1" applyAlignment="1">
      <alignment horizontal="left" vertical="center" shrinkToFit="1"/>
    </xf>
    <xf numFmtId="0" fontId="13" fillId="0" borderId="219" xfId="0" applyFont="1" applyBorder="1" applyAlignment="1">
      <alignment horizontal="left" vertical="center" shrinkToFit="1"/>
    </xf>
    <xf numFmtId="0" fontId="13" fillId="0" borderId="220" xfId="0" applyFont="1" applyBorder="1" applyAlignment="1">
      <alignment horizontal="left" vertical="center" shrinkToFit="1"/>
    </xf>
    <xf numFmtId="0" fontId="7" fillId="3" borderId="226" xfId="0" applyFont="1" applyFill="1" applyBorder="1" applyAlignment="1">
      <alignment horizontal="center" vertical="center"/>
    </xf>
    <xf numFmtId="0" fontId="7" fillId="3" borderId="227" xfId="0" applyFont="1" applyFill="1" applyBorder="1" applyAlignment="1">
      <alignment horizontal="center" vertical="center"/>
    </xf>
    <xf numFmtId="0" fontId="14" fillId="0" borderId="228" xfId="0" applyFont="1" applyBorder="1" applyAlignment="1">
      <alignment horizontal="left" vertical="center" shrinkToFit="1"/>
    </xf>
    <xf numFmtId="0" fontId="14" fillId="0" borderId="229" xfId="0" applyFont="1" applyBorder="1" applyAlignment="1">
      <alignment horizontal="left" vertical="center" shrinkToFit="1"/>
    </xf>
    <xf numFmtId="0" fontId="14" fillId="0" borderId="230" xfId="0" applyFont="1" applyBorder="1" applyAlignment="1">
      <alignment horizontal="left" vertical="center" shrinkToFit="1"/>
    </xf>
    <xf numFmtId="0" fontId="7" fillId="3" borderId="231" xfId="0" applyFont="1" applyFill="1" applyBorder="1" applyAlignment="1">
      <alignment horizontal="center" vertical="center" wrapText="1"/>
    </xf>
    <xf numFmtId="0" fontId="7" fillId="3" borderId="232" xfId="0" applyFont="1" applyFill="1" applyBorder="1" applyAlignment="1">
      <alignment horizontal="center" vertical="center" wrapText="1"/>
    </xf>
    <xf numFmtId="0" fontId="7" fillId="3" borderId="233" xfId="0" applyFont="1" applyFill="1" applyBorder="1" applyAlignment="1">
      <alignment horizontal="center" vertical="center" wrapText="1"/>
    </xf>
    <xf numFmtId="0" fontId="7" fillId="4" borderId="231" xfId="0" applyFont="1" applyFill="1" applyBorder="1" applyAlignment="1">
      <alignment horizontal="left" vertical="top" wrapText="1"/>
    </xf>
    <xf numFmtId="0" fontId="7" fillId="4" borderId="232" xfId="0" applyFont="1" applyFill="1" applyBorder="1" applyAlignment="1">
      <alignment horizontal="left" vertical="top" wrapText="1"/>
    </xf>
    <xf numFmtId="0" fontId="7" fillId="4" borderId="233" xfId="0" applyFont="1" applyFill="1" applyBorder="1" applyAlignment="1">
      <alignment horizontal="left" vertical="top" wrapText="1"/>
    </xf>
    <xf numFmtId="0" fontId="10" fillId="4" borderId="231" xfId="0" applyFont="1" applyFill="1" applyBorder="1" applyAlignment="1">
      <alignment horizontal="center" vertical="center" wrapText="1"/>
    </xf>
    <xf numFmtId="0" fontId="10" fillId="4" borderId="233" xfId="0" applyFont="1" applyFill="1" applyBorder="1" applyAlignment="1">
      <alignment horizontal="center" vertical="center" wrapText="1"/>
    </xf>
    <xf numFmtId="0" fontId="16" fillId="0" borderId="231" xfId="0" applyFont="1" applyBorder="1" applyAlignment="1">
      <alignment horizontal="left" vertical="center" wrapText="1"/>
    </xf>
    <xf numFmtId="0" fontId="16" fillId="0" borderId="232" xfId="0" applyFont="1" applyBorder="1" applyAlignment="1">
      <alignment horizontal="left" vertical="center" wrapText="1"/>
    </xf>
    <xf numFmtId="0" fontId="16" fillId="0" borderId="233" xfId="0" applyFont="1" applyBorder="1" applyAlignment="1">
      <alignment horizontal="left" vertical="center" wrapText="1"/>
    </xf>
    <xf numFmtId="0" fontId="7" fillId="3" borderId="231" xfId="0" applyFont="1" applyFill="1" applyBorder="1" applyAlignment="1">
      <alignment horizontal="center" vertical="center"/>
    </xf>
    <xf numFmtId="0" fontId="7" fillId="3" borderId="232" xfId="0" applyFont="1" applyFill="1" applyBorder="1" applyAlignment="1">
      <alignment horizontal="center" vertical="center"/>
    </xf>
    <xf numFmtId="0" fontId="11" fillId="0" borderId="232" xfId="0" applyFont="1" applyBorder="1" applyAlignment="1">
      <alignment horizontal="left" vertical="center" wrapText="1"/>
    </xf>
    <xf numFmtId="0" fontId="11" fillId="0" borderId="233" xfId="0" applyFont="1" applyBorder="1" applyAlignment="1">
      <alignment horizontal="left" vertical="center" wrapText="1"/>
    </xf>
    <xf numFmtId="0" fontId="7" fillId="3" borderId="234" xfId="0" applyFont="1" applyFill="1" applyBorder="1" applyAlignment="1">
      <alignment horizontal="center" vertical="center"/>
    </xf>
    <xf numFmtId="0" fontId="7" fillId="3" borderId="235" xfId="0" applyFont="1" applyFill="1" applyBorder="1" applyAlignment="1">
      <alignment horizontal="center" vertical="center"/>
    </xf>
    <xf numFmtId="0" fontId="13" fillId="0" borderId="236" xfId="0" applyFont="1" applyBorder="1" applyAlignment="1">
      <alignment horizontal="left" vertical="center" shrinkToFit="1"/>
    </xf>
    <xf numFmtId="0" fontId="13" fillId="0" borderId="237" xfId="0" applyFont="1" applyBorder="1" applyAlignment="1">
      <alignment horizontal="left" vertical="center" shrinkToFit="1"/>
    </xf>
    <xf numFmtId="0" fontId="13" fillId="0" borderId="238" xfId="0" applyFont="1" applyBorder="1" applyAlignment="1">
      <alignment horizontal="left" vertical="center" shrinkToFit="1"/>
    </xf>
    <xf numFmtId="0" fontId="7" fillId="3" borderId="239" xfId="0" applyFont="1" applyFill="1" applyBorder="1" applyAlignment="1">
      <alignment horizontal="center" vertical="center" wrapText="1"/>
    </xf>
    <xf numFmtId="0" fontId="7" fillId="3" borderId="245" xfId="0" applyFont="1" applyFill="1" applyBorder="1" applyAlignment="1">
      <alignment horizontal="center" vertical="center"/>
    </xf>
    <xf numFmtId="0" fontId="7" fillId="3" borderId="246" xfId="0" applyFont="1" applyFill="1" applyBorder="1" applyAlignment="1">
      <alignment horizontal="center" vertical="center"/>
    </xf>
    <xf numFmtId="0" fontId="7" fillId="3" borderId="247" xfId="0" applyFont="1" applyFill="1" applyBorder="1" applyAlignment="1">
      <alignment horizontal="center" vertical="center"/>
    </xf>
    <xf numFmtId="0" fontId="8" fillId="0" borderId="248" xfId="0" applyFont="1" applyBorder="1" applyAlignment="1">
      <alignment horizontal="left" vertical="top" wrapText="1"/>
    </xf>
    <xf numFmtId="0" fontId="8" fillId="0" borderId="246" xfId="0" applyFont="1" applyBorder="1" applyAlignment="1">
      <alignment horizontal="left" vertical="top" wrapText="1"/>
    </xf>
    <xf numFmtId="0" fontId="8" fillId="0" borderId="249" xfId="0" applyFont="1" applyBorder="1" applyAlignment="1">
      <alignment horizontal="left" vertical="top" wrapText="1"/>
    </xf>
    <xf numFmtId="0" fontId="7" fillId="3" borderId="240" xfId="0" applyFont="1" applyFill="1" applyBorder="1" applyAlignment="1">
      <alignment horizontal="center" vertical="center"/>
    </xf>
    <xf numFmtId="0" fontId="7" fillId="3" borderId="241" xfId="0" applyFont="1" applyFill="1" applyBorder="1" applyAlignment="1">
      <alignment horizontal="center" vertical="center"/>
    </xf>
    <xf numFmtId="0" fontId="14" fillId="0" borderId="242" xfId="0" applyFont="1" applyBorder="1" applyAlignment="1">
      <alignment horizontal="left" vertical="center" shrinkToFit="1"/>
    </xf>
    <xf numFmtId="0" fontId="14" fillId="0" borderId="243" xfId="0" applyFont="1" applyBorder="1" applyAlignment="1">
      <alignment horizontal="left" vertical="center" shrinkToFit="1"/>
    </xf>
    <xf numFmtId="0" fontId="14" fillId="0" borderId="244" xfId="0" applyFont="1" applyBorder="1" applyAlignment="1">
      <alignment horizontal="left" vertical="center" shrinkToFit="1"/>
    </xf>
    <xf numFmtId="0" fontId="13" fillId="0" borderId="242" xfId="0" applyFont="1" applyBorder="1" applyAlignment="1">
      <alignment horizontal="left" vertical="center" shrinkToFit="1"/>
    </xf>
    <xf numFmtId="0" fontId="13" fillId="0" borderId="243" xfId="0" applyFont="1" applyBorder="1" applyAlignment="1">
      <alignment horizontal="left" vertical="center" shrinkToFit="1"/>
    </xf>
    <xf numFmtId="0" fontId="13" fillId="0" borderId="244" xfId="0" applyFont="1" applyBorder="1" applyAlignment="1">
      <alignment horizontal="left" vertical="center" shrinkToFit="1"/>
    </xf>
    <xf numFmtId="0" fontId="7" fillId="3" borderId="250" xfId="0" applyFont="1" applyFill="1" applyBorder="1" applyAlignment="1">
      <alignment horizontal="center" vertical="center"/>
    </xf>
    <xf numFmtId="0" fontId="7" fillId="3" borderId="251" xfId="0" applyFont="1" applyFill="1" applyBorder="1" applyAlignment="1">
      <alignment horizontal="center" vertical="center"/>
    </xf>
    <xf numFmtId="0" fontId="14" fillId="0" borderId="252" xfId="0" applyFont="1" applyBorder="1" applyAlignment="1">
      <alignment horizontal="left" vertical="center" shrinkToFit="1"/>
    </xf>
    <xf numFmtId="0" fontId="14" fillId="0" borderId="253" xfId="0" applyFont="1" applyBorder="1" applyAlignment="1">
      <alignment horizontal="left" vertical="center" shrinkToFit="1"/>
    </xf>
    <xf numFmtId="0" fontId="14" fillId="0" borderId="254" xfId="0" applyFont="1" applyBorder="1" applyAlignment="1">
      <alignment horizontal="left" vertical="center" shrinkToFit="1"/>
    </xf>
    <xf numFmtId="0" fontId="7" fillId="3" borderId="255" xfId="0" applyFont="1" applyFill="1" applyBorder="1" applyAlignment="1">
      <alignment horizontal="center" vertical="center" wrapText="1"/>
    </xf>
    <xf numFmtId="0" fontId="7" fillId="3" borderId="256" xfId="0" applyFont="1" applyFill="1" applyBorder="1" applyAlignment="1">
      <alignment horizontal="center" vertical="center" wrapText="1"/>
    </xf>
    <xf numFmtId="0" fontId="7" fillId="3" borderId="257" xfId="0" applyFont="1" applyFill="1" applyBorder="1" applyAlignment="1">
      <alignment horizontal="center" vertical="center" wrapText="1"/>
    </xf>
    <xf numFmtId="0" fontId="7" fillId="4" borderId="255" xfId="0" applyFont="1" applyFill="1" applyBorder="1" applyAlignment="1">
      <alignment horizontal="left" vertical="top" wrapText="1"/>
    </xf>
    <xf numFmtId="0" fontId="7" fillId="4" borderId="256" xfId="0" applyFont="1" applyFill="1" applyBorder="1" applyAlignment="1">
      <alignment horizontal="left" vertical="top" wrapText="1"/>
    </xf>
    <xf numFmtId="0" fontId="7" fillId="4" borderId="257" xfId="0" applyFont="1" applyFill="1" applyBorder="1" applyAlignment="1">
      <alignment horizontal="left" vertical="top" wrapText="1"/>
    </xf>
    <xf numFmtId="0" fontId="10" fillId="4" borderId="255" xfId="0" applyFont="1" applyFill="1" applyBorder="1" applyAlignment="1">
      <alignment horizontal="center" vertical="center" wrapText="1"/>
    </xf>
    <xf numFmtId="0" fontId="10" fillId="4" borderId="257" xfId="0" applyFont="1" applyFill="1" applyBorder="1" applyAlignment="1">
      <alignment horizontal="center" vertical="center" wrapText="1"/>
    </xf>
    <xf numFmtId="0" fontId="16" fillId="0" borderId="255" xfId="0" applyFont="1" applyBorder="1" applyAlignment="1">
      <alignment horizontal="left" vertical="center" wrapText="1"/>
    </xf>
    <xf numFmtId="0" fontId="16" fillId="0" borderId="256" xfId="0" applyFont="1" applyBorder="1" applyAlignment="1">
      <alignment horizontal="left" vertical="center" wrapText="1"/>
    </xf>
    <xf numFmtId="0" fontId="16" fillId="0" borderId="257" xfId="0" applyFont="1" applyBorder="1" applyAlignment="1">
      <alignment horizontal="left" vertical="center" wrapText="1"/>
    </xf>
    <xf numFmtId="0" fontId="7" fillId="3" borderId="255" xfId="0" applyFont="1" applyFill="1" applyBorder="1" applyAlignment="1">
      <alignment horizontal="center" vertical="center"/>
    </xf>
    <xf numFmtId="0" fontId="7" fillId="3" borderId="256" xfId="0" applyFont="1" applyFill="1" applyBorder="1" applyAlignment="1">
      <alignment horizontal="center" vertical="center"/>
    </xf>
    <xf numFmtId="0" fontId="11" fillId="0" borderId="256" xfId="0" applyFont="1" applyBorder="1" applyAlignment="1">
      <alignment horizontal="left" vertical="center" wrapText="1"/>
    </xf>
    <xf numFmtId="0" fontId="11" fillId="0" borderId="257" xfId="0" applyFont="1" applyBorder="1" applyAlignment="1">
      <alignment horizontal="left" vertical="center" wrapText="1"/>
    </xf>
    <xf numFmtId="0" fontId="7" fillId="3" borderId="258" xfId="0" applyFont="1" applyFill="1" applyBorder="1" applyAlignment="1">
      <alignment horizontal="center" vertical="center"/>
    </xf>
    <xf numFmtId="0" fontId="7" fillId="3" borderId="259" xfId="0" applyFont="1" applyFill="1" applyBorder="1" applyAlignment="1">
      <alignment horizontal="center" vertical="center"/>
    </xf>
    <xf numFmtId="0" fontId="13" fillId="0" borderId="260" xfId="0" applyFont="1" applyBorder="1" applyAlignment="1">
      <alignment horizontal="left" vertical="center" shrinkToFit="1"/>
    </xf>
    <xf numFmtId="0" fontId="13" fillId="0" borderId="261" xfId="0" applyFont="1" applyBorder="1" applyAlignment="1">
      <alignment horizontal="left" vertical="center" shrinkToFit="1"/>
    </xf>
    <xf numFmtId="0" fontId="13" fillId="0" borderId="262" xfId="0" applyFont="1" applyBorder="1" applyAlignment="1">
      <alignment horizontal="left" vertical="center" shrinkToFit="1"/>
    </xf>
    <xf numFmtId="0" fontId="7" fillId="3" borderId="263" xfId="0" applyFont="1" applyFill="1" applyBorder="1" applyAlignment="1">
      <alignment horizontal="center" vertical="center" wrapText="1"/>
    </xf>
    <xf numFmtId="0" fontId="7" fillId="3" borderId="269" xfId="0" applyFont="1" applyFill="1" applyBorder="1" applyAlignment="1">
      <alignment horizontal="center" vertical="center"/>
    </xf>
    <xf numFmtId="0" fontId="7" fillId="3" borderId="270" xfId="0" applyFont="1" applyFill="1" applyBorder="1" applyAlignment="1">
      <alignment horizontal="center" vertical="center"/>
    </xf>
    <xf numFmtId="0" fontId="7" fillId="3" borderId="271" xfId="0" applyFont="1" applyFill="1" applyBorder="1" applyAlignment="1">
      <alignment horizontal="center" vertical="center"/>
    </xf>
    <xf numFmtId="0" fontId="8" fillId="0" borderId="272" xfId="0" applyFont="1" applyBorder="1" applyAlignment="1">
      <alignment horizontal="left" vertical="top" wrapText="1"/>
    </xf>
    <xf numFmtId="0" fontId="8" fillId="0" borderId="270" xfId="0" applyFont="1" applyBorder="1" applyAlignment="1">
      <alignment horizontal="left" vertical="top" wrapText="1"/>
    </xf>
    <xf numFmtId="0" fontId="8" fillId="0" borderId="273" xfId="0" applyFont="1" applyBorder="1" applyAlignment="1">
      <alignment horizontal="left" vertical="top" wrapText="1"/>
    </xf>
    <xf numFmtId="0" fontId="7" fillId="3" borderId="264" xfId="0" applyFont="1" applyFill="1" applyBorder="1" applyAlignment="1">
      <alignment horizontal="center" vertical="center"/>
    </xf>
    <xf numFmtId="0" fontId="7" fillId="3" borderId="265" xfId="0" applyFont="1" applyFill="1" applyBorder="1" applyAlignment="1">
      <alignment horizontal="center" vertical="center"/>
    </xf>
    <xf numFmtId="0" fontId="14" fillId="0" borderId="266" xfId="0" applyFont="1" applyBorder="1" applyAlignment="1">
      <alignment horizontal="left" vertical="center" shrinkToFit="1"/>
    </xf>
    <xf numFmtId="0" fontId="14" fillId="0" borderId="267" xfId="0" applyFont="1" applyBorder="1" applyAlignment="1">
      <alignment horizontal="left" vertical="center" shrinkToFit="1"/>
    </xf>
    <xf numFmtId="0" fontId="14" fillId="0" borderId="268" xfId="0" applyFont="1" applyBorder="1" applyAlignment="1">
      <alignment horizontal="left" vertical="center" shrinkToFit="1"/>
    </xf>
    <xf numFmtId="0" fontId="13" fillId="0" borderId="266" xfId="0" applyFont="1" applyBorder="1" applyAlignment="1">
      <alignment horizontal="left" vertical="center" shrinkToFit="1"/>
    </xf>
    <xf numFmtId="0" fontId="13" fillId="0" borderId="267" xfId="0" applyFont="1" applyBorder="1" applyAlignment="1">
      <alignment horizontal="left" vertical="center" shrinkToFit="1"/>
    </xf>
    <xf numFmtId="0" fontId="13" fillId="0" borderId="268" xfId="0" applyFont="1" applyBorder="1" applyAlignment="1">
      <alignment horizontal="left" vertical="center" shrinkToFit="1"/>
    </xf>
    <xf numFmtId="0" fontId="7" fillId="3" borderId="274" xfId="0" applyFont="1" applyFill="1" applyBorder="1" applyAlignment="1">
      <alignment horizontal="center" vertical="center"/>
    </xf>
    <xf numFmtId="0" fontId="7" fillId="3" borderId="275" xfId="0" applyFont="1" applyFill="1" applyBorder="1" applyAlignment="1">
      <alignment horizontal="center" vertical="center"/>
    </xf>
    <xf numFmtId="0" fontId="14" fillId="0" borderId="276" xfId="0" applyFont="1" applyBorder="1" applyAlignment="1">
      <alignment horizontal="left" vertical="center" shrinkToFit="1"/>
    </xf>
    <xf numFmtId="0" fontId="14" fillId="0" borderId="277" xfId="0" applyFont="1" applyBorder="1" applyAlignment="1">
      <alignment horizontal="left" vertical="center" shrinkToFit="1"/>
    </xf>
    <xf numFmtId="0" fontId="14" fillId="0" borderId="278" xfId="0" applyFont="1" applyBorder="1" applyAlignment="1">
      <alignment horizontal="left" vertical="center" shrinkToFit="1"/>
    </xf>
    <xf numFmtId="0" fontId="7" fillId="3" borderId="279" xfId="0" applyFont="1" applyFill="1" applyBorder="1" applyAlignment="1">
      <alignment horizontal="center" vertical="center" wrapText="1"/>
    </xf>
    <xf numFmtId="0" fontId="7" fillId="3" borderId="280" xfId="0" applyFont="1" applyFill="1" applyBorder="1" applyAlignment="1">
      <alignment horizontal="center" vertical="center" wrapText="1"/>
    </xf>
    <xf numFmtId="0" fontId="7" fillId="3" borderId="281" xfId="0" applyFont="1" applyFill="1" applyBorder="1" applyAlignment="1">
      <alignment horizontal="center" vertical="center" wrapText="1"/>
    </xf>
    <xf numFmtId="0" fontId="7" fillId="4" borderId="279" xfId="0" applyFont="1" applyFill="1" applyBorder="1" applyAlignment="1">
      <alignment horizontal="left" vertical="top" wrapText="1"/>
    </xf>
    <xf numFmtId="0" fontId="7" fillId="4" borderId="280" xfId="0" applyFont="1" applyFill="1" applyBorder="1" applyAlignment="1">
      <alignment horizontal="left" vertical="top" wrapText="1"/>
    </xf>
    <xf numFmtId="0" fontId="7" fillId="4" borderId="281" xfId="0" applyFont="1" applyFill="1" applyBorder="1" applyAlignment="1">
      <alignment horizontal="left" vertical="top" wrapText="1"/>
    </xf>
    <xf numFmtId="0" fontId="10" fillId="4" borderId="279" xfId="0" applyFont="1" applyFill="1" applyBorder="1" applyAlignment="1">
      <alignment horizontal="center" vertical="center" wrapText="1"/>
    </xf>
    <xf numFmtId="0" fontId="10" fillId="4" borderId="281" xfId="0" applyFont="1" applyFill="1" applyBorder="1" applyAlignment="1">
      <alignment horizontal="center" vertical="center" wrapText="1"/>
    </xf>
    <xf numFmtId="0" fontId="16" fillId="0" borderId="279" xfId="0" applyFont="1" applyBorder="1" applyAlignment="1">
      <alignment horizontal="left" vertical="center" wrapText="1"/>
    </xf>
    <xf numFmtId="0" fontId="16" fillId="0" borderId="280" xfId="0" applyFont="1" applyBorder="1" applyAlignment="1">
      <alignment horizontal="left" vertical="center" wrapText="1"/>
    </xf>
    <xf numFmtId="0" fontId="16" fillId="0" borderId="281" xfId="0" applyFont="1" applyBorder="1" applyAlignment="1">
      <alignment horizontal="left" vertical="center" wrapText="1"/>
    </xf>
    <xf numFmtId="0" fontId="7" fillId="3" borderId="279" xfId="0" applyFont="1" applyFill="1" applyBorder="1" applyAlignment="1">
      <alignment horizontal="center" vertical="center"/>
    </xf>
    <xf numFmtId="0" fontId="7" fillId="3" borderId="280" xfId="0" applyFont="1" applyFill="1" applyBorder="1" applyAlignment="1">
      <alignment horizontal="center" vertical="center"/>
    </xf>
    <xf numFmtId="0" fontId="11" fillId="0" borderId="280" xfId="0" applyFont="1" applyBorder="1" applyAlignment="1">
      <alignment horizontal="left" vertical="center" wrapText="1"/>
    </xf>
    <xf numFmtId="0" fontId="11" fillId="0" borderId="281" xfId="0" applyFont="1" applyBorder="1" applyAlignment="1">
      <alignment horizontal="left" vertical="center" wrapText="1"/>
    </xf>
    <xf numFmtId="0" fontId="7" fillId="3" borderId="282" xfId="0" applyFont="1" applyFill="1" applyBorder="1" applyAlignment="1">
      <alignment horizontal="center" vertical="center"/>
    </xf>
    <xf numFmtId="0" fontId="7" fillId="3" borderId="283" xfId="0" applyFont="1" applyFill="1" applyBorder="1" applyAlignment="1">
      <alignment horizontal="center" vertical="center"/>
    </xf>
    <xf numFmtId="0" fontId="13" fillId="0" borderId="284" xfId="0" applyFont="1" applyBorder="1" applyAlignment="1">
      <alignment horizontal="left" vertical="center" shrinkToFit="1"/>
    </xf>
    <xf numFmtId="0" fontId="13" fillId="0" borderId="285" xfId="0" applyFont="1" applyBorder="1" applyAlignment="1">
      <alignment horizontal="left" vertical="center" shrinkToFit="1"/>
    </xf>
    <xf numFmtId="0" fontId="13" fillId="0" borderId="286" xfId="0" applyFont="1" applyBorder="1" applyAlignment="1">
      <alignment horizontal="left" vertical="center" shrinkToFit="1"/>
    </xf>
    <xf numFmtId="0" fontId="7" fillId="3" borderId="287" xfId="0" applyFont="1" applyFill="1" applyBorder="1" applyAlignment="1">
      <alignment horizontal="center" vertical="center" wrapText="1"/>
    </xf>
    <xf numFmtId="0" fontId="7" fillId="3" borderId="293" xfId="0" applyFont="1" applyFill="1" applyBorder="1" applyAlignment="1">
      <alignment horizontal="center" vertical="center"/>
    </xf>
    <xf numFmtId="0" fontId="7" fillId="3" borderId="294" xfId="0" applyFont="1" applyFill="1" applyBorder="1" applyAlignment="1">
      <alignment horizontal="center" vertical="center"/>
    </xf>
    <xf numFmtId="0" fontId="7" fillId="3" borderId="295" xfId="0" applyFont="1" applyFill="1" applyBorder="1" applyAlignment="1">
      <alignment horizontal="center" vertical="center"/>
    </xf>
    <xf numFmtId="0" fontId="8" fillId="0" borderId="296" xfId="0" applyFont="1" applyBorder="1" applyAlignment="1">
      <alignment horizontal="left" vertical="top" wrapText="1"/>
    </xf>
    <xf numFmtId="0" fontId="8" fillId="0" borderId="294" xfId="0" applyFont="1" applyBorder="1" applyAlignment="1">
      <alignment horizontal="left" vertical="top" wrapText="1"/>
    </xf>
    <xf numFmtId="0" fontId="8" fillId="0" borderId="297" xfId="0" applyFont="1" applyBorder="1" applyAlignment="1">
      <alignment horizontal="left" vertical="top" wrapText="1"/>
    </xf>
    <xf numFmtId="0" fontId="7" fillId="3" borderId="288" xfId="0" applyFont="1" applyFill="1" applyBorder="1" applyAlignment="1">
      <alignment horizontal="center" vertical="center"/>
    </xf>
    <xf numFmtId="0" fontId="7" fillId="3" borderId="289" xfId="0" applyFont="1" applyFill="1" applyBorder="1" applyAlignment="1">
      <alignment horizontal="center" vertical="center"/>
    </xf>
    <xf numFmtId="0" fontId="14" fillId="0" borderId="290" xfId="0" applyFont="1" applyBorder="1" applyAlignment="1">
      <alignment horizontal="left" vertical="center" shrinkToFit="1"/>
    </xf>
    <xf numFmtId="0" fontId="14" fillId="0" borderId="291" xfId="0" applyFont="1" applyBorder="1" applyAlignment="1">
      <alignment horizontal="left" vertical="center" shrinkToFit="1"/>
    </xf>
    <xf numFmtId="0" fontId="14" fillId="0" borderId="292" xfId="0" applyFont="1" applyBorder="1" applyAlignment="1">
      <alignment horizontal="left" vertical="center" shrinkToFit="1"/>
    </xf>
    <xf numFmtId="0" fontId="13" fillId="0" borderId="290" xfId="0" applyFont="1" applyBorder="1" applyAlignment="1">
      <alignment horizontal="left" vertical="center" shrinkToFit="1"/>
    </xf>
    <xf numFmtId="0" fontId="13" fillId="0" borderId="291" xfId="0" applyFont="1" applyBorder="1" applyAlignment="1">
      <alignment horizontal="left" vertical="center" shrinkToFit="1"/>
    </xf>
    <xf numFmtId="0" fontId="13" fillId="0" borderId="292" xfId="0" applyFont="1" applyBorder="1" applyAlignment="1">
      <alignment horizontal="left" vertical="center" shrinkToFit="1"/>
    </xf>
    <xf numFmtId="0" fontId="7" fillId="3" borderId="298" xfId="0" applyFont="1" applyFill="1" applyBorder="1" applyAlignment="1">
      <alignment horizontal="center" vertical="center"/>
    </xf>
    <xf numFmtId="0" fontId="7" fillId="3" borderId="299" xfId="0" applyFont="1" applyFill="1" applyBorder="1" applyAlignment="1">
      <alignment horizontal="center" vertical="center"/>
    </xf>
    <xf numFmtId="0" fontId="14" fillId="0" borderId="300" xfId="0" applyFont="1" applyBorder="1" applyAlignment="1">
      <alignment horizontal="left" vertical="center" shrinkToFit="1"/>
    </xf>
    <xf numFmtId="0" fontId="14" fillId="0" borderId="301" xfId="0" applyFont="1" applyBorder="1" applyAlignment="1">
      <alignment horizontal="left" vertical="center" shrinkToFit="1"/>
    </xf>
    <xf numFmtId="0" fontId="14" fillId="0" borderId="302" xfId="0" applyFont="1" applyBorder="1" applyAlignment="1">
      <alignment horizontal="left" vertical="center" shrinkToFit="1"/>
    </xf>
    <xf numFmtId="0" fontId="7" fillId="3" borderId="303" xfId="0" applyFont="1" applyFill="1" applyBorder="1" applyAlignment="1">
      <alignment horizontal="center" vertical="center" wrapText="1"/>
    </xf>
    <xf numFmtId="0" fontId="7" fillId="3" borderId="304" xfId="0" applyFont="1" applyFill="1" applyBorder="1" applyAlignment="1">
      <alignment horizontal="center" vertical="center" wrapText="1"/>
    </xf>
    <xf numFmtId="0" fontId="7" fillId="3" borderId="305" xfId="0" applyFont="1" applyFill="1" applyBorder="1" applyAlignment="1">
      <alignment horizontal="center" vertical="center" wrapText="1"/>
    </xf>
    <xf numFmtId="0" fontId="7" fillId="4" borderId="303" xfId="0" applyFont="1" applyFill="1" applyBorder="1" applyAlignment="1">
      <alignment horizontal="left" vertical="top" wrapText="1"/>
    </xf>
    <xf numFmtId="0" fontId="7" fillId="4" borderId="304" xfId="0" applyFont="1" applyFill="1" applyBorder="1" applyAlignment="1">
      <alignment horizontal="left" vertical="top" wrapText="1"/>
    </xf>
    <xf numFmtId="0" fontId="7" fillId="4" borderId="305" xfId="0" applyFont="1" applyFill="1" applyBorder="1" applyAlignment="1">
      <alignment horizontal="left" vertical="top" wrapText="1"/>
    </xf>
    <xf numFmtId="0" fontId="10" fillId="4" borderId="303" xfId="0" applyFont="1" applyFill="1" applyBorder="1" applyAlignment="1">
      <alignment horizontal="center" vertical="center" wrapText="1"/>
    </xf>
    <xf numFmtId="0" fontId="10" fillId="4" borderId="305" xfId="0" applyFont="1" applyFill="1" applyBorder="1" applyAlignment="1">
      <alignment horizontal="center" vertical="center" wrapText="1"/>
    </xf>
    <xf numFmtId="0" fontId="16" fillId="0" borderId="303" xfId="0" applyFont="1" applyBorder="1" applyAlignment="1">
      <alignment horizontal="left" vertical="center" wrapText="1"/>
    </xf>
    <xf numFmtId="0" fontId="16" fillId="0" borderId="304" xfId="0" applyFont="1" applyBorder="1" applyAlignment="1">
      <alignment horizontal="left" vertical="center" wrapText="1"/>
    </xf>
    <xf numFmtId="0" fontId="16" fillId="0" borderId="305" xfId="0" applyFont="1" applyBorder="1" applyAlignment="1">
      <alignment horizontal="left" vertical="center" wrapText="1"/>
    </xf>
    <xf numFmtId="0" fontId="7" fillId="3" borderId="303" xfId="0" applyFont="1" applyFill="1" applyBorder="1" applyAlignment="1">
      <alignment horizontal="center" vertical="center"/>
    </xf>
    <xf numFmtId="0" fontId="7" fillId="3" borderId="304" xfId="0" applyFont="1" applyFill="1" applyBorder="1" applyAlignment="1">
      <alignment horizontal="center" vertical="center"/>
    </xf>
    <xf numFmtId="0" fontId="11" fillId="0" borderId="304" xfId="0" applyFont="1" applyBorder="1" applyAlignment="1">
      <alignment horizontal="left" vertical="center" wrapText="1"/>
    </xf>
    <xf numFmtId="0" fontId="11" fillId="0" borderId="305" xfId="0" applyFont="1" applyBorder="1" applyAlignment="1">
      <alignment horizontal="left" vertical="center" wrapText="1"/>
    </xf>
    <xf numFmtId="0" fontId="7" fillId="3" borderId="306" xfId="0" applyFont="1" applyFill="1" applyBorder="1" applyAlignment="1">
      <alignment horizontal="center" vertical="center"/>
    </xf>
    <xf numFmtId="0" fontId="7" fillId="3" borderId="307" xfId="0" applyFont="1" applyFill="1" applyBorder="1" applyAlignment="1">
      <alignment horizontal="center" vertical="center"/>
    </xf>
    <xf numFmtId="0" fontId="13" fillId="0" borderId="308" xfId="0" applyFont="1" applyBorder="1" applyAlignment="1">
      <alignment horizontal="left" vertical="center" shrinkToFit="1"/>
    </xf>
    <xf numFmtId="0" fontId="13" fillId="0" borderId="309" xfId="0" applyFont="1" applyBorder="1" applyAlignment="1">
      <alignment horizontal="left" vertical="center" shrinkToFit="1"/>
    </xf>
    <xf numFmtId="0" fontId="13" fillId="0" borderId="310" xfId="0" applyFont="1" applyBorder="1" applyAlignment="1">
      <alignment horizontal="left" vertical="center" shrinkToFit="1"/>
    </xf>
    <xf numFmtId="0" fontId="7" fillId="4" borderId="317" xfId="0" applyFont="1" applyFill="1" applyBorder="1" applyAlignment="1">
      <alignment horizontal="left" vertical="top" wrapText="1"/>
    </xf>
    <xf numFmtId="0" fontId="7" fillId="4" borderId="318" xfId="0" applyFont="1" applyFill="1" applyBorder="1" applyAlignment="1">
      <alignment horizontal="left" vertical="top" wrapText="1"/>
    </xf>
    <xf numFmtId="0" fontId="7" fillId="3" borderId="311" xfId="0" applyFont="1" applyFill="1" applyBorder="1" applyAlignment="1">
      <alignment horizontal="center" vertical="center"/>
    </xf>
    <xf numFmtId="0" fontId="7" fillId="3" borderId="312" xfId="0" applyFont="1" applyFill="1" applyBorder="1" applyAlignment="1">
      <alignment horizontal="center" vertical="center"/>
    </xf>
    <xf numFmtId="0" fontId="14" fillId="0" borderId="313" xfId="0" applyFont="1" applyBorder="1" applyAlignment="1">
      <alignment horizontal="left" vertical="center" shrinkToFit="1"/>
    </xf>
    <xf numFmtId="0" fontId="14" fillId="0" borderId="314" xfId="0" applyFont="1" applyBorder="1" applyAlignment="1">
      <alignment horizontal="left" vertical="center" shrinkToFit="1"/>
    </xf>
    <xf numFmtId="0" fontId="14" fillId="0" borderId="315" xfId="0" applyFont="1" applyBorder="1" applyAlignment="1">
      <alignment horizontal="left" vertical="center" shrinkToFit="1"/>
    </xf>
    <xf numFmtId="0" fontId="7" fillId="3" borderId="324" xfId="0" applyFont="1" applyFill="1" applyBorder="1" applyAlignment="1">
      <alignment horizontal="center" vertical="center"/>
    </xf>
    <xf numFmtId="0" fontId="7" fillId="3" borderId="325" xfId="0" applyFont="1" applyFill="1" applyBorder="1" applyAlignment="1">
      <alignment horizontal="center" vertical="center"/>
    </xf>
    <xf numFmtId="0" fontId="14" fillId="0" borderId="326" xfId="0" applyFont="1" applyBorder="1" applyAlignment="1">
      <alignment horizontal="left" vertical="center" shrinkToFit="1"/>
    </xf>
    <xf numFmtId="0" fontId="14" fillId="0" borderId="327" xfId="0" applyFont="1" applyBorder="1" applyAlignment="1">
      <alignment horizontal="left" vertical="center" shrinkToFit="1"/>
    </xf>
    <xf numFmtId="0" fontId="14" fillId="0" borderId="328" xfId="0" applyFont="1" applyBorder="1" applyAlignment="1">
      <alignment horizontal="left" vertical="center" shrinkToFit="1"/>
    </xf>
    <xf numFmtId="0" fontId="13" fillId="0" borderId="313" xfId="0" applyFont="1" applyBorder="1" applyAlignment="1">
      <alignment horizontal="left" vertical="center" shrinkToFit="1"/>
    </xf>
    <xf numFmtId="0" fontId="13" fillId="0" borderId="314" xfId="0" applyFont="1" applyBorder="1" applyAlignment="1">
      <alignment horizontal="left" vertical="center" shrinkToFit="1"/>
    </xf>
    <xf numFmtId="0" fontId="13" fillId="0" borderId="315" xfId="0" applyFont="1" applyBorder="1" applyAlignment="1">
      <alignment horizontal="left" vertical="center" shrinkToFit="1"/>
    </xf>
    <xf numFmtId="0" fontId="7" fillId="3" borderId="316" xfId="0" applyFont="1" applyFill="1" applyBorder="1" applyAlignment="1">
      <alignment horizontal="center" vertical="center" wrapText="1"/>
    </xf>
    <xf numFmtId="0" fontId="7" fillId="3" borderId="317" xfId="0" applyFont="1" applyFill="1" applyBorder="1" applyAlignment="1">
      <alignment horizontal="center" vertical="center" wrapText="1"/>
    </xf>
    <xf numFmtId="0" fontId="11" fillId="0" borderId="317" xfId="0" applyFont="1" applyBorder="1" applyAlignment="1">
      <alignment horizontal="left" vertical="center" wrapText="1"/>
    </xf>
    <xf numFmtId="0" fontId="11" fillId="0" borderId="318" xfId="0" applyFont="1" applyBorder="1" applyAlignment="1">
      <alignment horizontal="left" vertical="center" wrapText="1"/>
    </xf>
    <xf numFmtId="0" fontId="7" fillId="3" borderId="319" xfId="0" applyFont="1" applyFill="1" applyBorder="1" applyAlignment="1">
      <alignment horizontal="center" vertical="center"/>
    </xf>
    <xf numFmtId="0" fontId="7" fillId="3" borderId="320" xfId="0" applyFont="1" applyFill="1" applyBorder="1" applyAlignment="1">
      <alignment horizontal="center" vertical="center"/>
    </xf>
    <xf numFmtId="0" fontId="7" fillId="3" borderId="321" xfId="0" applyFont="1" applyFill="1" applyBorder="1" applyAlignment="1">
      <alignment horizontal="center" vertical="center"/>
    </xf>
    <xf numFmtId="0" fontId="8" fillId="0" borderId="322" xfId="0" applyFont="1" applyBorder="1" applyAlignment="1">
      <alignment horizontal="left" vertical="top" wrapText="1"/>
    </xf>
    <xf numFmtId="0" fontId="8" fillId="0" borderId="320" xfId="0" applyFont="1" applyBorder="1" applyAlignment="1">
      <alignment horizontal="left" vertical="top" wrapText="1"/>
    </xf>
    <xf numFmtId="0" fontId="8" fillId="0" borderId="323" xfId="0" applyFont="1" applyBorder="1" applyAlignment="1">
      <alignment horizontal="left" vertical="top" wrapText="1"/>
    </xf>
    <xf numFmtId="0" fontId="7" fillId="3" borderId="316" xfId="0" applyFont="1" applyFill="1" applyBorder="1" applyAlignment="1">
      <alignment horizontal="center" vertical="center"/>
    </xf>
    <xf numFmtId="0" fontId="7" fillId="3" borderId="317" xfId="0" applyFont="1" applyFill="1" applyBorder="1" applyAlignment="1">
      <alignment horizontal="center" vertical="center"/>
    </xf>
    <xf numFmtId="0" fontId="7" fillId="3" borderId="329" xfId="0" applyFont="1" applyFill="1" applyBorder="1" applyAlignment="1">
      <alignment horizontal="center" vertical="center" wrapText="1"/>
    </xf>
    <xf numFmtId="0" fontId="7" fillId="3" borderId="340" xfId="0" applyFont="1" applyFill="1" applyBorder="1" applyAlignment="1">
      <alignment horizontal="center" vertical="center"/>
    </xf>
    <xf numFmtId="0" fontId="7" fillId="3" borderId="341" xfId="0" applyFont="1" applyFill="1" applyBorder="1" applyAlignment="1">
      <alignment horizontal="center" vertical="center"/>
    </xf>
    <xf numFmtId="0" fontId="7" fillId="3" borderId="342" xfId="0" applyFont="1" applyFill="1" applyBorder="1" applyAlignment="1">
      <alignment horizontal="center" vertical="center"/>
    </xf>
    <xf numFmtId="0" fontId="8" fillId="0" borderId="343" xfId="0" applyFont="1" applyBorder="1" applyAlignment="1">
      <alignment horizontal="left" vertical="top" wrapText="1"/>
    </xf>
    <xf numFmtId="0" fontId="8" fillId="0" borderId="341" xfId="0" applyFont="1" applyBorder="1" applyAlignment="1">
      <alignment horizontal="left" vertical="top" wrapText="1"/>
    </xf>
    <xf numFmtId="0" fontId="8" fillId="0" borderId="344" xfId="0" applyFont="1" applyBorder="1" applyAlignment="1">
      <alignment horizontal="left" vertical="top" wrapText="1"/>
    </xf>
    <xf numFmtId="0" fontId="7" fillId="3" borderId="335" xfId="0" applyFont="1" applyFill="1" applyBorder="1" applyAlignment="1">
      <alignment horizontal="center" vertical="center"/>
    </xf>
    <xf numFmtId="0" fontId="7" fillId="3" borderId="336" xfId="0" applyFont="1" applyFill="1" applyBorder="1" applyAlignment="1">
      <alignment horizontal="center" vertical="center"/>
    </xf>
    <xf numFmtId="0" fontId="14" fillId="0" borderId="337" xfId="0" applyFont="1" applyBorder="1" applyAlignment="1">
      <alignment horizontal="left" vertical="center" shrinkToFit="1"/>
    </xf>
    <xf numFmtId="0" fontId="14" fillId="0" borderId="338" xfId="0" applyFont="1" applyBorder="1" applyAlignment="1">
      <alignment horizontal="left" vertical="center" shrinkToFit="1"/>
    </xf>
    <xf numFmtId="0" fontId="14" fillId="0" borderId="339" xfId="0" applyFont="1" applyBorder="1" applyAlignment="1">
      <alignment horizontal="left" vertical="center" shrinkToFit="1"/>
    </xf>
    <xf numFmtId="0" fontId="7" fillId="3" borderId="330" xfId="0" applyFont="1" applyFill="1" applyBorder="1" applyAlignment="1">
      <alignment horizontal="center" vertical="center"/>
    </xf>
    <xf numFmtId="0" fontId="7" fillId="3" borderId="331" xfId="0" applyFont="1" applyFill="1" applyBorder="1" applyAlignment="1">
      <alignment horizontal="center" vertical="center"/>
    </xf>
    <xf numFmtId="0" fontId="13" fillId="0" borderId="332" xfId="0" applyFont="1" applyBorder="1" applyAlignment="1">
      <alignment horizontal="left" vertical="center" shrinkToFit="1"/>
    </xf>
    <xf numFmtId="0" fontId="13" fillId="0" borderId="333" xfId="0" applyFont="1" applyBorder="1" applyAlignment="1">
      <alignment horizontal="left" vertical="center" shrinkToFit="1"/>
    </xf>
    <xf numFmtId="0" fontId="13" fillId="0" borderId="334" xfId="0" applyFont="1" applyBorder="1" applyAlignment="1">
      <alignment horizontal="left" vertical="center" shrinkToFit="1"/>
    </xf>
    <xf numFmtId="0" fontId="13" fillId="0" borderId="337" xfId="0" applyFont="1" applyBorder="1" applyAlignment="1">
      <alignment horizontal="left" vertical="center" shrinkToFit="1"/>
    </xf>
    <xf numFmtId="0" fontId="13" fillId="0" borderId="338" xfId="0" applyFont="1" applyBorder="1" applyAlignment="1">
      <alignment horizontal="left" vertical="center" shrinkToFit="1"/>
    </xf>
    <xf numFmtId="0" fontId="13" fillId="0" borderId="339" xfId="0" applyFont="1" applyBorder="1" applyAlignment="1">
      <alignment horizontal="left" vertical="center" shrinkToFit="1"/>
    </xf>
    <xf numFmtId="0" fontId="7" fillId="3" borderId="345" xfId="0" applyFont="1" applyFill="1" applyBorder="1" applyAlignment="1">
      <alignment horizontal="center" vertical="center"/>
    </xf>
    <xf numFmtId="0" fontId="7" fillId="3" borderId="346" xfId="0" applyFont="1" applyFill="1" applyBorder="1" applyAlignment="1">
      <alignment horizontal="center" vertical="center"/>
    </xf>
    <xf numFmtId="0" fontId="14" fillId="0" borderId="347" xfId="0" applyFont="1" applyBorder="1" applyAlignment="1">
      <alignment horizontal="left" vertical="center" shrinkToFit="1"/>
    </xf>
    <xf numFmtId="0" fontId="14" fillId="0" borderId="348" xfId="0" applyFont="1" applyBorder="1" applyAlignment="1">
      <alignment horizontal="left" vertical="center" shrinkToFit="1"/>
    </xf>
    <xf numFmtId="0" fontId="14" fillId="0" borderId="349" xfId="0" applyFont="1" applyBorder="1" applyAlignment="1">
      <alignment horizontal="left" vertical="center" shrinkToFit="1"/>
    </xf>
    <xf numFmtId="0" fontId="7" fillId="3" borderId="350" xfId="0" applyFont="1" applyFill="1" applyBorder="1" applyAlignment="1">
      <alignment horizontal="center" vertical="center" wrapText="1"/>
    </xf>
    <xf numFmtId="0" fontId="7" fillId="3" borderId="351" xfId="0" applyFont="1" applyFill="1" applyBorder="1" applyAlignment="1">
      <alignment horizontal="center" vertical="center" wrapText="1"/>
    </xf>
    <xf numFmtId="0" fontId="7" fillId="3" borderId="352" xfId="0" applyFont="1" applyFill="1" applyBorder="1" applyAlignment="1">
      <alignment horizontal="center" vertical="center" wrapText="1"/>
    </xf>
    <xf numFmtId="0" fontId="7" fillId="4" borderId="350" xfId="0" applyFont="1" applyFill="1" applyBorder="1" applyAlignment="1">
      <alignment horizontal="left" vertical="top" wrapText="1"/>
    </xf>
    <xf numFmtId="0" fontId="7" fillId="4" borderId="351" xfId="0" applyFont="1" applyFill="1" applyBorder="1" applyAlignment="1">
      <alignment horizontal="left" vertical="top" wrapText="1"/>
    </xf>
    <xf numFmtId="0" fontId="7" fillId="4" borderId="352" xfId="0" applyFont="1" applyFill="1" applyBorder="1" applyAlignment="1">
      <alignment horizontal="left" vertical="top" wrapText="1"/>
    </xf>
    <xf numFmtId="0" fontId="10" fillId="4" borderId="350" xfId="0" applyFont="1" applyFill="1" applyBorder="1" applyAlignment="1">
      <alignment horizontal="center" vertical="center" wrapText="1"/>
    </xf>
    <xf numFmtId="0" fontId="10" fillId="4" borderId="352" xfId="0" applyFont="1" applyFill="1" applyBorder="1" applyAlignment="1">
      <alignment horizontal="center" vertical="center" wrapText="1"/>
    </xf>
    <xf numFmtId="0" fontId="16" fillId="0" borderId="350" xfId="0" applyFont="1" applyBorder="1" applyAlignment="1">
      <alignment horizontal="left" vertical="center" wrapText="1"/>
    </xf>
    <xf numFmtId="0" fontId="16" fillId="0" borderId="351" xfId="0" applyFont="1" applyBorder="1" applyAlignment="1">
      <alignment horizontal="left" vertical="center" wrapText="1"/>
    </xf>
    <xf numFmtId="0" fontId="16" fillId="0" borderId="352" xfId="0" applyFont="1" applyBorder="1" applyAlignment="1">
      <alignment horizontal="left" vertical="center" wrapText="1"/>
    </xf>
    <xf numFmtId="0" fontId="7" fillId="3" borderId="350" xfId="0" applyFont="1" applyFill="1" applyBorder="1" applyAlignment="1">
      <alignment horizontal="center" vertical="center"/>
    </xf>
    <xf numFmtId="0" fontId="7" fillId="3" borderId="351" xfId="0" applyFont="1" applyFill="1" applyBorder="1" applyAlignment="1">
      <alignment horizontal="center" vertical="center"/>
    </xf>
    <xf numFmtId="0" fontId="11" fillId="0" borderId="351" xfId="0" applyFont="1" applyBorder="1" applyAlignment="1">
      <alignment horizontal="left" vertical="center" wrapText="1"/>
    </xf>
    <xf numFmtId="0" fontId="11" fillId="0" borderId="352" xfId="0" applyFont="1" applyBorder="1" applyAlignment="1">
      <alignment horizontal="left" vertical="center" wrapText="1"/>
    </xf>
    <xf numFmtId="0" fontId="7" fillId="3" borderId="353" xfId="0" applyFont="1" applyFill="1" applyBorder="1" applyAlignment="1">
      <alignment horizontal="center" vertical="center"/>
    </xf>
    <xf numFmtId="0" fontId="7" fillId="3" borderId="354" xfId="0" applyFont="1" applyFill="1" applyBorder="1" applyAlignment="1">
      <alignment horizontal="center" vertical="center"/>
    </xf>
    <xf numFmtId="0" fontId="13" fillId="0" borderId="355" xfId="0" applyFont="1" applyBorder="1" applyAlignment="1">
      <alignment horizontal="left" vertical="center" shrinkToFit="1"/>
    </xf>
    <xf numFmtId="0" fontId="13" fillId="0" borderId="356" xfId="0" applyFont="1" applyBorder="1" applyAlignment="1">
      <alignment horizontal="left" vertical="center" shrinkToFit="1"/>
    </xf>
    <xf numFmtId="0" fontId="13" fillId="0" borderId="357" xfId="0" applyFont="1" applyBorder="1" applyAlignment="1">
      <alignment horizontal="left" vertical="center" shrinkToFit="1"/>
    </xf>
    <xf numFmtId="0" fontId="7" fillId="4" borderId="364" xfId="0" applyFont="1" applyFill="1" applyBorder="1" applyAlignment="1">
      <alignment horizontal="left" vertical="top" wrapText="1"/>
    </xf>
    <xf numFmtId="0" fontId="7" fillId="4" borderId="365" xfId="0" applyFont="1" applyFill="1" applyBorder="1" applyAlignment="1">
      <alignment horizontal="left" vertical="top" wrapText="1"/>
    </xf>
    <xf numFmtId="0" fontId="7" fillId="3" borderId="358" xfId="0" applyFont="1" applyFill="1" applyBorder="1" applyAlignment="1">
      <alignment horizontal="center" vertical="center"/>
    </xf>
    <xf numFmtId="0" fontId="7" fillId="3" borderId="359" xfId="0" applyFont="1" applyFill="1" applyBorder="1" applyAlignment="1">
      <alignment horizontal="center" vertical="center"/>
    </xf>
    <xf numFmtId="0" fontId="14" fillId="0" borderId="360" xfId="0" applyFont="1" applyBorder="1" applyAlignment="1">
      <alignment horizontal="left" vertical="center" shrinkToFit="1"/>
    </xf>
    <xf numFmtId="0" fontId="14" fillId="0" borderId="361" xfId="0" applyFont="1" applyBorder="1" applyAlignment="1">
      <alignment horizontal="left" vertical="center" shrinkToFit="1"/>
    </xf>
    <xf numFmtId="0" fontId="14" fillId="0" borderId="362" xfId="0" applyFont="1" applyBorder="1" applyAlignment="1">
      <alignment horizontal="left" vertical="center" shrinkToFit="1"/>
    </xf>
    <xf numFmtId="0" fontId="7" fillId="3" borderId="371" xfId="0" applyFont="1" applyFill="1" applyBorder="1" applyAlignment="1">
      <alignment horizontal="center" vertical="center"/>
    </xf>
    <xf numFmtId="0" fontId="7" fillId="3" borderId="372" xfId="0" applyFont="1" applyFill="1" applyBorder="1" applyAlignment="1">
      <alignment horizontal="center" vertical="center"/>
    </xf>
    <xf numFmtId="0" fontId="14" fillId="0" borderId="373" xfId="0" applyFont="1" applyBorder="1" applyAlignment="1">
      <alignment horizontal="left" vertical="center" shrinkToFit="1"/>
    </xf>
    <xf numFmtId="0" fontId="14" fillId="0" borderId="374" xfId="0" applyFont="1" applyBorder="1" applyAlignment="1">
      <alignment horizontal="left" vertical="center" shrinkToFit="1"/>
    </xf>
    <xf numFmtId="0" fontId="14" fillId="0" borderId="375" xfId="0" applyFont="1" applyBorder="1" applyAlignment="1">
      <alignment horizontal="left" vertical="center" shrinkToFit="1"/>
    </xf>
    <xf numFmtId="0" fontId="13" fillId="0" borderId="360" xfId="0" applyFont="1" applyBorder="1" applyAlignment="1">
      <alignment horizontal="left" vertical="center" shrinkToFit="1"/>
    </xf>
    <xf numFmtId="0" fontId="13" fillId="0" borderId="361" xfId="0" applyFont="1" applyBorder="1" applyAlignment="1">
      <alignment horizontal="left" vertical="center" shrinkToFit="1"/>
    </xf>
    <xf numFmtId="0" fontId="13" fillId="0" borderId="362" xfId="0" applyFont="1" applyBorder="1" applyAlignment="1">
      <alignment horizontal="left" vertical="center" shrinkToFit="1"/>
    </xf>
    <xf numFmtId="0" fontId="7" fillId="3" borderId="363" xfId="0" applyFont="1" applyFill="1" applyBorder="1" applyAlignment="1">
      <alignment horizontal="center" vertical="center" wrapText="1"/>
    </xf>
    <xf numFmtId="0" fontId="7" fillId="3" borderId="364" xfId="0" applyFont="1" applyFill="1" applyBorder="1" applyAlignment="1">
      <alignment horizontal="center" vertical="center" wrapText="1"/>
    </xf>
    <xf numFmtId="0" fontId="11" fillId="0" borderId="364" xfId="0" applyFont="1" applyBorder="1" applyAlignment="1">
      <alignment horizontal="left" vertical="center" wrapText="1"/>
    </xf>
    <xf numFmtId="0" fontId="11" fillId="0" borderId="365" xfId="0" applyFont="1" applyBorder="1" applyAlignment="1">
      <alignment horizontal="left" vertical="center" wrapText="1"/>
    </xf>
    <xf numFmtId="0" fontId="7" fillId="3" borderId="366" xfId="0" applyFont="1" applyFill="1" applyBorder="1" applyAlignment="1">
      <alignment horizontal="center" vertical="center"/>
    </xf>
    <xf numFmtId="0" fontId="7" fillId="3" borderId="367" xfId="0" applyFont="1" applyFill="1" applyBorder="1" applyAlignment="1">
      <alignment horizontal="center" vertical="center"/>
    </xf>
    <xf numFmtId="0" fontId="7" fillId="3" borderId="368" xfId="0" applyFont="1" applyFill="1" applyBorder="1" applyAlignment="1">
      <alignment horizontal="center" vertical="center"/>
    </xf>
    <xf numFmtId="0" fontId="8" fillId="0" borderId="369" xfId="0" applyFont="1" applyBorder="1" applyAlignment="1">
      <alignment horizontal="left" vertical="top" wrapText="1"/>
    </xf>
    <xf numFmtId="0" fontId="8" fillId="0" borderId="367" xfId="0" applyFont="1" applyBorder="1" applyAlignment="1">
      <alignment horizontal="left" vertical="top" wrapText="1"/>
    </xf>
    <xf numFmtId="0" fontId="8" fillId="0" borderId="370" xfId="0" applyFont="1" applyBorder="1" applyAlignment="1">
      <alignment horizontal="left" vertical="top" wrapText="1"/>
    </xf>
    <xf numFmtId="0" fontId="7" fillId="3" borderId="363" xfId="0" applyFont="1" applyFill="1" applyBorder="1" applyAlignment="1">
      <alignment horizontal="center" vertical="center"/>
    </xf>
    <xf numFmtId="0" fontId="7" fillId="3" borderId="364" xfId="0" applyFont="1" applyFill="1" applyBorder="1" applyAlignment="1">
      <alignment horizontal="center" vertical="center"/>
    </xf>
    <xf numFmtId="0" fontId="7" fillId="3" borderId="376" xfId="0" applyFont="1" applyFill="1" applyBorder="1" applyAlignment="1">
      <alignment horizontal="center" vertical="center" wrapText="1"/>
    </xf>
    <xf numFmtId="0" fontId="7" fillId="3" borderId="387" xfId="0" applyFont="1" applyFill="1" applyBorder="1" applyAlignment="1">
      <alignment horizontal="center" vertical="center"/>
    </xf>
    <xf numFmtId="0" fontId="7" fillId="3" borderId="388" xfId="0" applyFont="1" applyFill="1" applyBorder="1" applyAlignment="1">
      <alignment horizontal="center" vertical="center"/>
    </xf>
    <xf numFmtId="0" fontId="7" fillId="3" borderId="389" xfId="0" applyFont="1" applyFill="1" applyBorder="1" applyAlignment="1">
      <alignment horizontal="center" vertical="center"/>
    </xf>
    <xf numFmtId="0" fontId="8" fillId="0" borderId="390" xfId="0" applyFont="1" applyBorder="1" applyAlignment="1">
      <alignment horizontal="left" vertical="top" wrapText="1"/>
    </xf>
    <xf numFmtId="0" fontId="8" fillId="0" borderId="388" xfId="0" applyFont="1" applyBorder="1" applyAlignment="1">
      <alignment horizontal="left" vertical="top" wrapText="1"/>
    </xf>
    <xf numFmtId="0" fontId="8" fillId="0" borderId="391" xfId="0" applyFont="1" applyBorder="1" applyAlignment="1">
      <alignment horizontal="left" vertical="top" wrapText="1"/>
    </xf>
    <xf numFmtId="0" fontId="7" fillId="3" borderId="382" xfId="0" applyFont="1" applyFill="1" applyBorder="1" applyAlignment="1">
      <alignment horizontal="center" vertical="center"/>
    </xf>
    <xf numFmtId="0" fontId="7" fillId="3" borderId="383" xfId="0" applyFont="1" applyFill="1" applyBorder="1" applyAlignment="1">
      <alignment horizontal="center" vertical="center"/>
    </xf>
    <xf numFmtId="0" fontId="14" fillId="0" borderId="384" xfId="0" applyFont="1" applyBorder="1" applyAlignment="1">
      <alignment horizontal="left" vertical="center" shrinkToFit="1"/>
    </xf>
    <xf numFmtId="0" fontId="14" fillId="0" borderId="385" xfId="0" applyFont="1" applyBorder="1" applyAlignment="1">
      <alignment horizontal="left" vertical="center" shrinkToFit="1"/>
    </xf>
    <xf numFmtId="0" fontId="14" fillId="0" borderId="386" xfId="0" applyFont="1" applyBorder="1" applyAlignment="1">
      <alignment horizontal="left" vertical="center" shrinkToFit="1"/>
    </xf>
    <xf numFmtId="0" fontId="7" fillId="3" borderId="377" xfId="0" applyFont="1" applyFill="1" applyBorder="1" applyAlignment="1">
      <alignment horizontal="center" vertical="center"/>
    </xf>
    <xf numFmtId="0" fontId="7" fillId="3" borderId="378" xfId="0" applyFont="1" applyFill="1" applyBorder="1" applyAlignment="1">
      <alignment horizontal="center" vertical="center"/>
    </xf>
    <xf numFmtId="0" fontId="13" fillId="0" borderId="379" xfId="0" applyFont="1" applyBorder="1" applyAlignment="1">
      <alignment horizontal="left" vertical="center" shrinkToFit="1"/>
    </xf>
    <xf numFmtId="0" fontId="13" fillId="0" borderId="380" xfId="0" applyFont="1" applyBorder="1" applyAlignment="1">
      <alignment horizontal="left" vertical="center" shrinkToFit="1"/>
    </xf>
    <xf numFmtId="0" fontId="13" fillId="0" borderId="381" xfId="0" applyFont="1" applyBorder="1" applyAlignment="1">
      <alignment horizontal="left" vertical="center" shrinkToFit="1"/>
    </xf>
    <xf numFmtId="0" fontId="13" fillId="0" borderId="384" xfId="0" applyFont="1" applyBorder="1" applyAlignment="1">
      <alignment horizontal="left" vertical="center" shrinkToFit="1"/>
    </xf>
    <xf numFmtId="0" fontId="13" fillId="0" borderId="385" xfId="0" applyFont="1" applyBorder="1" applyAlignment="1">
      <alignment horizontal="left" vertical="center" shrinkToFit="1"/>
    </xf>
    <xf numFmtId="0" fontId="13" fillId="0" borderId="386" xfId="0" applyFont="1" applyBorder="1" applyAlignment="1">
      <alignment horizontal="left" vertical="center" shrinkToFit="1"/>
    </xf>
    <xf numFmtId="0" fontId="7" fillId="3" borderId="392" xfId="0" applyFont="1" applyFill="1" applyBorder="1" applyAlignment="1">
      <alignment horizontal="center" vertical="center"/>
    </xf>
    <xf numFmtId="0" fontId="7" fillId="3" borderId="393" xfId="0" applyFont="1" applyFill="1" applyBorder="1" applyAlignment="1">
      <alignment horizontal="center" vertical="center"/>
    </xf>
    <xf numFmtId="0" fontId="14" fillId="0" borderId="394" xfId="0" applyFont="1" applyBorder="1" applyAlignment="1">
      <alignment horizontal="left" vertical="center" shrinkToFit="1"/>
    </xf>
    <xf numFmtId="0" fontId="14" fillId="0" borderId="395" xfId="0" applyFont="1" applyBorder="1" applyAlignment="1">
      <alignment horizontal="left" vertical="center" shrinkToFit="1"/>
    </xf>
    <xf numFmtId="0" fontId="14" fillId="0" borderId="396" xfId="0" applyFont="1" applyBorder="1" applyAlignment="1">
      <alignment horizontal="left" vertical="center" shrinkToFit="1"/>
    </xf>
    <xf numFmtId="0" fontId="7" fillId="3" borderId="397" xfId="0" applyFont="1" applyFill="1" applyBorder="1" applyAlignment="1">
      <alignment horizontal="center" vertical="center" wrapText="1"/>
    </xf>
    <xf numFmtId="0" fontId="7" fillId="3" borderId="398" xfId="0" applyFont="1" applyFill="1" applyBorder="1" applyAlignment="1">
      <alignment horizontal="center" vertical="center" wrapText="1"/>
    </xf>
    <xf numFmtId="0" fontId="7" fillId="3" borderId="399" xfId="0" applyFont="1" applyFill="1" applyBorder="1" applyAlignment="1">
      <alignment horizontal="center" vertical="center" wrapText="1"/>
    </xf>
    <xf numFmtId="0" fontId="7" fillId="4" borderId="397" xfId="0" applyFont="1" applyFill="1" applyBorder="1" applyAlignment="1">
      <alignment horizontal="left" vertical="top" wrapText="1"/>
    </xf>
    <xf numFmtId="0" fontId="7" fillId="4" borderId="398" xfId="0" applyFont="1" applyFill="1" applyBorder="1" applyAlignment="1">
      <alignment horizontal="left" vertical="top" wrapText="1"/>
    </xf>
    <xf numFmtId="0" fontId="7" fillId="4" borderId="399" xfId="0" applyFont="1" applyFill="1" applyBorder="1" applyAlignment="1">
      <alignment horizontal="left" vertical="top" wrapText="1"/>
    </xf>
    <xf numFmtId="0" fontId="10" fillId="4" borderId="397" xfId="0" applyFont="1" applyFill="1" applyBorder="1" applyAlignment="1">
      <alignment horizontal="center" vertical="center" wrapText="1"/>
    </xf>
    <xf numFmtId="0" fontId="10" fillId="4" borderId="399" xfId="0" applyFont="1" applyFill="1" applyBorder="1" applyAlignment="1">
      <alignment horizontal="center" vertical="center" wrapText="1"/>
    </xf>
    <xf numFmtId="0" fontId="16" fillId="0" borderId="397" xfId="0" applyFont="1" applyBorder="1" applyAlignment="1">
      <alignment horizontal="left" vertical="center" wrapText="1"/>
    </xf>
    <xf numFmtId="0" fontId="16" fillId="0" borderId="398" xfId="0" applyFont="1" applyBorder="1" applyAlignment="1">
      <alignment horizontal="left" vertical="center" wrapText="1"/>
    </xf>
    <xf numFmtId="0" fontId="16" fillId="0" borderId="399" xfId="0" applyFont="1" applyBorder="1" applyAlignment="1">
      <alignment horizontal="left" vertical="center" wrapText="1"/>
    </xf>
    <xf numFmtId="0" fontId="7" fillId="3" borderId="397" xfId="0" applyFont="1" applyFill="1" applyBorder="1" applyAlignment="1">
      <alignment horizontal="center" vertical="center"/>
    </xf>
    <xf numFmtId="0" fontId="7" fillId="3" borderId="398" xfId="0" applyFont="1" applyFill="1" applyBorder="1" applyAlignment="1">
      <alignment horizontal="center" vertical="center"/>
    </xf>
    <xf numFmtId="0" fontId="11" fillId="0" borderId="398" xfId="0" applyFont="1" applyBorder="1" applyAlignment="1">
      <alignment horizontal="left" vertical="center" wrapText="1"/>
    </xf>
    <xf numFmtId="0" fontId="11" fillId="0" borderId="399" xfId="0" applyFont="1" applyBorder="1" applyAlignment="1">
      <alignment horizontal="left" vertical="center" wrapText="1"/>
    </xf>
    <xf numFmtId="0" fontId="7" fillId="3" borderId="400" xfId="0" applyFont="1" applyFill="1" applyBorder="1" applyAlignment="1">
      <alignment horizontal="center" vertical="center"/>
    </xf>
    <xf numFmtId="0" fontId="7" fillId="3" borderId="401" xfId="0" applyFont="1" applyFill="1" applyBorder="1" applyAlignment="1">
      <alignment horizontal="center" vertical="center"/>
    </xf>
    <xf numFmtId="0" fontId="13" fillId="0" borderId="402" xfId="0" applyFont="1" applyBorder="1" applyAlignment="1">
      <alignment horizontal="left" vertical="center" shrinkToFit="1"/>
    </xf>
    <xf numFmtId="0" fontId="13" fillId="0" borderId="403" xfId="0" applyFont="1" applyBorder="1" applyAlignment="1">
      <alignment horizontal="left" vertical="center" shrinkToFit="1"/>
    </xf>
    <xf numFmtId="0" fontId="13" fillId="0" borderId="404" xfId="0" applyFont="1" applyBorder="1" applyAlignment="1">
      <alignment horizontal="left" vertical="center" shrinkToFit="1"/>
    </xf>
    <xf numFmtId="0" fontId="7" fillId="4" borderId="411" xfId="0" applyFont="1" applyFill="1" applyBorder="1" applyAlignment="1">
      <alignment horizontal="left" vertical="top" wrapText="1"/>
    </xf>
    <xf numFmtId="0" fontId="7" fillId="4" borderId="412" xfId="0" applyFont="1" applyFill="1" applyBorder="1" applyAlignment="1">
      <alignment horizontal="left" vertical="top" wrapText="1"/>
    </xf>
    <xf numFmtId="0" fontId="7" fillId="3" borderId="405" xfId="0" applyFont="1" applyFill="1" applyBorder="1" applyAlignment="1">
      <alignment horizontal="center" vertical="center"/>
    </xf>
    <xf numFmtId="0" fontId="7" fillId="3" borderId="406" xfId="0" applyFont="1" applyFill="1" applyBorder="1" applyAlignment="1">
      <alignment horizontal="center" vertical="center"/>
    </xf>
    <xf numFmtId="0" fontId="14" fillId="0" borderId="407" xfId="0" applyFont="1" applyBorder="1" applyAlignment="1">
      <alignment horizontal="left" vertical="center" shrinkToFit="1"/>
    </xf>
    <xf numFmtId="0" fontId="14" fillId="0" borderId="408" xfId="0" applyFont="1" applyBorder="1" applyAlignment="1">
      <alignment horizontal="left" vertical="center" shrinkToFit="1"/>
    </xf>
    <xf numFmtId="0" fontId="14" fillId="0" borderId="409" xfId="0" applyFont="1" applyBorder="1" applyAlignment="1">
      <alignment horizontal="left" vertical="center" shrinkToFit="1"/>
    </xf>
    <xf numFmtId="0" fontId="7" fillId="3" borderId="418" xfId="0" applyFont="1" applyFill="1" applyBorder="1" applyAlignment="1">
      <alignment horizontal="center" vertical="center"/>
    </xf>
    <xf numFmtId="0" fontId="7" fillId="3" borderId="419" xfId="0" applyFont="1" applyFill="1" applyBorder="1" applyAlignment="1">
      <alignment horizontal="center" vertical="center"/>
    </xf>
    <xf numFmtId="0" fontId="14" fillId="0" borderId="420" xfId="0" applyFont="1" applyBorder="1" applyAlignment="1">
      <alignment horizontal="left" vertical="center" shrinkToFit="1"/>
    </xf>
    <xf numFmtId="0" fontId="14" fillId="0" borderId="421" xfId="0" applyFont="1" applyBorder="1" applyAlignment="1">
      <alignment horizontal="left" vertical="center" shrinkToFit="1"/>
    </xf>
    <xf numFmtId="0" fontId="14" fillId="0" borderId="422" xfId="0" applyFont="1" applyBorder="1" applyAlignment="1">
      <alignment horizontal="left" vertical="center" shrinkToFit="1"/>
    </xf>
    <xf numFmtId="0" fontId="13" fillId="0" borderId="407" xfId="0" applyFont="1" applyBorder="1" applyAlignment="1">
      <alignment horizontal="left" vertical="center" shrinkToFit="1"/>
    </xf>
    <xf numFmtId="0" fontId="13" fillId="0" borderId="408" xfId="0" applyFont="1" applyBorder="1" applyAlignment="1">
      <alignment horizontal="left" vertical="center" shrinkToFit="1"/>
    </xf>
    <xf numFmtId="0" fontId="13" fillId="0" borderId="409" xfId="0" applyFont="1" applyBorder="1" applyAlignment="1">
      <alignment horizontal="left" vertical="center" shrinkToFit="1"/>
    </xf>
    <xf numFmtId="0" fontId="7" fillId="3" borderId="410" xfId="0" applyFont="1" applyFill="1" applyBorder="1" applyAlignment="1">
      <alignment horizontal="center" vertical="center" wrapText="1"/>
    </xf>
    <xf numFmtId="0" fontId="7" fillId="3" borderId="411" xfId="0" applyFont="1" applyFill="1" applyBorder="1" applyAlignment="1">
      <alignment horizontal="center" vertical="center" wrapText="1"/>
    </xf>
    <xf numFmtId="0" fontId="11" fillId="0" borderId="411" xfId="0" applyFont="1" applyBorder="1" applyAlignment="1">
      <alignment horizontal="left" vertical="center" wrapText="1"/>
    </xf>
    <xf numFmtId="0" fontId="11" fillId="0" borderId="412" xfId="0" applyFont="1" applyBorder="1" applyAlignment="1">
      <alignment horizontal="left" vertical="center" wrapText="1"/>
    </xf>
    <xf numFmtId="0" fontId="7" fillId="3" borderId="413" xfId="0" applyFont="1" applyFill="1" applyBorder="1" applyAlignment="1">
      <alignment horizontal="center" vertical="center"/>
    </xf>
    <xf numFmtId="0" fontId="7" fillId="3" borderId="414" xfId="0" applyFont="1" applyFill="1" applyBorder="1" applyAlignment="1">
      <alignment horizontal="center" vertical="center"/>
    </xf>
    <xf numFmtId="0" fontId="7" fillId="3" borderId="415" xfId="0" applyFont="1" applyFill="1" applyBorder="1" applyAlignment="1">
      <alignment horizontal="center" vertical="center"/>
    </xf>
    <xf numFmtId="0" fontId="8" fillId="0" borderId="416" xfId="0" applyFont="1" applyBorder="1" applyAlignment="1">
      <alignment horizontal="left" vertical="top" wrapText="1"/>
    </xf>
    <xf numFmtId="0" fontId="8" fillId="0" borderId="414" xfId="0" applyFont="1" applyBorder="1" applyAlignment="1">
      <alignment horizontal="left" vertical="top" wrapText="1"/>
    </xf>
    <xf numFmtId="0" fontId="8" fillId="0" borderId="417" xfId="0" applyFont="1" applyBorder="1" applyAlignment="1">
      <alignment horizontal="left" vertical="top" wrapText="1"/>
    </xf>
    <xf numFmtId="0" fontId="7" fillId="3" borderId="410" xfId="0" applyFont="1" applyFill="1" applyBorder="1" applyAlignment="1">
      <alignment horizontal="center" vertical="center"/>
    </xf>
    <xf numFmtId="0" fontId="7" fillId="3" borderId="411" xfId="0" applyFont="1" applyFill="1" applyBorder="1" applyAlignment="1">
      <alignment horizontal="center" vertical="center"/>
    </xf>
    <xf numFmtId="0" fontId="7" fillId="3" borderId="423" xfId="0" applyFont="1" applyFill="1" applyBorder="1" applyAlignment="1">
      <alignment horizontal="center" vertical="center" wrapText="1"/>
    </xf>
    <xf numFmtId="0" fontId="7" fillId="3" borderId="434" xfId="0" applyFont="1" applyFill="1" applyBorder="1" applyAlignment="1">
      <alignment horizontal="center" vertical="center"/>
    </xf>
    <xf numFmtId="0" fontId="7" fillId="3" borderId="435" xfId="0" applyFont="1" applyFill="1" applyBorder="1" applyAlignment="1">
      <alignment horizontal="center" vertical="center"/>
    </xf>
    <xf numFmtId="0" fontId="7" fillId="3" borderId="436" xfId="0" applyFont="1" applyFill="1" applyBorder="1" applyAlignment="1">
      <alignment horizontal="center" vertical="center"/>
    </xf>
    <xf numFmtId="0" fontId="8" fillId="0" borderId="437" xfId="0" applyFont="1" applyBorder="1" applyAlignment="1">
      <alignment horizontal="left" vertical="top" wrapText="1"/>
    </xf>
    <xf numFmtId="0" fontId="8" fillId="0" borderId="435" xfId="0" applyFont="1" applyBorder="1" applyAlignment="1">
      <alignment horizontal="left" vertical="top" wrapText="1"/>
    </xf>
    <xf numFmtId="0" fontId="8" fillId="0" borderId="438" xfId="0" applyFont="1" applyBorder="1" applyAlignment="1">
      <alignment horizontal="left" vertical="top" wrapText="1"/>
    </xf>
    <xf numFmtId="0" fontId="7" fillId="3" borderId="429" xfId="0" applyFont="1" applyFill="1" applyBorder="1" applyAlignment="1">
      <alignment horizontal="center" vertical="center"/>
    </xf>
    <xf numFmtId="0" fontId="7" fillId="3" borderId="430" xfId="0" applyFont="1" applyFill="1" applyBorder="1" applyAlignment="1">
      <alignment horizontal="center" vertical="center"/>
    </xf>
    <xf numFmtId="0" fontId="14" fillId="0" borderId="431" xfId="0" applyFont="1" applyBorder="1" applyAlignment="1">
      <alignment horizontal="left" vertical="center" shrinkToFit="1"/>
    </xf>
    <xf numFmtId="0" fontId="14" fillId="0" borderId="432" xfId="0" applyFont="1" applyBorder="1" applyAlignment="1">
      <alignment horizontal="left" vertical="center" shrinkToFit="1"/>
    </xf>
    <xf numFmtId="0" fontId="14" fillId="0" borderId="433" xfId="0" applyFont="1" applyBorder="1" applyAlignment="1">
      <alignment horizontal="left" vertical="center" shrinkToFit="1"/>
    </xf>
    <xf numFmtId="0" fontId="7" fillId="3" borderId="424" xfId="0" applyFont="1" applyFill="1" applyBorder="1" applyAlignment="1">
      <alignment horizontal="center" vertical="center"/>
    </xf>
    <xf numFmtId="0" fontId="7" fillId="3" borderId="425" xfId="0" applyFont="1" applyFill="1" applyBorder="1" applyAlignment="1">
      <alignment horizontal="center" vertical="center"/>
    </xf>
    <xf numFmtId="0" fontId="13" fillId="0" borderId="426" xfId="0" applyFont="1" applyBorder="1" applyAlignment="1">
      <alignment horizontal="left" vertical="center" shrinkToFit="1"/>
    </xf>
    <xf numFmtId="0" fontId="13" fillId="0" borderId="427" xfId="0" applyFont="1" applyBorder="1" applyAlignment="1">
      <alignment horizontal="left" vertical="center" shrinkToFit="1"/>
    </xf>
    <xf numFmtId="0" fontId="13" fillId="0" borderId="428" xfId="0" applyFont="1" applyBorder="1" applyAlignment="1">
      <alignment horizontal="left" vertical="center" shrinkToFit="1"/>
    </xf>
    <xf numFmtId="0" fontId="13" fillId="0" borderId="431" xfId="0" applyFont="1" applyBorder="1" applyAlignment="1">
      <alignment horizontal="left" vertical="center" shrinkToFit="1"/>
    </xf>
    <xf numFmtId="0" fontId="13" fillId="0" borderId="432" xfId="0" applyFont="1" applyBorder="1" applyAlignment="1">
      <alignment horizontal="left" vertical="center" shrinkToFit="1"/>
    </xf>
    <xf numFmtId="0" fontId="13" fillId="0" borderId="433" xfId="0" applyFont="1" applyBorder="1" applyAlignment="1">
      <alignment horizontal="left" vertical="center" shrinkToFit="1"/>
    </xf>
    <xf numFmtId="0" fontId="7" fillId="3" borderId="439" xfId="0" applyFont="1" applyFill="1" applyBorder="1" applyAlignment="1">
      <alignment horizontal="center" vertical="center"/>
    </xf>
    <xf numFmtId="0" fontId="7" fillId="3" borderId="440" xfId="0" applyFont="1" applyFill="1" applyBorder="1" applyAlignment="1">
      <alignment horizontal="center" vertical="center"/>
    </xf>
    <xf numFmtId="0" fontId="14" fillId="0" borderId="441" xfId="0" applyFont="1" applyBorder="1" applyAlignment="1">
      <alignment horizontal="left" vertical="center" shrinkToFit="1"/>
    </xf>
    <xf numFmtId="0" fontId="14" fillId="0" borderId="442" xfId="0" applyFont="1" applyBorder="1" applyAlignment="1">
      <alignment horizontal="left" vertical="center" shrinkToFit="1"/>
    </xf>
    <xf numFmtId="0" fontId="14" fillId="0" borderId="443" xfId="0" applyFont="1" applyBorder="1" applyAlignment="1">
      <alignment horizontal="left" vertical="center" shrinkToFit="1"/>
    </xf>
    <xf numFmtId="0" fontId="7" fillId="3" borderId="444" xfId="0" applyFont="1" applyFill="1" applyBorder="1" applyAlignment="1">
      <alignment horizontal="center" vertical="center" wrapText="1"/>
    </xf>
    <xf numFmtId="0" fontId="7" fillId="3" borderId="445" xfId="0" applyFont="1" applyFill="1" applyBorder="1" applyAlignment="1">
      <alignment horizontal="center" vertical="center" wrapText="1"/>
    </xf>
    <xf numFmtId="0" fontId="7" fillId="3" borderId="446" xfId="0" applyFont="1" applyFill="1" applyBorder="1" applyAlignment="1">
      <alignment horizontal="center" vertical="center" wrapText="1"/>
    </xf>
    <xf numFmtId="0" fontId="7" fillId="4" borderId="444" xfId="0" applyFont="1" applyFill="1" applyBorder="1" applyAlignment="1">
      <alignment horizontal="left" vertical="top" wrapText="1"/>
    </xf>
    <xf numFmtId="0" fontId="7" fillId="4" borderId="445" xfId="0" applyFont="1" applyFill="1" applyBorder="1" applyAlignment="1">
      <alignment horizontal="left" vertical="top" wrapText="1"/>
    </xf>
    <xf numFmtId="0" fontId="7" fillId="4" borderId="446" xfId="0" applyFont="1" applyFill="1" applyBorder="1" applyAlignment="1">
      <alignment horizontal="left" vertical="top" wrapText="1"/>
    </xf>
    <xf numFmtId="0" fontId="10" fillId="4" borderId="444" xfId="0" applyFont="1" applyFill="1" applyBorder="1" applyAlignment="1">
      <alignment horizontal="center" vertical="center" wrapText="1"/>
    </xf>
    <xf numFmtId="0" fontId="10" fillId="4" borderId="446" xfId="0" applyFont="1" applyFill="1" applyBorder="1" applyAlignment="1">
      <alignment horizontal="center" vertical="center" wrapText="1"/>
    </xf>
    <xf numFmtId="0" fontId="16" fillId="0" borderId="444" xfId="0" applyFont="1" applyBorder="1" applyAlignment="1">
      <alignment horizontal="left" vertical="center" wrapText="1"/>
    </xf>
    <xf numFmtId="0" fontId="16" fillId="0" borderId="445" xfId="0" applyFont="1" applyBorder="1" applyAlignment="1">
      <alignment horizontal="left" vertical="center" wrapText="1"/>
    </xf>
    <xf numFmtId="0" fontId="16" fillId="0" borderId="446" xfId="0" applyFont="1" applyBorder="1" applyAlignment="1">
      <alignment horizontal="left" vertical="center" wrapText="1"/>
    </xf>
    <xf numFmtId="0" fontId="7" fillId="3" borderId="444" xfId="0" applyFont="1" applyFill="1" applyBorder="1" applyAlignment="1">
      <alignment horizontal="center" vertical="center"/>
    </xf>
    <xf numFmtId="0" fontId="7" fillId="3" borderId="445" xfId="0" applyFont="1" applyFill="1" applyBorder="1" applyAlignment="1">
      <alignment horizontal="center" vertical="center"/>
    </xf>
    <xf numFmtId="0" fontId="11" fillId="0" borderId="445" xfId="0" applyFont="1" applyBorder="1" applyAlignment="1">
      <alignment horizontal="left" vertical="center" wrapText="1"/>
    </xf>
    <xf numFmtId="0" fontId="11" fillId="0" borderId="446" xfId="0" applyFont="1" applyBorder="1" applyAlignment="1">
      <alignment horizontal="left" vertical="center" wrapText="1"/>
    </xf>
    <xf numFmtId="0" fontId="7" fillId="3" borderId="447" xfId="0" applyFont="1" applyFill="1" applyBorder="1" applyAlignment="1">
      <alignment horizontal="center" vertical="center"/>
    </xf>
    <xf numFmtId="0" fontId="7" fillId="3" borderId="448" xfId="0" applyFont="1" applyFill="1" applyBorder="1" applyAlignment="1">
      <alignment horizontal="center" vertical="center"/>
    </xf>
    <xf numFmtId="0" fontId="13" fillId="0" borderId="449" xfId="0" applyFont="1" applyBorder="1" applyAlignment="1">
      <alignment horizontal="left" vertical="center" shrinkToFit="1"/>
    </xf>
    <xf numFmtId="0" fontId="13" fillId="0" borderId="450" xfId="0" applyFont="1" applyBorder="1" applyAlignment="1">
      <alignment horizontal="left" vertical="center" shrinkToFit="1"/>
    </xf>
    <xf numFmtId="0" fontId="13" fillId="0" borderId="451" xfId="0" applyFont="1" applyBorder="1" applyAlignment="1">
      <alignment horizontal="left" vertical="center" shrinkToFit="1"/>
    </xf>
    <xf numFmtId="0" fontId="7" fillId="4" borderId="458" xfId="0" applyFont="1" applyFill="1" applyBorder="1" applyAlignment="1">
      <alignment horizontal="left" vertical="top" wrapText="1"/>
    </xf>
    <xf numFmtId="0" fontId="7" fillId="4" borderId="459" xfId="0" applyFont="1" applyFill="1" applyBorder="1" applyAlignment="1">
      <alignment horizontal="left" vertical="top" wrapText="1"/>
    </xf>
    <xf numFmtId="0" fontId="7" fillId="3" borderId="452" xfId="0" applyFont="1" applyFill="1" applyBorder="1" applyAlignment="1">
      <alignment horizontal="center" vertical="center"/>
    </xf>
    <xf numFmtId="0" fontId="7" fillId="3" borderId="453" xfId="0" applyFont="1" applyFill="1" applyBorder="1" applyAlignment="1">
      <alignment horizontal="center" vertical="center"/>
    </xf>
    <xf numFmtId="0" fontId="14" fillId="0" borderId="454" xfId="0" applyFont="1" applyBorder="1" applyAlignment="1">
      <alignment horizontal="left" vertical="center" shrinkToFit="1"/>
    </xf>
    <xf numFmtId="0" fontId="14" fillId="0" borderId="455" xfId="0" applyFont="1" applyBorder="1" applyAlignment="1">
      <alignment horizontal="left" vertical="center" shrinkToFit="1"/>
    </xf>
    <xf numFmtId="0" fontId="14" fillId="0" borderId="456" xfId="0" applyFont="1" applyBorder="1" applyAlignment="1">
      <alignment horizontal="left" vertical="center" shrinkToFit="1"/>
    </xf>
    <xf numFmtId="0" fontId="7" fillId="3" borderId="465" xfId="0" applyFont="1" applyFill="1" applyBorder="1" applyAlignment="1">
      <alignment horizontal="center" vertical="center"/>
    </xf>
    <xf numFmtId="0" fontId="7" fillId="3" borderId="466" xfId="0" applyFont="1" applyFill="1" applyBorder="1" applyAlignment="1">
      <alignment horizontal="center" vertical="center"/>
    </xf>
    <xf numFmtId="0" fontId="14" fillId="0" borderId="467" xfId="0" applyFont="1" applyBorder="1" applyAlignment="1">
      <alignment horizontal="left" vertical="center" shrinkToFit="1"/>
    </xf>
    <xf numFmtId="0" fontId="14" fillId="0" borderId="468" xfId="0" applyFont="1" applyBorder="1" applyAlignment="1">
      <alignment horizontal="left" vertical="center" shrinkToFit="1"/>
    </xf>
    <xf numFmtId="0" fontId="14" fillId="0" borderId="469" xfId="0" applyFont="1" applyBorder="1" applyAlignment="1">
      <alignment horizontal="left" vertical="center" shrinkToFit="1"/>
    </xf>
    <xf numFmtId="0" fontId="13" fillId="0" borderId="454" xfId="0" applyFont="1" applyBorder="1" applyAlignment="1">
      <alignment horizontal="left" vertical="center" shrinkToFit="1"/>
    </xf>
    <xf numFmtId="0" fontId="13" fillId="0" borderId="455" xfId="0" applyFont="1" applyBorder="1" applyAlignment="1">
      <alignment horizontal="left" vertical="center" shrinkToFit="1"/>
    </xf>
    <xf numFmtId="0" fontId="13" fillId="0" borderId="456" xfId="0" applyFont="1" applyBorder="1" applyAlignment="1">
      <alignment horizontal="left" vertical="center" shrinkToFit="1"/>
    </xf>
    <xf numFmtId="0" fontId="7" fillId="3" borderId="457" xfId="0" applyFont="1" applyFill="1" applyBorder="1" applyAlignment="1">
      <alignment horizontal="center" vertical="center" wrapText="1"/>
    </xf>
    <xf numFmtId="0" fontId="7" fillId="3" borderId="458" xfId="0" applyFont="1" applyFill="1" applyBorder="1" applyAlignment="1">
      <alignment horizontal="center" vertical="center" wrapText="1"/>
    </xf>
    <xf numFmtId="0" fontId="11" fillId="0" borderId="458" xfId="0" applyFont="1" applyBorder="1" applyAlignment="1">
      <alignment horizontal="left" vertical="center" wrapText="1"/>
    </xf>
    <xf numFmtId="0" fontId="11" fillId="0" borderId="459" xfId="0" applyFont="1" applyBorder="1" applyAlignment="1">
      <alignment horizontal="left" vertical="center" wrapText="1"/>
    </xf>
    <xf numFmtId="0" fontId="7" fillId="3" borderId="460" xfId="0" applyFont="1" applyFill="1" applyBorder="1" applyAlignment="1">
      <alignment horizontal="center" vertical="center"/>
    </xf>
    <xf numFmtId="0" fontId="7" fillId="3" borderId="461" xfId="0" applyFont="1" applyFill="1" applyBorder="1" applyAlignment="1">
      <alignment horizontal="center" vertical="center"/>
    </xf>
    <xf numFmtId="0" fontId="7" fillId="3" borderId="462" xfId="0" applyFont="1" applyFill="1" applyBorder="1" applyAlignment="1">
      <alignment horizontal="center" vertical="center"/>
    </xf>
    <xf numFmtId="0" fontId="8" fillId="0" borderId="463" xfId="0" applyFont="1" applyBorder="1" applyAlignment="1">
      <alignment horizontal="left" vertical="top" wrapText="1"/>
    </xf>
    <xf numFmtId="0" fontId="8" fillId="0" borderId="461" xfId="0" applyFont="1" applyBorder="1" applyAlignment="1">
      <alignment horizontal="left" vertical="top" wrapText="1"/>
    </xf>
    <xf numFmtId="0" fontId="8" fillId="0" borderId="464" xfId="0" applyFont="1" applyBorder="1" applyAlignment="1">
      <alignment horizontal="left" vertical="top" wrapText="1"/>
    </xf>
    <xf numFmtId="0" fontId="7" fillId="3" borderId="457" xfId="0" applyFont="1" applyFill="1" applyBorder="1" applyAlignment="1">
      <alignment horizontal="center" vertical="center"/>
    </xf>
    <xf numFmtId="0" fontId="7" fillId="3" borderId="458" xfId="0" applyFont="1" applyFill="1" applyBorder="1" applyAlignment="1">
      <alignment horizontal="center" vertical="center"/>
    </xf>
    <xf numFmtId="0" fontId="7" fillId="3" borderId="470" xfId="0" applyFont="1" applyFill="1" applyBorder="1" applyAlignment="1">
      <alignment horizontal="center" vertical="center" wrapText="1"/>
    </xf>
    <xf numFmtId="0" fontId="7" fillId="3" borderId="481" xfId="0" applyFont="1" applyFill="1" applyBorder="1" applyAlignment="1">
      <alignment horizontal="center" vertical="center"/>
    </xf>
    <xf numFmtId="0" fontId="7" fillId="3" borderId="482" xfId="0" applyFont="1" applyFill="1" applyBorder="1" applyAlignment="1">
      <alignment horizontal="center" vertical="center"/>
    </xf>
    <xf numFmtId="0" fontId="7" fillId="3" borderId="483" xfId="0" applyFont="1" applyFill="1" applyBorder="1" applyAlignment="1">
      <alignment horizontal="center" vertical="center"/>
    </xf>
    <xf numFmtId="0" fontId="8" fillId="0" borderId="484" xfId="0" applyFont="1" applyBorder="1" applyAlignment="1">
      <alignment horizontal="left" vertical="top" wrapText="1"/>
    </xf>
    <xf numFmtId="0" fontId="8" fillId="0" borderId="482" xfId="0" applyFont="1" applyBorder="1" applyAlignment="1">
      <alignment horizontal="left" vertical="top" wrapText="1"/>
    </xf>
    <xf numFmtId="0" fontId="8" fillId="0" borderId="485" xfId="0" applyFont="1" applyBorder="1" applyAlignment="1">
      <alignment horizontal="left" vertical="top" wrapText="1"/>
    </xf>
    <xf numFmtId="0" fontId="7" fillId="3" borderId="476" xfId="0" applyFont="1" applyFill="1" applyBorder="1" applyAlignment="1">
      <alignment horizontal="center" vertical="center"/>
    </xf>
    <xf numFmtId="0" fontId="7" fillId="3" borderId="477" xfId="0" applyFont="1" applyFill="1" applyBorder="1" applyAlignment="1">
      <alignment horizontal="center" vertical="center"/>
    </xf>
    <xf numFmtId="0" fontId="14" fillId="0" borderId="478" xfId="0" applyFont="1" applyBorder="1" applyAlignment="1">
      <alignment horizontal="left" vertical="center" shrinkToFit="1"/>
    </xf>
    <xf numFmtId="0" fontId="14" fillId="0" borderId="479" xfId="0" applyFont="1" applyBorder="1" applyAlignment="1">
      <alignment horizontal="left" vertical="center" shrinkToFit="1"/>
    </xf>
    <xf numFmtId="0" fontId="14" fillId="0" borderId="480" xfId="0" applyFont="1" applyBorder="1" applyAlignment="1">
      <alignment horizontal="left" vertical="center" shrinkToFit="1"/>
    </xf>
    <xf numFmtId="0" fontId="7" fillId="3" borderId="471" xfId="0" applyFont="1" applyFill="1" applyBorder="1" applyAlignment="1">
      <alignment horizontal="center" vertical="center"/>
    </xf>
    <xf numFmtId="0" fontId="7" fillId="3" borderId="472" xfId="0" applyFont="1" applyFill="1" applyBorder="1" applyAlignment="1">
      <alignment horizontal="center" vertical="center"/>
    </xf>
    <xf numFmtId="0" fontId="13" fillId="0" borderId="473" xfId="0" applyFont="1" applyBorder="1" applyAlignment="1">
      <alignment horizontal="left" vertical="center" shrinkToFit="1"/>
    </xf>
    <xf numFmtId="0" fontId="13" fillId="0" borderId="474" xfId="0" applyFont="1" applyBorder="1" applyAlignment="1">
      <alignment horizontal="left" vertical="center" shrinkToFit="1"/>
    </xf>
    <xf numFmtId="0" fontId="13" fillId="0" borderId="475" xfId="0" applyFont="1" applyBorder="1" applyAlignment="1">
      <alignment horizontal="left" vertical="center" shrinkToFit="1"/>
    </xf>
    <xf numFmtId="0" fontId="13" fillId="0" borderId="478" xfId="0" applyFont="1" applyBorder="1" applyAlignment="1">
      <alignment horizontal="left" vertical="center" shrinkToFit="1"/>
    </xf>
    <xf numFmtId="0" fontId="13" fillId="0" borderId="479" xfId="0" applyFont="1" applyBorder="1" applyAlignment="1">
      <alignment horizontal="left" vertical="center" shrinkToFit="1"/>
    </xf>
    <xf numFmtId="0" fontId="13" fillId="0" borderId="480" xfId="0" applyFont="1" applyBorder="1" applyAlignment="1">
      <alignment horizontal="left" vertical="center" shrinkToFit="1"/>
    </xf>
    <xf numFmtId="0" fontId="7" fillId="3" borderId="486" xfId="0" applyFont="1" applyFill="1" applyBorder="1" applyAlignment="1">
      <alignment horizontal="center" vertical="center"/>
    </xf>
    <xf numFmtId="0" fontId="7" fillId="3" borderId="487" xfId="0" applyFont="1" applyFill="1" applyBorder="1" applyAlignment="1">
      <alignment horizontal="center" vertical="center"/>
    </xf>
    <xf numFmtId="0" fontId="14" fillId="0" borderId="488" xfId="0" applyFont="1" applyBorder="1" applyAlignment="1">
      <alignment horizontal="left" vertical="center" shrinkToFit="1"/>
    </xf>
    <xf numFmtId="0" fontId="14" fillId="0" borderId="489" xfId="0" applyFont="1" applyBorder="1" applyAlignment="1">
      <alignment horizontal="left" vertical="center" shrinkToFit="1"/>
    </xf>
    <xf numFmtId="0" fontId="14" fillId="0" borderId="490" xfId="0" applyFont="1" applyBorder="1" applyAlignment="1">
      <alignment horizontal="left" vertical="center" shrinkToFit="1"/>
    </xf>
    <xf numFmtId="0" fontId="7" fillId="3" borderId="491" xfId="0" applyFont="1" applyFill="1" applyBorder="1" applyAlignment="1">
      <alignment horizontal="center" vertical="center" wrapText="1"/>
    </xf>
    <xf numFmtId="0" fontId="7" fillId="3" borderId="492" xfId="0" applyFont="1" applyFill="1" applyBorder="1" applyAlignment="1">
      <alignment horizontal="center" vertical="center" wrapText="1"/>
    </xf>
    <xf numFmtId="0" fontId="7" fillId="3" borderId="493" xfId="0" applyFont="1" applyFill="1" applyBorder="1" applyAlignment="1">
      <alignment horizontal="center" vertical="center" wrapText="1"/>
    </xf>
    <xf numFmtId="0" fontId="7" fillId="4" borderId="491" xfId="0" applyFont="1" applyFill="1" applyBorder="1" applyAlignment="1">
      <alignment horizontal="left" vertical="top" wrapText="1"/>
    </xf>
    <xf numFmtId="0" fontId="7" fillId="4" borderId="492" xfId="0" applyFont="1" applyFill="1" applyBorder="1" applyAlignment="1">
      <alignment horizontal="left" vertical="top" wrapText="1"/>
    </xf>
    <xf numFmtId="0" fontId="7" fillId="4" borderId="493" xfId="0" applyFont="1" applyFill="1" applyBorder="1" applyAlignment="1">
      <alignment horizontal="left" vertical="top" wrapText="1"/>
    </xf>
    <xf numFmtId="0" fontId="10" fillId="4" borderId="491" xfId="0" applyFont="1" applyFill="1" applyBorder="1" applyAlignment="1">
      <alignment horizontal="center" vertical="center" wrapText="1"/>
    </xf>
    <xf numFmtId="0" fontId="10" fillId="4" borderId="493" xfId="0" applyFont="1" applyFill="1" applyBorder="1" applyAlignment="1">
      <alignment horizontal="center" vertical="center" wrapText="1"/>
    </xf>
    <xf numFmtId="0" fontId="16" fillId="0" borderId="491" xfId="0" applyFont="1" applyBorder="1" applyAlignment="1">
      <alignment horizontal="left" vertical="center" wrapText="1"/>
    </xf>
    <xf numFmtId="0" fontId="16" fillId="0" borderId="492" xfId="0" applyFont="1" applyBorder="1" applyAlignment="1">
      <alignment horizontal="left" vertical="center" wrapText="1"/>
    </xf>
    <xf numFmtId="0" fontId="16" fillId="0" borderId="493" xfId="0" applyFont="1" applyBorder="1" applyAlignment="1">
      <alignment horizontal="left" vertical="center" wrapText="1"/>
    </xf>
    <xf numFmtId="0" fontId="7" fillId="3" borderId="491" xfId="0" applyFont="1" applyFill="1" applyBorder="1" applyAlignment="1">
      <alignment horizontal="center" vertical="center"/>
    </xf>
    <xf numFmtId="0" fontId="7" fillId="3" borderId="492" xfId="0" applyFont="1" applyFill="1" applyBorder="1" applyAlignment="1">
      <alignment horizontal="center" vertical="center"/>
    </xf>
    <xf numFmtId="0" fontId="11" fillId="0" borderId="492" xfId="0" applyFont="1" applyBorder="1" applyAlignment="1">
      <alignment horizontal="left" vertical="center" wrapText="1"/>
    </xf>
    <xf numFmtId="0" fontId="11" fillId="0" borderId="493" xfId="0" applyFont="1" applyBorder="1" applyAlignment="1">
      <alignment horizontal="left" vertical="center" wrapText="1"/>
    </xf>
    <xf numFmtId="0" fontId="7" fillId="3" borderId="494" xfId="0" applyFont="1" applyFill="1" applyBorder="1" applyAlignment="1">
      <alignment horizontal="center" vertical="center"/>
    </xf>
    <xf numFmtId="0" fontId="7" fillId="3" borderId="495" xfId="0" applyFont="1" applyFill="1" applyBorder="1" applyAlignment="1">
      <alignment horizontal="center" vertical="center"/>
    </xf>
    <xf numFmtId="0" fontId="13" fillId="0" borderId="496" xfId="0" applyFont="1" applyBorder="1" applyAlignment="1">
      <alignment horizontal="left" vertical="center" shrinkToFit="1"/>
    </xf>
    <xf numFmtId="0" fontId="13" fillId="0" borderId="497" xfId="0" applyFont="1" applyBorder="1" applyAlignment="1">
      <alignment horizontal="left" vertical="center" shrinkToFit="1"/>
    </xf>
    <xf numFmtId="0" fontId="13" fillId="0" borderId="498" xfId="0" applyFont="1" applyBorder="1" applyAlignment="1">
      <alignment horizontal="left" vertical="center" shrinkToFit="1"/>
    </xf>
    <xf numFmtId="0" fontId="7" fillId="4" borderId="505" xfId="0" applyFont="1" applyFill="1" applyBorder="1" applyAlignment="1">
      <alignment horizontal="left" vertical="top" wrapText="1"/>
    </xf>
    <xf numFmtId="0" fontId="7" fillId="4" borderId="506" xfId="0" applyFont="1" applyFill="1" applyBorder="1" applyAlignment="1">
      <alignment horizontal="left" vertical="top" wrapText="1"/>
    </xf>
    <xf numFmtId="0" fontId="7" fillId="3" borderId="499" xfId="0" applyFont="1" applyFill="1" applyBorder="1" applyAlignment="1">
      <alignment horizontal="center" vertical="center"/>
    </xf>
    <xf numFmtId="0" fontId="7" fillId="3" borderId="500" xfId="0" applyFont="1" applyFill="1" applyBorder="1" applyAlignment="1">
      <alignment horizontal="center" vertical="center"/>
    </xf>
    <xf numFmtId="0" fontId="14" fillId="0" borderId="501" xfId="0" applyFont="1" applyBorder="1" applyAlignment="1">
      <alignment horizontal="left" vertical="center" shrinkToFit="1"/>
    </xf>
    <xf numFmtId="0" fontId="14" fillId="0" borderId="502" xfId="0" applyFont="1" applyBorder="1" applyAlignment="1">
      <alignment horizontal="left" vertical="center" shrinkToFit="1"/>
    </xf>
    <xf numFmtId="0" fontId="14" fillId="0" borderId="503" xfId="0" applyFont="1" applyBorder="1" applyAlignment="1">
      <alignment horizontal="left" vertical="center" shrinkToFit="1"/>
    </xf>
    <xf numFmtId="0" fontId="7" fillId="3" borderId="512" xfId="0" applyFont="1" applyFill="1" applyBorder="1" applyAlignment="1">
      <alignment horizontal="center" vertical="center"/>
    </xf>
    <xf numFmtId="0" fontId="7" fillId="3" borderId="513" xfId="0" applyFont="1" applyFill="1" applyBorder="1" applyAlignment="1">
      <alignment horizontal="center" vertical="center"/>
    </xf>
    <xf numFmtId="0" fontId="14" fillId="0" borderId="514" xfId="0" applyFont="1" applyBorder="1" applyAlignment="1">
      <alignment horizontal="left" vertical="center" shrinkToFit="1"/>
    </xf>
    <xf numFmtId="0" fontId="14" fillId="0" borderId="515" xfId="0" applyFont="1" applyBorder="1" applyAlignment="1">
      <alignment horizontal="left" vertical="center" shrinkToFit="1"/>
    </xf>
    <xf numFmtId="0" fontId="14" fillId="0" borderId="516" xfId="0" applyFont="1" applyBorder="1" applyAlignment="1">
      <alignment horizontal="left" vertical="center" shrinkToFit="1"/>
    </xf>
    <xf numFmtId="0" fontId="13" fillId="0" borderId="501" xfId="0" applyFont="1" applyBorder="1" applyAlignment="1">
      <alignment horizontal="left" vertical="center" shrinkToFit="1"/>
    </xf>
    <xf numFmtId="0" fontId="13" fillId="0" borderId="502" xfId="0" applyFont="1" applyBorder="1" applyAlignment="1">
      <alignment horizontal="left" vertical="center" shrinkToFit="1"/>
    </xf>
    <xf numFmtId="0" fontId="13" fillId="0" borderId="503" xfId="0" applyFont="1" applyBorder="1" applyAlignment="1">
      <alignment horizontal="left" vertical="center" shrinkToFit="1"/>
    </xf>
    <xf numFmtId="0" fontId="7" fillId="3" borderId="504" xfId="0" applyFont="1" applyFill="1" applyBorder="1" applyAlignment="1">
      <alignment horizontal="center" vertical="center" wrapText="1"/>
    </xf>
    <xf numFmtId="0" fontId="7" fillId="3" borderId="505" xfId="0" applyFont="1" applyFill="1" applyBorder="1" applyAlignment="1">
      <alignment horizontal="center" vertical="center" wrapText="1"/>
    </xf>
    <xf numFmtId="0" fontId="11" fillId="0" borderId="505" xfId="0" applyFont="1" applyBorder="1" applyAlignment="1">
      <alignment horizontal="left" vertical="center" wrapText="1"/>
    </xf>
    <xf numFmtId="0" fontId="11" fillId="0" borderId="506" xfId="0" applyFont="1" applyBorder="1" applyAlignment="1">
      <alignment horizontal="left" vertical="center" wrapText="1"/>
    </xf>
    <xf numFmtId="0" fontId="7" fillId="3" borderId="507" xfId="0" applyFont="1" applyFill="1" applyBorder="1" applyAlignment="1">
      <alignment horizontal="center" vertical="center"/>
    </xf>
    <xf numFmtId="0" fontId="7" fillId="3" borderId="508" xfId="0" applyFont="1" applyFill="1" applyBorder="1" applyAlignment="1">
      <alignment horizontal="center" vertical="center"/>
    </xf>
    <xf numFmtId="0" fontId="7" fillId="3" borderId="509" xfId="0" applyFont="1" applyFill="1" applyBorder="1" applyAlignment="1">
      <alignment horizontal="center" vertical="center"/>
    </xf>
    <xf numFmtId="0" fontId="8" fillId="0" borderId="510" xfId="0" applyFont="1" applyBorder="1" applyAlignment="1">
      <alignment horizontal="left" vertical="top" wrapText="1"/>
    </xf>
    <xf numFmtId="0" fontId="8" fillId="0" borderId="508" xfId="0" applyFont="1" applyBorder="1" applyAlignment="1">
      <alignment horizontal="left" vertical="top" wrapText="1"/>
    </xf>
    <xf numFmtId="0" fontId="8" fillId="0" borderId="511" xfId="0" applyFont="1" applyBorder="1" applyAlignment="1">
      <alignment horizontal="left" vertical="top" wrapText="1"/>
    </xf>
    <xf numFmtId="0" fontId="7" fillId="3" borderId="504" xfId="0" applyFont="1" applyFill="1" applyBorder="1" applyAlignment="1">
      <alignment horizontal="center" vertical="center"/>
    </xf>
    <xf numFmtId="0" fontId="7" fillId="3" borderId="505" xfId="0" applyFont="1" applyFill="1" applyBorder="1" applyAlignment="1">
      <alignment horizontal="center" vertical="center"/>
    </xf>
    <xf numFmtId="0" fontId="7" fillId="3" borderId="517" xfId="0" applyFont="1" applyFill="1" applyBorder="1" applyAlignment="1">
      <alignment horizontal="center" vertical="center" wrapText="1"/>
    </xf>
    <xf numFmtId="0" fontId="7" fillId="3" borderId="528" xfId="0" applyFont="1" applyFill="1" applyBorder="1" applyAlignment="1">
      <alignment horizontal="center" vertical="center"/>
    </xf>
    <xf numFmtId="0" fontId="7" fillId="3" borderId="529" xfId="0" applyFont="1" applyFill="1" applyBorder="1" applyAlignment="1">
      <alignment horizontal="center" vertical="center"/>
    </xf>
    <xf numFmtId="0" fontId="7" fillId="3" borderId="530" xfId="0" applyFont="1" applyFill="1" applyBorder="1" applyAlignment="1">
      <alignment horizontal="center" vertical="center"/>
    </xf>
    <xf numFmtId="0" fontId="8" fillId="0" borderId="531" xfId="0" applyFont="1" applyBorder="1" applyAlignment="1">
      <alignment horizontal="left" vertical="top" wrapText="1"/>
    </xf>
    <xf numFmtId="0" fontId="8" fillId="0" borderId="529" xfId="0" applyFont="1" applyBorder="1" applyAlignment="1">
      <alignment horizontal="left" vertical="top" wrapText="1"/>
    </xf>
    <xf numFmtId="0" fontId="8" fillId="0" borderId="532" xfId="0" applyFont="1" applyBorder="1" applyAlignment="1">
      <alignment horizontal="left" vertical="top" wrapText="1"/>
    </xf>
    <xf numFmtId="0" fontId="7" fillId="3" borderId="523" xfId="0" applyFont="1" applyFill="1" applyBorder="1" applyAlignment="1">
      <alignment horizontal="center" vertical="center"/>
    </xf>
    <xf numFmtId="0" fontId="7" fillId="3" borderId="524" xfId="0" applyFont="1" applyFill="1" applyBorder="1" applyAlignment="1">
      <alignment horizontal="center" vertical="center"/>
    </xf>
    <xf numFmtId="0" fontId="14" fillId="0" borderId="525" xfId="0" applyFont="1" applyBorder="1" applyAlignment="1">
      <alignment horizontal="left" vertical="center" shrinkToFit="1"/>
    </xf>
    <xf numFmtId="0" fontId="14" fillId="0" borderId="526" xfId="0" applyFont="1" applyBorder="1" applyAlignment="1">
      <alignment horizontal="left" vertical="center" shrinkToFit="1"/>
    </xf>
    <xf numFmtId="0" fontId="14" fillId="0" borderId="527" xfId="0" applyFont="1" applyBorder="1" applyAlignment="1">
      <alignment horizontal="left" vertical="center" shrinkToFit="1"/>
    </xf>
    <xf numFmtId="0" fontId="7" fillId="3" borderId="518" xfId="0" applyFont="1" applyFill="1" applyBorder="1" applyAlignment="1">
      <alignment horizontal="center" vertical="center"/>
    </xf>
    <xf numFmtId="0" fontId="7" fillId="3" borderId="519" xfId="0" applyFont="1" applyFill="1" applyBorder="1" applyAlignment="1">
      <alignment horizontal="center" vertical="center"/>
    </xf>
    <xf numFmtId="0" fontId="13" fillId="0" borderId="520" xfId="0" applyFont="1" applyBorder="1" applyAlignment="1">
      <alignment horizontal="left" vertical="center" shrinkToFit="1"/>
    </xf>
    <xf numFmtId="0" fontId="13" fillId="0" borderId="521" xfId="0" applyFont="1" applyBorder="1" applyAlignment="1">
      <alignment horizontal="left" vertical="center" shrinkToFit="1"/>
    </xf>
    <xf numFmtId="0" fontId="13" fillId="0" borderId="522" xfId="0" applyFont="1" applyBorder="1" applyAlignment="1">
      <alignment horizontal="left" vertical="center" shrinkToFit="1"/>
    </xf>
    <xf numFmtId="0" fontId="13" fillId="0" borderId="525" xfId="0" applyFont="1" applyBorder="1" applyAlignment="1">
      <alignment horizontal="left" vertical="center" shrinkToFit="1"/>
    </xf>
    <xf numFmtId="0" fontId="13" fillId="0" borderId="526" xfId="0" applyFont="1" applyBorder="1" applyAlignment="1">
      <alignment horizontal="left" vertical="center" shrinkToFit="1"/>
    </xf>
    <xf numFmtId="0" fontId="13" fillId="0" borderId="527" xfId="0" applyFont="1" applyBorder="1" applyAlignment="1">
      <alignment horizontal="left" vertical="center" shrinkToFit="1"/>
    </xf>
    <xf numFmtId="0" fontId="7" fillId="3" borderId="533" xfId="0" applyFont="1" applyFill="1" applyBorder="1" applyAlignment="1">
      <alignment horizontal="center" vertical="center"/>
    </xf>
    <xf numFmtId="0" fontId="7" fillId="3" borderId="534" xfId="0" applyFont="1" applyFill="1" applyBorder="1" applyAlignment="1">
      <alignment horizontal="center" vertical="center"/>
    </xf>
    <xf numFmtId="0" fontId="14" fillId="0" borderId="535" xfId="0" applyFont="1" applyBorder="1" applyAlignment="1">
      <alignment horizontal="left" vertical="center" shrinkToFit="1"/>
    </xf>
    <xf numFmtId="0" fontId="14" fillId="0" borderId="536" xfId="0" applyFont="1" applyBorder="1" applyAlignment="1">
      <alignment horizontal="left" vertical="center" shrinkToFit="1"/>
    </xf>
    <xf numFmtId="0" fontId="14" fillId="0" borderId="537" xfId="0" applyFont="1" applyBorder="1" applyAlignment="1">
      <alignment horizontal="left" vertical="center" shrinkToFit="1"/>
    </xf>
    <xf numFmtId="0" fontId="7" fillId="3" borderId="538" xfId="0" applyFont="1" applyFill="1" applyBorder="1" applyAlignment="1">
      <alignment horizontal="center" vertical="center" wrapText="1"/>
    </xf>
    <xf numFmtId="0" fontId="7" fillId="3" borderId="539" xfId="0" applyFont="1" applyFill="1" applyBorder="1" applyAlignment="1">
      <alignment horizontal="center" vertical="center" wrapText="1"/>
    </xf>
    <xf numFmtId="0" fontId="7" fillId="3" borderId="540" xfId="0" applyFont="1" applyFill="1" applyBorder="1" applyAlignment="1">
      <alignment horizontal="center" vertical="center" wrapText="1"/>
    </xf>
    <xf numFmtId="0" fontId="7" fillId="4" borderId="538" xfId="0" applyFont="1" applyFill="1" applyBorder="1" applyAlignment="1">
      <alignment horizontal="left" vertical="top" wrapText="1"/>
    </xf>
    <xf numFmtId="0" fontId="7" fillId="4" borderId="539" xfId="0" applyFont="1" applyFill="1" applyBorder="1" applyAlignment="1">
      <alignment horizontal="left" vertical="top" wrapText="1"/>
    </xf>
    <xf numFmtId="0" fontId="7" fillId="4" borderId="540" xfId="0" applyFont="1" applyFill="1" applyBorder="1" applyAlignment="1">
      <alignment horizontal="left" vertical="top" wrapText="1"/>
    </xf>
    <xf numFmtId="0" fontId="10" fillId="4" borderId="538" xfId="0" applyFont="1" applyFill="1" applyBorder="1" applyAlignment="1">
      <alignment horizontal="center" vertical="center" wrapText="1"/>
    </xf>
    <xf numFmtId="0" fontId="10" fillId="4" borderId="540" xfId="0" applyFont="1" applyFill="1" applyBorder="1" applyAlignment="1">
      <alignment horizontal="center" vertical="center" wrapText="1"/>
    </xf>
    <xf numFmtId="0" fontId="16" fillId="0" borderId="538" xfId="0" applyFont="1" applyBorder="1" applyAlignment="1">
      <alignment horizontal="left" vertical="center" wrapText="1"/>
    </xf>
    <xf numFmtId="0" fontId="16" fillId="0" borderId="539" xfId="0" applyFont="1" applyBorder="1" applyAlignment="1">
      <alignment horizontal="left" vertical="center" wrapText="1"/>
    </xf>
    <xf numFmtId="0" fontId="16" fillId="0" borderId="540" xfId="0" applyFont="1" applyBorder="1" applyAlignment="1">
      <alignment horizontal="left" vertical="center" wrapText="1"/>
    </xf>
    <xf numFmtId="0" fontId="7" fillId="3" borderId="538" xfId="0" applyFont="1" applyFill="1" applyBorder="1" applyAlignment="1">
      <alignment horizontal="center" vertical="center"/>
    </xf>
    <xf numFmtId="0" fontId="7" fillId="3" borderId="539" xfId="0" applyFont="1" applyFill="1" applyBorder="1" applyAlignment="1">
      <alignment horizontal="center" vertical="center"/>
    </xf>
    <xf numFmtId="0" fontId="11" fillId="0" borderId="539" xfId="0" applyFont="1" applyBorder="1" applyAlignment="1">
      <alignment horizontal="left" vertical="center" wrapText="1"/>
    </xf>
    <xf numFmtId="0" fontId="11" fillId="0" borderId="540" xfId="0" applyFont="1" applyBorder="1" applyAlignment="1">
      <alignment horizontal="left" vertical="center" wrapText="1"/>
    </xf>
    <xf numFmtId="0" fontId="7" fillId="3" borderId="541" xfId="0" applyFont="1" applyFill="1" applyBorder="1" applyAlignment="1">
      <alignment horizontal="center" vertical="center"/>
    </xf>
    <xf numFmtId="0" fontId="7" fillId="3" borderId="542" xfId="0" applyFont="1" applyFill="1" applyBorder="1" applyAlignment="1">
      <alignment horizontal="center" vertical="center"/>
    </xf>
    <xf numFmtId="0" fontId="13" fillId="0" borderId="543" xfId="0" applyFont="1" applyBorder="1" applyAlignment="1">
      <alignment horizontal="left" vertical="center" shrinkToFit="1"/>
    </xf>
    <xf numFmtId="0" fontId="13" fillId="0" borderId="544" xfId="0" applyFont="1" applyBorder="1" applyAlignment="1">
      <alignment horizontal="left" vertical="center" shrinkToFit="1"/>
    </xf>
    <xf numFmtId="0" fontId="13" fillId="0" borderId="545" xfId="0" applyFont="1" applyBorder="1" applyAlignment="1">
      <alignment horizontal="left" vertical="center" shrinkToFit="1"/>
    </xf>
    <xf numFmtId="0" fontId="7" fillId="4" borderId="552" xfId="0" applyFont="1" applyFill="1" applyBorder="1" applyAlignment="1">
      <alignment horizontal="left" vertical="top" wrapText="1"/>
    </xf>
    <xf numFmtId="0" fontId="7" fillId="4" borderId="553" xfId="0" applyFont="1" applyFill="1" applyBorder="1" applyAlignment="1">
      <alignment horizontal="left" vertical="top" wrapText="1"/>
    </xf>
    <xf numFmtId="0" fontId="7" fillId="3" borderId="546" xfId="0" applyFont="1" applyFill="1" applyBorder="1" applyAlignment="1">
      <alignment horizontal="center" vertical="center"/>
    </xf>
    <xf numFmtId="0" fontId="7" fillId="3" borderId="547" xfId="0" applyFont="1" applyFill="1" applyBorder="1" applyAlignment="1">
      <alignment horizontal="center" vertical="center"/>
    </xf>
    <xf numFmtId="0" fontId="14" fillId="0" borderId="548" xfId="0" applyFont="1" applyBorder="1" applyAlignment="1">
      <alignment horizontal="left" vertical="center" shrinkToFit="1"/>
    </xf>
    <xf numFmtId="0" fontId="14" fillId="0" borderId="549" xfId="0" applyFont="1" applyBorder="1" applyAlignment="1">
      <alignment horizontal="left" vertical="center" shrinkToFit="1"/>
    </xf>
    <xf numFmtId="0" fontId="14" fillId="0" borderId="550" xfId="0" applyFont="1" applyBorder="1" applyAlignment="1">
      <alignment horizontal="left" vertical="center" shrinkToFit="1"/>
    </xf>
    <xf numFmtId="0" fontId="7" fillId="3" borderId="559" xfId="0" applyFont="1" applyFill="1" applyBorder="1" applyAlignment="1">
      <alignment horizontal="center" vertical="center"/>
    </xf>
    <xf numFmtId="0" fontId="7" fillId="3" borderId="560" xfId="0" applyFont="1" applyFill="1" applyBorder="1" applyAlignment="1">
      <alignment horizontal="center" vertical="center"/>
    </xf>
    <xf numFmtId="0" fontId="14" fillId="0" borderId="561" xfId="0" applyFont="1" applyBorder="1" applyAlignment="1">
      <alignment horizontal="left" vertical="center" shrinkToFit="1"/>
    </xf>
    <xf numFmtId="0" fontId="14" fillId="0" borderId="562" xfId="0" applyFont="1" applyBorder="1" applyAlignment="1">
      <alignment horizontal="left" vertical="center" shrinkToFit="1"/>
    </xf>
    <xf numFmtId="0" fontId="14" fillId="0" borderId="563" xfId="0" applyFont="1" applyBorder="1" applyAlignment="1">
      <alignment horizontal="left" vertical="center" shrinkToFit="1"/>
    </xf>
    <xf numFmtId="0" fontId="13" fillId="0" borderId="548" xfId="0" applyFont="1" applyBorder="1" applyAlignment="1">
      <alignment horizontal="left" vertical="center" shrinkToFit="1"/>
    </xf>
    <xf numFmtId="0" fontId="13" fillId="0" borderId="549" xfId="0" applyFont="1" applyBorder="1" applyAlignment="1">
      <alignment horizontal="left" vertical="center" shrinkToFit="1"/>
    </xf>
    <xf numFmtId="0" fontId="13" fillId="0" borderId="550" xfId="0" applyFont="1" applyBorder="1" applyAlignment="1">
      <alignment horizontal="left" vertical="center" shrinkToFit="1"/>
    </xf>
    <xf numFmtId="0" fontId="7" fillId="3" borderId="551" xfId="0" applyFont="1" applyFill="1" applyBorder="1" applyAlignment="1">
      <alignment horizontal="center" vertical="center" wrapText="1"/>
    </xf>
    <xf numFmtId="0" fontId="7" fillId="3" borderId="552" xfId="0" applyFont="1" applyFill="1" applyBorder="1" applyAlignment="1">
      <alignment horizontal="center" vertical="center" wrapText="1"/>
    </xf>
    <xf numFmtId="0" fontId="11" fillId="0" borderId="552" xfId="0" applyFont="1" applyBorder="1" applyAlignment="1">
      <alignment horizontal="left" vertical="center" wrapText="1"/>
    </xf>
    <xf numFmtId="0" fontId="11" fillId="0" borderId="553" xfId="0" applyFont="1" applyBorder="1" applyAlignment="1">
      <alignment horizontal="left" vertical="center" wrapText="1"/>
    </xf>
    <xf numFmtId="0" fontId="7" fillId="3" borderId="554" xfId="0" applyFont="1" applyFill="1" applyBorder="1" applyAlignment="1">
      <alignment horizontal="center" vertical="center"/>
    </xf>
    <xf numFmtId="0" fontId="7" fillId="3" borderId="555" xfId="0" applyFont="1" applyFill="1" applyBorder="1" applyAlignment="1">
      <alignment horizontal="center" vertical="center"/>
    </xf>
    <xf numFmtId="0" fontId="7" fillId="3" borderId="556" xfId="0" applyFont="1" applyFill="1" applyBorder="1" applyAlignment="1">
      <alignment horizontal="center" vertical="center"/>
    </xf>
    <xf numFmtId="0" fontId="8" fillId="0" borderId="557" xfId="0" applyFont="1" applyBorder="1" applyAlignment="1">
      <alignment horizontal="left" vertical="top" wrapText="1"/>
    </xf>
    <xf numFmtId="0" fontId="8" fillId="0" borderId="555" xfId="0" applyFont="1" applyBorder="1" applyAlignment="1">
      <alignment horizontal="left" vertical="top" wrapText="1"/>
    </xf>
    <xf numFmtId="0" fontId="8" fillId="0" borderId="558" xfId="0" applyFont="1" applyBorder="1" applyAlignment="1">
      <alignment horizontal="left" vertical="top" wrapText="1"/>
    </xf>
    <xf numFmtId="0" fontId="7" fillId="3" borderId="551" xfId="0" applyFont="1" applyFill="1" applyBorder="1" applyAlignment="1">
      <alignment horizontal="center" vertical="center"/>
    </xf>
    <xf numFmtId="0" fontId="7" fillId="3" borderId="552" xfId="0" applyFont="1" applyFill="1" applyBorder="1" applyAlignment="1">
      <alignment horizontal="center" vertical="center"/>
    </xf>
    <xf numFmtId="38" fontId="8" fillId="0" borderId="7" xfId="1" applyFont="1" applyBorder="1" applyAlignment="1">
      <alignment horizontal="right" vertical="center" wrapText="1"/>
    </xf>
    <xf numFmtId="0" fontId="7" fillId="3" borderId="564" xfId="0" applyFont="1" applyFill="1" applyBorder="1" applyAlignment="1">
      <alignment horizontal="center" vertical="center" wrapText="1"/>
    </xf>
    <xf numFmtId="0" fontId="7" fillId="3" borderId="575" xfId="0" applyFont="1" applyFill="1" applyBorder="1" applyAlignment="1">
      <alignment horizontal="center" vertical="center"/>
    </xf>
    <xf numFmtId="0" fontId="7" fillId="3" borderId="576" xfId="0" applyFont="1" applyFill="1" applyBorder="1" applyAlignment="1">
      <alignment horizontal="center" vertical="center"/>
    </xf>
    <xf numFmtId="0" fontId="7" fillId="3" borderId="577" xfId="0" applyFont="1" applyFill="1" applyBorder="1" applyAlignment="1">
      <alignment horizontal="center" vertical="center"/>
    </xf>
    <xf numFmtId="0" fontId="8" fillId="0" borderId="578" xfId="0" applyFont="1" applyBorder="1" applyAlignment="1">
      <alignment horizontal="left" vertical="top" wrapText="1"/>
    </xf>
    <xf numFmtId="0" fontId="8" fillId="0" borderId="576" xfId="0" applyFont="1" applyBorder="1" applyAlignment="1">
      <alignment horizontal="left" vertical="top" wrapText="1"/>
    </xf>
    <xf numFmtId="0" fontId="8" fillId="0" borderId="579" xfId="0" applyFont="1" applyBorder="1" applyAlignment="1">
      <alignment horizontal="left" vertical="top" wrapText="1"/>
    </xf>
    <xf numFmtId="0" fontId="7" fillId="3" borderId="570" xfId="0" applyFont="1" applyFill="1" applyBorder="1" applyAlignment="1">
      <alignment horizontal="center" vertical="center"/>
    </xf>
    <xf numFmtId="0" fontId="7" fillId="3" borderId="571" xfId="0" applyFont="1" applyFill="1" applyBorder="1" applyAlignment="1">
      <alignment horizontal="center" vertical="center"/>
    </xf>
    <xf numFmtId="0" fontId="14" fillId="0" borderId="572" xfId="0" applyFont="1" applyBorder="1" applyAlignment="1">
      <alignment horizontal="left" vertical="center" shrinkToFit="1"/>
    </xf>
    <xf numFmtId="0" fontId="14" fillId="0" borderId="573" xfId="0" applyFont="1" applyBorder="1" applyAlignment="1">
      <alignment horizontal="left" vertical="center" shrinkToFit="1"/>
    </xf>
    <xf numFmtId="0" fontId="14" fillId="0" borderId="574" xfId="0" applyFont="1" applyBorder="1" applyAlignment="1">
      <alignment horizontal="left" vertical="center" shrinkToFit="1"/>
    </xf>
    <xf numFmtId="0" fontId="7" fillId="3" borderId="565" xfId="0" applyFont="1" applyFill="1" applyBorder="1" applyAlignment="1">
      <alignment horizontal="center" vertical="center"/>
    </xf>
    <xf numFmtId="0" fontId="7" fillId="3" borderId="566" xfId="0" applyFont="1" applyFill="1" applyBorder="1" applyAlignment="1">
      <alignment horizontal="center" vertical="center"/>
    </xf>
    <xf numFmtId="0" fontId="13" fillId="0" borderId="567" xfId="0" applyFont="1" applyBorder="1" applyAlignment="1">
      <alignment horizontal="left" vertical="center" shrinkToFit="1"/>
    </xf>
    <xf numFmtId="0" fontId="13" fillId="0" borderId="568" xfId="0" applyFont="1" applyBorder="1" applyAlignment="1">
      <alignment horizontal="left" vertical="center" shrinkToFit="1"/>
    </xf>
    <xf numFmtId="0" fontId="13" fillId="0" borderId="569" xfId="0" applyFont="1" applyBorder="1" applyAlignment="1">
      <alignment horizontal="left" vertical="center" shrinkToFit="1"/>
    </xf>
    <xf numFmtId="0" fontId="13" fillId="0" borderId="572" xfId="0" applyFont="1" applyBorder="1" applyAlignment="1">
      <alignment horizontal="left" vertical="center" shrinkToFit="1"/>
    </xf>
    <xf numFmtId="0" fontId="13" fillId="0" borderId="573" xfId="0" applyFont="1" applyBorder="1" applyAlignment="1">
      <alignment horizontal="left" vertical="center" shrinkToFit="1"/>
    </xf>
    <xf numFmtId="0" fontId="13" fillId="0" borderId="574" xfId="0" applyFont="1" applyBorder="1" applyAlignment="1">
      <alignment horizontal="left" vertical="center" shrinkToFit="1"/>
    </xf>
    <xf numFmtId="0" fontId="7" fillId="3" borderId="580" xfId="0" applyFont="1" applyFill="1" applyBorder="1" applyAlignment="1">
      <alignment horizontal="center" vertical="center"/>
    </xf>
    <xf numFmtId="0" fontId="7" fillId="3" borderId="581" xfId="0" applyFont="1" applyFill="1" applyBorder="1" applyAlignment="1">
      <alignment horizontal="center" vertical="center"/>
    </xf>
    <xf numFmtId="0" fontId="14" fillId="0" borderId="582" xfId="0" applyFont="1" applyBorder="1" applyAlignment="1">
      <alignment horizontal="left" vertical="center" shrinkToFit="1"/>
    </xf>
    <xf numFmtId="0" fontId="14" fillId="0" borderId="583" xfId="0" applyFont="1" applyBorder="1" applyAlignment="1">
      <alignment horizontal="left" vertical="center" shrinkToFit="1"/>
    </xf>
    <xf numFmtId="0" fontId="14" fillId="0" borderId="584" xfId="0" applyFont="1" applyBorder="1" applyAlignment="1">
      <alignment horizontal="left" vertical="center" shrinkToFit="1"/>
    </xf>
    <xf numFmtId="0" fontId="7" fillId="3" borderId="585" xfId="0" applyFont="1" applyFill="1" applyBorder="1" applyAlignment="1">
      <alignment horizontal="center" vertical="center" wrapText="1"/>
    </xf>
    <xf numFmtId="0" fontId="7" fillId="3" borderId="586" xfId="0" applyFont="1" applyFill="1" applyBorder="1" applyAlignment="1">
      <alignment horizontal="center" vertical="center" wrapText="1"/>
    </xf>
    <xf numFmtId="0" fontId="7" fillId="3" borderId="587" xfId="0" applyFont="1" applyFill="1" applyBorder="1" applyAlignment="1">
      <alignment horizontal="center" vertical="center" wrapText="1"/>
    </xf>
    <xf numFmtId="0" fontId="7" fillId="4" borderId="585" xfId="0" applyFont="1" applyFill="1" applyBorder="1" applyAlignment="1">
      <alignment horizontal="left" vertical="top" wrapText="1"/>
    </xf>
    <xf numFmtId="0" fontId="7" fillId="4" borderId="586" xfId="0" applyFont="1" applyFill="1" applyBorder="1" applyAlignment="1">
      <alignment horizontal="left" vertical="top" wrapText="1"/>
    </xf>
    <xf numFmtId="0" fontId="7" fillId="4" borderId="587" xfId="0" applyFont="1" applyFill="1" applyBorder="1" applyAlignment="1">
      <alignment horizontal="left" vertical="top" wrapText="1"/>
    </xf>
    <xf numFmtId="0" fontId="10" fillId="4" borderId="585" xfId="0" applyFont="1" applyFill="1" applyBorder="1" applyAlignment="1">
      <alignment horizontal="center" vertical="center" wrapText="1"/>
    </xf>
    <xf numFmtId="0" fontId="10" fillId="4" borderId="587" xfId="0" applyFont="1" applyFill="1" applyBorder="1" applyAlignment="1">
      <alignment horizontal="center" vertical="center" wrapText="1"/>
    </xf>
    <xf numFmtId="0" fontId="16" fillId="0" borderId="585" xfId="0" applyFont="1" applyBorder="1" applyAlignment="1">
      <alignment horizontal="left" vertical="center" wrapText="1"/>
    </xf>
    <xf numFmtId="0" fontId="16" fillId="0" borderId="586" xfId="0" applyFont="1" applyBorder="1" applyAlignment="1">
      <alignment horizontal="left" vertical="center" wrapText="1"/>
    </xf>
    <xf numFmtId="0" fontId="16" fillId="0" borderId="587" xfId="0" applyFont="1" applyBorder="1" applyAlignment="1">
      <alignment horizontal="left" vertical="center" wrapText="1"/>
    </xf>
    <xf numFmtId="0" fontId="7" fillId="3" borderId="585" xfId="0" applyFont="1" applyFill="1" applyBorder="1" applyAlignment="1">
      <alignment horizontal="center" vertical="center"/>
    </xf>
    <xf numFmtId="0" fontId="7" fillId="3" borderId="586" xfId="0" applyFont="1" applyFill="1" applyBorder="1" applyAlignment="1">
      <alignment horizontal="center" vertical="center"/>
    </xf>
    <xf numFmtId="0" fontId="11" fillId="0" borderId="586" xfId="0" applyFont="1" applyBorder="1" applyAlignment="1">
      <alignment horizontal="left" vertical="center" wrapText="1"/>
    </xf>
    <xf numFmtId="0" fontId="11" fillId="0" borderId="587" xfId="0" applyFont="1" applyBorder="1" applyAlignment="1">
      <alignment horizontal="left" vertical="center" wrapText="1"/>
    </xf>
    <xf numFmtId="0" fontId="7" fillId="3" borderId="588" xfId="0" applyFont="1" applyFill="1" applyBorder="1" applyAlignment="1">
      <alignment horizontal="center" vertical="center"/>
    </xf>
    <xf numFmtId="0" fontId="7" fillId="3" borderId="589" xfId="0" applyFont="1" applyFill="1" applyBorder="1" applyAlignment="1">
      <alignment horizontal="center" vertical="center"/>
    </xf>
    <xf numFmtId="0" fontId="13" fillId="0" borderId="590" xfId="0" applyFont="1" applyBorder="1" applyAlignment="1">
      <alignment horizontal="left" vertical="center" shrinkToFit="1"/>
    </xf>
    <xf numFmtId="0" fontId="13" fillId="0" borderId="591" xfId="0" applyFont="1" applyBorder="1" applyAlignment="1">
      <alignment horizontal="left" vertical="center" shrinkToFit="1"/>
    </xf>
    <xf numFmtId="0" fontId="13" fillId="0" borderId="592" xfId="0" applyFont="1" applyBorder="1" applyAlignment="1">
      <alignment horizontal="left" vertical="center" shrinkToFit="1"/>
    </xf>
    <xf numFmtId="0" fontId="7" fillId="4" borderId="599" xfId="0" applyFont="1" applyFill="1" applyBorder="1" applyAlignment="1">
      <alignment horizontal="left" vertical="top" wrapText="1"/>
    </xf>
    <xf numFmtId="0" fontId="7" fillId="4" borderId="600" xfId="0" applyFont="1" applyFill="1" applyBorder="1" applyAlignment="1">
      <alignment horizontal="left" vertical="top" wrapText="1"/>
    </xf>
    <xf numFmtId="0" fontId="7" fillId="3" borderId="593" xfId="0" applyFont="1" applyFill="1" applyBorder="1" applyAlignment="1">
      <alignment horizontal="center" vertical="center"/>
    </xf>
    <xf numFmtId="0" fontId="7" fillId="3" borderId="594" xfId="0" applyFont="1" applyFill="1" applyBorder="1" applyAlignment="1">
      <alignment horizontal="center" vertical="center"/>
    </xf>
    <xf numFmtId="0" fontId="14" fillId="0" borderId="595" xfId="0" applyFont="1" applyBorder="1" applyAlignment="1">
      <alignment horizontal="left" vertical="center" shrinkToFit="1"/>
    </xf>
    <xf numFmtId="0" fontId="14" fillId="0" borderId="596" xfId="0" applyFont="1" applyBorder="1" applyAlignment="1">
      <alignment horizontal="left" vertical="center" shrinkToFit="1"/>
    </xf>
    <xf numFmtId="0" fontId="14" fillId="0" borderId="597" xfId="0" applyFont="1" applyBorder="1" applyAlignment="1">
      <alignment horizontal="left" vertical="center" shrinkToFit="1"/>
    </xf>
    <xf numFmtId="0" fontId="7" fillId="3" borderId="606" xfId="0" applyFont="1" applyFill="1" applyBorder="1" applyAlignment="1">
      <alignment horizontal="center" vertical="center"/>
    </xf>
    <xf numFmtId="0" fontId="7" fillId="3" borderId="607" xfId="0" applyFont="1" applyFill="1" applyBorder="1" applyAlignment="1">
      <alignment horizontal="center" vertical="center"/>
    </xf>
    <xf numFmtId="0" fontId="14" fillId="0" borderId="608" xfId="0" applyFont="1" applyBorder="1" applyAlignment="1">
      <alignment horizontal="left" vertical="center" shrinkToFit="1"/>
    </xf>
    <xf numFmtId="0" fontId="14" fillId="0" borderId="609" xfId="0" applyFont="1" applyBorder="1" applyAlignment="1">
      <alignment horizontal="left" vertical="center" shrinkToFit="1"/>
    </xf>
    <xf numFmtId="0" fontId="14" fillId="0" borderId="610" xfId="0" applyFont="1" applyBorder="1" applyAlignment="1">
      <alignment horizontal="left" vertical="center" shrinkToFit="1"/>
    </xf>
    <xf numFmtId="0" fontId="13" fillId="0" borderId="595" xfId="0" applyFont="1" applyBorder="1" applyAlignment="1">
      <alignment horizontal="left" vertical="center" shrinkToFit="1"/>
    </xf>
    <xf numFmtId="0" fontId="13" fillId="0" borderId="596" xfId="0" applyFont="1" applyBorder="1" applyAlignment="1">
      <alignment horizontal="left" vertical="center" shrinkToFit="1"/>
    </xf>
    <xf numFmtId="0" fontId="13" fillId="0" borderId="597" xfId="0" applyFont="1" applyBorder="1" applyAlignment="1">
      <alignment horizontal="left" vertical="center" shrinkToFit="1"/>
    </xf>
    <xf numFmtId="0" fontId="7" fillId="3" borderId="598" xfId="0" applyFont="1" applyFill="1" applyBorder="1" applyAlignment="1">
      <alignment horizontal="center" vertical="center" wrapText="1"/>
    </xf>
    <xf numFmtId="0" fontId="7" fillId="3" borderId="599" xfId="0" applyFont="1" applyFill="1" applyBorder="1" applyAlignment="1">
      <alignment horizontal="center" vertical="center" wrapText="1"/>
    </xf>
    <xf numFmtId="0" fontId="11" fillId="0" borderId="599" xfId="0" applyFont="1" applyBorder="1" applyAlignment="1">
      <alignment horizontal="left" vertical="center" wrapText="1"/>
    </xf>
    <xf numFmtId="0" fontId="11" fillId="0" borderId="600" xfId="0" applyFont="1" applyBorder="1" applyAlignment="1">
      <alignment horizontal="left" vertical="center" wrapText="1"/>
    </xf>
    <xf numFmtId="0" fontId="7" fillId="3" borderId="601" xfId="0" applyFont="1" applyFill="1" applyBorder="1" applyAlignment="1">
      <alignment horizontal="center" vertical="center"/>
    </xf>
    <xf numFmtId="0" fontId="7" fillId="3" borderId="602" xfId="0" applyFont="1" applyFill="1" applyBorder="1" applyAlignment="1">
      <alignment horizontal="center" vertical="center"/>
    </xf>
    <xf numFmtId="0" fontId="7" fillId="3" borderId="603" xfId="0" applyFont="1" applyFill="1" applyBorder="1" applyAlignment="1">
      <alignment horizontal="center" vertical="center"/>
    </xf>
    <xf numFmtId="0" fontId="8" fillId="0" borderId="604" xfId="0" applyFont="1" applyBorder="1" applyAlignment="1">
      <alignment horizontal="left" vertical="top" wrapText="1"/>
    </xf>
    <xf numFmtId="0" fontId="8" fillId="0" borderId="602" xfId="0" applyFont="1" applyBorder="1" applyAlignment="1">
      <alignment horizontal="left" vertical="top" wrapText="1"/>
    </xf>
    <xf numFmtId="0" fontId="8" fillId="0" borderId="605" xfId="0" applyFont="1" applyBorder="1" applyAlignment="1">
      <alignment horizontal="left" vertical="top" wrapText="1"/>
    </xf>
    <xf numFmtId="0" fontId="7" fillId="3" borderId="598" xfId="0" applyFont="1" applyFill="1" applyBorder="1" applyAlignment="1">
      <alignment horizontal="center" vertical="center"/>
    </xf>
    <xf numFmtId="0" fontId="7" fillId="3" borderId="599" xfId="0" applyFont="1" applyFill="1" applyBorder="1" applyAlignment="1">
      <alignment horizontal="center" vertical="center"/>
    </xf>
    <xf numFmtId="0" fontId="7" fillId="3" borderId="611" xfId="0" applyFont="1" applyFill="1" applyBorder="1" applyAlignment="1">
      <alignment horizontal="center" vertical="center" wrapText="1"/>
    </xf>
    <xf numFmtId="0" fontId="7" fillId="3" borderId="622" xfId="0" applyFont="1" applyFill="1" applyBorder="1" applyAlignment="1">
      <alignment horizontal="center" vertical="center"/>
    </xf>
    <xf numFmtId="0" fontId="7" fillId="3" borderId="623" xfId="0" applyFont="1" applyFill="1" applyBorder="1" applyAlignment="1">
      <alignment horizontal="center" vertical="center"/>
    </xf>
    <xf numFmtId="0" fontId="7" fillId="3" borderId="624" xfId="0" applyFont="1" applyFill="1" applyBorder="1" applyAlignment="1">
      <alignment horizontal="center" vertical="center"/>
    </xf>
    <xf numFmtId="0" fontId="8" fillId="0" borderId="625" xfId="0" applyFont="1" applyBorder="1" applyAlignment="1">
      <alignment horizontal="left" vertical="top" wrapText="1"/>
    </xf>
    <xf numFmtId="0" fontId="8" fillId="0" borderId="623" xfId="0" applyFont="1" applyBorder="1" applyAlignment="1">
      <alignment horizontal="left" vertical="top" wrapText="1"/>
    </xf>
    <xf numFmtId="0" fontId="8" fillId="0" borderId="626" xfId="0" applyFont="1" applyBorder="1" applyAlignment="1">
      <alignment horizontal="left" vertical="top" wrapText="1"/>
    </xf>
    <xf numFmtId="0" fontId="7" fillId="3" borderId="617" xfId="0" applyFont="1" applyFill="1" applyBorder="1" applyAlignment="1">
      <alignment horizontal="center" vertical="center"/>
    </xf>
    <xf numFmtId="0" fontId="7" fillId="3" borderId="618" xfId="0" applyFont="1" applyFill="1" applyBorder="1" applyAlignment="1">
      <alignment horizontal="center" vertical="center"/>
    </xf>
    <xf numFmtId="0" fontId="14" fillId="0" borderId="619" xfId="0" applyFont="1" applyBorder="1" applyAlignment="1">
      <alignment horizontal="left" vertical="center" shrinkToFit="1"/>
    </xf>
    <xf numFmtId="0" fontId="14" fillId="0" borderId="620" xfId="0" applyFont="1" applyBorder="1" applyAlignment="1">
      <alignment horizontal="left" vertical="center" shrinkToFit="1"/>
    </xf>
    <xf numFmtId="0" fontId="14" fillId="0" borderId="621" xfId="0" applyFont="1" applyBorder="1" applyAlignment="1">
      <alignment horizontal="left" vertical="center" shrinkToFit="1"/>
    </xf>
    <xf numFmtId="0" fontId="7" fillId="3" borderId="612" xfId="0" applyFont="1" applyFill="1" applyBorder="1" applyAlignment="1">
      <alignment horizontal="center" vertical="center"/>
    </xf>
    <xf numFmtId="0" fontId="7" fillId="3" borderId="613" xfId="0" applyFont="1" applyFill="1" applyBorder="1" applyAlignment="1">
      <alignment horizontal="center" vertical="center"/>
    </xf>
    <xf numFmtId="0" fontId="13" fillId="0" borderId="614" xfId="0" applyFont="1" applyBorder="1" applyAlignment="1">
      <alignment horizontal="left" vertical="center" shrinkToFit="1"/>
    </xf>
    <xf numFmtId="0" fontId="13" fillId="0" borderId="615" xfId="0" applyFont="1" applyBorder="1" applyAlignment="1">
      <alignment horizontal="left" vertical="center" shrinkToFit="1"/>
    </xf>
    <xf numFmtId="0" fontId="13" fillId="0" borderId="616" xfId="0" applyFont="1" applyBorder="1" applyAlignment="1">
      <alignment horizontal="left" vertical="center" shrinkToFit="1"/>
    </xf>
    <xf numFmtId="0" fontId="13" fillId="0" borderId="619" xfId="0" applyFont="1" applyBorder="1" applyAlignment="1">
      <alignment horizontal="left" vertical="center" shrinkToFit="1"/>
    </xf>
    <xf numFmtId="0" fontId="13" fillId="0" borderId="620" xfId="0" applyFont="1" applyBorder="1" applyAlignment="1">
      <alignment horizontal="left" vertical="center" shrinkToFit="1"/>
    </xf>
    <xf numFmtId="0" fontId="13" fillId="0" borderId="621" xfId="0" applyFont="1" applyBorder="1" applyAlignment="1">
      <alignment horizontal="left" vertical="center" shrinkToFit="1"/>
    </xf>
    <xf numFmtId="0" fontId="7" fillId="3" borderId="627" xfId="0" applyFont="1" applyFill="1" applyBorder="1" applyAlignment="1">
      <alignment horizontal="center" vertical="center"/>
    </xf>
    <xf numFmtId="0" fontId="7" fillId="3" borderId="628" xfId="0" applyFont="1" applyFill="1" applyBorder="1" applyAlignment="1">
      <alignment horizontal="center" vertical="center"/>
    </xf>
    <xf numFmtId="0" fontId="14" fillId="0" borderId="629" xfId="0" applyFont="1" applyBorder="1" applyAlignment="1">
      <alignment horizontal="left" vertical="center" shrinkToFit="1"/>
    </xf>
    <xf numFmtId="0" fontId="14" fillId="0" borderId="630" xfId="0" applyFont="1" applyBorder="1" applyAlignment="1">
      <alignment horizontal="left" vertical="center" shrinkToFit="1"/>
    </xf>
    <xf numFmtId="0" fontId="14" fillId="0" borderId="631" xfId="0" applyFont="1" applyBorder="1" applyAlignment="1">
      <alignment horizontal="left" vertical="center" shrinkToFit="1"/>
    </xf>
    <xf numFmtId="0" fontId="7" fillId="3" borderId="632" xfId="0" applyFont="1" applyFill="1" applyBorder="1" applyAlignment="1">
      <alignment horizontal="center" vertical="center" wrapText="1"/>
    </xf>
    <xf numFmtId="0" fontId="7" fillId="3" borderId="633" xfId="0" applyFont="1" applyFill="1" applyBorder="1" applyAlignment="1">
      <alignment horizontal="center" vertical="center" wrapText="1"/>
    </xf>
    <xf numFmtId="0" fontId="7" fillId="3" borderId="634" xfId="0" applyFont="1" applyFill="1" applyBorder="1" applyAlignment="1">
      <alignment horizontal="center" vertical="center" wrapText="1"/>
    </xf>
    <xf numFmtId="0" fontId="7" fillId="4" borderId="632" xfId="0" applyFont="1" applyFill="1" applyBorder="1" applyAlignment="1">
      <alignment horizontal="left" vertical="top" wrapText="1"/>
    </xf>
    <xf numFmtId="0" fontId="7" fillId="4" borderId="633" xfId="0" applyFont="1" applyFill="1" applyBorder="1" applyAlignment="1">
      <alignment horizontal="left" vertical="top" wrapText="1"/>
    </xf>
    <xf numFmtId="0" fontId="7" fillId="4" borderId="634" xfId="0" applyFont="1" applyFill="1" applyBorder="1" applyAlignment="1">
      <alignment horizontal="left" vertical="top" wrapText="1"/>
    </xf>
    <xf numFmtId="0" fontId="10" fillId="4" borderId="632" xfId="0" applyFont="1" applyFill="1" applyBorder="1" applyAlignment="1">
      <alignment horizontal="center" vertical="center" wrapText="1"/>
    </xf>
    <xf numFmtId="0" fontId="10" fillId="4" borderId="634" xfId="0" applyFont="1" applyFill="1" applyBorder="1" applyAlignment="1">
      <alignment horizontal="center" vertical="center" wrapText="1"/>
    </xf>
    <xf numFmtId="0" fontId="16" fillId="0" borderId="632" xfId="0" applyFont="1" applyBorder="1" applyAlignment="1">
      <alignment horizontal="left" vertical="center" wrapText="1"/>
    </xf>
    <xf numFmtId="0" fontId="16" fillId="0" borderId="633" xfId="0" applyFont="1" applyBorder="1" applyAlignment="1">
      <alignment horizontal="left" vertical="center" wrapText="1"/>
    </xf>
    <xf numFmtId="0" fontId="16" fillId="0" borderId="634" xfId="0" applyFont="1" applyBorder="1" applyAlignment="1">
      <alignment horizontal="left" vertical="center" wrapText="1"/>
    </xf>
    <xf numFmtId="0" fontId="7" fillId="3" borderId="632" xfId="0" applyFont="1" applyFill="1" applyBorder="1" applyAlignment="1">
      <alignment horizontal="center" vertical="center"/>
    </xf>
    <xf numFmtId="0" fontId="7" fillId="3" borderId="633" xfId="0" applyFont="1" applyFill="1" applyBorder="1" applyAlignment="1">
      <alignment horizontal="center" vertical="center"/>
    </xf>
    <xf numFmtId="0" fontId="11" fillId="0" borderId="633" xfId="0" applyFont="1" applyBorder="1" applyAlignment="1">
      <alignment horizontal="left" vertical="center" wrapText="1"/>
    </xf>
    <xf numFmtId="0" fontId="11" fillId="0" borderId="634" xfId="0" applyFont="1" applyBorder="1" applyAlignment="1">
      <alignment horizontal="left" vertical="center" wrapText="1"/>
    </xf>
    <xf numFmtId="0" fontId="7" fillId="3" borderId="635" xfId="0" applyFont="1" applyFill="1" applyBorder="1" applyAlignment="1">
      <alignment horizontal="center" vertical="center"/>
    </xf>
    <xf numFmtId="0" fontId="7" fillId="3" borderId="636" xfId="0" applyFont="1" applyFill="1" applyBorder="1" applyAlignment="1">
      <alignment horizontal="center" vertical="center"/>
    </xf>
    <xf numFmtId="0" fontId="13" fillId="0" borderId="637" xfId="0" applyFont="1" applyBorder="1" applyAlignment="1">
      <alignment horizontal="left" vertical="center" shrinkToFit="1"/>
    </xf>
    <xf numFmtId="0" fontId="13" fillId="0" borderId="638" xfId="0" applyFont="1" applyBorder="1" applyAlignment="1">
      <alignment horizontal="left" vertical="center" shrinkToFit="1"/>
    </xf>
    <xf numFmtId="0" fontId="13" fillId="0" borderId="639" xfId="0" applyFont="1" applyBorder="1" applyAlignment="1">
      <alignment horizontal="left" vertical="center" shrinkToFit="1"/>
    </xf>
    <xf numFmtId="0" fontId="7" fillId="4" borderId="646" xfId="0" applyFont="1" applyFill="1" applyBorder="1" applyAlignment="1">
      <alignment horizontal="left" vertical="top" wrapText="1"/>
    </xf>
    <xf numFmtId="0" fontId="7" fillId="4" borderId="647" xfId="0" applyFont="1" applyFill="1" applyBorder="1" applyAlignment="1">
      <alignment horizontal="left" vertical="top" wrapText="1"/>
    </xf>
    <xf numFmtId="0" fontId="7" fillId="3" borderId="640" xfId="0" applyFont="1" applyFill="1" applyBorder="1" applyAlignment="1">
      <alignment horizontal="center" vertical="center"/>
    </xf>
    <xf numFmtId="0" fontId="7" fillId="3" borderId="641" xfId="0" applyFont="1" applyFill="1" applyBorder="1" applyAlignment="1">
      <alignment horizontal="center" vertical="center"/>
    </xf>
    <xf numFmtId="0" fontId="14" fillId="0" borderId="642" xfId="0" applyFont="1" applyBorder="1" applyAlignment="1">
      <alignment horizontal="left" vertical="center" shrinkToFit="1"/>
    </xf>
    <xf numFmtId="0" fontId="14" fillId="0" borderId="643" xfId="0" applyFont="1" applyBorder="1" applyAlignment="1">
      <alignment horizontal="left" vertical="center" shrinkToFit="1"/>
    </xf>
    <xf numFmtId="0" fontId="14" fillId="0" borderId="644" xfId="0" applyFont="1" applyBorder="1" applyAlignment="1">
      <alignment horizontal="left" vertical="center" shrinkToFit="1"/>
    </xf>
    <xf numFmtId="0" fontId="7" fillId="3" borderId="653" xfId="0" applyFont="1" applyFill="1" applyBorder="1" applyAlignment="1">
      <alignment horizontal="center" vertical="center"/>
    </xf>
    <xf numFmtId="0" fontId="7" fillId="3" borderId="654" xfId="0" applyFont="1" applyFill="1" applyBorder="1" applyAlignment="1">
      <alignment horizontal="center" vertical="center"/>
    </xf>
    <xf numFmtId="0" fontId="14" fillId="0" borderId="655" xfId="0" applyFont="1" applyBorder="1" applyAlignment="1">
      <alignment horizontal="left" vertical="center" shrinkToFit="1"/>
    </xf>
    <xf numFmtId="0" fontId="14" fillId="0" borderId="656" xfId="0" applyFont="1" applyBorder="1" applyAlignment="1">
      <alignment horizontal="left" vertical="center" shrinkToFit="1"/>
    </xf>
    <xf numFmtId="0" fontId="14" fillId="0" borderId="657" xfId="0" applyFont="1" applyBorder="1" applyAlignment="1">
      <alignment horizontal="left" vertical="center" shrinkToFit="1"/>
    </xf>
    <xf numFmtId="0" fontId="13" fillId="0" borderId="642" xfId="0" applyFont="1" applyBorder="1" applyAlignment="1">
      <alignment horizontal="left" vertical="center" shrinkToFit="1"/>
    </xf>
    <xf numFmtId="0" fontId="13" fillId="0" borderId="643" xfId="0" applyFont="1" applyBorder="1" applyAlignment="1">
      <alignment horizontal="left" vertical="center" shrinkToFit="1"/>
    </xf>
    <xf numFmtId="0" fontId="13" fillId="0" borderId="644" xfId="0" applyFont="1" applyBorder="1" applyAlignment="1">
      <alignment horizontal="left" vertical="center" shrinkToFit="1"/>
    </xf>
    <xf numFmtId="0" fontId="7" fillId="3" borderId="645" xfId="0" applyFont="1" applyFill="1" applyBorder="1" applyAlignment="1">
      <alignment horizontal="center" vertical="center" wrapText="1"/>
    </xf>
    <xf numFmtId="0" fontId="7" fillId="3" borderId="646" xfId="0" applyFont="1" applyFill="1" applyBorder="1" applyAlignment="1">
      <alignment horizontal="center" vertical="center" wrapText="1"/>
    </xf>
    <xf numFmtId="0" fontId="11" fillId="0" borderId="646" xfId="0" applyFont="1" applyBorder="1" applyAlignment="1">
      <alignment horizontal="left" vertical="center" wrapText="1"/>
    </xf>
    <xf numFmtId="0" fontId="11" fillId="0" borderId="647" xfId="0" applyFont="1" applyBorder="1" applyAlignment="1">
      <alignment horizontal="left" vertical="center" wrapText="1"/>
    </xf>
    <xf numFmtId="0" fontId="7" fillId="3" borderId="648" xfId="0" applyFont="1" applyFill="1" applyBorder="1" applyAlignment="1">
      <alignment horizontal="center" vertical="center"/>
    </xf>
    <xf numFmtId="0" fontId="7" fillId="3" borderId="649" xfId="0" applyFont="1" applyFill="1" applyBorder="1" applyAlignment="1">
      <alignment horizontal="center" vertical="center"/>
    </xf>
    <xf numFmtId="0" fontId="7" fillId="3" borderId="650" xfId="0" applyFont="1" applyFill="1" applyBorder="1" applyAlignment="1">
      <alignment horizontal="center" vertical="center"/>
    </xf>
    <xf numFmtId="0" fontId="8" fillId="0" borderId="651" xfId="0" applyFont="1" applyBorder="1" applyAlignment="1">
      <alignment horizontal="left" vertical="top" wrapText="1"/>
    </xf>
    <xf numFmtId="0" fontId="8" fillId="0" borderId="649" xfId="0" applyFont="1" applyBorder="1" applyAlignment="1">
      <alignment horizontal="left" vertical="top" wrapText="1"/>
    </xf>
    <xf numFmtId="0" fontId="8" fillId="0" borderId="652" xfId="0" applyFont="1" applyBorder="1" applyAlignment="1">
      <alignment horizontal="left" vertical="top" wrapText="1"/>
    </xf>
    <xf numFmtId="0" fontId="7" fillId="3" borderId="645" xfId="0" applyFont="1" applyFill="1" applyBorder="1" applyAlignment="1">
      <alignment horizontal="center" vertical="center"/>
    </xf>
    <xf numFmtId="0" fontId="7" fillId="3" borderId="646" xfId="0" applyFont="1" applyFill="1" applyBorder="1" applyAlignment="1">
      <alignment horizontal="center" vertical="center"/>
    </xf>
    <xf numFmtId="0" fontId="7" fillId="3" borderId="658" xfId="0" applyFont="1" applyFill="1" applyBorder="1" applyAlignment="1">
      <alignment horizontal="center" vertical="center" wrapText="1"/>
    </xf>
    <xf numFmtId="0" fontId="7" fillId="3" borderId="669" xfId="0" applyFont="1" applyFill="1" applyBorder="1" applyAlignment="1">
      <alignment horizontal="center" vertical="center"/>
    </xf>
    <xf numFmtId="0" fontId="7" fillId="3" borderId="670" xfId="0" applyFont="1" applyFill="1" applyBorder="1" applyAlignment="1">
      <alignment horizontal="center" vertical="center"/>
    </xf>
    <xf numFmtId="0" fontId="7" fillId="3" borderId="671" xfId="0" applyFont="1" applyFill="1" applyBorder="1" applyAlignment="1">
      <alignment horizontal="center" vertical="center"/>
    </xf>
    <xf numFmtId="0" fontId="8" fillId="0" borderId="672" xfId="0" applyFont="1" applyBorder="1" applyAlignment="1">
      <alignment horizontal="left" vertical="top" wrapText="1"/>
    </xf>
    <xf numFmtId="0" fontId="8" fillId="0" borderId="670" xfId="0" applyFont="1" applyBorder="1" applyAlignment="1">
      <alignment horizontal="left" vertical="top" wrapText="1"/>
    </xf>
    <xf numFmtId="0" fontId="8" fillId="0" borderId="673" xfId="0" applyFont="1" applyBorder="1" applyAlignment="1">
      <alignment horizontal="left" vertical="top" wrapText="1"/>
    </xf>
    <xf numFmtId="0" fontId="7" fillId="3" borderId="664" xfId="0" applyFont="1" applyFill="1" applyBorder="1" applyAlignment="1">
      <alignment horizontal="center" vertical="center"/>
    </xf>
    <xf numFmtId="0" fontId="7" fillId="3" borderId="665" xfId="0" applyFont="1" applyFill="1" applyBorder="1" applyAlignment="1">
      <alignment horizontal="center" vertical="center"/>
    </xf>
    <xf numFmtId="0" fontId="14" fillId="0" borderId="666" xfId="0" applyFont="1" applyBorder="1" applyAlignment="1">
      <alignment horizontal="left" vertical="center" shrinkToFit="1"/>
    </xf>
    <xf numFmtId="0" fontId="14" fillId="0" borderId="667" xfId="0" applyFont="1" applyBorder="1" applyAlignment="1">
      <alignment horizontal="left" vertical="center" shrinkToFit="1"/>
    </xf>
    <xf numFmtId="0" fontId="14" fillId="0" borderId="668" xfId="0" applyFont="1" applyBorder="1" applyAlignment="1">
      <alignment horizontal="left" vertical="center" shrinkToFit="1"/>
    </xf>
    <xf numFmtId="0" fontId="7" fillId="3" borderId="659" xfId="0" applyFont="1" applyFill="1" applyBorder="1" applyAlignment="1">
      <alignment horizontal="center" vertical="center"/>
    </xf>
    <xf numFmtId="0" fontId="7" fillId="3" borderId="660" xfId="0" applyFont="1" applyFill="1" applyBorder="1" applyAlignment="1">
      <alignment horizontal="center" vertical="center"/>
    </xf>
    <xf numFmtId="0" fontId="13" fillId="0" borderId="661" xfId="0" applyFont="1" applyBorder="1" applyAlignment="1">
      <alignment horizontal="left" vertical="center" shrinkToFit="1"/>
    </xf>
    <xf numFmtId="0" fontId="13" fillId="0" borderId="662" xfId="0" applyFont="1" applyBorder="1" applyAlignment="1">
      <alignment horizontal="left" vertical="center" shrinkToFit="1"/>
    </xf>
    <xf numFmtId="0" fontId="13" fillId="0" borderId="663" xfId="0" applyFont="1" applyBorder="1" applyAlignment="1">
      <alignment horizontal="left" vertical="center" shrinkToFit="1"/>
    </xf>
    <xf numFmtId="0" fontId="13" fillId="0" borderId="666" xfId="0" applyFont="1" applyBorder="1" applyAlignment="1">
      <alignment horizontal="left" vertical="center" shrinkToFit="1"/>
    </xf>
    <xf numFmtId="0" fontId="13" fillId="0" borderId="667" xfId="0" applyFont="1" applyBorder="1" applyAlignment="1">
      <alignment horizontal="left" vertical="center" shrinkToFit="1"/>
    </xf>
    <xf numFmtId="0" fontId="13" fillId="0" borderId="668" xfId="0" applyFont="1" applyBorder="1" applyAlignment="1">
      <alignment horizontal="left" vertical="center" shrinkToFit="1"/>
    </xf>
    <xf numFmtId="0" fontId="7" fillId="3" borderId="674" xfId="0" applyFont="1" applyFill="1" applyBorder="1" applyAlignment="1">
      <alignment horizontal="center" vertical="center"/>
    </xf>
    <xf numFmtId="0" fontId="7" fillId="3" borderId="675" xfId="0" applyFont="1" applyFill="1" applyBorder="1" applyAlignment="1">
      <alignment horizontal="center" vertical="center"/>
    </xf>
    <xf numFmtId="0" fontId="14" fillId="0" borderId="676" xfId="0" applyFont="1" applyBorder="1" applyAlignment="1">
      <alignment horizontal="left" vertical="center" shrinkToFit="1"/>
    </xf>
    <xf numFmtId="0" fontId="14" fillId="0" borderId="677" xfId="0" applyFont="1" applyBorder="1" applyAlignment="1">
      <alignment horizontal="left" vertical="center" shrinkToFit="1"/>
    </xf>
    <xf numFmtId="0" fontId="14" fillId="0" borderId="678" xfId="0" applyFont="1" applyBorder="1" applyAlignment="1">
      <alignment horizontal="left" vertical="center" shrinkToFit="1"/>
    </xf>
    <xf numFmtId="0" fontId="7" fillId="3" borderId="679" xfId="0" applyFont="1" applyFill="1" applyBorder="1" applyAlignment="1">
      <alignment horizontal="center" vertical="center" wrapText="1"/>
    </xf>
    <xf numFmtId="0" fontId="7" fillId="3" borderId="680" xfId="0" applyFont="1" applyFill="1" applyBorder="1" applyAlignment="1">
      <alignment horizontal="center" vertical="center" wrapText="1"/>
    </xf>
    <xf numFmtId="0" fontId="7" fillId="3" borderId="681" xfId="0" applyFont="1" applyFill="1" applyBorder="1" applyAlignment="1">
      <alignment horizontal="center" vertical="center" wrapText="1"/>
    </xf>
    <xf numFmtId="0" fontId="7" fillId="4" borderId="679" xfId="0" applyFont="1" applyFill="1" applyBorder="1" applyAlignment="1">
      <alignment horizontal="left" vertical="top" wrapText="1"/>
    </xf>
    <xf numFmtId="0" fontId="7" fillId="4" borderId="680" xfId="0" applyFont="1" applyFill="1" applyBorder="1" applyAlignment="1">
      <alignment horizontal="left" vertical="top" wrapText="1"/>
    </xf>
    <xf numFmtId="0" fontId="7" fillId="4" borderId="681" xfId="0" applyFont="1" applyFill="1" applyBorder="1" applyAlignment="1">
      <alignment horizontal="left" vertical="top" wrapText="1"/>
    </xf>
    <xf numFmtId="0" fontId="10" fillId="4" borderId="679" xfId="0" applyFont="1" applyFill="1" applyBorder="1" applyAlignment="1">
      <alignment horizontal="center" vertical="center" wrapText="1"/>
    </xf>
    <xf numFmtId="0" fontId="10" fillId="4" borderId="681" xfId="0" applyFont="1" applyFill="1" applyBorder="1" applyAlignment="1">
      <alignment horizontal="center" vertical="center" wrapText="1"/>
    </xf>
    <xf numFmtId="0" fontId="16" fillId="0" borderId="679" xfId="0" applyFont="1" applyBorder="1" applyAlignment="1">
      <alignment horizontal="left" vertical="center" wrapText="1"/>
    </xf>
    <xf numFmtId="0" fontId="16" fillId="0" borderId="680" xfId="0" applyFont="1" applyBorder="1" applyAlignment="1">
      <alignment horizontal="left" vertical="center" wrapText="1"/>
    </xf>
    <xf numFmtId="0" fontId="16" fillId="0" borderId="681" xfId="0" applyFont="1" applyBorder="1" applyAlignment="1">
      <alignment horizontal="left" vertical="center" wrapText="1"/>
    </xf>
    <xf numFmtId="0" fontId="7" fillId="3" borderId="679" xfId="0" applyFont="1" applyFill="1" applyBorder="1" applyAlignment="1">
      <alignment horizontal="center" vertical="center"/>
    </xf>
    <xf numFmtId="0" fontId="7" fillId="3" borderId="680" xfId="0" applyFont="1" applyFill="1" applyBorder="1" applyAlignment="1">
      <alignment horizontal="center" vertical="center"/>
    </xf>
    <xf numFmtId="0" fontId="11" fillId="0" borderId="680" xfId="0" applyFont="1" applyBorder="1" applyAlignment="1">
      <alignment horizontal="left" vertical="center" wrapText="1"/>
    </xf>
    <xf numFmtId="0" fontId="11" fillId="0" borderId="681" xfId="0" applyFont="1" applyBorder="1" applyAlignment="1">
      <alignment horizontal="left" vertical="center" wrapText="1"/>
    </xf>
    <xf numFmtId="0" fontId="7" fillId="3" borderId="682" xfId="0" applyFont="1" applyFill="1" applyBorder="1" applyAlignment="1">
      <alignment horizontal="center" vertical="center"/>
    </xf>
    <xf numFmtId="0" fontId="7" fillId="3" borderId="683" xfId="0" applyFont="1" applyFill="1" applyBorder="1" applyAlignment="1">
      <alignment horizontal="center" vertical="center"/>
    </xf>
    <xf numFmtId="0" fontId="13" fillId="0" borderId="684" xfId="0" applyFont="1" applyBorder="1" applyAlignment="1">
      <alignment horizontal="left" vertical="center" shrinkToFit="1"/>
    </xf>
    <xf numFmtId="0" fontId="13" fillId="0" borderId="685" xfId="0" applyFont="1" applyBorder="1" applyAlignment="1">
      <alignment horizontal="left" vertical="center" shrinkToFit="1"/>
    </xf>
    <xf numFmtId="0" fontId="13" fillId="0" borderId="686" xfId="0" applyFont="1" applyBorder="1" applyAlignment="1">
      <alignment horizontal="left" vertical="center" shrinkToFit="1"/>
    </xf>
    <xf numFmtId="0" fontId="7" fillId="4" borderId="693" xfId="0" applyFont="1" applyFill="1" applyBorder="1" applyAlignment="1">
      <alignment horizontal="left" vertical="top" wrapText="1"/>
    </xf>
    <xf numFmtId="0" fontId="7" fillId="4" borderId="694" xfId="0" applyFont="1" applyFill="1" applyBorder="1" applyAlignment="1">
      <alignment horizontal="left" vertical="top" wrapText="1"/>
    </xf>
    <xf numFmtId="0" fontId="7" fillId="3" borderId="687" xfId="0" applyFont="1" applyFill="1" applyBorder="1" applyAlignment="1">
      <alignment horizontal="center" vertical="center"/>
    </xf>
    <xf numFmtId="0" fontId="7" fillId="3" borderId="688" xfId="0" applyFont="1" applyFill="1" applyBorder="1" applyAlignment="1">
      <alignment horizontal="center" vertical="center"/>
    </xf>
    <xf numFmtId="0" fontId="14" fillId="0" borderId="689" xfId="0" applyFont="1" applyBorder="1" applyAlignment="1">
      <alignment horizontal="left" vertical="center" shrinkToFit="1"/>
    </xf>
    <xf numFmtId="0" fontId="14" fillId="0" borderId="690" xfId="0" applyFont="1" applyBorder="1" applyAlignment="1">
      <alignment horizontal="left" vertical="center" shrinkToFit="1"/>
    </xf>
    <xf numFmtId="0" fontId="14" fillId="0" borderId="691" xfId="0" applyFont="1" applyBorder="1" applyAlignment="1">
      <alignment horizontal="left" vertical="center" shrinkToFit="1"/>
    </xf>
    <xf numFmtId="0" fontId="7" fillId="3" borderId="700" xfId="0" applyFont="1" applyFill="1" applyBorder="1" applyAlignment="1">
      <alignment horizontal="center" vertical="center"/>
    </xf>
    <xf numFmtId="0" fontId="7" fillId="3" borderId="701" xfId="0" applyFont="1" applyFill="1" applyBorder="1" applyAlignment="1">
      <alignment horizontal="center" vertical="center"/>
    </xf>
    <xf numFmtId="0" fontId="14" fillId="0" borderId="702" xfId="0" applyFont="1" applyBorder="1" applyAlignment="1">
      <alignment horizontal="left" vertical="center" shrinkToFit="1"/>
    </xf>
    <xf numFmtId="0" fontId="14" fillId="0" borderId="703" xfId="0" applyFont="1" applyBorder="1" applyAlignment="1">
      <alignment horizontal="left" vertical="center" shrinkToFit="1"/>
    </xf>
    <xf numFmtId="0" fontId="14" fillId="0" borderId="704" xfId="0" applyFont="1" applyBorder="1" applyAlignment="1">
      <alignment horizontal="left" vertical="center" shrinkToFit="1"/>
    </xf>
    <xf numFmtId="0" fontId="13" fillId="0" borderId="689" xfId="0" applyFont="1" applyBorder="1" applyAlignment="1">
      <alignment horizontal="left" vertical="center" shrinkToFit="1"/>
    </xf>
    <xf numFmtId="0" fontId="13" fillId="0" borderId="690" xfId="0" applyFont="1" applyBorder="1" applyAlignment="1">
      <alignment horizontal="left" vertical="center" shrinkToFit="1"/>
    </xf>
    <xf numFmtId="0" fontId="13" fillId="0" borderId="691" xfId="0" applyFont="1" applyBorder="1" applyAlignment="1">
      <alignment horizontal="left" vertical="center" shrinkToFit="1"/>
    </xf>
    <xf numFmtId="0" fontId="7" fillId="3" borderId="692" xfId="0" applyFont="1" applyFill="1" applyBorder="1" applyAlignment="1">
      <alignment horizontal="center" vertical="center" wrapText="1"/>
    </xf>
    <xf numFmtId="0" fontId="7" fillId="3" borderId="693" xfId="0" applyFont="1" applyFill="1" applyBorder="1" applyAlignment="1">
      <alignment horizontal="center" vertical="center" wrapText="1"/>
    </xf>
    <xf numFmtId="0" fontId="11" fillId="0" borderId="693" xfId="0" applyFont="1" applyBorder="1" applyAlignment="1">
      <alignment horizontal="left" vertical="center" wrapText="1"/>
    </xf>
    <xf numFmtId="0" fontId="11" fillId="0" borderId="694" xfId="0" applyFont="1" applyBorder="1" applyAlignment="1">
      <alignment horizontal="left" vertical="center" wrapText="1"/>
    </xf>
    <xf numFmtId="0" fontId="7" fillId="3" borderId="695" xfId="0" applyFont="1" applyFill="1" applyBorder="1" applyAlignment="1">
      <alignment horizontal="center" vertical="center"/>
    </xf>
    <xf numFmtId="0" fontId="7" fillId="3" borderId="696" xfId="0" applyFont="1" applyFill="1" applyBorder="1" applyAlignment="1">
      <alignment horizontal="center" vertical="center"/>
    </xf>
    <xf numFmtId="0" fontId="7" fillId="3" borderId="697" xfId="0" applyFont="1" applyFill="1" applyBorder="1" applyAlignment="1">
      <alignment horizontal="center" vertical="center"/>
    </xf>
    <xf numFmtId="0" fontId="8" fillId="0" borderId="698" xfId="0" applyFont="1" applyBorder="1" applyAlignment="1">
      <alignment horizontal="left" vertical="top" wrapText="1"/>
    </xf>
    <xf numFmtId="0" fontId="8" fillId="0" borderId="696" xfId="0" applyFont="1" applyBorder="1" applyAlignment="1">
      <alignment horizontal="left" vertical="top" wrapText="1"/>
    </xf>
    <xf numFmtId="0" fontId="8" fillId="0" borderId="699" xfId="0" applyFont="1" applyBorder="1" applyAlignment="1">
      <alignment horizontal="left" vertical="top" wrapText="1"/>
    </xf>
    <xf numFmtId="0" fontId="7" fillId="3" borderId="692" xfId="0" applyFont="1" applyFill="1" applyBorder="1" applyAlignment="1">
      <alignment horizontal="center" vertical="center"/>
    </xf>
    <xf numFmtId="0" fontId="7" fillId="3" borderId="693" xfId="0" applyFont="1" applyFill="1" applyBorder="1" applyAlignment="1">
      <alignment horizontal="center" vertical="center"/>
    </xf>
    <xf numFmtId="0" fontId="7" fillId="3" borderId="705" xfId="0" applyFont="1" applyFill="1" applyBorder="1" applyAlignment="1">
      <alignment horizontal="center" vertical="center" wrapText="1"/>
    </xf>
    <xf numFmtId="0" fontId="7" fillId="3" borderId="716" xfId="0" applyFont="1" applyFill="1" applyBorder="1" applyAlignment="1">
      <alignment horizontal="center" vertical="center"/>
    </xf>
    <xf numFmtId="0" fontId="7" fillId="3" borderId="717" xfId="0" applyFont="1" applyFill="1" applyBorder="1" applyAlignment="1">
      <alignment horizontal="center" vertical="center"/>
    </xf>
    <xf numFmtId="0" fontId="7" fillId="3" borderId="718" xfId="0" applyFont="1" applyFill="1" applyBorder="1" applyAlignment="1">
      <alignment horizontal="center" vertical="center"/>
    </xf>
    <xf numFmtId="0" fontId="8" fillId="0" borderId="719" xfId="0" applyFont="1" applyBorder="1" applyAlignment="1">
      <alignment horizontal="left" vertical="top" wrapText="1"/>
    </xf>
    <xf numFmtId="0" fontId="8" fillId="0" borderId="717" xfId="0" applyFont="1" applyBorder="1" applyAlignment="1">
      <alignment horizontal="left" vertical="top" wrapText="1"/>
    </xf>
    <xf numFmtId="0" fontId="8" fillId="0" borderId="720" xfId="0" applyFont="1" applyBorder="1" applyAlignment="1">
      <alignment horizontal="left" vertical="top" wrapText="1"/>
    </xf>
    <xf numFmtId="0" fontId="7" fillId="3" borderId="711" xfId="0" applyFont="1" applyFill="1" applyBorder="1" applyAlignment="1">
      <alignment horizontal="center" vertical="center"/>
    </xf>
    <xf numFmtId="0" fontId="7" fillId="3" borderId="712" xfId="0" applyFont="1" applyFill="1" applyBorder="1" applyAlignment="1">
      <alignment horizontal="center" vertical="center"/>
    </xf>
    <xf numFmtId="0" fontId="14" fillId="0" borderId="713" xfId="0" applyFont="1" applyBorder="1" applyAlignment="1">
      <alignment horizontal="left" vertical="center" shrinkToFit="1"/>
    </xf>
    <xf numFmtId="0" fontId="14" fillId="0" borderId="714" xfId="0" applyFont="1" applyBorder="1" applyAlignment="1">
      <alignment horizontal="left" vertical="center" shrinkToFit="1"/>
    </xf>
    <xf numFmtId="0" fontId="14" fillId="0" borderId="715" xfId="0" applyFont="1" applyBorder="1" applyAlignment="1">
      <alignment horizontal="left" vertical="center" shrinkToFit="1"/>
    </xf>
    <xf numFmtId="0" fontId="7" fillId="3" borderId="706" xfId="0" applyFont="1" applyFill="1" applyBorder="1" applyAlignment="1">
      <alignment horizontal="center" vertical="center"/>
    </xf>
    <xf numFmtId="0" fontId="7" fillId="3" borderId="707" xfId="0" applyFont="1" applyFill="1" applyBorder="1" applyAlignment="1">
      <alignment horizontal="center" vertical="center"/>
    </xf>
    <xf numFmtId="0" fontId="13" fillId="0" borderId="708" xfId="0" applyFont="1" applyBorder="1" applyAlignment="1">
      <alignment horizontal="left" vertical="center" shrinkToFit="1"/>
    </xf>
    <xf numFmtId="0" fontId="13" fillId="0" borderId="709" xfId="0" applyFont="1" applyBorder="1" applyAlignment="1">
      <alignment horizontal="left" vertical="center" shrinkToFit="1"/>
    </xf>
    <xf numFmtId="0" fontId="13" fillId="0" borderId="710" xfId="0" applyFont="1" applyBorder="1" applyAlignment="1">
      <alignment horizontal="left" vertical="center" shrinkToFit="1"/>
    </xf>
    <xf numFmtId="0" fontId="13" fillId="0" borderId="713" xfId="0" applyFont="1" applyBorder="1" applyAlignment="1">
      <alignment horizontal="left" vertical="center" shrinkToFit="1"/>
    </xf>
    <xf numFmtId="0" fontId="13" fillId="0" borderId="714" xfId="0" applyFont="1" applyBorder="1" applyAlignment="1">
      <alignment horizontal="left" vertical="center" shrinkToFit="1"/>
    </xf>
    <xf numFmtId="0" fontId="13" fillId="0" borderId="715" xfId="0" applyFont="1" applyBorder="1" applyAlignment="1">
      <alignment horizontal="left" vertical="center" shrinkToFit="1"/>
    </xf>
    <xf numFmtId="0" fontId="7" fillId="3" borderId="721" xfId="0" applyFont="1" applyFill="1" applyBorder="1" applyAlignment="1">
      <alignment horizontal="center" vertical="center"/>
    </xf>
    <xf numFmtId="0" fontId="7" fillId="3" borderId="722" xfId="0" applyFont="1" applyFill="1" applyBorder="1" applyAlignment="1">
      <alignment horizontal="center" vertical="center"/>
    </xf>
    <xf numFmtId="0" fontId="14" fillId="0" borderId="723" xfId="0" applyFont="1" applyBorder="1" applyAlignment="1">
      <alignment horizontal="left" vertical="center" shrinkToFit="1"/>
    </xf>
    <xf numFmtId="0" fontId="14" fillId="0" borderId="724" xfId="0" applyFont="1" applyBorder="1" applyAlignment="1">
      <alignment horizontal="left" vertical="center" shrinkToFit="1"/>
    </xf>
    <xf numFmtId="0" fontId="14" fillId="0" borderId="725" xfId="0" applyFont="1" applyBorder="1" applyAlignment="1">
      <alignment horizontal="left" vertical="center" shrinkToFit="1"/>
    </xf>
    <xf numFmtId="0" fontId="7" fillId="3" borderId="726" xfId="0" applyFont="1" applyFill="1" applyBorder="1" applyAlignment="1">
      <alignment horizontal="center" vertical="center" wrapText="1"/>
    </xf>
    <xf numFmtId="0" fontId="7" fillId="3" borderId="727" xfId="0" applyFont="1" applyFill="1" applyBorder="1" applyAlignment="1">
      <alignment horizontal="center" vertical="center" wrapText="1"/>
    </xf>
    <xf numFmtId="0" fontId="7" fillId="3" borderId="728" xfId="0" applyFont="1" applyFill="1" applyBorder="1" applyAlignment="1">
      <alignment horizontal="center" vertical="center" wrapText="1"/>
    </xf>
    <xf numFmtId="0" fontId="7" fillId="4" borderId="726" xfId="0" applyFont="1" applyFill="1" applyBorder="1" applyAlignment="1">
      <alignment horizontal="left" vertical="top" wrapText="1"/>
    </xf>
    <xf numFmtId="0" fontId="7" fillId="4" borderId="727" xfId="0" applyFont="1" applyFill="1" applyBorder="1" applyAlignment="1">
      <alignment horizontal="left" vertical="top" wrapText="1"/>
    </xf>
    <xf numFmtId="0" fontId="7" fillId="4" borderId="728" xfId="0" applyFont="1" applyFill="1" applyBorder="1" applyAlignment="1">
      <alignment horizontal="left" vertical="top" wrapText="1"/>
    </xf>
    <xf numFmtId="0" fontId="10" fillId="4" borderId="726" xfId="0" applyFont="1" applyFill="1" applyBorder="1" applyAlignment="1">
      <alignment horizontal="center" vertical="center" wrapText="1"/>
    </xf>
    <xf numFmtId="0" fontId="10" fillId="4" borderId="728" xfId="0" applyFont="1" applyFill="1" applyBorder="1" applyAlignment="1">
      <alignment horizontal="center" vertical="center" wrapText="1"/>
    </xf>
    <xf numFmtId="0" fontId="16" fillId="0" borderId="726" xfId="0" applyFont="1" applyBorder="1" applyAlignment="1">
      <alignment horizontal="left" vertical="center" wrapText="1"/>
    </xf>
    <xf numFmtId="0" fontId="16" fillId="0" borderId="727" xfId="0" applyFont="1" applyBorder="1" applyAlignment="1">
      <alignment horizontal="left" vertical="center" wrapText="1"/>
    </xf>
    <xf numFmtId="0" fontId="16" fillId="0" borderId="728" xfId="0" applyFont="1" applyBorder="1" applyAlignment="1">
      <alignment horizontal="left" vertical="center" wrapText="1"/>
    </xf>
    <xf numFmtId="0" fontId="7" fillId="3" borderId="726" xfId="0" applyFont="1" applyFill="1" applyBorder="1" applyAlignment="1">
      <alignment horizontal="center" vertical="center"/>
    </xf>
    <xf numFmtId="0" fontId="7" fillId="3" borderId="727" xfId="0" applyFont="1" applyFill="1" applyBorder="1" applyAlignment="1">
      <alignment horizontal="center" vertical="center"/>
    </xf>
    <xf numFmtId="0" fontId="11" fillId="0" borderId="727" xfId="0" applyFont="1" applyBorder="1" applyAlignment="1">
      <alignment horizontal="left" vertical="center" wrapText="1"/>
    </xf>
    <xf numFmtId="0" fontId="11" fillId="0" borderId="728" xfId="0" applyFont="1" applyBorder="1" applyAlignment="1">
      <alignment horizontal="left" vertical="center" wrapText="1"/>
    </xf>
    <xf numFmtId="0" fontId="7" fillId="3" borderId="729" xfId="0" applyFont="1" applyFill="1" applyBorder="1" applyAlignment="1">
      <alignment horizontal="center" vertical="center"/>
    </xf>
    <xf numFmtId="0" fontId="7" fillId="3" borderId="730" xfId="0" applyFont="1" applyFill="1" applyBorder="1" applyAlignment="1">
      <alignment horizontal="center" vertical="center"/>
    </xf>
    <xf numFmtId="0" fontId="13" fillId="0" borderId="731" xfId="0" applyFont="1" applyBorder="1" applyAlignment="1">
      <alignment horizontal="left" vertical="center" shrinkToFit="1"/>
    </xf>
    <xf numFmtId="0" fontId="13" fillId="0" borderId="732" xfId="0" applyFont="1" applyBorder="1" applyAlignment="1">
      <alignment horizontal="left" vertical="center" shrinkToFit="1"/>
    </xf>
    <xf numFmtId="0" fontId="13" fillId="0" borderId="733" xfId="0" applyFont="1" applyBorder="1" applyAlignment="1">
      <alignment horizontal="left" vertical="center" shrinkToFit="1"/>
    </xf>
    <xf numFmtId="0" fontId="7" fillId="4" borderId="740" xfId="0" applyFont="1" applyFill="1" applyBorder="1" applyAlignment="1">
      <alignment horizontal="left" vertical="top" wrapText="1"/>
    </xf>
    <xf numFmtId="0" fontId="7" fillId="4" borderId="741" xfId="0" applyFont="1" applyFill="1" applyBorder="1" applyAlignment="1">
      <alignment horizontal="left" vertical="top" wrapText="1"/>
    </xf>
    <xf numFmtId="0" fontId="7" fillId="3" borderId="734" xfId="0" applyFont="1" applyFill="1" applyBorder="1" applyAlignment="1">
      <alignment horizontal="center" vertical="center"/>
    </xf>
    <xf numFmtId="0" fontId="7" fillId="3" borderId="735" xfId="0" applyFont="1" applyFill="1" applyBorder="1" applyAlignment="1">
      <alignment horizontal="center" vertical="center"/>
    </xf>
    <xf numFmtId="0" fontId="14" fillId="0" borderId="736" xfId="0" applyFont="1" applyBorder="1" applyAlignment="1">
      <alignment horizontal="left" vertical="center" shrinkToFit="1"/>
    </xf>
    <xf numFmtId="0" fontId="14" fillId="0" borderId="737" xfId="0" applyFont="1" applyBorder="1" applyAlignment="1">
      <alignment horizontal="left" vertical="center" shrinkToFit="1"/>
    </xf>
    <xf numFmtId="0" fontId="14" fillId="0" borderId="738" xfId="0" applyFont="1" applyBorder="1" applyAlignment="1">
      <alignment horizontal="left" vertical="center" shrinkToFit="1"/>
    </xf>
    <xf numFmtId="0" fontId="7" fillId="3" borderId="747" xfId="0" applyFont="1" applyFill="1" applyBorder="1" applyAlignment="1">
      <alignment horizontal="center" vertical="center"/>
    </xf>
    <xf numFmtId="0" fontId="7" fillId="3" borderId="748" xfId="0" applyFont="1" applyFill="1" applyBorder="1" applyAlignment="1">
      <alignment horizontal="center" vertical="center"/>
    </xf>
    <xf numFmtId="0" fontId="14" fillId="0" borderId="749" xfId="0" applyFont="1" applyBorder="1" applyAlignment="1">
      <alignment horizontal="left" vertical="center" shrinkToFit="1"/>
    </xf>
    <xf numFmtId="0" fontId="14" fillId="0" borderId="750" xfId="0" applyFont="1" applyBorder="1" applyAlignment="1">
      <alignment horizontal="left" vertical="center" shrinkToFit="1"/>
    </xf>
    <xf numFmtId="0" fontId="14" fillId="0" borderId="751" xfId="0" applyFont="1" applyBorder="1" applyAlignment="1">
      <alignment horizontal="left" vertical="center" shrinkToFit="1"/>
    </xf>
    <xf numFmtId="0" fontId="13" fillId="0" borderId="736" xfId="0" applyFont="1" applyBorder="1" applyAlignment="1">
      <alignment horizontal="left" vertical="center" shrinkToFit="1"/>
    </xf>
    <xf numFmtId="0" fontId="13" fillId="0" borderId="737" xfId="0" applyFont="1" applyBorder="1" applyAlignment="1">
      <alignment horizontal="left" vertical="center" shrinkToFit="1"/>
    </xf>
    <xf numFmtId="0" fontId="13" fillId="0" borderId="738" xfId="0" applyFont="1" applyBorder="1" applyAlignment="1">
      <alignment horizontal="left" vertical="center" shrinkToFit="1"/>
    </xf>
    <xf numFmtId="0" fontId="7" fillId="3" borderId="739" xfId="0" applyFont="1" applyFill="1" applyBorder="1" applyAlignment="1">
      <alignment horizontal="center" vertical="center" wrapText="1"/>
    </xf>
    <xf numFmtId="0" fontId="7" fillId="3" borderId="740" xfId="0" applyFont="1" applyFill="1" applyBorder="1" applyAlignment="1">
      <alignment horizontal="center" vertical="center" wrapText="1"/>
    </xf>
    <xf numFmtId="0" fontId="11" fillId="0" borderId="740" xfId="0" applyFont="1" applyBorder="1" applyAlignment="1">
      <alignment horizontal="left" vertical="center" wrapText="1"/>
    </xf>
    <xf numFmtId="0" fontId="11" fillId="0" borderId="741" xfId="0" applyFont="1" applyBorder="1" applyAlignment="1">
      <alignment horizontal="left" vertical="center" wrapText="1"/>
    </xf>
    <xf numFmtId="0" fontId="7" fillId="3" borderId="742" xfId="0" applyFont="1" applyFill="1" applyBorder="1" applyAlignment="1">
      <alignment horizontal="center" vertical="center"/>
    </xf>
    <xf numFmtId="0" fontId="7" fillId="3" borderId="743" xfId="0" applyFont="1" applyFill="1" applyBorder="1" applyAlignment="1">
      <alignment horizontal="center" vertical="center"/>
    </xf>
    <xf numFmtId="0" fontId="7" fillId="3" borderId="744" xfId="0" applyFont="1" applyFill="1" applyBorder="1" applyAlignment="1">
      <alignment horizontal="center" vertical="center"/>
    </xf>
    <xf numFmtId="0" fontId="8" fillId="0" borderId="745" xfId="0" applyFont="1" applyBorder="1" applyAlignment="1">
      <alignment horizontal="left" vertical="top" wrapText="1"/>
    </xf>
    <xf numFmtId="0" fontId="8" fillId="0" borderId="743" xfId="0" applyFont="1" applyBorder="1" applyAlignment="1">
      <alignment horizontal="left" vertical="top" wrapText="1"/>
    </xf>
    <xf numFmtId="0" fontId="8" fillId="0" borderId="746" xfId="0" applyFont="1" applyBorder="1" applyAlignment="1">
      <alignment horizontal="left" vertical="top" wrapText="1"/>
    </xf>
    <xf numFmtId="0" fontId="7" fillId="3" borderId="739" xfId="0" applyFont="1" applyFill="1" applyBorder="1" applyAlignment="1">
      <alignment horizontal="center" vertical="center"/>
    </xf>
    <xf numFmtId="0" fontId="7" fillId="3" borderId="740" xfId="0" applyFont="1" applyFill="1" applyBorder="1" applyAlignment="1">
      <alignment horizontal="center" vertical="center"/>
    </xf>
    <xf numFmtId="0" fontId="7" fillId="3" borderId="752" xfId="0" applyFont="1" applyFill="1" applyBorder="1" applyAlignment="1">
      <alignment horizontal="center" vertical="center" wrapText="1"/>
    </xf>
    <xf numFmtId="0" fontId="7" fillId="3" borderId="763" xfId="0" applyFont="1" applyFill="1" applyBorder="1" applyAlignment="1">
      <alignment horizontal="center" vertical="center"/>
    </xf>
    <xf numFmtId="0" fontId="7" fillId="3" borderId="764" xfId="0" applyFont="1" applyFill="1" applyBorder="1" applyAlignment="1">
      <alignment horizontal="center" vertical="center"/>
    </xf>
    <xf numFmtId="0" fontId="7" fillId="3" borderId="765" xfId="0" applyFont="1" applyFill="1" applyBorder="1" applyAlignment="1">
      <alignment horizontal="center" vertical="center"/>
    </xf>
    <xf numFmtId="0" fontId="8" fillId="0" borderId="766" xfId="0" applyFont="1" applyBorder="1" applyAlignment="1">
      <alignment horizontal="left" vertical="top" wrapText="1"/>
    </xf>
    <xf numFmtId="0" fontId="8" fillId="0" borderId="764" xfId="0" applyFont="1" applyBorder="1" applyAlignment="1">
      <alignment horizontal="left" vertical="top" wrapText="1"/>
    </xf>
    <xf numFmtId="0" fontId="8" fillId="0" borderId="767" xfId="0" applyFont="1" applyBorder="1" applyAlignment="1">
      <alignment horizontal="left" vertical="top" wrapText="1"/>
    </xf>
    <xf numFmtId="0" fontId="7" fillId="3" borderId="758" xfId="0" applyFont="1" applyFill="1" applyBorder="1" applyAlignment="1">
      <alignment horizontal="center" vertical="center"/>
    </xf>
    <xf numFmtId="0" fontId="7" fillId="3" borderId="759" xfId="0" applyFont="1" applyFill="1" applyBorder="1" applyAlignment="1">
      <alignment horizontal="center" vertical="center"/>
    </xf>
    <xf numFmtId="0" fontId="14" fillId="0" borderId="760" xfId="0" applyFont="1" applyBorder="1" applyAlignment="1">
      <alignment horizontal="left" vertical="center" shrinkToFit="1"/>
    </xf>
    <xf numFmtId="0" fontId="14" fillId="0" borderId="761" xfId="0" applyFont="1" applyBorder="1" applyAlignment="1">
      <alignment horizontal="left" vertical="center" shrinkToFit="1"/>
    </xf>
    <xf numFmtId="0" fontId="14" fillId="0" borderId="762" xfId="0" applyFont="1" applyBorder="1" applyAlignment="1">
      <alignment horizontal="left" vertical="center" shrinkToFit="1"/>
    </xf>
    <xf numFmtId="0" fontId="7" fillId="3" borderId="753" xfId="0" applyFont="1" applyFill="1" applyBorder="1" applyAlignment="1">
      <alignment horizontal="center" vertical="center"/>
    </xf>
    <xf numFmtId="0" fontId="7" fillId="3" borderId="754" xfId="0" applyFont="1" applyFill="1" applyBorder="1" applyAlignment="1">
      <alignment horizontal="center" vertical="center"/>
    </xf>
    <xf numFmtId="0" fontId="13" fillId="0" borderId="755" xfId="0" applyFont="1" applyBorder="1" applyAlignment="1">
      <alignment horizontal="left" vertical="center" shrinkToFit="1"/>
    </xf>
    <xf numFmtId="0" fontId="13" fillId="0" borderId="756" xfId="0" applyFont="1" applyBorder="1" applyAlignment="1">
      <alignment horizontal="left" vertical="center" shrinkToFit="1"/>
    </xf>
    <xf numFmtId="0" fontId="13" fillId="0" borderId="757" xfId="0" applyFont="1" applyBorder="1" applyAlignment="1">
      <alignment horizontal="left" vertical="center" shrinkToFit="1"/>
    </xf>
    <xf numFmtId="0" fontId="13" fillId="0" borderId="760" xfId="0" applyFont="1" applyBorder="1" applyAlignment="1">
      <alignment horizontal="left" vertical="center" shrinkToFit="1"/>
    </xf>
    <xf numFmtId="0" fontId="13" fillId="0" borderId="761" xfId="0" applyFont="1" applyBorder="1" applyAlignment="1">
      <alignment horizontal="left" vertical="center" shrinkToFit="1"/>
    </xf>
    <xf numFmtId="0" fontId="13" fillId="0" borderId="762" xfId="0" applyFont="1" applyBorder="1" applyAlignment="1">
      <alignment horizontal="left" vertical="center" shrinkToFit="1"/>
    </xf>
    <xf numFmtId="0" fontId="7" fillId="3" borderId="768" xfId="0" applyFont="1" applyFill="1" applyBorder="1" applyAlignment="1">
      <alignment horizontal="center" vertical="center"/>
    </xf>
    <xf numFmtId="0" fontId="7" fillId="3" borderId="769" xfId="0" applyFont="1" applyFill="1" applyBorder="1" applyAlignment="1">
      <alignment horizontal="center" vertical="center"/>
    </xf>
    <xf numFmtId="0" fontId="14" fillId="0" borderId="770" xfId="0" applyFont="1" applyBorder="1" applyAlignment="1">
      <alignment horizontal="left" vertical="center" shrinkToFit="1"/>
    </xf>
    <xf numFmtId="0" fontId="14" fillId="0" borderId="771" xfId="0" applyFont="1" applyBorder="1" applyAlignment="1">
      <alignment horizontal="left" vertical="center" shrinkToFit="1"/>
    </xf>
    <xf numFmtId="0" fontId="14" fillId="0" borderId="772" xfId="0" applyFont="1" applyBorder="1" applyAlignment="1">
      <alignment horizontal="left" vertical="center" shrinkToFit="1"/>
    </xf>
    <xf numFmtId="0" fontId="7" fillId="3" borderId="773" xfId="0" applyFont="1" applyFill="1" applyBorder="1" applyAlignment="1">
      <alignment horizontal="center" vertical="center" wrapText="1"/>
    </xf>
    <xf numFmtId="0" fontId="7" fillId="3" borderId="774" xfId="0" applyFont="1" applyFill="1" applyBorder="1" applyAlignment="1">
      <alignment horizontal="center" vertical="center" wrapText="1"/>
    </xf>
    <xf numFmtId="0" fontId="7" fillId="3" borderId="775" xfId="0" applyFont="1" applyFill="1" applyBorder="1" applyAlignment="1">
      <alignment horizontal="center" vertical="center" wrapText="1"/>
    </xf>
    <xf numFmtId="0" fontId="7" fillId="4" borderId="773" xfId="0" applyFont="1" applyFill="1" applyBorder="1" applyAlignment="1">
      <alignment horizontal="left" vertical="top" wrapText="1"/>
    </xf>
    <xf numFmtId="0" fontId="7" fillId="4" borderId="774" xfId="0" applyFont="1" applyFill="1" applyBorder="1" applyAlignment="1">
      <alignment horizontal="left" vertical="top" wrapText="1"/>
    </xf>
    <xf numFmtId="0" fontId="7" fillId="4" borderId="775" xfId="0" applyFont="1" applyFill="1" applyBorder="1" applyAlignment="1">
      <alignment horizontal="left" vertical="top" wrapText="1"/>
    </xf>
    <xf numFmtId="0" fontId="10" fillId="4" borderId="773" xfId="0" applyFont="1" applyFill="1" applyBorder="1" applyAlignment="1">
      <alignment horizontal="center" vertical="center" wrapText="1"/>
    </xf>
    <xf numFmtId="0" fontId="10" fillId="4" borderId="775" xfId="0" applyFont="1" applyFill="1" applyBorder="1" applyAlignment="1">
      <alignment horizontal="center" vertical="center" wrapText="1"/>
    </xf>
    <xf numFmtId="0" fontId="16" fillId="0" borderId="773" xfId="0" applyFont="1" applyBorder="1" applyAlignment="1">
      <alignment horizontal="left" vertical="center" wrapText="1"/>
    </xf>
    <xf numFmtId="0" fontId="16" fillId="0" borderId="774" xfId="0" applyFont="1" applyBorder="1" applyAlignment="1">
      <alignment horizontal="left" vertical="center" wrapText="1"/>
    </xf>
    <xf numFmtId="0" fontId="16" fillId="0" borderId="775" xfId="0" applyFont="1" applyBorder="1" applyAlignment="1">
      <alignment horizontal="left" vertical="center" wrapText="1"/>
    </xf>
    <xf numFmtId="0" fontId="7" fillId="3" borderId="773" xfId="0" applyFont="1" applyFill="1" applyBorder="1" applyAlignment="1">
      <alignment horizontal="center" vertical="center"/>
    </xf>
    <xf numFmtId="0" fontId="7" fillId="3" borderId="774" xfId="0" applyFont="1" applyFill="1" applyBorder="1" applyAlignment="1">
      <alignment horizontal="center" vertical="center"/>
    </xf>
    <xf numFmtId="0" fontId="11" fillId="0" borderId="774" xfId="0" applyFont="1" applyBorder="1" applyAlignment="1">
      <alignment horizontal="left" vertical="center" wrapText="1"/>
    </xf>
    <xf numFmtId="0" fontId="11" fillId="0" borderId="775" xfId="0" applyFont="1" applyBorder="1" applyAlignment="1">
      <alignment horizontal="left" vertical="center" wrapText="1"/>
    </xf>
    <xf numFmtId="0" fontId="7" fillId="3" borderId="776" xfId="0" applyFont="1" applyFill="1" applyBorder="1" applyAlignment="1">
      <alignment horizontal="center" vertical="center"/>
    </xf>
    <xf numFmtId="0" fontId="7" fillId="3" borderId="777" xfId="0" applyFont="1" applyFill="1" applyBorder="1" applyAlignment="1">
      <alignment horizontal="center" vertical="center"/>
    </xf>
    <xf numFmtId="0" fontId="13" fillId="0" borderId="778" xfId="0" applyFont="1" applyBorder="1" applyAlignment="1">
      <alignment horizontal="left" vertical="center" shrinkToFit="1"/>
    </xf>
    <xf numFmtId="0" fontId="13" fillId="0" borderId="779" xfId="0" applyFont="1" applyBorder="1" applyAlignment="1">
      <alignment horizontal="left" vertical="center" shrinkToFit="1"/>
    </xf>
    <xf numFmtId="0" fontId="13" fillId="0" borderId="780" xfId="0" applyFont="1" applyBorder="1" applyAlignment="1">
      <alignment horizontal="left" vertical="center" shrinkToFit="1"/>
    </xf>
    <xf numFmtId="0" fontId="7" fillId="4" borderId="787" xfId="0" applyFont="1" applyFill="1" applyBorder="1" applyAlignment="1">
      <alignment horizontal="left" vertical="top" wrapText="1"/>
    </xf>
    <xf numFmtId="0" fontId="7" fillId="4" borderId="788" xfId="0" applyFont="1" applyFill="1" applyBorder="1" applyAlignment="1">
      <alignment horizontal="left" vertical="top" wrapText="1"/>
    </xf>
    <xf numFmtId="0" fontId="7" fillId="3" borderId="781" xfId="0" applyFont="1" applyFill="1" applyBorder="1" applyAlignment="1">
      <alignment horizontal="center" vertical="center"/>
    </xf>
    <xf numFmtId="0" fontId="7" fillId="3" borderId="782" xfId="0" applyFont="1" applyFill="1" applyBorder="1" applyAlignment="1">
      <alignment horizontal="center" vertical="center"/>
    </xf>
    <xf numFmtId="0" fontId="14" fillId="0" borderId="783" xfId="0" applyFont="1" applyBorder="1" applyAlignment="1">
      <alignment horizontal="left" vertical="center" shrinkToFit="1"/>
    </xf>
    <xf numFmtId="0" fontId="14" fillId="0" borderId="784" xfId="0" applyFont="1" applyBorder="1" applyAlignment="1">
      <alignment horizontal="left" vertical="center" shrinkToFit="1"/>
    </xf>
    <xf numFmtId="0" fontId="14" fillId="0" borderId="785" xfId="0" applyFont="1" applyBorder="1" applyAlignment="1">
      <alignment horizontal="left" vertical="center" shrinkToFit="1"/>
    </xf>
    <xf numFmtId="0" fontId="7" fillId="3" borderId="794" xfId="0" applyFont="1" applyFill="1" applyBorder="1" applyAlignment="1">
      <alignment horizontal="center" vertical="center"/>
    </xf>
    <xf numFmtId="0" fontId="7" fillId="3" borderId="795" xfId="0" applyFont="1" applyFill="1" applyBorder="1" applyAlignment="1">
      <alignment horizontal="center" vertical="center"/>
    </xf>
    <xf numFmtId="0" fontId="14" fillId="0" borderId="796" xfId="0" applyFont="1" applyBorder="1" applyAlignment="1">
      <alignment horizontal="left" vertical="center" shrinkToFit="1"/>
    </xf>
    <xf numFmtId="0" fontId="14" fillId="0" borderId="797" xfId="0" applyFont="1" applyBorder="1" applyAlignment="1">
      <alignment horizontal="left" vertical="center" shrinkToFit="1"/>
    </xf>
    <xf numFmtId="0" fontId="14" fillId="0" borderId="798" xfId="0" applyFont="1" applyBorder="1" applyAlignment="1">
      <alignment horizontal="left" vertical="center" shrinkToFit="1"/>
    </xf>
    <xf numFmtId="0" fontId="13" fillId="0" borderId="783" xfId="0" applyFont="1" applyBorder="1" applyAlignment="1">
      <alignment horizontal="left" vertical="center" shrinkToFit="1"/>
    </xf>
    <xf numFmtId="0" fontId="13" fillId="0" borderId="784" xfId="0" applyFont="1" applyBorder="1" applyAlignment="1">
      <alignment horizontal="left" vertical="center" shrinkToFit="1"/>
    </xf>
    <xf numFmtId="0" fontId="13" fillId="0" borderId="785" xfId="0" applyFont="1" applyBorder="1" applyAlignment="1">
      <alignment horizontal="left" vertical="center" shrinkToFit="1"/>
    </xf>
    <xf numFmtId="0" fontId="7" fillId="3" borderId="786" xfId="0" applyFont="1" applyFill="1" applyBorder="1" applyAlignment="1">
      <alignment horizontal="center" vertical="center" wrapText="1"/>
    </xf>
    <xf numFmtId="0" fontId="7" fillId="3" borderId="787" xfId="0" applyFont="1" applyFill="1" applyBorder="1" applyAlignment="1">
      <alignment horizontal="center" vertical="center" wrapText="1"/>
    </xf>
    <xf numFmtId="0" fontId="11" fillId="0" borderId="787" xfId="0" applyFont="1" applyBorder="1" applyAlignment="1">
      <alignment horizontal="left" vertical="center" wrapText="1"/>
    </xf>
    <xf numFmtId="0" fontId="11" fillId="0" borderId="788" xfId="0" applyFont="1" applyBorder="1" applyAlignment="1">
      <alignment horizontal="left" vertical="center" wrapText="1"/>
    </xf>
    <xf numFmtId="0" fontId="7" fillId="3" borderId="789" xfId="0" applyFont="1" applyFill="1" applyBorder="1" applyAlignment="1">
      <alignment horizontal="center" vertical="center"/>
    </xf>
    <xf numFmtId="0" fontId="7" fillId="3" borderId="790" xfId="0" applyFont="1" applyFill="1" applyBorder="1" applyAlignment="1">
      <alignment horizontal="center" vertical="center"/>
    </xf>
    <xf numFmtId="0" fontId="7" fillId="3" borderId="791" xfId="0" applyFont="1" applyFill="1" applyBorder="1" applyAlignment="1">
      <alignment horizontal="center" vertical="center"/>
    </xf>
    <xf numFmtId="0" fontId="8" fillId="0" borderId="792" xfId="0" applyFont="1" applyBorder="1" applyAlignment="1">
      <alignment horizontal="left" vertical="top" wrapText="1"/>
    </xf>
    <xf numFmtId="0" fontId="8" fillId="0" borderId="790" xfId="0" applyFont="1" applyBorder="1" applyAlignment="1">
      <alignment horizontal="left" vertical="top" wrapText="1"/>
    </xf>
    <xf numFmtId="0" fontId="8" fillId="0" borderId="793" xfId="0" applyFont="1" applyBorder="1" applyAlignment="1">
      <alignment horizontal="left" vertical="top" wrapText="1"/>
    </xf>
    <xf numFmtId="0" fontId="7" fillId="3" borderId="786" xfId="0" applyFont="1" applyFill="1" applyBorder="1" applyAlignment="1">
      <alignment horizontal="center" vertical="center"/>
    </xf>
    <xf numFmtId="0" fontId="7" fillId="3" borderId="787" xfId="0" applyFont="1" applyFill="1" applyBorder="1" applyAlignment="1">
      <alignment horizontal="center" vertical="center"/>
    </xf>
    <xf numFmtId="0" fontId="7" fillId="3" borderId="799" xfId="0" applyFont="1" applyFill="1" applyBorder="1" applyAlignment="1">
      <alignment horizontal="center" vertical="center" wrapText="1"/>
    </xf>
    <xf numFmtId="0" fontId="7" fillId="3" borderId="810" xfId="0" applyFont="1" applyFill="1" applyBorder="1" applyAlignment="1">
      <alignment horizontal="center" vertical="center"/>
    </xf>
    <xf numFmtId="0" fontId="7" fillId="3" borderId="811" xfId="0" applyFont="1" applyFill="1" applyBorder="1" applyAlignment="1">
      <alignment horizontal="center" vertical="center"/>
    </xf>
    <xf numFmtId="0" fontId="7" fillId="3" borderId="812" xfId="0" applyFont="1" applyFill="1" applyBorder="1" applyAlignment="1">
      <alignment horizontal="center" vertical="center"/>
    </xf>
    <xf numFmtId="0" fontId="8" fillId="0" borderId="813" xfId="0" applyFont="1" applyBorder="1" applyAlignment="1">
      <alignment horizontal="left" vertical="top" wrapText="1"/>
    </xf>
    <xf numFmtId="0" fontId="8" fillId="0" borderId="811" xfId="0" applyFont="1" applyBorder="1" applyAlignment="1">
      <alignment horizontal="left" vertical="top" wrapText="1"/>
    </xf>
    <xf numFmtId="0" fontId="8" fillId="0" borderId="814" xfId="0" applyFont="1" applyBorder="1" applyAlignment="1">
      <alignment horizontal="left" vertical="top" wrapText="1"/>
    </xf>
    <xf numFmtId="0" fontId="7" fillId="3" borderId="805" xfId="0" applyFont="1" applyFill="1" applyBorder="1" applyAlignment="1">
      <alignment horizontal="center" vertical="center"/>
    </xf>
    <xf numFmtId="0" fontId="7" fillId="3" borderId="806" xfId="0" applyFont="1" applyFill="1" applyBorder="1" applyAlignment="1">
      <alignment horizontal="center" vertical="center"/>
    </xf>
    <xf numFmtId="0" fontId="14" fillId="0" borderId="807" xfId="0" applyFont="1" applyBorder="1" applyAlignment="1">
      <alignment horizontal="left" vertical="center" shrinkToFit="1"/>
    </xf>
    <xf numFmtId="0" fontId="14" fillId="0" borderId="808" xfId="0" applyFont="1" applyBorder="1" applyAlignment="1">
      <alignment horizontal="left" vertical="center" shrinkToFit="1"/>
    </xf>
    <xf numFmtId="0" fontId="14" fillId="0" borderId="809" xfId="0" applyFont="1" applyBorder="1" applyAlignment="1">
      <alignment horizontal="left" vertical="center" shrinkToFit="1"/>
    </xf>
    <xf numFmtId="0" fontId="7" fillId="3" borderId="800" xfId="0" applyFont="1" applyFill="1" applyBorder="1" applyAlignment="1">
      <alignment horizontal="center" vertical="center"/>
    </xf>
    <xf numFmtId="0" fontId="7" fillId="3" borderId="801" xfId="0" applyFont="1" applyFill="1" applyBorder="1" applyAlignment="1">
      <alignment horizontal="center" vertical="center"/>
    </xf>
    <xf numFmtId="0" fontId="13" fillId="0" borderId="802" xfId="0" applyFont="1" applyBorder="1" applyAlignment="1">
      <alignment horizontal="left" vertical="center" shrinkToFit="1"/>
    </xf>
    <xf numFmtId="0" fontId="13" fillId="0" borderId="803" xfId="0" applyFont="1" applyBorder="1" applyAlignment="1">
      <alignment horizontal="left" vertical="center" shrinkToFit="1"/>
    </xf>
    <xf numFmtId="0" fontId="13" fillId="0" borderId="804" xfId="0" applyFont="1" applyBorder="1" applyAlignment="1">
      <alignment horizontal="left" vertical="center" shrinkToFit="1"/>
    </xf>
    <xf numFmtId="0" fontId="13" fillId="0" borderId="807" xfId="0" applyFont="1" applyBorder="1" applyAlignment="1">
      <alignment horizontal="left" vertical="center" shrinkToFit="1"/>
    </xf>
    <xf numFmtId="0" fontId="13" fillId="0" borderId="808" xfId="0" applyFont="1" applyBorder="1" applyAlignment="1">
      <alignment horizontal="left" vertical="center" shrinkToFit="1"/>
    </xf>
    <xf numFmtId="0" fontId="13" fillId="0" borderId="809" xfId="0" applyFont="1" applyBorder="1" applyAlignment="1">
      <alignment horizontal="left" vertical="center" shrinkToFit="1"/>
    </xf>
    <xf numFmtId="0" fontId="7" fillId="3" borderId="815" xfId="0" applyFont="1" applyFill="1" applyBorder="1" applyAlignment="1">
      <alignment horizontal="center" vertical="center"/>
    </xf>
    <xf numFmtId="0" fontId="7" fillId="3" borderId="816" xfId="0" applyFont="1" applyFill="1" applyBorder="1" applyAlignment="1">
      <alignment horizontal="center" vertical="center"/>
    </xf>
    <xf numFmtId="0" fontId="14" fillId="0" borderId="817" xfId="0" applyFont="1" applyBorder="1" applyAlignment="1">
      <alignment horizontal="left" vertical="center" shrinkToFit="1"/>
    </xf>
    <xf numFmtId="0" fontId="14" fillId="0" borderId="818" xfId="0" applyFont="1" applyBorder="1" applyAlignment="1">
      <alignment horizontal="left" vertical="center" shrinkToFit="1"/>
    </xf>
    <xf numFmtId="0" fontId="14" fillId="0" borderId="819" xfId="0" applyFont="1" applyBorder="1" applyAlignment="1">
      <alignment horizontal="left" vertical="center" shrinkToFit="1"/>
    </xf>
    <xf numFmtId="0" fontId="7" fillId="3" borderId="820" xfId="0" applyFont="1" applyFill="1" applyBorder="1" applyAlignment="1">
      <alignment horizontal="center" vertical="center" wrapText="1"/>
    </xf>
    <xf numFmtId="0" fontId="7" fillId="3" borderId="821" xfId="0" applyFont="1" applyFill="1" applyBorder="1" applyAlignment="1">
      <alignment horizontal="center" vertical="center" wrapText="1"/>
    </xf>
    <xf numFmtId="0" fontId="7" fillId="3" borderId="822" xfId="0" applyFont="1" applyFill="1" applyBorder="1" applyAlignment="1">
      <alignment horizontal="center" vertical="center" wrapText="1"/>
    </xf>
    <xf numFmtId="0" fontId="7" fillId="4" borderId="820" xfId="0" applyFont="1" applyFill="1" applyBorder="1" applyAlignment="1">
      <alignment horizontal="left" vertical="top" wrapText="1"/>
    </xf>
    <xf numFmtId="0" fontId="7" fillId="4" borderId="821" xfId="0" applyFont="1" applyFill="1" applyBorder="1" applyAlignment="1">
      <alignment horizontal="left" vertical="top" wrapText="1"/>
    </xf>
    <xf numFmtId="0" fontId="7" fillId="4" borderId="822" xfId="0" applyFont="1" applyFill="1" applyBorder="1" applyAlignment="1">
      <alignment horizontal="left" vertical="top" wrapText="1"/>
    </xf>
    <xf numFmtId="0" fontId="10" fillId="4" borderId="820" xfId="0" applyFont="1" applyFill="1" applyBorder="1" applyAlignment="1">
      <alignment horizontal="center" vertical="center" wrapText="1"/>
    </xf>
    <xf numFmtId="0" fontId="10" fillId="4" borderId="822" xfId="0" applyFont="1" applyFill="1" applyBorder="1" applyAlignment="1">
      <alignment horizontal="center" vertical="center" wrapText="1"/>
    </xf>
    <xf numFmtId="0" fontId="16" fillId="0" borderId="820" xfId="0" applyFont="1" applyBorder="1" applyAlignment="1">
      <alignment horizontal="left" vertical="center" wrapText="1"/>
    </xf>
    <xf numFmtId="0" fontId="16" fillId="0" borderId="821" xfId="0" applyFont="1" applyBorder="1" applyAlignment="1">
      <alignment horizontal="left" vertical="center" wrapText="1"/>
    </xf>
    <xf numFmtId="0" fontId="16" fillId="0" borderId="822" xfId="0" applyFont="1" applyBorder="1" applyAlignment="1">
      <alignment horizontal="left" vertical="center" wrapText="1"/>
    </xf>
    <xf numFmtId="0" fontId="7" fillId="3" borderId="820" xfId="0" applyFont="1" applyFill="1" applyBorder="1" applyAlignment="1">
      <alignment horizontal="center" vertical="center"/>
    </xf>
    <xf numFmtId="0" fontId="7" fillId="3" borderId="821" xfId="0" applyFont="1" applyFill="1" applyBorder="1" applyAlignment="1">
      <alignment horizontal="center" vertical="center"/>
    </xf>
    <xf numFmtId="0" fontId="11" fillId="0" borderId="821" xfId="0" applyFont="1" applyBorder="1" applyAlignment="1">
      <alignment horizontal="left" vertical="center" wrapText="1"/>
    </xf>
    <xf numFmtId="0" fontId="11" fillId="0" borderId="822" xfId="0" applyFont="1" applyBorder="1" applyAlignment="1">
      <alignment horizontal="left" vertical="center" wrapText="1"/>
    </xf>
    <xf numFmtId="0" fontId="7" fillId="3" borderId="823" xfId="0" applyFont="1" applyFill="1" applyBorder="1" applyAlignment="1">
      <alignment horizontal="center" vertical="center"/>
    </xf>
    <xf numFmtId="0" fontId="7" fillId="3" borderId="824" xfId="0" applyFont="1" applyFill="1" applyBorder="1" applyAlignment="1">
      <alignment horizontal="center" vertical="center"/>
    </xf>
    <xf numFmtId="0" fontId="13" fillId="0" borderId="825" xfId="0" applyFont="1" applyBorder="1" applyAlignment="1">
      <alignment horizontal="left" vertical="center" shrinkToFit="1"/>
    </xf>
    <xf numFmtId="0" fontId="13" fillId="0" borderId="826" xfId="0" applyFont="1" applyBorder="1" applyAlignment="1">
      <alignment horizontal="left" vertical="center" shrinkToFit="1"/>
    </xf>
    <xf numFmtId="0" fontId="13" fillId="0" borderId="827" xfId="0" applyFont="1" applyBorder="1" applyAlignment="1">
      <alignment horizontal="left" vertical="center" shrinkToFit="1"/>
    </xf>
    <xf numFmtId="0" fontId="7" fillId="4" borderId="834" xfId="0" applyFont="1" applyFill="1" applyBorder="1" applyAlignment="1">
      <alignment horizontal="left" vertical="top" wrapText="1"/>
    </xf>
    <xf numFmtId="0" fontId="7" fillId="4" borderId="835" xfId="0" applyFont="1" applyFill="1" applyBorder="1" applyAlignment="1">
      <alignment horizontal="left" vertical="top" wrapText="1"/>
    </xf>
    <xf numFmtId="0" fontId="7" fillId="3" borderId="828" xfId="0" applyFont="1" applyFill="1" applyBorder="1" applyAlignment="1">
      <alignment horizontal="center" vertical="center"/>
    </xf>
    <xf numFmtId="0" fontId="7" fillId="3" borderId="829" xfId="0" applyFont="1" applyFill="1" applyBorder="1" applyAlignment="1">
      <alignment horizontal="center" vertical="center"/>
    </xf>
    <xf numFmtId="0" fontId="14" fillId="0" borderId="830" xfId="0" applyFont="1" applyBorder="1" applyAlignment="1">
      <alignment horizontal="left" vertical="center" shrinkToFit="1"/>
    </xf>
    <xf numFmtId="0" fontId="14" fillId="0" borderId="831" xfId="0" applyFont="1" applyBorder="1" applyAlignment="1">
      <alignment horizontal="left" vertical="center" shrinkToFit="1"/>
    </xf>
    <xf numFmtId="0" fontId="14" fillId="0" borderId="832" xfId="0" applyFont="1" applyBorder="1" applyAlignment="1">
      <alignment horizontal="left" vertical="center" shrinkToFit="1"/>
    </xf>
    <xf numFmtId="0" fontId="7" fillId="3" borderId="841" xfId="0" applyFont="1" applyFill="1" applyBorder="1" applyAlignment="1">
      <alignment horizontal="center" vertical="center"/>
    </xf>
    <xf numFmtId="0" fontId="7" fillId="3" borderId="842" xfId="0" applyFont="1" applyFill="1" applyBorder="1" applyAlignment="1">
      <alignment horizontal="center" vertical="center"/>
    </xf>
    <xf numFmtId="0" fontId="14" fillId="0" borderId="843" xfId="0" applyFont="1" applyBorder="1" applyAlignment="1">
      <alignment horizontal="left" vertical="center" shrinkToFit="1"/>
    </xf>
    <xf numFmtId="0" fontId="14" fillId="0" borderId="844" xfId="0" applyFont="1" applyBorder="1" applyAlignment="1">
      <alignment horizontal="left" vertical="center" shrinkToFit="1"/>
    </xf>
    <xf numFmtId="0" fontId="14" fillId="0" borderId="845" xfId="0" applyFont="1" applyBorder="1" applyAlignment="1">
      <alignment horizontal="left" vertical="center" shrinkToFit="1"/>
    </xf>
    <xf numFmtId="0" fontId="13" fillId="0" borderId="830" xfId="0" applyFont="1" applyBorder="1" applyAlignment="1">
      <alignment horizontal="left" vertical="center" shrinkToFit="1"/>
    </xf>
    <xf numFmtId="0" fontId="13" fillId="0" borderId="831" xfId="0" applyFont="1" applyBorder="1" applyAlignment="1">
      <alignment horizontal="left" vertical="center" shrinkToFit="1"/>
    </xf>
    <xf numFmtId="0" fontId="13" fillId="0" borderId="832" xfId="0" applyFont="1" applyBorder="1" applyAlignment="1">
      <alignment horizontal="left" vertical="center" shrinkToFit="1"/>
    </xf>
    <xf numFmtId="0" fontId="7" fillId="3" borderId="833" xfId="0" applyFont="1" applyFill="1" applyBorder="1" applyAlignment="1">
      <alignment horizontal="center" vertical="center" wrapText="1"/>
    </xf>
    <xf numFmtId="0" fontId="7" fillId="3" borderId="834" xfId="0" applyFont="1" applyFill="1" applyBorder="1" applyAlignment="1">
      <alignment horizontal="center" vertical="center" wrapText="1"/>
    </xf>
    <xf numFmtId="0" fontId="11" fillId="0" borderId="834" xfId="0" applyFont="1" applyBorder="1" applyAlignment="1">
      <alignment horizontal="left" vertical="center" wrapText="1"/>
    </xf>
    <xf numFmtId="0" fontId="11" fillId="0" borderId="835" xfId="0" applyFont="1" applyBorder="1" applyAlignment="1">
      <alignment horizontal="left" vertical="center" wrapText="1"/>
    </xf>
    <xf numFmtId="0" fontId="7" fillId="3" borderId="836" xfId="0" applyFont="1" applyFill="1" applyBorder="1" applyAlignment="1">
      <alignment horizontal="center" vertical="center"/>
    </xf>
    <xf numFmtId="0" fontId="7" fillId="3" borderId="837" xfId="0" applyFont="1" applyFill="1" applyBorder="1" applyAlignment="1">
      <alignment horizontal="center" vertical="center"/>
    </xf>
    <xf numFmtId="0" fontId="7" fillId="3" borderId="838" xfId="0" applyFont="1" applyFill="1" applyBorder="1" applyAlignment="1">
      <alignment horizontal="center" vertical="center"/>
    </xf>
    <xf numFmtId="0" fontId="8" fillId="0" borderId="839" xfId="0" applyFont="1" applyBorder="1" applyAlignment="1">
      <alignment horizontal="left" vertical="top" wrapText="1"/>
    </xf>
    <xf numFmtId="0" fontId="8" fillId="0" borderId="837" xfId="0" applyFont="1" applyBorder="1" applyAlignment="1">
      <alignment horizontal="left" vertical="top" wrapText="1"/>
    </xf>
    <xf numFmtId="0" fontId="8" fillId="0" borderId="840" xfId="0" applyFont="1" applyBorder="1" applyAlignment="1">
      <alignment horizontal="left" vertical="top" wrapText="1"/>
    </xf>
    <xf numFmtId="0" fontId="7" fillId="3" borderId="833" xfId="0" applyFont="1" applyFill="1" applyBorder="1" applyAlignment="1">
      <alignment horizontal="center" vertical="center"/>
    </xf>
    <xf numFmtId="0" fontId="7" fillId="3" borderId="834" xfId="0" applyFont="1" applyFill="1" applyBorder="1" applyAlignment="1">
      <alignment horizontal="center" vertical="center"/>
    </xf>
    <xf numFmtId="0" fontId="7" fillId="3" borderId="846" xfId="0" applyFont="1" applyFill="1" applyBorder="1" applyAlignment="1">
      <alignment horizontal="center" vertical="center" wrapText="1"/>
    </xf>
    <xf numFmtId="0" fontId="7" fillId="3" borderId="857" xfId="0" applyFont="1" applyFill="1" applyBorder="1" applyAlignment="1">
      <alignment horizontal="center" vertical="center"/>
    </xf>
    <xf numFmtId="0" fontId="7" fillId="3" borderId="858" xfId="0" applyFont="1" applyFill="1" applyBorder="1" applyAlignment="1">
      <alignment horizontal="center" vertical="center"/>
    </xf>
    <xf numFmtId="0" fontId="7" fillId="3" borderId="859" xfId="0" applyFont="1" applyFill="1" applyBorder="1" applyAlignment="1">
      <alignment horizontal="center" vertical="center"/>
    </xf>
    <xf numFmtId="0" fontId="8" fillId="0" borderId="860" xfId="0" applyFont="1" applyBorder="1" applyAlignment="1">
      <alignment horizontal="left" vertical="top" wrapText="1"/>
    </xf>
    <xf numFmtId="0" fontId="8" fillId="0" borderId="858" xfId="0" applyFont="1" applyBorder="1" applyAlignment="1">
      <alignment horizontal="left" vertical="top" wrapText="1"/>
    </xf>
    <xf numFmtId="0" fontId="8" fillId="0" borderId="861" xfId="0" applyFont="1" applyBorder="1" applyAlignment="1">
      <alignment horizontal="left" vertical="top" wrapText="1"/>
    </xf>
    <xf numFmtId="0" fontId="7" fillId="3" borderId="852" xfId="0" applyFont="1" applyFill="1" applyBorder="1" applyAlignment="1">
      <alignment horizontal="center" vertical="center"/>
    </xf>
    <xf numFmtId="0" fontId="7" fillId="3" borderId="853" xfId="0" applyFont="1" applyFill="1" applyBorder="1" applyAlignment="1">
      <alignment horizontal="center" vertical="center"/>
    </xf>
    <xf numFmtId="0" fontId="14" fillId="0" borderId="854" xfId="0" applyFont="1" applyBorder="1" applyAlignment="1">
      <alignment horizontal="left" vertical="center" shrinkToFit="1"/>
    </xf>
    <xf numFmtId="0" fontId="14" fillId="0" borderId="855" xfId="0" applyFont="1" applyBorder="1" applyAlignment="1">
      <alignment horizontal="left" vertical="center" shrinkToFit="1"/>
    </xf>
    <xf numFmtId="0" fontId="14" fillId="0" borderId="856" xfId="0" applyFont="1" applyBorder="1" applyAlignment="1">
      <alignment horizontal="left" vertical="center" shrinkToFit="1"/>
    </xf>
    <xf numFmtId="0" fontId="7" fillId="3" borderId="847" xfId="0" applyFont="1" applyFill="1" applyBorder="1" applyAlignment="1">
      <alignment horizontal="center" vertical="center"/>
    </xf>
    <xf numFmtId="0" fontId="7" fillId="3" borderId="848" xfId="0" applyFont="1" applyFill="1" applyBorder="1" applyAlignment="1">
      <alignment horizontal="center" vertical="center"/>
    </xf>
    <xf numFmtId="0" fontId="13" fillId="0" borderId="849" xfId="0" applyFont="1" applyBorder="1" applyAlignment="1">
      <alignment horizontal="left" vertical="center" shrinkToFit="1"/>
    </xf>
    <xf numFmtId="0" fontId="13" fillId="0" borderId="850" xfId="0" applyFont="1" applyBorder="1" applyAlignment="1">
      <alignment horizontal="left" vertical="center" shrinkToFit="1"/>
    </xf>
    <xf numFmtId="0" fontId="13" fillId="0" borderId="851" xfId="0" applyFont="1" applyBorder="1" applyAlignment="1">
      <alignment horizontal="left" vertical="center" shrinkToFit="1"/>
    </xf>
    <xf numFmtId="0" fontId="13" fillId="0" borderId="854" xfId="0" applyFont="1" applyBorder="1" applyAlignment="1">
      <alignment horizontal="left" vertical="center" shrinkToFit="1"/>
    </xf>
    <xf numFmtId="0" fontId="13" fillId="0" borderId="855" xfId="0" applyFont="1" applyBorder="1" applyAlignment="1">
      <alignment horizontal="left" vertical="center" shrinkToFit="1"/>
    </xf>
    <xf numFmtId="0" fontId="13" fillId="0" borderId="856" xfId="0" applyFont="1" applyBorder="1" applyAlignment="1">
      <alignment horizontal="left" vertical="center" shrinkToFit="1"/>
    </xf>
    <xf numFmtId="0" fontId="7" fillId="3" borderId="862" xfId="0" applyFont="1" applyFill="1" applyBorder="1" applyAlignment="1">
      <alignment horizontal="center" vertical="center"/>
    </xf>
    <xf numFmtId="0" fontId="7" fillId="3" borderId="863" xfId="0" applyFont="1" applyFill="1" applyBorder="1" applyAlignment="1">
      <alignment horizontal="center" vertical="center"/>
    </xf>
    <xf numFmtId="0" fontId="14" fillId="0" borderId="864" xfId="0" applyFont="1" applyBorder="1" applyAlignment="1">
      <alignment horizontal="left" vertical="center" shrinkToFit="1"/>
    </xf>
    <xf numFmtId="0" fontId="14" fillId="0" borderId="865" xfId="0" applyFont="1" applyBorder="1" applyAlignment="1">
      <alignment horizontal="left" vertical="center" shrinkToFit="1"/>
    </xf>
    <xf numFmtId="0" fontId="14" fillId="0" borderId="866" xfId="0" applyFont="1" applyBorder="1" applyAlignment="1">
      <alignment horizontal="left" vertical="center" shrinkToFit="1"/>
    </xf>
    <xf numFmtId="0" fontId="7" fillId="3" borderId="867" xfId="0" applyFont="1" applyFill="1" applyBorder="1" applyAlignment="1">
      <alignment horizontal="center" vertical="center" wrapText="1"/>
    </xf>
    <xf numFmtId="0" fontId="7" fillId="3" borderId="868" xfId="0" applyFont="1" applyFill="1" applyBorder="1" applyAlignment="1">
      <alignment horizontal="center" vertical="center" wrapText="1"/>
    </xf>
    <xf numFmtId="0" fontId="7" fillId="3" borderId="869" xfId="0" applyFont="1" applyFill="1" applyBorder="1" applyAlignment="1">
      <alignment horizontal="center" vertical="center" wrapText="1"/>
    </xf>
    <xf numFmtId="0" fontId="7" fillId="4" borderId="867" xfId="0" applyFont="1" applyFill="1" applyBorder="1" applyAlignment="1">
      <alignment horizontal="left" vertical="top" wrapText="1"/>
    </xf>
    <xf numFmtId="0" fontId="7" fillId="4" borderId="868" xfId="0" applyFont="1" applyFill="1" applyBorder="1" applyAlignment="1">
      <alignment horizontal="left" vertical="top" wrapText="1"/>
    </xf>
    <xf numFmtId="0" fontId="7" fillId="4" borderId="869" xfId="0" applyFont="1" applyFill="1" applyBorder="1" applyAlignment="1">
      <alignment horizontal="left" vertical="top" wrapText="1"/>
    </xf>
    <xf numFmtId="0" fontId="10" fillId="4" borderId="867" xfId="0" applyFont="1" applyFill="1" applyBorder="1" applyAlignment="1">
      <alignment horizontal="center" vertical="center" wrapText="1"/>
    </xf>
    <xf numFmtId="0" fontId="10" fillId="4" borderId="869" xfId="0" applyFont="1" applyFill="1" applyBorder="1" applyAlignment="1">
      <alignment horizontal="center" vertical="center" wrapText="1"/>
    </xf>
    <xf numFmtId="0" fontId="16" fillId="0" borderId="867" xfId="0" applyFont="1" applyBorder="1" applyAlignment="1">
      <alignment horizontal="left" vertical="center" wrapText="1"/>
    </xf>
    <xf numFmtId="0" fontId="16" fillId="0" borderId="868" xfId="0" applyFont="1" applyBorder="1" applyAlignment="1">
      <alignment horizontal="left" vertical="center" wrapText="1"/>
    </xf>
    <xf numFmtId="0" fontId="16" fillId="0" borderId="869" xfId="0" applyFont="1" applyBorder="1" applyAlignment="1">
      <alignment horizontal="left" vertical="center" wrapText="1"/>
    </xf>
    <xf numFmtId="0" fontId="7" fillId="3" borderId="867" xfId="0" applyFont="1" applyFill="1" applyBorder="1" applyAlignment="1">
      <alignment horizontal="center" vertical="center"/>
    </xf>
    <xf numFmtId="0" fontId="7" fillId="3" borderId="868" xfId="0" applyFont="1" applyFill="1" applyBorder="1" applyAlignment="1">
      <alignment horizontal="center" vertical="center"/>
    </xf>
    <xf numFmtId="0" fontId="11" fillId="0" borderId="868" xfId="0" applyFont="1" applyBorder="1" applyAlignment="1">
      <alignment horizontal="left" vertical="center" wrapText="1"/>
    </xf>
    <xf numFmtId="0" fontId="11" fillId="0" borderId="869" xfId="0" applyFont="1" applyBorder="1" applyAlignment="1">
      <alignment horizontal="left" vertical="center" wrapText="1"/>
    </xf>
    <xf numFmtId="0" fontId="7" fillId="3" borderId="870" xfId="0" applyFont="1" applyFill="1" applyBorder="1" applyAlignment="1">
      <alignment horizontal="center" vertical="center"/>
    </xf>
    <xf numFmtId="0" fontId="7" fillId="3" borderId="871" xfId="0" applyFont="1" applyFill="1" applyBorder="1" applyAlignment="1">
      <alignment horizontal="center" vertical="center"/>
    </xf>
    <xf numFmtId="0" fontId="13" fillId="0" borderId="872" xfId="0" applyFont="1" applyBorder="1" applyAlignment="1">
      <alignment horizontal="left" vertical="center" shrinkToFit="1"/>
    </xf>
    <xf numFmtId="0" fontId="13" fillId="0" borderId="873" xfId="0" applyFont="1" applyBorder="1" applyAlignment="1">
      <alignment horizontal="left" vertical="center" shrinkToFit="1"/>
    </xf>
    <xf numFmtId="0" fontId="13" fillId="0" borderId="874" xfId="0" applyFont="1" applyBorder="1" applyAlignment="1">
      <alignment horizontal="left" vertical="center" shrinkToFit="1"/>
    </xf>
    <xf numFmtId="0" fontId="7" fillId="4" borderId="881" xfId="0" applyFont="1" applyFill="1" applyBorder="1" applyAlignment="1">
      <alignment horizontal="left" vertical="top" wrapText="1"/>
    </xf>
    <xf numFmtId="0" fontId="7" fillId="4" borderId="882" xfId="0" applyFont="1" applyFill="1" applyBorder="1" applyAlignment="1">
      <alignment horizontal="left" vertical="top" wrapText="1"/>
    </xf>
    <xf numFmtId="0" fontId="7" fillId="3" borderId="875" xfId="0" applyFont="1" applyFill="1" applyBorder="1" applyAlignment="1">
      <alignment horizontal="center" vertical="center"/>
    </xf>
    <xf numFmtId="0" fontId="7" fillId="3" borderId="876" xfId="0" applyFont="1" applyFill="1" applyBorder="1" applyAlignment="1">
      <alignment horizontal="center" vertical="center"/>
    </xf>
    <xf numFmtId="0" fontId="14" fillId="0" borderId="877" xfId="0" applyFont="1" applyBorder="1" applyAlignment="1">
      <alignment horizontal="left" vertical="center" shrinkToFit="1"/>
    </xf>
    <xf numFmtId="0" fontId="14" fillId="0" borderId="878" xfId="0" applyFont="1" applyBorder="1" applyAlignment="1">
      <alignment horizontal="left" vertical="center" shrinkToFit="1"/>
    </xf>
    <xf numFmtId="0" fontId="14" fillId="0" borderId="879" xfId="0" applyFont="1" applyBorder="1" applyAlignment="1">
      <alignment horizontal="left" vertical="center" shrinkToFit="1"/>
    </xf>
    <xf numFmtId="0" fontId="7" fillId="3" borderId="888" xfId="0" applyFont="1" applyFill="1" applyBorder="1" applyAlignment="1">
      <alignment horizontal="center" vertical="center"/>
    </xf>
    <xf numFmtId="0" fontId="7" fillId="3" borderId="889" xfId="0" applyFont="1" applyFill="1" applyBorder="1" applyAlignment="1">
      <alignment horizontal="center" vertical="center"/>
    </xf>
    <xf numFmtId="0" fontId="14" fillId="0" borderId="890" xfId="0" applyFont="1" applyBorder="1" applyAlignment="1">
      <alignment horizontal="left" vertical="center" shrinkToFit="1"/>
    </xf>
    <xf numFmtId="0" fontId="14" fillId="0" borderId="891" xfId="0" applyFont="1" applyBorder="1" applyAlignment="1">
      <alignment horizontal="left" vertical="center" shrinkToFit="1"/>
    </xf>
    <xf numFmtId="0" fontId="14" fillId="0" borderId="892" xfId="0" applyFont="1" applyBorder="1" applyAlignment="1">
      <alignment horizontal="left" vertical="center" shrinkToFit="1"/>
    </xf>
    <xf numFmtId="0" fontId="13" fillId="0" borderId="877" xfId="0" applyFont="1" applyBorder="1" applyAlignment="1">
      <alignment horizontal="left" vertical="center" shrinkToFit="1"/>
    </xf>
    <xf numFmtId="0" fontId="13" fillId="0" borderId="878" xfId="0" applyFont="1" applyBorder="1" applyAlignment="1">
      <alignment horizontal="left" vertical="center" shrinkToFit="1"/>
    </xf>
    <xf numFmtId="0" fontId="13" fillId="0" borderId="879" xfId="0" applyFont="1" applyBorder="1" applyAlignment="1">
      <alignment horizontal="left" vertical="center" shrinkToFit="1"/>
    </xf>
    <xf numFmtId="0" fontId="7" fillId="3" borderId="880" xfId="0" applyFont="1" applyFill="1" applyBorder="1" applyAlignment="1">
      <alignment horizontal="center" vertical="center" wrapText="1"/>
    </xf>
    <xf numFmtId="0" fontId="7" fillId="3" borderId="881" xfId="0" applyFont="1" applyFill="1" applyBorder="1" applyAlignment="1">
      <alignment horizontal="center" vertical="center" wrapText="1"/>
    </xf>
    <xf numFmtId="0" fontId="11" fillId="0" borderId="881" xfId="0" applyFont="1" applyBorder="1" applyAlignment="1">
      <alignment horizontal="left" vertical="center" wrapText="1"/>
    </xf>
    <xf numFmtId="0" fontId="11" fillId="0" borderId="882" xfId="0" applyFont="1" applyBorder="1" applyAlignment="1">
      <alignment horizontal="left" vertical="center" wrapText="1"/>
    </xf>
    <xf numFmtId="0" fontId="7" fillId="3" borderId="883" xfId="0" applyFont="1" applyFill="1" applyBorder="1" applyAlignment="1">
      <alignment horizontal="center" vertical="center"/>
    </xf>
    <xf numFmtId="0" fontId="7" fillId="3" borderId="884" xfId="0" applyFont="1" applyFill="1" applyBorder="1" applyAlignment="1">
      <alignment horizontal="center" vertical="center"/>
    </xf>
    <xf numFmtId="0" fontId="7" fillId="3" borderId="885" xfId="0" applyFont="1" applyFill="1" applyBorder="1" applyAlignment="1">
      <alignment horizontal="center" vertical="center"/>
    </xf>
    <xf numFmtId="0" fontId="8" fillId="0" borderId="886" xfId="0" applyFont="1" applyBorder="1" applyAlignment="1">
      <alignment horizontal="left" vertical="top" wrapText="1"/>
    </xf>
    <xf numFmtId="0" fontId="8" fillId="0" borderId="884" xfId="0" applyFont="1" applyBorder="1" applyAlignment="1">
      <alignment horizontal="left" vertical="top" wrapText="1"/>
    </xf>
    <xf numFmtId="0" fontId="8" fillId="0" borderId="887" xfId="0" applyFont="1" applyBorder="1" applyAlignment="1">
      <alignment horizontal="left" vertical="top" wrapText="1"/>
    </xf>
    <xf numFmtId="0" fontId="7" fillId="3" borderId="880" xfId="0" applyFont="1" applyFill="1" applyBorder="1" applyAlignment="1">
      <alignment horizontal="center" vertical="center"/>
    </xf>
    <xf numFmtId="0" fontId="7" fillId="3" borderId="881" xfId="0" applyFont="1" applyFill="1" applyBorder="1" applyAlignment="1">
      <alignment horizontal="center" vertical="center"/>
    </xf>
    <xf numFmtId="0" fontId="7" fillId="3" borderId="893" xfId="0" applyFont="1" applyFill="1" applyBorder="1" applyAlignment="1">
      <alignment horizontal="center" vertical="center" wrapText="1"/>
    </xf>
    <xf numFmtId="0" fontId="7" fillId="3" borderId="904" xfId="0" applyFont="1" applyFill="1" applyBorder="1" applyAlignment="1">
      <alignment horizontal="center" vertical="center"/>
    </xf>
    <xf numFmtId="0" fontId="7" fillId="3" borderId="905" xfId="0" applyFont="1" applyFill="1" applyBorder="1" applyAlignment="1">
      <alignment horizontal="center" vertical="center"/>
    </xf>
    <xf numFmtId="0" fontId="7" fillId="3" borderId="906" xfId="0" applyFont="1" applyFill="1" applyBorder="1" applyAlignment="1">
      <alignment horizontal="center" vertical="center"/>
    </xf>
    <xf numFmtId="0" fontId="8" fillId="0" borderId="907" xfId="0" applyFont="1" applyBorder="1" applyAlignment="1">
      <alignment horizontal="left" vertical="top" wrapText="1"/>
    </xf>
    <xf numFmtId="0" fontId="8" fillId="0" borderId="905" xfId="0" applyFont="1" applyBorder="1" applyAlignment="1">
      <alignment horizontal="left" vertical="top" wrapText="1"/>
    </xf>
    <xf numFmtId="0" fontId="8" fillId="0" borderId="908" xfId="0" applyFont="1" applyBorder="1" applyAlignment="1">
      <alignment horizontal="left" vertical="top" wrapText="1"/>
    </xf>
    <xf numFmtId="0" fontId="7" fillId="3" borderId="899" xfId="0" applyFont="1" applyFill="1" applyBorder="1" applyAlignment="1">
      <alignment horizontal="center" vertical="center"/>
    </xf>
    <xf numFmtId="0" fontId="7" fillId="3" borderId="900" xfId="0" applyFont="1" applyFill="1" applyBorder="1" applyAlignment="1">
      <alignment horizontal="center" vertical="center"/>
    </xf>
    <xf numFmtId="0" fontId="14" fillId="0" borderId="901" xfId="0" applyFont="1" applyBorder="1" applyAlignment="1">
      <alignment horizontal="left" vertical="center" shrinkToFit="1"/>
    </xf>
    <xf numFmtId="0" fontId="14" fillId="0" borderId="902" xfId="0" applyFont="1" applyBorder="1" applyAlignment="1">
      <alignment horizontal="left" vertical="center" shrinkToFit="1"/>
    </xf>
    <xf numFmtId="0" fontId="14" fillId="0" borderId="903" xfId="0" applyFont="1" applyBorder="1" applyAlignment="1">
      <alignment horizontal="left" vertical="center" shrinkToFit="1"/>
    </xf>
    <xf numFmtId="0" fontId="7" fillId="3" borderId="894" xfId="0" applyFont="1" applyFill="1" applyBorder="1" applyAlignment="1">
      <alignment horizontal="center" vertical="center"/>
    </xf>
    <xf numFmtId="0" fontId="7" fillId="3" borderId="895" xfId="0" applyFont="1" applyFill="1" applyBorder="1" applyAlignment="1">
      <alignment horizontal="center" vertical="center"/>
    </xf>
    <xf numFmtId="0" fontId="13" fillId="0" borderId="896" xfId="0" applyFont="1" applyBorder="1" applyAlignment="1">
      <alignment horizontal="left" vertical="center" shrinkToFit="1"/>
    </xf>
    <xf numFmtId="0" fontId="13" fillId="0" borderId="897" xfId="0" applyFont="1" applyBorder="1" applyAlignment="1">
      <alignment horizontal="left" vertical="center" shrinkToFit="1"/>
    </xf>
    <xf numFmtId="0" fontId="13" fillId="0" borderId="898" xfId="0" applyFont="1" applyBorder="1" applyAlignment="1">
      <alignment horizontal="left" vertical="center" shrinkToFit="1"/>
    </xf>
    <xf numFmtId="0" fontId="13" fillId="0" borderId="901" xfId="0" applyFont="1" applyBorder="1" applyAlignment="1">
      <alignment horizontal="left" vertical="center" shrinkToFit="1"/>
    </xf>
    <xf numFmtId="0" fontId="13" fillId="0" borderId="902" xfId="0" applyFont="1" applyBorder="1" applyAlignment="1">
      <alignment horizontal="left" vertical="center" shrinkToFit="1"/>
    </xf>
    <xf numFmtId="0" fontId="13" fillId="0" borderId="903" xfId="0" applyFont="1" applyBorder="1" applyAlignment="1">
      <alignment horizontal="left" vertical="center" shrinkToFit="1"/>
    </xf>
    <xf numFmtId="0" fontId="7" fillId="3" borderId="909" xfId="0" applyFont="1" applyFill="1" applyBorder="1" applyAlignment="1">
      <alignment horizontal="center" vertical="center"/>
    </xf>
    <xf numFmtId="0" fontId="7" fillId="3" borderId="910" xfId="0" applyFont="1" applyFill="1" applyBorder="1" applyAlignment="1">
      <alignment horizontal="center" vertical="center"/>
    </xf>
    <xf numFmtId="0" fontId="14" fillId="0" borderId="911" xfId="0" applyFont="1" applyBorder="1" applyAlignment="1">
      <alignment horizontal="left" vertical="center" shrinkToFit="1"/>
    </xf>
    <xf numFmtId="0" fontId="14" fillId="0" borderId="912" xfId="0" applyFont="1" applyBorder="1" applyAlignment="1">
      <alignment horizontal="left" vertical="center" shrinkToFit="1"/>
    </xf>
    <xf numFmtId="0" fontId="14" fillId="0" borderId="913" xfId="0" applyFont="1" applyBorder="1" applyAlignment="1">
      <alignment horizontal="left" vertical="center" shrinkToFit="1"/>
    </xf>
    <xf numFmtId="0" fontId="7" fillId="3" borderId="914" xfId="0" applyFont="1" applyFill="1" applyBorder="1" applyAlignment="1">
      <alignment horizontal="center" vertical="center" wrapText="1"/>
    </xf>
    <xf numFmtId="0" fontId="7" fillId="3" borderId="915" xfId="0" applyFont="1" applyFill="1" applyBorder="1" applyAlignment="1">
      <alignment horizontal="center" vertical="center" wrapText="1"/>
    </xf>
    <xf numFmtId="0" fontId="7" fillId="3" borderId="916" xfId="0" applyFont="1" applyFill="1" applyBorder="1" applyAlignment="1">
      <alignment horizontal="center" vertical="center" wrapText="1"/>
    </xf>
    <xf numFmtId="0" fontId="7" fillId="4" borderId="914" xfId="0" applyFont="1" applyFill="1" applyBorder="1" applyAlignment="1">
      <alignment horizontal="left" vertical="top" wrapText="1"/>
    </xf>
    <xf numFmtId="0" fontId="7" fillId="4" borderId="915" xfId="0" applyFont="1" applyFill="1" applyBorder="1" applyAlignment="1">
      <alignment horizontal="left" vertical="top" wrapText="1"/>
    </xf>
    <xf numFmtId="0" fontId="7" fillId="4" borderId="916" xfId="0" applyFont="1" applyFill="1" applyBorder="1" applyAlignment="1">
      <alignment horizontal="left" vertical="top" wrapText="1"/>
    </xf>
    <xf numFmtId="0" fontId="10" fillId="4" borderId="914" xfId="0" applyFont="1" applyFill="1" applyBorder="1" applyAlignment="1">
      <alignment horizontal="center" vertical="center" wrapText="1"/>
    </xf>
    <xf numFmtId="0" fontId="10" fillId="4" borderId="916" xfId="0" applyFont="1" applyFill="1" applyBorder="1" applyAlignment="1">
      <alignment horizontal="center" vertical="center" wrapText="1"/>
    </xf>
    <xf numFmtId="0" fontId="16" fillId="0" borderId="914" xfId="0" applyFont="1" applyBorder="1" applyAlignment="1">
      <alignment horizontal="left" vertical="center" wrapText="1"/>
    </xf>
    <xf numFmtId="0" fontId="16" fillId="0" borderId="915" xfId="0" applyFont="1" applyBorder="1" applyAlignment="1">
      <alignment horizontal="left" vertical="center" wrapText="1"/>
    </xf>
    <xf numFmtId="0" fontId="16" fillId="0" borderId="916" xfId="0" applyFont="1" applyBorder="1" applyAlignment="1">
      <alignment horizontal="left" vertical="center" wrapText="1"/>
    </xf>
    <xf numFmtId="0" fontId="7" fillId="3" borderId="914" xfId="0" applyFont="1" applyFill="1" applyBorder="1" applyAlignment="1">
      <alignment horizontal="center" vertical="center"/>
    </xf>
    <xf numFmtId="0" fontId="7" fillId="3" borderId="915" xfId="0" applyFont="1" applyFill="1" applyBorder="1" applyAlignment="1">
      <alignment horizontal="center" vertical="center"/>
    </xf>
    <xf numFmtId="0" fontId="11" fillId="0" borderId="915" xfId="0" applyFont="1" applyBorder="1" applyAlignment="1">
      <alignment horizontal="left" vertical="center" wrapText="1"/>
    </xf>
    <xf numFmtId="0" fontId="11" fillId="0" borderId="916" xfId="0" applyFont="1" applyBorder="1" applyAlignment="1">
      <alignment horizontal="left" vertical="center" wrapText="1"/>
    </xf>
    <xf numFmtId="0" fontId="7" fillId="3" borderId="917" xfId="0" applyFont="1" applyFill="1" applyBorder="1" applyAlignment="1">
      <alignment horizontal="center" vertical="center"/>
    </xf>
    <xf numFmtId="0" fontId="7" fillId="3" borderId="918" xfId="0" applyFont="1" applyFill="1" applyBorder="1" applyAlignment="1">
      <alignment horizontal="center" vertical="center"/>
    </xf>
    <xf numFmtId="0" fontId="13" fillId="0" borderId="919" xfId="0" applyFont="1" applyBorder="1" applyAlignment="1">
      <alignment horizontal="left" vertical="center" shrinkToFit="1"/>
    </xf>
    <xf numFmtId="0" fontId="13" fillId="0" borderId="920" xfId="0" applyFont="1" applyBorder="1" applyAlignment="1">
      <alignment horizontal="left" vertical="center" shrinkToFit="1"/>
    </xf>
    <xf numFmtId="0" fontId="13" fillId="0" borderId="921" xfId="0" applyFont="1" applyBorder="1" applyAlignment="1">
      <alignment horizontal="left" vertical="center" shrinkToFit="1"/>
    </xf>
    <xf numFmtId="0" fontId="7" fillId="4" borderId="928" xfId="0" applyFont="1" applyFill="1" applyBorder="1" applyAlignment="1">
      <alignment horizontal="left" vertical="top" wrapText="1"/>
    </xf>
    <xf numFmtId="0" fontId="7" fillId="4" borderId="929" xfId="0" applyFont="1" applyFill="1" applyBorder="1" applyAlignment="1">
      <alignment horizontal="left" vertical="top" wrapText="1"/>
    </xf>
    <xf numFmtId="0" fontId="7" fillId="3" borderId="922" xfId="0" applyFont="1" applyFill="1" applyBorder="1" applyAlignment="1">
      <alignment horizontal="center" vertical="center"/>
    </xf>
    <xf numFmtId="0" fontId="7" fillId="3" borderId="923" xfId="0" applyFont="1" applyFill="1" applyBorder="1" applyAlignment="1">
      <alignment horizontal="center" vertical="center"/>
    </xf>
    <xf numFmtId="0" fontId="14" fillId="0" borderId="924" xfId="0" applyFont="1" applyBorder="1" applyAlignment="1">
      <alignment horizontal="left" vertical="center" shrinkToFit="1"/>
    </xf>
    <xf numFmtId="0" fontId="14" fillId="0" borderId="925" xfId="0" applyFont="1" applyBorder="1" applyAlignment="1">
      <alignment horizontal="left" vertical="center" shrinkToFit="1"/>
    </xf>
    <xf numFmtId="0" fontId="14" fillId="0" borderId="926" xfId="0" applyFont="1" applyBorder="1" applyAlignment="1">
      <alignment horizontal="left" vertical="center" shrinkToFit="1"/>
    </xf>
    <xf numFmtId="0" fontId="7" fillId="3" borderId="935" xfId="0" applyFont="1" applyFill="1" applyBorder="1" applyAlignment="1">
      <alignment horizontal="center" vertical="center"/>
    </xf>
    <xf numFmtId="0" fontId="7" fillId="3" borderId="936" xfId="0" applyFont="1" applyFill="1" applyBorder="1" applyAlignment="1">
      <alignment horizontal="center" vertical="center"/>
    </xf>
    <xf numFmtId="0" fontId="14" fillId="0" borderId="937" xfId="0" applyFont="1" applyBorder="1" applyAlignment="1">
      <alignment horizontal="left" vertical="center" shrinkToFit="1"/>
    </xf>
    <xf numFmtId="0" fontId="14" fillId="0" borderId="938" xfId="0" applyFont="1" applyBorder="1" applyAlignment="1">
      <alignment horizontal="left" vertical="center" shrinkToFit="1"/>
    </xf>
    <xf numFmtId="0" fontId="14" fillId="0" borderId="939" xfId="0" applyFont="1" applyBorder="1" applyAlignment="1">
      <alignment horizontal="left" vertical="center" shrinkToFit="1"/>
    </xf>
    <xf numFmtId="0" fontId="13" fillId="0" borderId="924" xfId="0" applyFont="1" applyBorder="1" applyAlignment="1">
      <alignment horizontal="left" vertical="center" shrinkToFit="1"/>
    </xf>
    <xf numFmtId="0" fontId="13" fillId="0" borderId="925" xfId="0" applyFont="1" applyBorder="1" applyAlignment="1">
      <alignment horizontal="left" vertical="center" shrinkToFit="1"/>
    </xf>
    <xf numFmtId="0" fontId="13" fillId="0" borderId="926" xfId="0" applyFont="1" applyBorder="1" applyAlignment="1">
      <alignment horizontal="left" vertical="center" shrinkToFit="1"/>
    </xf>
    <xf numFmtId="0" fontId="7" fillId="3" borderId="927" xfId="0" applyFont="1" applyFill="1" applyBorder="1" applyAlignment="1">
      <alignment horizontal="center" vertical="center" wrapText="1"/>
    </xf>
    <xf numFmtId="0" fontId="7" fillId="3" borderId="928" xfId="0" applyFont="1" applyFill="1" applyBorder="1" applyAlignment="1">
      <alignment horizontal="center" vertical="center" wrapText="1"/>
    </xf>
    <xf numFmtId="0" fontId="11" fillId="0" borderId="928" xfId="0" applyFont="1" applyBorder="1" applyAlignment="1">
      <alignment horizontal="left" vertical="center" wrapText="1"/>
    </xf>
    <xf numFmtId="0" fontId="11" fillId="0" borderId="929" xfId="0" applyFont="1" applyBorder="1" applyAlignment="1">
      <alignment horizontal="left" vertical="center" wrapText="1"/>
    </xf>
    <xf numFmtId="0" fontId="7" fillId="3" borderId="930" xfId="0" applyFont="1" applyFill="1" applyBorder="1" applyAlignment="1">
      <alignment horizontal="center" vertical="center"/>
    </xf>
    <xf numFmtId="0" fontId="7" fillId="3" borderId="931" xfId="0" applyFont="1" applyFill="1" applyBorder="1" applyAlignment="1">
      <alignment horizontal="center" vertical="center"/>
    </xf>
    <xf numFmtId="0" fontId="7" fillId="3" borderId="932" xfId="0" applyFont="1" applyFill="1" applyBorder="1" applyAlignment="1">
      <alignment horizontal="center" vertical="center"/>
    </xf>
    <xf numFmtId="0" fontId="8" fillId="0" borderId="933" xfId="0" applyFont="1" applyBorder="1" applyAlignment="1">
      <alignment horizontal="left" vertical="top" wrapText="1"/>
    </xf>
    <xf numFmtId="0" fontId="8" fillId="0" borderId="931" xfId="0" applyFont="1" applyBorder="1" applyAlignment="1">
      <alignment horizontal="left" vertical="top" wrapText="1"/>
    </xf>
    <xf numFmtId="0" fontId="8" fillId="0" borderId="934" xfId="0" applyFont="1" applyBorder="1" applyAlignment="1">
      <alignment horizontal="left" vertical="top" wrapText="1"/>
    </xf>
    <xf numFmtId="0" fontId="7" fillId="3" borderId="927" xfId="0" applyFont="1" applyFill="1" applyBorder="1" applyAlignment="1">
      <alignment horizontal="center" vertical="center"/>
    </xf>
    <xf numFmtId="0" fontId="7" fillId="3" borderId="928" xfId="0" applyFont="1" applyFill="1" applyBorder="1" applyAlignment="1">
      <alignment horizontal="center" vertical="center"/>
    </xf>
    <xf numFmtId="0" fontId="7" fillId="3" borderId="940" xfId="0" applyFont="1" applyFill="1" applyBorder="1" applyAlignment="1">
      <alignment horizontal="center" vertical="center" wrapText="1"/>
    </xf>
    <xf numFmtId="0" fontId="7" fillId="3" borderId="951" xfId="0" applyFont="1" applyFill="1" applyBorder="1" applyAlignment="1">
      <alignment horizontal="center" vertical="center"/>
    </xf>
    <xf numFmtId="0" fontId="7" fillId="3" borderId="952" xfId="0" applyFont="1" applyFill="1" applyBorder="1" applyAlignment="1">
      <alignment horizontal="center" vertical="center"/>
    </xf>
    <xf numFmtId="0" fontId="7" fillId="3" borderId="953" xfId="0" applyFont="1" applyFill="1" applyBorder="1" applyAlignment="1">
      <alignment horizontal="center" vertical="center"/>
    </xf>
    <xf numFmtId="0" fontId="8" fillId="0" borderId="954" xfId="0" applyFont="1" applyBorder="1" applyAlignment="1">
      <alignment horizontal="left" vertical="top" wrapText="1"/>
    </xf>
    <xf numFmtId="0" fontId="8" fillId="0" borderId="952" xfId="0" applyFont="1" applyBorder="1" applyAlignment="1">
      <alignment horizontal="left" vertical="top" wrapText="1"/>
    </xf>
    <xf numFmtId="0" fontId="8" fillId="0" borderId="955" xfId="0" applyFont="1" applyBorder="1" applyAlignment="1">
      <alignment horizontal="left" vertical="top" wrapText="1"/>
    </xf>
    <xf numFmtId="0" fontId="7" fillId="3" borderId="946" xfId="0" applyFont="1" applyFill="1" applyBorder="1" applyAlignment="1">
      <alignment horizontal="center" vertical="center"/>
    </xf>
    <xf numFmtId="0" fontId="7" fillId="3" borderId="947" xfId="0" applyFont="1" applyFill="1" applyBorder="1" applyAlignment="1">
      <alignment horizontal="center" vertical="center"/>
    </xf>
    <xf numFmtId="0" fontId="14" fillId="0" borderId="948" xfId="0" applyFont="1" applyBorder="1" applyAlignment="1">
      <alignment horizontal="left" vertical="center" shrinkToFit="1"/>
    </xf>
    <xf numFmtId="0" fontId="14" fillId="0" borderId="949" xfId="0" applyFont="1" applyBorder="1" applyAlignment="1">
      <alignment horizontal="left" vertical="center" shrinkToFit="1"/>
    </xf>
    <xf numFmtId="0" fontId="14" fillId="0" borderId="950" xfId="0" applyFont="1" applyBorder="1" applyAlignment="1">
      <alignment horizontal="left" vertical="center" shrinkToFit="1"/>
    </xf>
    <xf numFmtId="0" fontId="7" fillId="3" borderId="941" xfId="0" applyFont="1" applyFill="1" applyBorder="1" applyAlignment="1">
      <alignment horizontal="center" vertical="center"/>
    </xf>
    <xf numFmtId="0" fontId="7" fillId="3" borderId="942" xfId="0" applyFont="1" applyFill="1" applyBorder="1" applyAlignment="1">
      <alignment horizontal="center" vertical="center"/>
    </xf>
    <xf numFmtId="0" fontId="13" fillId="0" borderId="943" xfId="0" applyFont="1" applyBorder="1" applyAlignment="1">
      <alignment horizontal="left" vertical="center" shrinkToFit="1"/>
    </xf>
    <xf numFmtId="0" fontId="13" fillId="0" borderId="944" xfId="0" applyFont="1" applyBorder="1" applyAlignment="1">
      <alignment horizontal="left" vertical="center" shrinkToFit="1"/>
    </xf>
    <xf numFmtId="0" fontId="13" fillId="0" borderId="945" xfId="0" applyFont="1" applyBorder="1" applyAlignment="1">
      <alignment horizontal="left" vertical="center" shrinkToFit="1"/>
    </xf>
    <xf numFmtId="0" fontId="13" fillId="0" borderId="948" xfId="0" applyFont="1" applyBorder="1" applyAlignment="1">
      <alignment horizontal="left" vertical="center" shrinkToFit="1"/>
    </xf>
    <xf numFmtId="0" fontId="13" fillId="0" borderId="949" xfId="0" applyFont="1" applyBorder="1" applyAlignment="1">
      <alignment horizontal="left" vertical="center" shrinkToFit="1"/>
    </xf>
    <xf numFmtId="0" fontId="13" fillId="0" borderId="950" xfId="0" applyFont="1" applyBorder="1" applyAlignment="1">
      <alignment horizontal="left" vertical="center" shrinkToFit="1"/>
    </xf>
    <xf numFmtId="0" fontId="7" fillId="3" borderId="956" xfId="0" applyFont="1" applyFill="1" applyBorder="1" applyAlignment="1">
      <alignment horizontal="center" vertical="center"/>
    </xf>
    <xf numFmtId="0" fontId="7" fillId="3" borderId="957" xfId="0" applyFont="1" applyFill="1" applyBorder="1" applyAlignment="1">
      <alignment horizontal="center" vertical="center"/>
    </xf>
    <xf numFmtId="0" fontId="14" fillId="0" borderId="958" xfId="0" applyFont="1" applyBorder="1" applyAlignment="1">
      <alignment horizontal="left" vertical="center" shrinkToFit="1"/>
    </xf>
    <xf numFmtId="0" fontId="14" fillId="0" borderId="959" xfId="0" applyFont="1" applyBorder="1" applyAlignment="1">
      <alignment horizontal="left" vertical="center" shrinkToFit="1"/>
    </xf>
    <xf numFmtId="0" fontId="14" fillId="0" borderId="960" xfId="0" applyFont="1" applyBorder="1" applyAlignment="1">
      <alignment horizontal="left" vertical="center" shrinkToFit="1"/>
    </xf>
    <xf numFmtId="0" fontId="7" fillId="3" borderId="961" xfId="0" applyFont="1" applyFill="1" applyBorder="1" applyAlignment="1">
      <alignment horizontal="center" vertical="center" wrapText="1"/>
    </xf>
    <xf numFmtId="0" fontId="7" fillId="3" borderId="962" xfId="0" applyFont="1" applyFill="1" applyBorder="1" applyAlignment="1">
      <alignment horizontal="center" vertical="center" wrapText="1"/>
    </xf>
    <xf numFmtId="0" fontId="7" fillId="3" borderId="963" xfId="0" applyFont="1" applyFill="1" applyBorder="1" applyAlignment="1">
      <alignment horizontal="center" vertical="center" wrapText="1"/>
    </xf>
    <xf numFmtId="0" fontId="7" fillId="4" borderId="961" xfId="0" applyFont="1" applyFill="1" applyBorder="1" applyAlignment="1">
      <alignment horizontal="left" vertical="top" wrapText="1"/>
    </xf>
    <xf numFmtId="0" fontId="7" fillId="4" borderId="962" xfId="0" applyFont="1" applyFill="1" applyBorder="1" applyAlignment="1">
      <alignment horizontal="left" vertical="top" wrapText="1"/>
    </xf>
    <xf numFmtId="0" fontId="7" fillId="4" borderId="963" xfId="0" applyFont="1" applyFill="1" applyBorder="1" applyAlignment="1">
      <alignment horizontal="left" vertical="top" wrapText="1"/>
    </xf>
    <xf numFmtId="0" fontId="10" fillId="4" borderId="961" xfId="0" applyFont="1" applyFill="1" applyBorder="1" applyAlignment="1">
      <alignment horizontal="center" vertical="center" wrapText="1"/>
    </xf>
    <xf numFmtId="0" fontId="10" fillId="4" borderId="963" xfId="0" applyFont="1" applyFill="1" applyBorder="1" applyAlignment="1">
      <alignment horizontal="center" vertical="center" wrapText="1"/>
    </xf>
    <xf numFmtId="0" fontId="16" fillId="0" borderId="961" xfId="0" applyFont="1" applyBorder="1" applyAlignment="1">
      <alignment horizontal="left" vertical="center" wrapText="1"/>
    </xf>
    <xf numFmtId="0" fontId="16" fillId="0" borderId="962" xfId="0" applyFont="1" applyBorder="1" applyAlignment="1">
      <alignment horizontal="left" vertical="center" wrapText="1"/>
    </xf>
    <xf numFmtId="0" fontId="16" fillId="0" borderId="963" xfId="0" applyFont="1" applyBorder="1" applyAlignment="1">
      <alignment horizontal="left" vertical="center" wrapText="1"/>
    </xf>
    <xf numFmtId="0" fontId="7" fillId="3" borderId="961" xfId="0" applyFont="1" applyFill="1" applyBorder="1" applyAlignment="1">
      <alignment horizontal="center" vertical="center"/>
    </xf>
    <xf numFmtId="0" fontId="7" fillId="3" borderId="962" xfId="0" applyFont="1" applyFill="1" applyBorder="1" applyAlignment="1">
      <alignment horizontal="center" vertical="center"/>
    </xf>
    <xf numFmtId="0" fontId="11" fillId="0" borderId="962" xfId="0" applyFont="1" applyBorder="1" applyAlignment="1">
      <alignment horizontal="left" vertical="center" wrapText="1"/>
    </xf>
    <xf numFmtId="0" fontId="11" fillId="0" borderId="963" xfId="0" applyFont="1" applyBorder="1" applyAlignment="1">
      <alignment horizontal="left" vertical="center" wrapText="1"/>
    </xf>
    <xf numFmtId="0" fontId="7" fillId="3" borderId="964" xfId="0" applyFont="1" applyFill="1" applyBorder="1" applyAlignment="1">
      <alignment horizontal="center" vertical="center"/>
    </xf>
    <xf numFmtId="0" fontId="7" fillId="3" borderId="965" xfId="0" applyFont="1" applyFill="1" applyBorder="1" applyAlignment="1">
      <alignment horizontal="center" vertical="center"/>
    </xf>
    <xf numFmtId="0" fontId="13" fillId="0" borderId="966" xfId="0" applyFont="1" applyBorder="1" applyAlignment="1">
      <alignment horizontal="left" vertical="center" shrinkToFit="1"/>
    </xf>
    <xf numFmtId="0" fontId="13" fillId="0" borderId="967" xfId="0" applyFont="1" applyBorder="1" applyAlignment="1">
      <alignment horizontal="left" vertical="center" shrinkToFit="1"/>
    </xf>
    <xf numFmtId="0" fontId="13" fillId="0" borderId="968" xfId="0" applyFont="1" applyBorder="1" applyAlignment="1">
      <alignment horizontal="left" vertical="center" shrinkToFit="1"/>
    </xf>
    <xf numFmtId="0" fontId="7" fillId="4" borderId="975" xfId="0" applyFont="1" applyFill="1" applyBorder="1" applyAlignment="1">
      <alignment horizontal="left" vertical="top" wrapText="1"/>
    </xf>
    <xf numFmtId="0" fontId="7" fillId="4" borderId="976" xfId="0" applyFont="1" applyFill="1" applyBorder="1" applyAlignment="1">
      <alignment horizontal="left" vertical="top" wrapText="1"/>
    </xf>
    <xf numFmtId="0" fontId="7" fillId="3" borderId="969" xfId="0" applyFont="1" applyFill="1" applyBorder="1" applyAlignment="1">
      <alignment horizontal="center" vertical="center"/>
    </xf>
    <xf numFmtId="0" fontId="7" fillId="3" borderId="970" xfId="0" applyFont="1" applyFill="1" applyBorder="1" applyAlignment="1">
      <alignment horizontal="center" vertical="center"/>
    </xf>
    <xf numFmtId="0" fontId="14" fillId="0" borderId="971" xfId="0" applyFont="1" applyBorder="1" applyAlignment="1">
      <alignment horizontal="left" vertical="center" shrinkToFit="1"/>
    </xf>
    <xf numFmtId="0" fontId="14" fillId="0" borderId="972" xfId="0" applyFont="1" applyBorder="1" applyAlignment="1">
      <alignment horizontal="left" vertical="center" shrinkToFit="1"/>
    </xf>
    <xf numFmtId="0" fontId="14" fillId="0" borderId="973" xfId="0" applyFont="1" applyBorder="1" applyAlignment="1">
      <alignment horizontal="left" vertical="center" shrinkToFit="1"/>
    </xf>
    <xf numFmtId="0" fontId="7" fillId="3" borderId="982" xfId="0" applyFont="1" applyFill="1" applyBorder="1" applyAlignment="1">
      <alignment horizontal="center" vertical="center"/>
    </xf>
    <xf numFmtId="0" fontId="7" fillId="3" borderId="983" xfId="0" applyFont="1" applyFill="1" applyBorder="1" applyAlignment="1">
      <alignment horizontal="center" vertical="center"/>
    </xf>
    <xf numFmtId="0" fontId="14" fillId="0" borderId="984" xfId="0" applyFont="1" applyBorder="1" applyAlignment="1">
      <alignment horizontal="left" vertical="center" shrinkToFit="1"/>
    </xf>
    <xf numFmtId="0" fontId="14" fillId="0" borderId="985" xfId="0" applyFont="1" applyBorder="1" applyAlignment="1">
      <alignment horizontal="left" vertical="center" shrinkToFit="1"/>
    </xf>
    <xf numFmtId="0" fontId="14" fillId="0" borderId="986" xfId="0" applyFont="1" applyBorder="1" applyAlignment="1">
      <alignment horizontal="left" vertical="center" shrinkToFit="1"/>
    </xf>
    <xf numFmtId="0" fontId="13" fillId="0" borderId="971" xfId="0" applyFont="1" applyBorder="1" applyAlignment="1">
      <alignment horizontal="left" vertical="center" shrinkToFit="1"/>
    </xf>
    <xf numFmtId="0" fontId="13" fillId="0" borderId="972" xfId="0" applyFont="1" applyBorder="1" applyAlignment="1">
      <alignment horizontal="left" vertical="center" shrinkToFit="1"/>
    </xf>
    <xf numFmtId="0" fontId="13" fillId="0" borderId="973" xfId="0" applyFont="1" applyBorder="1" applyAlignment="1">
      <alignment horizontal="left" vertical="center" shrinkToFit="1"/>
    </xf>
    <xf numFmtId="0" fontId="7" fillId="3" borderId="974" xfId="0" applyFont="1" applyFill="1" applyBorder="1" applyAlignment="1">
      <alignment horizontal="center" vertical="center" wrapText="1"/>
    </xf>
    <xf numFmtId="0" fontId="7" fillId="3" borderId="975" xfId="0" applyFont="1" applyFill="1" applyBorder="1" applyAlignment="1">
      <alignment horizontal="center" vertical="center" wrapText="1"/>
    </xf>
    <xf numFmtId="0" fontId="11" fillId="0" borderId="975" xfId="0" applyFont="1" applyBorder="1" applyAlignment="1">
      <alignment horizontal="left" vertical="center" wrapText="1"/>
    </xf>
    <xf numFmtId="0" fontId="11" fillId="0" borderId="976" xfId="0" applyFont="1" applyBorder="1" applyAlignment="1">
      <alignment horizontal="left" vertical="center" wrapText="1"/>
    </xf>
    <xf numFmtId="0" fontId="7" fillId="3" borderId="977" xfId="0" applyFont="1" applyFill="1" applyBorder="1" applyAlignment="1">
      <alignment horizontal="center" vertical="center"/>
    </xf>
    <xf numFmtId="0" fontId="7" fillId="3" borderId="978" xfId="0" applyFont="1" applyFill="1" applyBorder="1" applyAlignment="1">
      <alignment horizontal="center" vertical="center"/>
    </xf>
    <xf numFmtId="0" fontId="7" fillId="3" borderId="979" xfId="0" applyFont="1" applyFill="1" applyBorder="1" applyAlignment="1">
      <alignment horizontal="center" vertical="center"/>
    </xf>
    <xf numFmtId="0" fontId="8" fillId="0" borderId="980" xfId="0" applyFont="1" applyBorder="1" applyAlignment="1">
      <alignment horizontal="left" vertical="top" wrapText="1"/>
    </xf>
    <xf numFmtId="0" fontId="8" fillId="0" borderId="978" xfId="0" applyFont="1" applyBorder="1" applyAlignment="1">
      <alignment horizontal="left" vertical="top" wrapText="1"/>
    </xf>
    <xf numFmtId="0" fontId="8" fillId="0" borderId="981" xfId="0" applyFont="1" applyBorder="1" applyAlignment="1">
      <alignment horizontal="left" vertical="top" wrapText="1"/>
    </xf>
    <xf numFmtId="0" fontId="7" fillId="3" borderId="974" xfId="0" applyFont="1" applyFill="1" applyBorder="1" applyAlignment="1">
      <alignment horizontal="center" vertical="center"/>
    </xf>
    <xf numFmtId="0" fontId="7" fillId="3" borderId="975" xfId="0" applyFont="1" applyFill="1" applyBorder="1" applyAlignment="1">
      <alignment horizontal="center" vertical="center"/>
    </xf>
    <xf numFmtId="0" fontId="7" fillId="3" borderId="987" xfId="0" applyFont="1" applyFill="1" applyBorder="1" applyAlignment="1">
      <alignment horizontal="center" vertical="center" wrapText="1"/>
    </xf>
    <xf numFmtId="0" fontId="7" fillId="3" borderId="998" xfId="0" applyFont="1" applyFill="1" applyBorder="1" applyAlignment="1">
      <alignment horizontal="center" vertical="center"/>
    </xf>
    <xf numFmtId="0" fontId="7" fillId="3" borderId="999" xfId="0" applyFont="1" applyFill="1" applyBorder="1" applyAlignment="1">
      <alignment horizontal="center" vertical="center"/>
    </xf>
    <xf numFmtId="0" fontId="7" fillId="3" borderId="1000" xfId="0" applyFont="1" applyFill="1" applyBorder="1" applyAlignment="1">
      <alignment horizontal="center" vertical="center"/>
    </xf>
    <xf numFmtId="0" fontId="8" fillId="0" borderId="1001" xfId="0" applyFont="1" applyBorder="1" applyAlignment="1">
      <alignment horizontal="left" vertical="top" wrapText="1"/>
    </xf>
    <xf numFmtId="0" fontId="8" fillId="0" borderId="999" xfId="0" applyFont="1" applyBorder="1" applyAlignment="1">
      <alignment horizontal="left" vertical="top" wrapText="1"/>
    </xf>
    <xf numFmtId="0" fontId="8" fillId="0" borderId="1002" xfId="0" applyFont="1" applyBorder="1" applyAlignment="1">
      <alignment horizontal="left" vertical="top" wrapText="1"/>
    </xf>
    <xf numFmtId="0" fontId="7" fillId="3" borderId="993" xfId="0" applyFont="1" applyFill="1" applyBorder="1" applyAlignment="1">
      <alignment horizontal="center" vertical="center"/>
    </xf>
    <xf numFmtId="0" fontId="7" fillId="3" borderId="994" xfId="0" applyFont="1" applyFill="1" applyBorder="1" applyAlignment="1">
      <alignment horizontal="center" vertical="center"/>
    </xf>
    <xf numFmtId="0" fontId="14" fillId="0" borderId="995" xfId="0" applyFont="1" applyBorder="1" applyAlignment="1">
      <alignment horizontal="left" vertical="center" shrinkToFit="1"/>
    </xf>
    <xf numFmtId="0" fontId="14" fillId="0" borderId="996" xfId="0" applyFont="1" applyBorder="1" applyAlignment="1">
      <alignment horizontal="left" vertical="center" shrinkToFit="1"/>
    </xf>
    <xf numFmtId="0" fontId="14" fillId="0" borderId="997" xfId="0" applyFont="1" applyBorder="1" applyAlignment="1">
      <alignment horizontal="left" vertical="center" shrinkToFit="1"/>
    </xf>
    <xf numFmtId="0" fontId="7" fillId="3" borderId="988" xfId="0" applyFont="1" applyFill="1" applyBorder="1" applyAlignment="1">
      <alignment horizontal="center" vertical="center"/>
    </xf>
    <xf numFmtId="0" fontId="7" fillId="3" borderId="989" xfId="0" applyFont="1" applyFill="1" applyBorder="1" applyAlignment="1">
      <alignment horizontal="center" vertical="center"/>
    </xf>
    <xf numFmtId="0" fontId="13" fillId="0" borderId="990" xfId="0" applyFont="1" applyBorder="1" applyAlignment="1">
      <alignment horizontal="left" vertical="center" shrinkToFit="1"/>
    </xf>
    <xf numFmtId="0" fontId="13" fillId="0" borderId="991" xfId="0" applyFont="1" applyBorder="1" applyAlignment="1">
      <alignment horizontal="left" vertical="center" shrinkToFit="1"/>
    </xf>
    <xf numFmtId="0" fontId="13" fillId="0" borderId="992" xfId="0" applyFont="1" applyBorder="1" applyAlignment="1">
      <alignment horizontal="left" vertical="center" shrinkToFit="1"/>
    </xf>
    <xf numFmtId="0" fontId="13" fillId="0" borderId="995" xfId="0" applyFont="1" applyBorder="1" applyAlignment="1">
      <alignment horizontal="left" vertical="center" shrinkToFit="1"/>
    </xf>
    <xf numFmtId="0" fontId="13" fillId="0" borderId="996" xfId="0" applyFont="1" applyBorder="1" applyAlignment="1">
      <alignment horizontal="left" vertical="center" shrinkToFit="1"/>
    </xf>
    <xf numFmtId="0" fontId="13" fillId="0" borderId="997" xfId="0" applyFont="1" applyBorder="1" applyAlignment="1">
      <alignment horizontal="left" vertical="center" shrinkToFit="1"/>
    </xf>
    <xf numFmtId="0" fontId="7" fillId="3" borderId="1003" xfId="0" applyFont="1" applyFill="1" applyBorder="1" applyAlignment="1">
      <alignment horizontal="center" vertical="center"/>
    </xf>
    <xf numFmtId="0" fontId="7" fillId="3" borderId="1004" xfId="0" applyFont="1" applyFill="1" applyBorder="1" applyAlignment="1">
      <alignment horizontal="center" vertical="center"/>
    </xf>
    <xf numFmtId="0" fontId="14" fillId="0" borderId="1005" xfId="0" applyFont="1" applyBorder="1" applyAlignment="1">
      <alignment horizontal="left" vertical="center" shrinkToFit="1"/>
    </xf>
    <xf numFmtId="0" fontId="14" fillId="0" borderId="1006" xfId="0" applyFont="1" applyBorder="1" applyAlignment="1">
      <alignment horizontal="left" vertical="center" shrinkToFit="1"/>
    </xf>
    <xf numFmtId="0" fontId="14" fillId="0" borderId="1007" xfId="0" applyFont="1" applyBorder="1" applyAlignment="1">
      <alignment horizontal="left" vertical="center" shrinkToFit="1"/>
    </xf>
    <xf numFmtId="0" fontId="7" fillId="3" borderId="1008" xfId="0" applyFont="1" applyFill="1" applyBorder="1" applyAlignment="1">
      <alignment horizontal="center" vertical="center" wrapText="1"/>
    </xf>
    <xf numFmtId="0" fontId="7" fillId="3" borderId="1009" xfId="0" applyFont="1" applyFill="1" applyBorder="1" applyAlignment="1">
      <alignment horizontal="center" vertical="center" wrapText="1"/>
    </xf>
    <xf numFmtId="0" fontId="7" fillId="3" borderId="1010" xfId="0" applyFont="1" applyFill="1" applyBorder="1" applyAlignment="1">
      <alignment horizontal="center" vertical="center" wrapText="1"/>
    </xf>
    <xf numFmtId="0" fontId="7" fillId="4" borderId="1008" xfId="0" applyFont="1" applyFill="1" applyBorder="1" applyAlignment="1">
      <alignment horizontal="left" vertical="top" wrapText="1"/>
    </xf>
    <xf numFmtId="0" fontId="7" fillId="4" borderId="1009" xfId="0" applyFont="1" applyFill="1" applyBorder="1" applyAlignment="1">
      <alignment horizontal="left" vertical="top" wrapText="1"/>
    </xf>
    <xf numFmtId="0" fontId="7" fillId="4" borderId="1010" xfId="0" applyFont="1" applyFill="1" applyBorder="1" applyAlignment="1">
      <alignment horizontal="left" vertical="top" wrapText="1"/>
    </xf>
    <xf numFmtId="0" fontId="10" fillId="4" borderId="1008" xfId="0" applyFont="1" applyFill="1" applyBorder="1" applyAlignment="1">
      <alignment horizontal="center" vertical="center" wrapText="1"/>
    </xf>
    <xf numFmtId="0" fontId="10" fillId="4" borderId="1010" xfId="0" applyFont="1" applyFill="1" applyBorder="1" applyAlignment="1">
      <alignment horizontal="center" vertical="center" wrapText="1"/>
    </xf>
    <xf numFmtId="0" fontId="16" fillId="0" borderId="1008" xfId="0" applyFont="1" applyBorder="1" applyAlignment="1">
      <alignment horizontal="left" vertical="center" wrapText="1"/>
    </xf>
    <xf numFmtId="0" fontId="16" fillId="0" borderId="1009" xfId="0" applyFont="1" applyBorder="1" applyAlignment="1">
      <alignment horizontal="left" vertical="center" wrapText="1"/>
    </xf>
    <xf numFmtId="0" fontId="16" fillId="0" borderId="1010" xfId="0" applyFont="1" applyBorder="1" applyAlignment="1">
      <alignment horizontal="left" vertical="center" wrapText="1"/>
    </xf>
    <xf numFmtId="0" fontId="7" fillId="3" borderId="1008" xfId="0" applyFont="1" applyFill="1" applyBorder="1" applyAlignment="1">
      <alignment horizontal="center" vertical="center"/>
    </xf>
    <xf numFmtId="0" fontId="7" fillId="3" borderId="1009" xfId="0" applyFont="1" applyFill="1" applyBorder="1" applyAlignment="1">
      <alignment horizontal="center" vertical="center"/>
    </xf>
    <xf numFmtId="0" fontId="11" fillId="0" borderId="1009" xfId="0" applyFont="1" applyBorder="1" applyAlignment="1">
      <alignment horizontal="left" vertical="center" wrapText="1"/>
    </xf>
    <xf numFmtId="0" fontId="11" fillId="0" borderId="1010" xfId="0" applyFont="1" applyBorder="1" applyAlignment="1">
      <alignment horizontal="left" vertical="center" wrapText="1"/>
    </xf>
    <xf numFmtId="0" fontId="7" fillId="3" borderId="1011" xfId="0" applyFont="1" applyFill="1" applyBorder="1" applyAlignment="1">
      <alignment horizontal="center" vertical="center"/>
    </xf>
    <xf numFmtId="0" fontId="7" fillId="3" borderId="1012" xfId="0" applyFont="1" applyFill="1" applyBorder="1" applyAlignment="1">
      <alignment horizontal="center" vertical="center"/>
    </xf>
    <xf numFmtId="0" fontId="13" fillId="0" borderId="1013" xfId="0" applyFont="1" applyBorder="1" applyAlignment="1">
      <alignment horizontal="left" vertical="center" shrinkToFit="1"/>
    </xf>
    <xf numFmtId="0" fontId="13" fillId="0" borderId="1014" xfId="0" applyFont="1" applyBorder="1" applyAlignment="1">
      <alignment horizontal="left" vertical="center" shrinkToFit="1"/>
    </xf>
    <xf numFmtId="0" fontId="13" fillId="0" borderId="1015" xfId="0" applyFont="1" applyBorder="1" applyAlignment="1">
      <alignment horizontal="left" vertical="center" shrinkToFit="1"/>
    </xf>
    <xf numFmtId="0" fontId="7" fillId="4" borderId="1022" xfId="0" applyFont="1" applyFill="1" applyBorder="1" applyAlignment="1">
      <alignment horizontal="left" vertical="top" wrapText="1"/>
    </xf>
    <xf numFmtId="0" fontId="7" fillId="4" borderId="1023" xfId="0" applyFont="1" applyFill="1" applyBorder="1" applyAlignment="1">
      <alignment horizontal="left" vertical="top" wrapText="1"/>
    </xf>
    <xf numFmtId="0" fontId="7" fillId="3" borderId="1016" xfId="0" applyFont="1" applyFill="1" applyBorder="1" applyAlignment="1">
      <alignment horizontal="center" vertical="center"/>
    </xf>
    <xf numFmtId="0" fontId="7" fillId="3" borderId="1017" xfId="0" applyFont="1" applyFill="1" applyBorder="1" applyAlignment="1">
      <alignment horizontal="center" vertical="center"/>
    </xf>
    <xf numFmtId="0" fontId="14" fillId="0" borderId="1018" xfId="0" applyFont="1" applyBorder="1" applyAlignment="1">
      <alignment horizontal="left" vertical="center" shrinkToFit="1"/>
    </xf>
    <xf numFmtId="0" fontId="14" fillId="0" borderId="1019" xfId="0" applyFont="1" applyBorder="1" applyAlignment="1">
      <alignment horizontal="left" vertical="center" shrinkToFit="1"/>
    </xf>
    <xf numFmtId="0" fontId="14" fillId="0" borderId="1020" xfId="0" applyFont="1" applyBorder="1" applyAlignment="1">
      <alignment horizontal="left" vertical="center" shrinkToFit="1"/>
    </xf>
    <xf numFmtId="0" fontId="7" fillId="3" borderId="1029" xfId="0" applyFont="1" applyFill="1" applyBorder="1" applyAlignment="1">
      <alignment horizontal="center" vertical="center"/>
    </xf>
    <xf numFmtId="0" fontId="7" fillId="3" borderId="1030" xfId="0" applyFont="1" applyFill="1" applyBorder="1" applyAlignment="1">
      <alignment horizontal="center" vertical="center"/>
    </xf>
    <xf numFmtId="0" fontId="14" fillId="0" borderId="1031" xfId="0" applyFont="1" applyBorder="1" applyAlignment="1">
      <alignment horizontal="left" vertical="center" shrinkToFit="1"/>
    </xf>
    <xf numFmtId="0" fontId="14" fillId="0" borderId="1032" xfId="0" applyFont="1" applyBorder="1" applyAlignment="1">
      <alignment horizontal="left" vertical="center" shrinkToFit="1"/>
    </xf>
    <xf numFmtId="0" fontId="14" fillId="0" borderId="1033" xfId="0" applyFont="1" applyBorder="1" applyAlignment="1">
      <alignment horizontal="left" vertical="center" shrinkToFit="1"/>
    </xf>
    <xf numFmtId="0" fontId="13" fillId="0" borderId="1018" xfId="0" applyFont="1" applyBorder="1" applyAlignment="1">
      <alignment horizontal="left" vertical="center" shrinkToFit="1"/>
    </xf>
    <xf numFmtId="0" fontId="13" fillId="0" borderId="1019" xfId="0" applyFont="1" applyBorder="1" applyAlignment="1">
      <alignment horizontal="left" vertical="center" shrinkToFit="1"/>
    </xf>
    <xf numFmtId="0" fontId="13" fillId="0" borderId="1020" xfId="0" applyFont="1" applyBorder="1" applyAlignment="1">
      <alignment horizontal="left" vertical="center" shrinkToFit="1"/>
    </xf>
    <xf numFmtId="0" fontId="7" fillId="3" borderId="1021" xfId="0" applyFont="1" applyFill="1" applyBorder="1" applyAlignment="1">
      <alignment horizontal="center" vertical="center" wrapText="1"/>
    </xf>
    <xf numFmtId="0" fontId="7" fillId="3" borderId="1022" xfId="0" applyFont="1" applyFill="1" applyBorder="1" applyAlignment="1">
      <alignment horizontal="center" vertical="center" wrapText="1"/>
    </xf>
    <xf numFmtId="0" fontId="11" fillId="0" borderId="1022" xfId="0" applyFont="1" applyBorder="1" applyAlignment="1">
      <alignment horizontal="left" vertical="center" wrapText="1"/>
    </xf>
    <xf numFmtId="0" fontId="11" fillId="0" borderId="1023" xfId="0" applyFont="1" applyBorder="1" applyAlignment="1">
      <alignment horizontal="left" vertical="center" wrapText="1"/>
    </xf>
    <xf numFmtId="0" fontId="7" fillId="3" borderId="1024" xfId="0" applyFont="1" applyFill="1" applyBorder="1" applyAlignment="1">
      <alignment horizontal="center" vertical="center"/>
    </xf>
    <xf numFmtId="0" fontId="7" fillId="3" borderId="1025" xfId="0" applyFont="1" applyFill="1" applyBorder="1" applyAlignment="1">
      <alignment horizontal="center" vertical="center"/>
    </xf>
    <xf numFmtId="0" fontId="7" fillId="3" borderId="1026" xfId="0" applyFont="1" applyFill="1" applyBorder="1" applyAlignment="1">
      <alignment horizontal="center" vertical="center"/>
    </xf>
    <xf numFmtId="0" fontId="8" fillId="0" borderId="1027" xfId="0" applyFont="1" applyBorder="1" applyAlignment="1">
      <alignment horizontal="left" vertical="top" wrapText="1"/>
    </xf>
    <xf numFmtId="0" fontId="8" fillId="0" borderId="1025" xfId="0" applyFont="1" applyBorder="1" applyAlignment="1">
      <alignment horizontal="left" vertical="top" wrapText="1"/>
    </xf>
    <xf numFmtId="0" fontId="8" fillId="0" borderId="1028" xfId="0" applyFont="1" applyBorder="1" applyAlignment="1">
      <alignment horizontal="left" vertical="top" wrapText="1"/>
    </xf>
    <xf numFmtId="0" fontId="7" fillId="3" borderId="1021" xfId="0" applyFont="1" applyFill="1" applyBorder="1" applyAlignment="1">
      <alignment horizontal="center" vertical="center"/>
    </xf>
    <xf numFmtId="0" fontId="7" fillId="3" borderId="1022" xfId="0" applyFont="1" applyFill="1" applyBorder="1" applyAlignment="1">
      <alignment horizontal="center" vertical="center"/>
    </xf>
    <xf numFmtId="0" fontId="7" fillId="3" borderId="1034" xfId="0" applyFont="1" applyFill="1" applyBorder="1" applyAlignment="1">
      <alignment horizontal="center" vertical="center" wrapText="1"/>
    </xf>
    <xf numFmtId="0" fontId="7" fillId="3" borderId="1045" xfId="0" applyFont="1" applyFill="1" applyBorder="1" applyAlignment="1">
      <alignment horizontal="center" vertical="center"/>
    </xf>
    <xf numFmtId="0" fontId="7" fillId="3" borderId="1046" xfId="0" applyFont="1" applyFill="1" applyBorder="1" applyAlignment="1">
      <alignment horizontal="center" vertical="center"/>
    </xf>
    <xf numFmtId="0" fontId="7" fillId="3" borderId="1047" xfId="0" applyFont="1" applyFill="1" applyBorder="1" applyAlignment="1">
      <alignment horizontal="center" vertical="center"/>
    </xf>
    <xf numFmtId="0" fontId="8" fillId="0" borderId="1048" xfId="0" applyFont="1" applyBorder="1" applyAlignment="1">
      <alignment horizontal="left" vertical="top" wrapText="1"/>
    </xf>
    <xf numFmtId="0" fontId="8" fillId="0" borderId="1046" xfId="0" applyFont="1" applyBorder="1" applyAlignment="1">
      <alignment horizontal="left" vertical="top" wrapText="1"/>
    </xf>
    <xf numFmtId="0" fontId="8" fillId="0" borderId="1049" xfId="0" applyFont="1" applyBorder="1" applyAlignment="1">
      <alignment horizontal="left" vertical="top" wrapText="1"/>
    </xf>
    <xf numFmtId="0" fontId="7" fillId="3" borderId="1040" xfId="0" applyFont="1" applyFill="1" applyBorder="1" applyAlignment="1">
      <alignment horizontal="center" vertical="center"/>
    </xf>
    <xf numFmtId="0" fontId="7" fillId="3" borderId="1041" xfId="0" applyFont="1" applyFill="1" applyBorder="1" applyAlignment="1">
      <alignment horizontal="center" vertical="center"/>
    </xf>
    <xf numFmtId="0" fontId="14" fillId="0" borderId="1042" xfId="0" applyFont="1" applyBorder="1" applyAlignment="1">
      <alignment horizontal="left" vertical="center" shrinkToFit="1"/>
    </xf>
    <xf numFmtId="0" fontId="14" fillId="0" borderId="1043" xfId="0" applyFont="1" applyBorder="1" applyAlignment="1">
      <alignment horizontal="left" vertical="center" shrinkToFit="1"/>
    </xf>
    <xf numFmtId="0" fontId="14" fillId="0" borderId="1044" xfId="0" applyFont="1" applyBorder="1" applyAlignment="1">
      <alignment horizontal="left" vertical="center" shrinkToFit="1"/>
    </xf>
    <xf numFmtId="0" fontId="7" fillId="3" borderId="1035" xfId="0" applyFont="1" applyFill="1" applyBorder="1" applyAlignment="1">
      <alignment horizontal="center" vertical="center"/>
    </xf>
    <xf numFmtId="0" fontId="7" fillId="3" borderId="1036" xfId="0" applyFont="1" applyFill="1" applyBorder="1" applyAlignment="1">
      <alignment horizontal="center" vertical="center"/>
    </xf>
    <xf numFmtId="0" fontId="13" fillId="0" borderId="1037" xfId="0" applyFont="1" applyBorder="1" applyAlignment="1">
      <alignment horizontal="left" vertical="center" shrinkToFit="1"/>
    </xf>
    <xf numFmtId="0" fontId="13" fillId="0" borderId="1038" xfId="0" applyFont="1" applyBorder="1" applyAlignment="1">
      <alignment horizontal="left" vertical="center" shrinkToFit="1"/>
    </xf>
    <xf numFmtId="0" fontId="13" fillId="0" borderId="1039" xfId="0" applyFont="1" applyBorder="1" applyAlignment="1">
      <alignment horizontal="left" vertical="center" shrinkToFit="1"/>
    </xf>
    <xf numFmtId="0" fontId="13" fillId="0" borderId="1042" xfId="0" applyFont="1" applyBorder="1" applyAlignment="1">
      <alignment horizontal="left" vertical="center" shrinkToFit="1"/>
    </xf>
    <xf numFmtId="0" fontId="13" fillId="0" borderId="1043" xfId="0" applyFont="1" applyBorder="1" applyAlignment="1">
      <alignment horizontal="left" vertical="center" shrinkToFit="1"/>
    </xf>
    <xf numFmtId="0" fontId="13" fillId="0" borderId="1044" xfId="0" applyFont="1" applyBorder="1" applyAlignment="1">
      <alignment horizontal="left" vertical="center" shrinkToFit="1"/>
    </xf>
    <xf numFmtId="0" fontId="7" fillId="3" borderId="1050" xfId="0" applyFont="1" applyFill="1" applyBorder="1" applyAlignment="1">
      <alignment horizontal="center" vertical="center"/>
    </xf>
    <xf numFmtId="0" fontId="7" fillId="3" borderId="1051" xfId="0" applyFont="1" applyFill="1" applyBorder="1" applyAlignment="1">
      <alignment horizontal="center" vertical="center"/>
    </xf>
    <xf numFmtId="0" fontId="14" fillId="0" borderId="1052" xfId="0" applyFont="1" applyBorder="1" applyAlignment="1">
      <alignment horizontal="left" vertical="center" shrinkToFit="1"/>
    </xf>
    <xf numFmtId="0" fontId="14" fillId="0" borderId="1053" xfId="0" applyFont="1" applyBorder="1" applyAlignment="1">
      <alignment horizontal="left" vertical="center" shrinkToFit="1"/>
    </xf>
    <xf numFmtId="0" fontId="14" fillId="0" borderId="1054" xfId="0" applyFont="1" applyBorder="1" applyAlignment="1">
      <alignment horizontal="left" vertical="center" shrinkToFit="1"/>
    </xf>
    <xf numFmtId="0" fontId="7" fillId="3" borderId="1055" xfId="0" applyFont="1" applyFill="1" applyBorder="1" applyAlignment="1">
      <alignment horizontal="center" vertical="center" wrapText="1"/>
    </xf>
    <xf numFmtId="0" fontId="7" fillId="3" borderId="1056" xfId="0" applyFont="1" applyFill="1" applyBorder="1" applyAlignment="1">
      <alignment horizontal="center" vertical="center" wrapText="1"/>
    </xf>
    <xf numFmtId="0" fontId="7" fillId="3" borderId="1057" xfId="0" applyFont="1" applyFill="1" applyBorder="1" applyAlignment="1">
      <alignment horizontal="center" vertical="center" wrapText="1"/>
    </xf>
    <xf numFmtId="0" fontId="7" fillId="4" borderId="1055" xfId="0" applyFont="1" applyFill="1" applyBorder="1" applyAlignment="1">
      <alignment horizontal="left" vertical="top" wrapText="1"/>
    </xf>
    <xf numFmtId="0" fontId="7" fillId="4" borderId="1056" xfId="0" applyFont="1" applyFill="1" applyBorder="1" applyAlignment="1">
      <alignment horizontal="left" vertical="top" wrapText="1"/>
    </xf>
    <xf numFmtId="0" fontId="7" fillId="4" borderId="1057" xfId="0" applyFont="1" applyFill="1" applyBorder="1" applyAlignment="1">
      <alignment horizontal="left" vertical="top" wrapText="1"/>
    </xf>
    <xf numFmtId="0" fontId="10" fillId="4" borderId="1055" xfId="0" applyFont="1" applyFill="1" applyBorder="1" applyAlignment="1">
      <alignment horizontal="center" vertical="center" wrapText="1"/>
    </xf>
    <xf numFmtId="0" fontId="10" fillId="4" borderId="1057" xfId="0" applyFont="1" applyFill="1" applyBorder="1" applyAlignment="1">
      <alignment horizontal="center" vertical="center" wrapText="1"/>
    </xf>
    <xf numFmtId="0" fontId="16" fillId="0" borderId="1055" xfId="0" applyFont="1" applyBorder="1" applyAlignment="1">
      <alignment horizontal="left" vertical="center" wrapText="1"/>
    </xf>
    <xf numFmtId="0" fontId="16" fillId="0" borderId="1056" xfId="0" applyFont="1" applyBorder="1" applyAlignment="1">
      <alignment horizontal="left" vertical="center" wrapText="1"/>
    </xf>
    <xf numFmtId="0" fontId="16" fillId="0" borderId="1057" xfId="0" applyFont="1" applyBorder="1" applyAlignment="1">
      <alignment horizontal="left" vertical="center" wrapText="1"/>
    </xf>
    <xf numFmtId="0" fontId="7" fillId="3" borderId="1055" xfId="0" applyFont="1" applyFill="1" applyBorder="1" applyAlignment="1">
      <alignment horizontal="center" vertical="center"/>
    </xf>
    <xf numFmtId="0" fontId="7" fillId="3" borderId="1056" xfId="0" applyFont="1" applyFill="1" applyBorder="1" applyAlignment="1">
      <alignment horizontal="center" vertical="center"/>
    </xf>
    <xf numFmtId="0" fontId="11" fillId="0" borderId="1056" xfId="0" applyFont="1" applyBorder="1" applyAlignment="1">
      <alignment horizontal="left" vertical="center" wrapText="1"/>
    </xf>
    <xf numFmtId="0" fontId="11" fillId="0" borderId="1057" xfId="0" applyFont="1" applyBorder="1" applyAlignment="1">
      <alignment horizontal="left" vertical="center" wrapText="1"/>
    </xf>
    <xf numFmtId="0" fontId="7" fillId="3" borderId="1058" xfId="0" applyFont="1" applyFill="1" applyBorder="1" applyAlignment="1">
      <alignment horizontal="center" vertical="center"/>
    </xf>
    <xf numFmtId="0" fontId="7" fillId="3" borderId="1059" xfId="0" applyFont="1" applyFill="1" applyBorder="1" applyAlignment="1">
      <alignment horizontal="center" vertical="center"/>
    </xf>
    <xf numFmtId="0" fontId="13" fillId="0" borderId="1060" xfId="0" applyFont="1" applyBorder="1" applyAlignment="1">
      <alignment horizontal="left" vertical="center" shrinkToFit="1"/>
    </xf>
    <xf numFmtId="0" fontId="13" fillId="0" borderId="1061" xfId="0" applyFont="1" applyBorder="1" applyAlignment="1">
      <alignment horizontal="left" vertical="center" shrinkToFit="1"/>
    </xf>
    <xf numFmtId="0" fontId="13" fillId="0" borderId="1062" xfId="0" applyFont="1" applyBorder="1" applyAlignment="1">
      <alignment horizontal="left" vertical="center" shrinkToFit="1"/>
    </xf>
    <xf numFmtId="0" fontId="7" fillId="4" borderId="1069" xfId="0" applyFont="1" applyFill="1" applyBorder="1" applyAlignment="1">
      <alignment horizontal="left" vertical="top" wrapText="1"/>
    </xf>
    <xf numFmtId="0" fontId="7" fillId="4" borderId="1070" xfId="0" applyFont="1" applyFill="1" applyBorder="1" applyAlignment="1">
      <alignment horizontal="left" vertical="top" wrapText="1"/>
    </xf>
    <xf numFmtId="0" fontId="7" fillId="3" borderId="1063" xfId="0" applyFont="1" applyFill="1" applyBorder="1" applyAlignment="1">
      <alignment horizontal="center" vertical="center"/>
    </xf>
    <xf numFmtId="0" fontId="7" fillId="3" borderId="1064" xfId="0" applyFont="1" applyFill="1" applyBorder="1" applyAlignment="1">
      <alignment horizontal="center" vertical="center"/>
    </xf>
    <xf numFmtId="0" fontId="14" fillId="0" borderId="1065" xfId="0" applyFont="1" applyBorder="1" applyAlignment="1">
      <alignment horizontal="left" vertical="center" shrinkToFit="1"/>
    </xf>
    <xf numFmtId="0" fontId="14" fillId="0" borderId="1066" xfId="0" applyFont="1" applyBorder="1" applyAlignment="1">
      <alignment horizontal="left" vertical="center" shrinkToFit="1"/>
    </xf>
    <xf numFmtId="0" fontId="14" fillId="0" borderId="1067" xfId="0" applyFont="1" applyBorder="1" applyAlignment="1">
      <alignment horizontal="left" vertical="center" shrinkToFit="1"/>
    </xf>
    <xf numFmtId="0" fontId="7" fillId="3" borderId="1076" xfId="0" applyFont="1" applyFill="1" applyBorder="1" applyAlignment="1">
      <alignment horizontal="center" vertical="center"/>
    </xf>
    <xf numFmtId="0" fontId="7" fillId="3" borderId="1077" xfId="0" applyFont="1" applyFill="1" applyBorder="1" applyAlignment="1">
      <alignment horizontal="center" vertical="center"/>
    </xf>
    <xf numFmtId="0" fontId="14" fillId="0" borderId="1078" xfId="0" applyFont="1" applyBorder="1" applyAlignment="1">
      <alignment horizontal="left" vertical="center" shrinkToFit="1"/>
    </xf>
    <xf numFmtId="0" fontId="14" fillId="0" borderId="1079" xfId="0" applyFont="1" applyBorder="1" applyAlignment="1">
      <alignment horizontal="left" vertical="center" shrinkToFit="1"/>
    </xf>
    <xf numFmtId="0" fontId="14" fillId="0" borderId="1080" xfId="0" applyFont="1" applyBorder="1" applyAlignment="1">
      <alignment horizontal="left" vertical="center" shrinkToFit="1"/>
    </xf>
    <xf numFmtId="0" fontId="13" fillId="0" borderId="1065" xfId="0" applyFont="1" applyBorder="1" applyAlignment="1">
      <alignment horizontal="left" vertical="center" shrinkToFit="1"/>
    </xf>
    <xf numFmtId="0" fontId="13" fillId="0" borderId="1066" xfId="0" applyFont="1" applyBorder="1" applyAlignment="1">
      <alignment horizontal="left" vertical="center" shrinkToFit="1"/>
    </xf>
    <xf numFmtId="0" fontId="13" fillId="0" borderId="1067" xfId="0" applyFont="1" applyBorder="1" applyAlignment="1">
      <alignment horizontal="left" vertical="center" shrinkToFit="1"/>
    </xf>
    <xf numFmtId="0" fontId="7" fillId="3" borderId="1068" xfId="0" applyFont="1" applyFill="1" applyBorder="1" applyAlignment="1">
      <alignment horizontal="center" vertical="center" wrapText="1"/>
    </xf>
    <xf numFmtId="0" fontId="7" fillId="3" borderId="1069" xfId="0" applyFont="1" applyFill="1" applyBorder="1" applyAlignment="1">
      <alignment horizontal="center" vertical="center" wrapText="1"/>
    </xf>
    <xf numFmtId="0" fontId="11" fillId="0" borderId="1069" xfId="0" applyFont="1" applyBorder="1" applyAlignment="1">
      <alignment horizontal="left" vertical="center" wrapText="1"/>
    </xf>
    <xf numFmtId="0" fontId="11" fillId="0" borderId="1070" xfId="0" applyFont="1" applyBorder="1" applyAlignment="1">
      <alignment horizontal="left" vertical="center" wrapText="1"/>
    </xf>
    <xf numFmtId="0" fontId="7" fillId="3" borderId="1071" xfId="0" applyFont="1" applyFill="1" applyBorder="1" applyAlignment="1">
      <alignment horizontal="center" vertical="center"/>
    </xf>
    <xf numFmtId="0" fontId="7" fillId="3" borderId="1072" xfId="0" applyFont="1" applyFill="1" applyBorder="1" applyAlignment="1">
      <alignment horizontal="center" vertical="center"/>
    </xf>
    <xf numFmtId="0" fontId="7" fillId="3" borderId="1073" xfId="0" applyFont="1" applyFill="1" applyBorder="1" applyAlignment="1">
      <alignment horizontal="center" vertical="center"/>
    </xf>
    <xf numFmtId="0" fontId="8" fillId="0" borderId="1074" xfId="0" applyFont="1" applyBorder="1" applyAlignment="1">
      <alignment horizontal="left" vertical="top" wrapText="1"/>
    </xf>
    <xf numFmtId="0" fontId="8" fillId="0" borderId="1072" xfId="0" applyFont="1" applyBorder="1" applyAlignment="1">
      <alignment horizontal="left" vertical="top" wrapText="1"/>
    </xf>
    <xf numFmtId="0" fontId="8" fillId="0" borderId="1075" xfId="0" applyFont="1" applyBorder="1" applyAlignment="1">
      <alignment horizontal="left" vertical="top" wrapText="1"/>
    </xf>
    <xf numFmtId="0" fontId="7" fillId="3" borderId="1068" xfId="0" applyFont="1" applyFill="1" applyBorder="1" applyAlignment="1">
      <alignment horizontal="center" vertical="center"/>
    </xf>
    <xf numFmtId="0" fontId="7" fillId="3" borderId="1069" xfId="0" applyFont="1" applyFill="1" applyBorder="1" applyAlignment="1">
      <alignment horizontal="center" vertical="center"/>
    </xf>
    <xf numFmtId="0" fontId="7" fillId="3" borderId="1081" xfId="0" applyFont="1" applyFill="1" applyBorder="1" applyAlignment="1">
      <alignment horizontal="center" vertical="center" wrapText="1"/>
    </xf>
    <xf numFmtId="0" fontId="7" fillId="3" borderId="1092" xfId="0" applyFont="1" applyFill="1" applyBorder="1" applyAlignment="1">
      <alignment horizontal="center" vertical="center"/>
    </xf>
    <xf numFmtId="0" fontId="7" fillId="3" borderId="1093" xfId="0" applyFont="1" applyFill="1" applyBorder="1" applyAlignment="1">
      <alignment horizontal="center" vertical="center"/>
    </xf>
    <xf numFmtId="0" fontId="7" fillId="3" borderId="1094" xfId="0" applyFont="1" applyFill="1" applyBorder="1" applyAlignment="1">
      <alignment horizontal="center" vertical="center"/>
    </xf>
    <xf numFmtId="0" fontId="8" fillId="0" borderId="1095" xfId="0" applyFont="1" applyBorder="1" applyAlignment="1">
      <alignment horizontal="left" vertical="top" wrapText="1"/>
    </xf>
    <xf numFmtId="0" fontId="8" fillId="0" borderId="1093" xfId="0" applyFont="1" applyBorder="1" applyAlignment="1">
      <alignment horizontal="left" vertical="top" wrapText="1"/>
    </xf>
    <xf numFmtId="0" fontId="8" fillId="0" borderId="1096" xfId="0" applyFont="1" applyBorder="1" applyAlignment="1">
      <alignment horizontal="left" vertical="top" wrapText="1"/>
    </xf>
    <xf numFmtId="0" fontId="7" fillId="3" borderId="1087" xfId="0" applyFont="1" applyFill="1" applyBorder="1" applyAlignment="1">
      <alignment horizontal="center" vertical="center"/>
    </xf>
    <xf numFmtId="0" fontId="7" fillId="3" borderId="1088" xfId="0" applyFont="1" applyFill="1" applyBorder="1" applyAlignment="1">
      <alignment horizontal="center" vertical="center"/>
    </xf>
    <xf numFmtId="0" fontId="14" fillId="0" borderId="1089" xfId="0" applyFont="1" applyBorder="1" applyAlignment="1">
      <alignment horizontal="left" vertical="center" shrinkToFit="1"/>
    </xf>
    <xf numFmtId="0" fontId="14" fillId="0" borderId="1090" xfId="0" applyFont="1" applyBorder="1" applyAlignment="1">
      <alignment horizontal="left" vertical="center" shrinkToFit="1"/>
    </xf>
    <xf numFmtId="0" fontId="14" fillId="0" borderId="1091" xfId="0" applyFont="1" applyBorder="1" applyAlignment="1">
      <alignment horizontal="left" vertical="center" shrinkToFit="1"/>
    </xf>
    <xf numFmtId="0" fontId="7" fillId="3" borderId="1082" xfId="0" applyFont="1" applyFill="1" applyBorder="1" applyAlignment="1">
      <alignment horizontal="center" vertical="center"/>
    </xf>
    <xf numFmtId="0" fontId="7" fillId="3" borderId="1083" xfId="0" applyFont="1" applyFill="1" applyBorder="1" applyAlignment="1">
      <alignment horizontal="center" vertical="center"/>
    </xf>
    <xf numFmtId="0" fontId="13" fillId="0" borderId="1084" xfId="0" applyFont="1" applyBorder="1" applyAlignment="1">
      <alignment horizontal="left" vertical="center" shrinkToFit="1"/>
    </xf>
    <xf numFmtId="0" fontId="13" fillId="0" borderId="1085" xfId="0" applyFont="1" applyBorder="1" applyAlignment="1">
      <alignment horizontal="left" vertical="center" shrinkToFit="1"/>
    </xf>
    <xf numFmtId="0" fontId="13" fillId="0" borderId="1086" xfId="0" applyFont="1" applyBorder="1" applyAlignment="1">
      <alignment horizontal="left" vertical="center" shrinkToFit="1"/>
    </xf>
    <xf numFmtId="0" fontId="13" fillId="0" borderId="1089" xfId="0" applyFont="1" applyBorder="1" applyAlignment="1">
      <alignment horizontal="left" vertical="center" shrinkToFit="1"/>
    </xf>
    <xf numFmtId="0" fontId="13" fillId="0" borderId="1090" xfId="0" applyFont="1" applyBorder="1" applyAlignment="1">
      <alignment horizontal="left" vertical="center" shrinkToFit="1"/>
    </xf>
    <xf numFmtId="0" fontId="13" fillId="0" borderId="1091" xfId="0" applyFont="1" applyBorder="1" applyAlignment="1">
      <alignment horizontal="left" vertical="center" shrinkToFit="1"/>
    </xf>
    <xf numFmtId="0" fontId="7" fillId="3" borderId="1097" xfId="0" applyFont="1" applyFill="1" applyBorder="1" applyAlignment="1">
      <alignment horizontal="center" vertical="center"/>
    </xf>
    <xf numFmtId="0" fontId="7" fillId="3" borderId="1098" xfId="0" applyFont="1" applyFill="1" applyBorder="1" applyAlignment="1">
      <alignment horizontal="center" vertical="center"/>
    </xf>
    <xf numFmtId="0" fontId="14" fillId="0" borderId="1099" xfId="0" applyFont="1" applyBorder="1" applyAlignment="1">
      <alignment horizontal="left" vertical="center" shrinkToFit="1"/>
    </xf>
    <xf numFmtId="0" fontId="14" fillId="0" borderId="1100" xfId="0" applyFont="1" applyBorder="1" applyAlignment="1">
      <alignment horizontal="left" vertical="center" shrinkToFit="1"/>
    </xf>
    <xf numFmtId="0" fontId="14" fillId="0" borderId="1101" xfId="0" applyFont="1" applyBorder="1" applyAlignment="1">
      <alignment horizontal="left" vertical="center" shrinkToFit="1"/>
    </xf>
    <xf numFmtId="0" fontId="7" fillId="3" borderId="1102" xfId="0" applyFont="1" applyFill="1" applyBorder="1" applyAlignment="1">
      <alignment horizontal="center" vertical="center" wrapText="1"/>
    </xf>
    <xf numFmtId="0" fontId="7" fillId="3" borderId="1103" xfId="0" applyFont="1" applyFill="1" applyBorder="1" applyAlignment="1">
      <alignment horizontal="center" vertical="center" wrapText="1"/>
    </xf>
    <xf numFmtId="0" fontId="7" fillId="3" borderId="1104" xfId="0" applyFont="1" applyFill="1" applyBorder="1" applyAlignment="1">
      <alignment horizontal="center" vertical="center" wrapText="1"/>
    </xf>
    <xf numFmtId="0" fontId="7" fillId="4" borderId="1102" xfId="0" applyFont="1" applyFill="1" applyBorder="1" applyAlignment="1">
      <alignment horizontal="left" vertical="top" wrapText="1"/>
    </xf>
    <xf numFmtId="0" fontId="7" fillId="4" borderId="1103" xfId="0" applyFont="1" applyFill="1" applyBorder="1" applyAlignment="1">
      <alignment horizontal="left" vertical="top" wrapText="1"/>
    </xf>
    <xf numFmtId="0" fontId="7" fillId="4" borderId="1104" xfId="0" applyFont="1" applyFill="1" applyBorder="1" applyAlignment="1">
      <alignment horizontal="left" vertical="top" wrapText="1"/>
    </xf>
    <xf numFmtId="0" fontId="10" fillId="4" borderId="1102" xfId="0" applyFont="1" applyFill="1" applyBorder="1" applyAlignment="1">
      <alignment horizontal="center" vertical="center" wrapText="1"/>
    </xf>
    <xf numFmtId="0" fontId="10" fillId="4" borderId="1104" xfId="0" applyFont="1" applyFill="1" applyBorder="1" applyAlignment="1">
      <alignment horizontal="center" vertical="center" wrapText="1"/>
    </xf>
    <xf numFmtId="0" fontId="16" fillId="0" borderId="1102" xfId="0" applyFont="1" applyBorder="1" applyAlignment="1">
      <alignment horizontal="left" vertical="center" wrapText="1"/>
    </xf>
    <xf numFmtId="0" fontId="16" fillId="0" borderId="1103" xfId="0" applyFont="1" applyBorder="1" applyAlignment="1">
      <alignment horizontal="left" vertical="center" wrapText="1"/>
    </xf>
    <xf numFmtId="0" fontId="16" fillId="0" borderId="1104" xfId="0" applyFont="1" applyBorder="1" applyAlignment="1">
      <alignment horizontal="left" vertical="center" wrapText="1"/>
    </xf>
    <xf numFmtId="0" fontId="7" fillId="3" borderId="1102" xfId="0" applyFont="1" applyFill="1" applyBorder="1" applyAlignment="1">
      <alignment horizontal="center" vertical="center"/>
    </xf>
    <xf numFmtId="0" fontId="7" fillId="3" borderId="1103" xfId="0" applyFont="1" applyFill="1" applyBorder="1" applyAlignment="1">
      <alignment horizontal="center" vertical="center"/>
    </xf>
    <xf numFmtId="0" fontId="11" fillId="0" borderId="1103" xfId="0" applyFont="1" applyBorder="1" applyAlignment="1">
      <alignment horizontal="left" vertical="center" wrapText="1"/>
    </xf>
    <xf numFmtId="0" fontId="11" fillId="0" borderId="1104" xfId="0" applyFont="1" applyBorder="1" applyAlignment="1">
      <alignment horizontal="left" vertical="center" wrapText="1"/>
    </xf>
    <xf numFmtId="0" fontId="7" fillId="3" borderId="1105" xfId="0" applyFont="1" applyFill="1" applyBorder="1" applyAlignment="1">
      <alignment horizontal="center" vertical="center"/>
    </xf>
    <xf numFmtId="0" fontId="7" fillId="3" borderId="1106" xfId="0" applyFont="1" applyFill="1" applyBorder="1" applyAlignment="1">
      <alignment horizontal="center" vertical="center"/>
    </xf>
    <xf numFmtId="0" fontId="13" fillId="0" borderId="1107" xfId="0" applyFont="1" applyBorder="1" applyAlignment="1">
      <alignment horizontal="left" vertical="center" shrinkToFit="1"/>
    </xf>
    <xf numFmtId="0" fontId="13" fillId="0" borderId="1108" xfId="0" applyFont="1" applyBorder="1" applyAlignment="1">
      <alignment horizontal="left" vertical="center" shrinkToFit="1"/>
    </xf>
    <xf numFmtId="0" fontId="13" fillId="0" borderId="1109" xfId="0" applyFont="1" applyBorder="1" applyAlignment="1">
      <alignment horizontal="left" vertical="center" shrinkToFit="1"/>
    </xf>
    <xf numFmtId="0" fontId="7" fillId="4" borderId="1116" xfId="0" applyFont="1" applyFill="1" applyBorder="1" applyAlignment="1">
      <alignment horizontal="left" vertical="top" wrapText="1"/>
    </xf>
    <xf numFmtId="0" fontId="7" fillId="4" borderId="1117" xfId="0" applyFont="1" applyFill="1" applyBorder="1" applyAlignment="1">
      <alignment horizontal="left" vertical="top" wrapText="1"/>
    </xf>
    <xf numFmtId="0" fontId="7" fillId="3" borderId="1110" xfId="0" applyFont="1" applyFill="1" applyBorder="1" applyAlignment="1">
      <alignment horizontal="center" vertical="center"/>
    </xf>
    <xf numFmtId="0" fontId="7" fillId="3" borderId="1111" xfId="0" applyFont="1" applyFill="1" applyBorder="1" applyAlignment="1">
      <alignment horizontal="center" vertical="center"/>
    </xf>
    <xf numFmtId="0" fontId="14" fillId="0" borderId="1112" xfId="0" applyFont="1" applyBorder="1" applyAlignment="1">
      <alignment horizontal="left" vertical="center" shrinkToFit="1"/>
    </xf>
    <xf numFmtId="0" fontId="14" fillId="0" borderId="1113" xfId="0" applyFont="1" applyBorder="1" applyAlignment="1">
      <alignment horizontal="left" vertical="center" shrinkToFit="1"/>
    </xf>
    <xf numFmtId="0" fontId="14" fillId="0" borderId="1114" xfId="0" applyFont="1" applyBorder="1" applyAlignment="1">
      <alignment horizontal="left" vertical="center" shrinkToFit="1"/>
    </xf>
    <xf numFmtId="0" fontId="7" fillId="3" borderId="1123" xfId="0" applyFont="1" applyFill="1" applyBorder="1" applyAlignment="1">
      <alignment horizontal="center" vertical="center"/>
    </xf>
    <xf numFmtId="0" fontId="7" fillId="3" borderId="1124" xfId="0" applyFont="1" applyFill="1" applyBorder="1" applyAlignment="1">
      <alignment horizontal="center" vertical="center"/>
    </xf>
    <xf numFmtId="0" fontId="14" fillId="0" borderId="1125" xfId="0" applyFont="1" applyBorder="1" applyAlignment="1">
      <alignment horizontal="left" vertical="center" shrinkToFit="1"/>
    </xf>
    <xf numFmtId="0" fontId="14" fillId="0" borderId="1126" xfId="0" applyFont="1" applyBorder="1" applyAlignment="1">
      <alignment horizontal="left" vertical="center" shrinkToFit="1"/>
    </xf>
    <xf numFmtId="0" fontId="14" fillId="0" borderId="1127" xfId="0" applyFont="1" applyBorder="1" applyAlignment="1">
      <alignment horizontal="left" vertical="center" shrinkToFit="1"/>
    </xf>
    <xf numFmtId="0" fontId="13" fillId="0" borderId="1112" xfId="0" applyFont="1" applyBorder="1" applyAlignment="1">
      <alignment horizontal="left" vertical="center" shrinkToFit="1"/>
    </xf>
    <xf numFmtId="0" fontId="13" fillId="0" borderId="1113" xfId="0" applyFont="1" applyBorder="1" applyAlignment="1">
      <alignment horizontal="left" vertical="center" shrinkToFit="1"/>
    </xf>
    <xf numFmtId="0" fontId="13" fillId="0" borderId="1114" xfId="0" applyFont="1" applyBorder="1" applyAlignment="1">
      <alignment horizontal="left" vertical="center" shrinkToFit="1"/>
    </xf>
    <xf numFmtId="0" fontId="7" fillId="3" borderId="1115" xfId="0" applyFont="1" applyFill="1" applyBorder="1" applyAlignment="1">
      <alignment horizontal="center" vertical="center" wrapText="1"/>
    </xf>
    <xf numFmtId="0" fontId="7" fillId="3" borderId="1116" xfId="0" applyFont="1" applyFill="1" applyBorder="1" applyAlignment="1">
      <alignment horizontal="center" vertical="center" wrapText="1"/>
    </xf>
    <xf numFmtId="0" fontId="11" fillId="0" borderId="1116" xfId="0" applyFont="1" applyBorder="1" applyAlignment="1">
      <alignment horizontal="left" vertical="center" wrapText="1"/>
    </xf>
    <xf numFmtId="0" fontId="11" fillId="0" borderId="1117" xfId="0" applyFont="1" applyBorder="1" applyAlignment="1">
      <alignment horizontal="left" vertical="center" wrapText="1"/>
    </xf>
    <xf numFmtId="0" fontId="7" fillId="3" borderId="1118" xfId="0" applyFont="1" applyFill="1" applyBorder="1" applyAlignment="1">
      <alignment horizontal="center" vertical="center"/>
    </xf>
    <xf numFmtId="0" fontId="7" fillId="3" borderId="1119" xfId="0" applyFont="1" applyFill="1" applyBorder="1" applyAlignment="1">
      <alignment horizontal="center" vertical="center"/>
    </xf>
    <xf numFmtId="0" fontId="7" fillId="3" borderId="1120" xfId="0" applyFont="1" applyFill="1" applyBorder="1" applyAlignment="1">
      <alignment horizontal="center" vertical="center"/>
    </xf>
    <xf numFmtId="0" fontId="8" fillId="0" borderId="1121" xfId="0" applyFont="1" applyBorder="1" applyAlignment="1">
      <alignment horizontal="left" vertical="top" wrapText="1"/>
    </xf>
    <xf numFmtId="0" fontId="8" fillId="0" borderId="1119" xfId="0" applyFont="1" applyBorder="1" applyAlignment="1">
      <alignment horizontal="left" vertical="top" wrapText="1"/>
    </xf>
    <xf numFmtId="0" fontId="8" fillId="0" borderId="1122" xfId="0" applyFont="1" applyBorder="1" applyAlignment="1">
      <alignment horizontal="left" vertical="top" wrapText="1"/>
    </xf>
    <xf numFmtId="0" fontId="7" fillId="3" borderId="1115" xfId="0" applyFont="1" applyFill="1" applyBorder="1" applyAlignment="1">
      <alignment horizontal="center" vertical="center"/>
    </xf>
    <xf numFmtId="0" fontId="7" fillId="3" borderId="1116" xfId="0" applyFont="1" applyFill="1" applyBorder="1" applyAlignment="1">
      <alignment horizontal="center" vertical="center"/>
    </xf>
    <xf numFmtId="0" fontId="7" fillId="3" borderId="1128" xfId="0" applyFont="1" applyFill="1" applyBorder="1" applyAlignment="1">
      <alignment horizontal="center" vertical="center" wrapText="1"/>
    </xf>
    <xf numFmtId="0" fontId="7" fillId="3" borderId="1139" xfId="0" applyFont="1" applyFill="1" applyBorder="1" applyAlignment="1">
      <alignment horizontal="center" vertical="center"/>
    </xf>
    <xf numFmtId="0" fontId="7" fillId="3" borderId="1140" xfId="0" applyFont="1" applyFill="1" applyBorder="1" applyAlignment="1">
      <alignment horizontal="center" vertical="center"/>
    </xf>
    <xf numFmtId="0" fontId="7" fillId="3" borderId="1141" xfId="0" applyFont="1" applyFill="1" applyBorder="1" applyAlignment="1">
      <alignment horizontal="center" vertical="center"/>
    </xf>
    <xf numFmtId="0" fontId="8" fillId="0" borderId="1142" xfId="0" applyFont="1" applyBorder="1" applyAlignment="1">
      <alignment horizontal="left" vertical="top" wrapText="1"/>
    </xf>
    <xf numFmtId="0" fontId="8" fillId="0" borderId="1140" xfId="0" applyFont="1" applyBorder="1" applyAlignment="1">
      <alignment horizontal="left" vertical="top" wrapText="1"/>
    </xf>
    <xf numFmtId="0" fontId="8" fillId="0" borderId="1143" xfId="0" applyFont="1" applyBorder="1" applyAlignment="1">
      <alignment horizontal="left" vertical="top" wrapText="1"/>
    </xf>
    <xf numFmtId="0" fontId="7" fillId="3" borderId="1134" xfId="0" applyFont="1" applyFill="1" applyBorder="1" applyAlignment="1">
      <alignment horizontal="center" vertical="center"/>
    </xf>
    <xf numFmtId="0" fontId="7" fillId="3" borderId="1135" xfId="0" applyFont="1" applyFill="1" applyBorder="1" applyAlignment="1">
      <alignment horizontal="center" vertical="center"/>
    </xf>
    <xf numFmtId="0" fontId="14" fillId="0" borderId="1136" xfId="0" applyFont="1" applyBorder="1" applyAlignment="1">
      <alignment horizontal="left" vertical="center" shrinkToFit="1"/>
    </xf>
    <xf numFmtId="0" fontId="14" fillId="0" borderId="1137" xfId="0" applyFont="1" applyBorder="1" applyAlignment="1">
      <alignment horizontal="left" vertical="center" shrinkToFit="1"/>
    </xf>
    <xf numFmtId="0" fontId="14" fillId="0" borderId="1138" xfId="0" applyFont="1" applyBorder="1" applyAlignment="1">
      <alignment horizontal="left" vertical="center" shrinkToFit="1"/>
    </xf>
    <xf numFmtId="0" fontId="7" fillId="3" borderId="1129" xfId="0" applyFont="1" applyFill="1" applyBorder="1" applyAlignment="1">
      <alignment horizontal="center" vertical="center"/>
    </xf>
    <xf numFmtId="0" fontId="7" fillId="3" borderId="1130" xfId="0" applyFont="1" applyFill="1" applyBorder="1" applyAlignment="1">
      <alignment horizontal="center" vertical="center"/>
    </xf>
    <xf numFmtId="0" fontId="13" fillId="0" borderId="1131" xfId="0" applyFont="1" applyBorder="1" applyAlignment="1">
      <alignment horizontal="left" vertical="center" shrinkToFit="1"/>
    </xf>
    <xf numFmtId="0" fontId="13" fillId="0" borderId="1132" xfId="0" applyFont="1" applyBorder="1" applyAlignment="1">
      <alignment horizontal="left" vertical="center" shrinkToFit="1"/>
    </xf>
    <xf numFmtId="0" fontId="13" fillId="0" borderId="1133" xfId="0" applyFont="1" applyBorder="1" applyAlignment="1">
      <alignment horizontal="left" vertical="center" shrinkToFit="1"/>
    </xf>
    <xf numFmtId="0" fontId="13" fillId="0" borderId="1136" xfId="0" applyFont="1" applyBorder="1" applyAlignment="1">
      <alignment horizontal="left" vertical="center" shrinkToFit="1"/>
    </xf>
    <xf numFmtId="0" fontId="13" fillId="0" borderId="1137" xfId="0" applyFont="1" applyBorder="1" applyAlignment="1">
      <alignment horizontal="left" vertical="center" shrinkToFit="1"/>
    </xf>
    <xf numFmtId="0" fontId="13" fillId="0" borderId="1138" xfId="0" applyFont="1" applyBorder="1" applyAlignment="1">
      <alignment horizontal="left" vertical="center" shrinkToFit="1"/>
    </xf>
    <xf numFmtId="0" fontId="7" fillId="3" borderId="1144" xfId="0" applyFont="1" applyFill="1" applyBorder="1" applyAlignment="1">
      <alignment horizontal="center" vertical="center"/>
    </xf>
    <xf numFmtId="0" fontId="7" fillId="3" borderId="1145" xfId="0" applyFont="1" applyFill="1" applyBorder="1" applyAlignment="1">
      <alignment horizontal="center" vertical="center"/>
    </xf>
    <xf numFmtId="0" fontId="14" fillId="0" borderId="1146" xfId="0" applyFont="1" applyBorder="1" applyAlignment="1">
      <alignment horizontal="left" vertical="center" shrinkToFit="1"/>
    </xf>
    <xf numFmtId="0" fontId="14" fillId="0" borderId="1147" xfId="0" applyFont="1" applyBorder="1" applyAlignment="1">
      <alignment horizontal="left" vertical="center" shrinkToFit="1"/>
    </xf>
    <xf numFmtId="0" fontId="14" fillId="0" borderId="1148" xfId="0" applyFont="1" applyBorder="1" applyAlignment="1">
      <alignment horizontal="left" vertical="center" shrinkToFit="1"/>
    </xf>
    <xf numFmtId="0" fontId="7" fillId="3" borderId="1149" xfId="0" applyFont="1" applyFill="1" applyBorder="1" applyAlignment="1">
      <alignment horizontal="center" vertical="center" wrapText="1"/>
    </xf>
    <xf numFmtId="0" fontId="7" fillId="3" borderId="1150" xfId="0" applyFont="1" applyFill="1" applyBorder="1" applyAlignment="1">
      <alignment horizontal="center" vertical="center" wrapText="1"/>
    </xf>
    <xf numFmtId="0" fontId="7" fillId="3" borderId="1151" xfId="0" applyFont="1" applyFill="1" applyBorder="1" applyAlignment="1">
      <alignment horizontal="center" vertical="center" wrapText="1"/>
    </xf>
    <xf numFmtId="0" fontId="7" fillId="4" borderId="1149" xfId="0" applyFont="1" applyFill="1" applyBorder="1" applyAlignment="1">
      <alignment horizontal="left" vertical="top" wrapText="1"/>
    </xf>
    <xf numFmtId="0" fontId="7" fillId="4" borderId="1150" xfId="0" applyFont="1" applyFill="1" applyBorder="1" applyAlignment="1">
      <alignment horizontal="left" vertical="top" wrapText="1"/>
    </xf>
    <xf numFmtId="0" fontId="7" fillId="4" borderId="1151" xfId="0" applyFont="1" applyFill="1" applyBorder="1" applyAlignment="1">
      <alignment horizontal="left" vertical="top" wrapText="1"/>
    </xf>
    <xf numFmtId="0" fontId="10" fillId="4" borderId="1149" xfId="0" applyFont="1" applyFill="1" applyBorder="1" applyAlignment="1">
      <alignment horizontal="center" vertical="center" wrapText="1"/>
    </xf>
    <xf numFmtId="0" fontId="10" fillId="4" borderId="1151" xfId="0" applyFont="1" applyFill="1" applyBorder="1" applyAlignment="1">
      <alignment horizontal="center" vertical="center" wrapText="1"/>
    </xf>
    <xf numFmtId="0" fontId="16" fillId="0" borderId="1149" xfId="0" applyFont="1" applyBorder="1" applyAlignment="1">
      <alignment horizontal="left" vertical="center" wrapText="1"/>
    </xf>
    <xf numFmtId="0" fontId="16" fillId="0" borderId="1150" xfId="0" applyFont="1" applyBorder="1" applyAlignment="1">
      <alignment horizontal="left" vertical="center" wrapText="1"/>
    </xf>
    <xf numFmtId="0" fontId="16" fillId="0" borderId="1151" xfId="0" applyFont="1" applyBorder="1" applyAlignment="1">
      <alignment horizontal="left" vertical="center" wrapText="1"/>
    </xf>
    <xf numFmtId="0" fontId="7" fillId="3" borderId="1149" xfId="0" applyFont="1" applyFill="1" applyBorder="1" applyAlignment="1">
      <alignment horizontal="center" vertical="center"/>
    </xf>
    <xf numFmtId="0" fontId="7" fillId="3" borderId="1150" xfId="0" applyFont="1" applyFill="1" applyBorder="1" applyAlignment="1">
      <alignment horizontal="center" vertical="center"/>
    </xf>
    <xf numFmtId="0" fontId="11" fillId="0" borderId="1150" xfId="0" applyFont="1" applyBorder="1" applyAlignment="1">
      <alignment horizontal="left" vertical="center" wrapText="1"/>
    </xf>
    <xf numFmtId="0" fontId="11" fillId="0" borderId="1151" xfId="0" applyFont="1" applyBorder="1" applyAlignment="1">
      <alignment horizontal="left" vertical="center" wrapText="1"/>
    </xf>
    <xf numFmtId="0" fontId="7" fillId="3" borderId="1152" xfId="0" applyFont="1" applyFill="1" applyBorder="1" applyAlignment="1">
      <alignment horizontal="center" vertical="center"/>
    </xf>
    <xf numFmtId="0" fontId="7" fillId="3" borderId="1153" xfId="0" applyFont="1" applyFill="1" applyBorder="1" applyAlignment="1">
      <alignment horizontal="center" vertical="center"/>
    </xf>
    <xf numFmtId="0" fontId="13" fillId="0" borderId="1154" xfId="0" applyFont="1" applyBorder="1" applyAlignment="1">
      <alignment horizontal="left" vertical="center" shrinkToFit="1"/>
    </xf>
    <xf numFmtId="0" fontId="13" fillId="0" borderId="1155" xfId="0" applyFont="1" applyBorder="1" applyAlignment="1">
      <alignment horizontal="left" vertical="center" shrinkToFit="1"/>
    </xf>
    <xf numFmtId="0" fontId="13" fillId="0" borderId="1156" xfId="0" applyFont="1" applyBorder="1" applyAlignment="1">
      <alignment horizontal="left" vertical="center" shrinkToFit="1"/>
    </xf>
    <xf numFmtId="0" fontId="7" fillId="4" borderId="1163" xfId="0" applyFont="1" applyFill="1" applyBorder="1" applyAlignment="1">
      <alignment horizontal="left" vertical="top" wrapText="1"/>
    </xf>
    <xf numFmtId="0" fontId="7" fillId="4" borderId="1164" xfId="0" applyFont="1" applyFill="1" applyBorder="1" applyAlignment="1">
      <alignment horizontal="left" vertical="top" wrapText="1"/>
    </xf>
    <xf numFmtId="0" fontId="7" fillId="3" borderId="1157" xfId="0" applyFont="1" applyFill="1" applyBorder="1" applyAlignment="1">
      <alignment horizontal="center" vertical="center"/>
    </xf>
    <xf numFmtId="0" fontId="7" fillId="3" borderId="1158" xfId="0" applyFont="1" applyFill="1" applyBorder="1" applyAlignment="1">
      <alignment horizontal="center" vertical="center"/>
    </xf>
    <xf numFmtId="0" fontId="14" fillId="0" borderId="1159" xfId="0" applyFont="1" applyBorder="1" applyAlignment="1">
      <alignment horizontal="left" vertical="center" shrinkToFit="1"/>
    </xf>
    <xf numFmtId="0" fontId="14" fillId="0" borderId="1160" xfId="0" applyFont="1" applyBorder="1" applyAlignment="1">
      <alignment horizontal="left" vertical="center" shrinkToFit="1"/>
    </xf>
    <xf numFmtId="0" fontId="14" fillId="0" borderId="1161" xfId="0" applyFont="1" applyBorder="1" applyAlignment="1">
      <alignment horizontal="left" vertical="center" shrinkToFit="1"/>
    </xf>
    <xf numFmtId="0" fontId="7" fillId="3" borderId="1170" xfId="0" applyFont="1" applyFill="1" applyBorder="1" applyAlignment="1">
      <alignment horizontal="center" vertical="center"/>
    </xf>
    <xf numFmtId="0" fontId="7" fillId="3" borderId="1171" xfId="0" applyFont="1" applyFill="1" applyBorder="1" applyAlignment="1">
      <alignment horizontal="center" vertical="center"/>
    </xf>
    <xf numFmtId="0" fontId="14" fillId="0" borderId="1172" xfId="0" applyFont="1" applyBorder="1" applyAlignment="1">
      <alignment horizontal="left" vertical="center" shrinkToFit="1"/>
    </xf>
    <xf numFmtId="0" fontId="14" fillId="0" borderId="1173" xfId="0" applyFont="1" applyBorder="1" applyAlignment="1">
      <alignment horizontal="left" vertical="center" shrinkToFit="1"/>
    </xf>
    <xf numFmtId="0" fontId="14" fillId="0" borderId="1174" xfId="0" applyFont="1" applyBorder="1" applyAlignment="1">
      <alignment horizontal="left" vertical="center" shrinkToFit="1"/>
    </xf>
    <xf numFmtId="0" fontId="13" fillId="0" borderId="1159" xfId="0" applyFont="1" applyBorder="1" applyAlignment="1">
      <alignment horizontal="left" vertical="center" shrinkToFit="1"/>
    </xf>
    <xf numFmtId="0" fontId="13" fillId="0" borderId="1160" xfId="0" applyFont="1" applyBorder="1" applyAlignment="1">
      <alignment horizontal="left" vertical="center" shrinkToFit="1"/>
    </xf>
    <xf numFmtId="0" fontId="13" fillId="0" borderId="1161" xfId="0" applyFont="1" applyBorder="1" applyAlignment="1">
      <alignment horizontal="left" vertical="center" shrinkToFit="1"/>
    </xf>
    <xf numFmtId="0" fontId="7" fillId="3" borderId="1162" xfId="0" applyFont="1" applyFill="1" applyBorder="1" applyAlignment="1">
      <alignment horizontal="center" vertical="center" wrapText="1"/>
    </xf>
    <xf numFmtId="0" fontId="7" fillId="3" borderId="1163" xfId="0" applyFont="1" applyFill="1" applyBorder="1" applyAlignment="1">
      <alignment horizontal="center" vertical="center" wrapText="1"/>
    </xf>
    <xf numFmtId="0" fontId="11" fillId="0" borderId="1163" xfId="0" applyFont="1" applyBorder="1" applyAlignment="1">
      <alignment horizontal="left" vertical="center" wrapText="1"/>
    </xf>
    <xf numFmtId="0" fontId="11" fillId="0" borderId="1164" xfId="0" applyFont="1" applyBorder="1" applyAlignment="1">
      <alignment horizontal="left" vertical="center" wrapText="1"/>
    </xf>
    <xf numFmtId="0" fontId="7" fillId="3" borderId="1165" xfId="0" applyFont="1" applyFill="1" applyBorder="1" applyAlignment="1">
      <alignment horizontal="center" vertical="center"/>
    </xf>
    <xf numFmtId="0" fontId="7" fillId="3" borderId="1166" xfId="0" applyFont="1" applyFill="1" applyBorder="1" applyAlignment="1">
      <alignment horizontal="center" vertical="center"/>
    </xf>
    <xf numFmtId="0" fontId="7" fillId="3" borderId="1167" xfId="0" applyFont="1" applyFill="1" applyBorder="1" applyAlignment="1">
      <alignment horizontal="center" vertical="center"/>
    </xf>
    <xf numFmtId="0" fontId="8" fillId="0" borderId="1168" xfId="0" applyFont="1" applyBorder="1" applyAlignment="1">
      <alignment horizontal="left" vertical="top" wrapText="1"/>
    </xf>
    <xf numFmtId="0" fontId="8" fillId="0" borderId="1166" xfId="0" applyFont="1" applyBorder="1" applyAlignment="1">
      <alignment horizontal="left" vertical="top" wrapText="1"/>
    </xf>
    <xf numFmtId="0" fontId="8" fillId="0" borderId="1169" xfId="0" applyFont="1" applyBorder="1" applyAlignment="1">
      <alignment horizontal="left" vertical="top" wrapText="1"/>
    </xf>
    <xf numFmtId="0" fontId="7" fillId="3" borderId="1162" xfId="0" applyFont="1" applyFill="1" applyBorder="1" applyAlignment="1">
      <alignment horizontal="center" vertical="center"/>
    </xf>
    <xf numFmtId="0" fontId="7" fillId="3" borderId="1163" xfId="0" applyFont="1" applyFill="1" applyBorder="1" applyAlignment="1">
      <alignment horizontal="center" vertical="center"/>
    </xf>
    <xf numFmtId="0" fontId="7" fillId="3" borderId="1175" xfId="0" applyFont="1" applyFill="1" applyBorder="1" applyAlignment="1">
      <alignment horizontal="center" vertical="center" wrapText="1"/>
    </xf>
    <xf numFmtId="0" fontId="7" fillId="3" borderId="1186" xfId="0" applyFont="1" applyFill="1" applyBorder="1" applyAlignment="1">
      <alignment horizontal="center" vertical="center"/>
    </xf>
    <xf numFmtId="0" fontId="7" fillId="3" borderId="1187" xfId="0" applyFont="1" applyFill="1" applyBorder="1" applyAlignment="1">
      <alignment horizontal="center" vertical="center"/>
    </xf>
    <xf numFmtId="0" fontId="7" fillId="3" borderId="1188" xfId="0" applyFont="1" applyFill="1" applyBorder="1" applyAlignment="1">
      <alignment horizontal="center" vertical="center"/>
    </xf>
    <xf numFmtId="0" fontId="8" fillId="0" borderId="1189" xfId="0" applyFont="1" applyBorder="1" applyAlignment="1">
      <alignment horizontal="left" vertical="top" wrapText="1"/>
    </xf>
    <xf numFmtId="0" fontId="8" fillId="0" borderId="1187" xfId="0" applyFont="1" applyBorder="1" applyAlignment="1">
      <alignment horizontal="left" vertical="top" wrapText="1"/>
    </xf>
    <xf numFmtId="0" fontId="8" fillId="0" borderId="1190" xfId="0" applyFont="1" applyBorder="1" applyAlignment="1">
      <alignment horizontal="left" vertical="top" wrapText="1"/>
    </xf>
    <xf numFmtId="0" fontId="7" fillId="3" borderId="1181" xfId="0" applyFont="1" applyFill="1" applyBorder="1" applyAlignment="1">
      <alignment horizontal="center" vertical="center"/>
    </xf>
    <xf numFmtId="0" fontId="7" fillId="3" borderId="1182" xfId="0" applyFont="1" applyFill="1" applyBorder="1" applyAlignment="1">
      <alignment horizontal="center" vertical="center"/>
    </xf>
    <xf numFmtId="0" fontId="14" fillId="0" borderId="1183" xfId="0" applyFont="1" applyBorder="1" applyAlignment="1">
      <alignment horizontal="left" vertical="center" shrinkToFit="1"/>
    </xf>
    <xf numFmtId="0" fontId="14" fillId="0" borderId="1184" xfId="0" applyFont="1" applyBorder="1" applyAlignment="1">
      <alignment horizontal="left" vertical="center" shrinkToFit="1"/>
    </xf>
    <xf numFmtId="0" fontId="14" fillId="0" borderId="1185" xfId="0" applyFont="1" applyBorder="1" applyAlignment="1">
      <alignment horizontal="left" vertical="center" shrinkToFit="1"/>
    </xf>
    <xf numFmtId="0" fontId="7" fillId="3" borderId="1176" xfId="0" applyFont="1" applyFill="1" applyBorder="1" applyAlignment="1">
      <alignment horizontal="center" vertical="center"/>
    </xf>
    <xf numFmtId="0" fontId="7" fillId="3" borderId="1177" xfId="0" applyFont="1" applyFill="1" applyBorder="1" applyAlignment="1">
      <alignment horizontal="center" vertical="center"/>
    </xf>
    <xf numFmtId="0" fontId="13" fillId="0" borderId="1178" xfId="0" applyFont="1" applyBorder="1" applyAlignment="1">
      <alignment horizontal="left" vertical="center" shrinkToFit="1"/>
    </xf>
    <xf numFmtId="0" fontId="13" fillId="0" borderId="1179" xfId="0" applyFont="1" applyBorder="1" applyAlignment="1">
      <alignment horizontal="left" vertical="center" shrinkToFit="1"/>
    </xf>
    <xf numFmtId="0" fontId="13" fillId="0" borderId="1180" xfId="0" applyFont="1" applyBorder="1" applyAlignment="1">
      <alignment horizontal="left" vertical="center" shrinkToFit="1"/>
    </xf>
    <xf numFmtId="0" fontId="13" fillId="0" borderId="1183" xfId="0" applyFont="1" applyBorder="1" applyAlignment="1">
      <alignment horizontal="left" vertical="center" shrinkToFit="1"/>
    </xf>
    <xf numFmtId="0" fontId="13" fillId="0" borderId="1184" xfId="0" applyFont="1" applyBorder="1" applyAlignment="1">
      <alignment horizontal="left" vertical="center" shrinkToFit="1"/>
    </xf>
    <xf numFmtId="0" fontId="13" fillId="0" borderId="1185" xfId="0" applyFont="1" applyBorder="1" applyAlignment="1">
      <alignment horizontal="left" vertical="center" shrinkToFit="1"/>
    </xf>
    <xf numFmtId="0" fontId="7" fillId="3" borderId="1191" xfId="0" applyFont="1" applyFill="1" applyBorder="1" applyAlignment="1">
      <alignment horizontal="center" vertical="center"/>
    </xf>
    <xf numFmtId="0" fontId="7" fillId="3" borderId="1192" xfId="0" applyFont="1" applyFill="1" applyBorder="1" applyAlignment="1">
      <alignment horizontal="center" vertical="center"/>
    </xf>
    <xf numFmtId="0" fontId="14" fillId="0" borderId="1193" xfId="0" applyFont="1" applyBorder="1" applyAlignment="1">
      <alignment horizontal="left" vertical="center" shrinkToFit="1"/>
    </xf>
    <xf numFmtId="0" fontId="14" fillId="0" borderId="1194" xfId="0" applyFont="1" applyBorder="1" applyAlignment="1">
      <alignment horizontal="left" vertical="center" shrinkToFit="1"/>
    </xf>
    <xf numFmtId="0" fontId="14" fillId="0" borderId="1195" xfId="0" applyFont="1" applyBorder="1" applyAlignment="1">
      <alignment horizontal="left" vertical="center" shrinkToFit="1"/>
    </xf>
    <xf numFmtId="0" fontId="7" fillId="3" borderId="1196" xfId="0" applyFont="1" applyFill="1" applyBorder="1" applyAlignment="1">
      <alignment horizontal="center" vertical="center" wrapText="1"/>
    </xf>
    <xf numFmtId="0" fontId="7" fillId="3" borderId="1197" xfId="0" applyFont="1" applyFill="1" applyBorder="1" applyAlignment="1">
      <alignment horizontal="center" vertical="center" wrapText="1"/>
    </xf>
    <xf numFmtId="0" fontId="7" fillId="3" borderId="1198" xfId="0" applyFont="1" applyFill="1" applyBorder="1" applyAlignment="1">
      <alignment horizontal="center" vertical="center" wrapText="1"/>
    </xf>
    <xf numFmtId="0" fontId="7" fillId="4" borderId="1196" xfId="0" applyFont="1" applyFill="1" applyBorder="1" applyAlignment="1">
      <alignment horizontal="left" vertical="top" wrapText="1"/>
    </xf>
    <xf numFmtId="0" fontId="7" fillId="4" borderId="1197" xfId="0" applyFont="1" applyFill="1" applyBorder="1" applyAlignment="1">
      <alignment horizontal="left" vertical="top" wrapText="1"/>
    </xf>
    <xf numFmtId="0" fontId="7" fillId="4" borderId="1198" xfId="0" applyFont="1" applyFill="1" applyBorder="1" applyAlignment="1">
      <alignment horizontal="left" vertical="top" wrapText="1"/>
    </xf>
    <xf numFmtId="0" fontId="10" fillId="4" borderId="1196" xfId="0" applyFont="1" applyFill="1" applyBorder="1" applyAlignment="1">
      <alignment horizontal="center" vertical="center" wrapText="1"/>
    </xf>
    <xf numFmtId="0" fontId="10" fillId="4" borderId="1198" xfId="0" applyFont="1" applyFill="1" applyBorder="1" applyAlignment="1">
      <alignment horizontal="center" vertical="center" wrapText="1"/>
    </xf>
    <xf numFmtId="0" fontId="16" fillId="0" borderId="1196" xfId="0" applyFont="1" applyBorder="1" applyAlignment="1">
      <alignment horizontal="left" vertical="center" wrapText="1"/>
    </xf>
    <xf numFmtId="0" fontId="16" fillId="0" borderId="1197" xfId="0" applyFont="1" applyBorder="1" applyAlignment="1">
      <alignment horizontal="left" vertical="center" wrapText="1"/>
    </xf>
    <xf numFmtId="0" fontId="16" fillId="0" borderId="1198" xfId="0" applyFont="1" applyBorder="1" applyAlignment="1">
      <alignment horizontal="left" vertical="center" wrapText="1"/>
    </xf>
    <xf numFmtId="0" fontId="7" fillId="3" borderId="1196" xfId="0" applyFont="1" applyFill="1" applyBorder="1" applyAlignment="1">
      <alignment horizontal="center" vertical="center"/>
    </xf>
    <xf numFmtId="0" fontId="7" fillId="3" borderId="1197" xfId="0" applyFont="1" applyFill="1" applyBorder="1" applyAlignment="1">
      <alignment horizontal="center" vertical="center"/>
    </xf>
    <xf numFmtId="0" fontId="11" fillId="0" borderId="1197" xfId="0" applyFont="1" applyBorder="1" applyAlignment="1">
      <alignment horizontal="left" vertical="center" wrapText="1"/>
    </xf>
    <xf numFmtId="0" fontId="11" fillId="0" borderId="1198" xfId="0" applyFont="1" applyBorder="1" applyAlignment="1">
      <alignment horizontal="left" vertical="center" wrapText="1"/>
    </xf>
    <xf numFmtId="0" fontId="7" fillId="3" borderId="1199" xfId="0" applyFont="1" applyFill="1" applyBorder="1" applyAlignment="1">
      <alignment horizontal="center" vertical="center"/>
    </xf>
    <xf numFmtId="0" fontId="7" fillId="3" borderId="1200" xfId="0" applyFont="1" applyFill="1" applyBorder="1" applyAlignment="1">
      <alignment horizontal="center" vertical="center"/>
    </xf>
    <xf numFmtId="0" fontId="13" fillId="0" borderId="1201" xfId="0" applyFont="1" applyBorder="1" applyAlignment="1">
      <alignment horizontal="left" vertical="center" shrinkToFit="1"/>
    </xf>
    <xf numFmtId="0" fontId="13" fillId="0" borderId="1202" xfId="0" applyFont="1" applyBorder="1" applyAlignment="1">
      <alignment horizontal="left" vertical="center" shrinkToFit="1"/>
    </xf>
    <xf numFmtId="0" fontId="13" fillId="0" borderId="1203" xfId="0" applyFont="1" applyBorder="1" applyAlignment="1">
      <alignment horizontal="left" vertical="center" shrinkToFit="1"/>
    </xf>
    <xf numFmtId="0" fontId="7" fillId="4" borderId="1210" xfId="0" applyFont="1" applyFill="1" applyBorder="1" applyAlignment="1">
      <alignment horizontal="left" vertical="top" wrapText="1"/>
    </xf>
    <xf numFmtId="0" fontId="7" fillId="4" borderId="1211" xfId="0" applyFont="1" applyFill="1" applyBorder="1" applyAlignment="1">
      <alignment horizontal="left" vertical="top" wrapText="1"/>
    </xf>
    <xf numFmtId="0" fontId="7" fillId="3" borderId="1204" xfId="0" applyFont="1" applyFill="1" applyBorder="1" applyAlignment="1">
      <alignment horizontal="center" vertical="center"/>
    </xf>
    <xf numFmtId="0" fontId="7" fillId="3" borderId="1205" xfId="0" applyFont="1" applyFill="1" applyBorder="1" applyAlignment="1">
      <alignment horizontal="center" vertical="center"/>
    </xf>
    <xf numFmtId="0" fontId="14" fillId="0" borderId="1206" xfId="0" applyFont="1" applyBorder="1" applyAlignment="1">
      <alignment horizontal="left" vertical="center" shrinkToFit="1"/>
    </xf>
    <xf numFmtId="0" fontId="14" fillId="0" borderId="1207" xfId="0" applyFont="1" applyBorder="1" applyAlignment="1">
      <alignment horizontal="left" vertical="center" shrinkToFit="1"/>
    </xf>
    <xf numFmtId="0" fontId="14" fillId="0" borderId="1208" xfId="0" applyFont="1" applyBorder="1" applyAlignment="1">
      <alignment horizontal="left" vertical="center" shrinkToFit="1"/>
    </xf>
    <xf numFmtId="0" fontId="7" fillId="3" borderId="1217" xfId="0" applyFont="1" applyFill="1" applyBorder="1" applyAlignment="1">
      <alignment horizontal="center" vertical="center"/>
    </xf>
    <xf numFmtId="0" fontId="7" fillId="3" borderId="1218" xfId="0" applyFont="1" applyFill="1" applyBorder="1" applyAlignment="1">
      <alignment horizontal="center" vertical="center"/>
    </xf>
    <xf numFmtId="0" fontId="14" fillId="0" borderId="1219" xfId="0" applyFont="1" applyBorder="1" applyAlignment="1">
      <alignment horizontal="left" vertical="center" shrinkToFit="1"/>
    </xf>
    <xf numFmtId="0" fontId="14" fillId="0" borderId="1220" xfId="0" applyFont="1" applyBorder="1" applyAlignment="1">
      <alignment horizontal="left" vertical="center" shrinkToFit="1"/>
    </xf>
    <xf numFmtId="0" fontId="14" fillId="0" borderId="1221" xfId="0" applyFont="1" applyBorder="1" applyAlignment="1">
      <alignment horizontal="left" vertical="center" shrinkToFit="1"/>
    </xf>
    <xf numFmtId="0" fontId="13" fillId="0" borderId="1206" xfId="0" applyFont="1" applyBorder="1" applyAlignment="1">
      <alignment horizontal="left" vertical="center" shrinkToFit="1"/>
    </xf>
    <xf numFmtId="0" fontId="13" fillId="0" borderId="1207" xfId="0" applyFont="1" applyBorder="1" applyAlignment="1">
      <alignment horizontal="left" vertical="center" shrinkToFit="1"/>
    </xf>
    <xf numFmtId="0" fontId="13" fillId="0" borderId="1208" xfId="0" applyFont="1" applyBorder="1" applyAlignment="1">
      <alignment horizontal="left" vertical="center" shrinkToFit="1"/>
    </xf>
    <xf numFmtId="0" fontId="7" fillId="3" borderId="1209" xfId="0" applyFont="1" applyFill="1" applyBorder="1" applyAlignment="1">
      <alignment horizontal="center" vertical="center" wrapText="1"/>
    </xf>
    <xf numFmtId="0" fontId="7" fillId="3" borderId="1210" xfId="0" applyFont="1" applyFill="1" applyBorder="1" applyAlignment="1">
      <alignment horizontal="center" vertical="center" wrapText="1"/>
    </xf>
    <xf numFmtId="0" fontId="11" fillId="0" borderId="1210" xfId="0" applyFont="1" applyBorder="1" applyAlignment="1">
      <alignment horizontal="left" vertical="center" wrapText="1"/>
    </xf>
    <xf numFmtId="0" fontId="11" fillId="0" borderId="1211" xfId="0" applyFont="1" applyBorder="1" applyAlignment="1">
      <alignment horizontal="left" vertical="center" wrapText="1"/>
    </xf>
    <xf numFmtId="0" fontId="7" fillId="3" borderId="1212" xfId="0" applyFont="1" applyFill="1" applyBorder="1" applyAlignment="1">
      <alignment horizontal="center" vertical="center"/>
    </xf>
    <xf numFmtId="0" fontId="7" fillId="3" borderId="1213" xfId="0" applyFont="1" applyFill="1" applyBorder="1" applyAlignment="1">
      <alignment horizontal="center" vertical="center"/>
    </xf>
    <xf numFmtId="0" fontId="7" fillId="3" borderId="1214" xfId="0" applyFont="1" applyFill="1" applyBorder="1" applyAlignment="1">
      <alignment horizontal="center" vertical="center"/>
    </xf>
    <xf numFmtId="0" fontId="8" fillId="0" borderId="1215" xfId="0" applyFont="1" applyBorder="1" applyAlignment="1">
      <alignment horizontal="left" vertical="top" wrapText="1"/>
    </xf>
    <xf numFmtId="0" fontId="8" fillId="0" borderId="1213" xfId="0" applyFont="1" applyBorder="1" applyAlignment="1">
      <alignment horizontal="left" vertical="top" wrapText="1"/>
    </xf>
    <xf numFmtId="0" fontId="8" fillId="0" borderId="1216" xfId="0" applyFont="1" applyBorder="1" applyAlignment="1">
      <alignment horizontal="left" vertical="top" wrapText="1"/>
    </xf>
    <xf numFmtId="0" fontId="7" fillId="3" borderId="1209" xfId="0" applyFont="1" applyFill="1" applyBorder="1" applyAlignment="1">
      <alignment horizontal="center" vertical="center"/>
    </xf>
    <xf numFmtId="0" fontId="7" fillId="3" borderId="1210" xfId="0" applyFont="1" applyFill="1" applyBorder="1" applyAlignment="1">
      <alignment horizontal="center" vertical="center"/>
    </xf>
    <xf numFmtId="0" fontId="7" fillId="3" borderId="1222" xfId="0" applyFont="1" applyFill="1" applyBorder="1" applyAlignment="1">
      <alignment horizontal="center" vertical="center" wrapText="1"/>
    </xf>
    <xf numFmtId="0" fontId="7" fillId="3" borderId="1233" xfId="0" applyFont="1" applyFill="1" applyBorder="1" applyAlignment="1">
      <alignment horizontal="center" vertical="center"/>
    </xf>
    <xf numFmtId="0" fontId="7" fillId="3" borderId="1234" xfId="0" applyFont="1" applyFill="1" applyBorder="1" applyAlignment="1">
      <alignment horizontal="center" vertical="center"/>
    </xf>
    <xf numFmtId="0" fontId="7" fillId="3" borderId="1235" xfId="0" applyFont="1" applyFill="1" applyBorder="1" applyAlignment="1">
      <alignment horizontal="center" vertical="center"/>
    </xf>
    <xf numFmtId="0" fontId="8" fillId="0" borderId="1236" xfId="0" applyFont="1" applyBorder="1" applyAlignment="1">
      <alignment horizontal="left" vertical="top" wrapText="1"/>
    </xf>
    <xf numFmtId="0" fontId="8" fillId="0" borderId="1234" xfId="0" applyFont="1" applyBorder="1" applyAlignment="1">
      <alignment horizontal="left" vertical="top" wrapText="1"/>
    </xf>
    <xf numFmtId="0" fontId="8" fillId="0" borderId="1237" xfId="0" applyFont="1" applyBorder="1" applyAlignment="1">
      <alignment horizontal="left" vertical="top" wrapText="1"/>
    </xf>
    <xf numFmtId="0" fontId="7" fillId="3" borderId="1228" xfId="0" applyFont="1" applyFill="1" applyBorder="1" applyAlignment="1">
      <alignment horizontal="center" vertical="center"/>
    </xf>
    <xf numFmtId="0" fontId="7" fillId="3" borderId="1229" xfId="0" applyFont="1" applyFill="1" applyBorder="1" applyAlignment="1">
      <alignment horizontal="center" vertical="center"/>
    </xf>
    <xf numFmtId="0" fontId="14" fillId="0" borderId="1230" xfId="0" applyFont="1" applyBorder="1" applyAlignment="1">
      <alignment horizontal="left" vertical="center" shrinkToFit="1"/>
    </xf>
    <xf numFmtId="0" fontId="14" fillId="0" borderId="1231" xfId="0" applyFont="1" applyBorder="1" applyAlignment="1">
      <alignment horizontal="left" vertical="center" shrinkToFit="1"/>
    </xf>
    <xf numFmtId="0" fontId="14" fillId="0" borderId="1232" xfId="0" applyFont="1" applyBorder="1" applyAlignment="1">
      <alignment horizontal="left" vertical="center" shrinkToFit="1"/>
    </xf>
    <xf numFmtId="0" fontId="7" fillId="3" borderId="1223" xfId="0" applyFont="1" applyFill="1" applyBorder="1" applyAlignment="1">
      <alignment horizontal="center" vertical="center"/>
    </xf>
    <xf numFmtId="0" fontId="7" fillId="3" borderId="1224" xfId="0" applyFont="1" applyFill="1" applyBorder="1" applyAlignment="1">
      <alignment horizontal="center" vertical="center"/>
    </xf>
    <xf numFmtId="0" fontId="13" fillId="0" borderId="1225" xfId="0" applyFont="1" applyBorder="1" applyAlignment="1">
      <alignment horizontal="left" vertical="center" shrinkToFit="1"/>
    </xf>
    <xf numFmtId="0" fontId="13" fillId="0" borderId="1226" xfId="0" applyFont="1" applyBorder="1" applyAlignment="1">
      <alignment horizontal="left" vertical="center" shrinkToFit="1"/>
    </xf>
    <xf numFmtId="0" fontId="13" fillId="0" borderId="1227" xfId="0" applyFont="1" applyBorder="1" applyAlignment="1">
      <alignment horizontal="left" vertical="center" shrinkToFit="1"/>
    </xf>
    <xf numFmtId="0" fontId="13" fillId="0" borderId="1230" xfId="0" applyFont="1" applyBorder="1" applyAlignment="1">
      <alignment horizontal="left" vertical="center" shrinkToFit="1"/>
    </xf>
    <xf numFmtId="0" fontId="13" fillId="0" borderId="1231" xfId="0" applyFont="1" applyBorder="1" applyAlignment="1">
      <alignment horizontal="left" vertical="center" shrinkToFit="1"/>
    </xf>
    <xf numFmtId="0" fontId="13" fillId="0" borderId="1232" xfId="0" applyFont="1" applyBorder="1" applyAlignment="1">
      <alignment horizontal="left" vertical="center" shrinkToFit="1"/>
    </xf>
    <xf numFmtId="0" fontId="7" fillId="3" borderId="1238" xfId="0" applyFont="1" applyFill="1" applyBorder="1" applyAlignment="1">
      <alignment horizontal="center" vertical="center"/>
    </xf>
    <xf numFmtId="0" fontId="7" fillId="3" borderId="1239" xfId="0" applyFont="1" applyFill="1" applyBorder="1" applyAlignment="1">
      <alignment horizontal="center" vertical="center"/>
    </xf>
    <xf numFmtId="0" fontId="14" fillId="0" borderId="1240" xfId="0" applyFont="1" applyBorder="1" applyAlignment="1">
      <alignment horizontal="left" vertical="center" shrinkToFit="1"/>
    </xf>
    <xf numFmtId="0" fontId="14" fillId="0" borderId="1241" xfId="0" applyFont="1" applyBorder="1" applyAlignment="1">
      <alignment horizontal="left" vertical="center" shrinkToFit="1"/>
    </xf>
    <xf numFmtId="0" fontId="14" fillId="0" borderId="1242" xfId="0" applyFont="1" applyBorder="1" applyAlignment="1">
      <alignment horizontal="left" vertical="center" shrinkToFit="1"/>
    </xf>
    <xf numFmtId="0" fontId="7" fillId="3" borderId="1243" xfId="0" applyFont="1" applyFill="1" applyBorder="1" applyAlignment="1">
      <alignment horizontal="center" vertical="center" wrapText="1"/>
    </xf>
    <xf numFmtId="0" fontId="7" fillId="3" borderId="1244" xfId="0" applyFont="1" applyFill="1" applyBorder="1" applyAlignment="1">
      <alignment horizontal="center" vertical="center" wrapText="1"/>
    </xf>
    <xf numFmtId="0" fontId="7" fillId="3" borderId="1245" xfId="0" applyFont="1" applyFill="1" applyBorder="1" applyAlignment="1">
      <alignment horizontal="center" vertical="center" wrapText="1"/>
    </xf>
    <xf numFmtId="0" fontId="7" fillId="4" borderId="1243" xfId="0" applyFont="1" applyFill="1" applyBorder="1" applyAlignment="1">
      <alignment horizontal="left" vertical="top" wrapText="1"/>
    </xf>
    <xf numFmtId="0" fontId="7" fillId="4" borderId="1244" xfId="0" applyFont="1" applyFill="1" applyBorder="1" applyAlignment="1">
      <alignment horizontal="left" vertical="top" wrapText="1"/>
    </xf>
    <xf numFmtId="0" fontId="7" fillId="4" borderId="1245" xfId="0" applyFont="1" applyFill="1" applyBorder="1" applyAlignment="1">
      <alignment horizontal="left" vertical="top" wrapText="1"/>
    </xf>
    <xf numFmtId="0" fontId="10" fillId="4" borderId="1243" xfId="0" applyFont="1" applyFill="1" applyBorder="1" applyAlignment="1">
      <alignment horizontal="center" vertical="center" wrapText="1"/>
    </xf>
    <xf numFmtId="0" fontId="10" fillId="4" borderId="1245" xfId="0" applyFont="1" applyFill="1" applyBorder="1" applyAlignment="1">
      <alignment horizontal="center" vertical="center" wrapText="1"/>
    </xf>
    <xf numFmtId="0" fontId="16" fillId="0" borderId="1243" xfId="0" applyFont="1" applyBorder="1" applyAlignment="1">
      <alignment horizontal="left" vertical="center" wrapText="1"/>
    </xf>
    <xf numFmtId="0" fontId="16" fillId="0" borderId="1244" xfId="0" applyFont="1" applyBorder="1" applyAlignment="1">
      <alignment horizontal="left" vertical="center" wrapText="1"/>
    </xf>
    <xf numFmtId="0" fontId="16" fillId="0" borderId="1245" xfId="0" applyFont="1" applyBorder="1" applyAlignment="1">
      <alignment horizontal="left" vertical="center" wrapText="1"/>
    </xf>
    <xf numFmtId="0" fontId="7" fillId="3" borderId="1243" xfId="0" applyFont="1" applyFill="1" applyBorder="1" applyAlignment="1">
      <alignment horizontal="center" vertical="center"/>
    </xf>
    <xf numFmtId="0" fontId="7" fillId="3" borderId="1244" xfId="0" applyFont="1" applyFill="1" applyBorder="1" applyAlignment="1">
      <alignment horizontal="center" vertical="center"/>
    </xf>
    <xf numFmtId="0" fontId="11" fillId="0" borderId="1244" xfId="0" applyFont="1" applyBorder="1" applyAlignment="1">
      <alignment horizontal="left" vertical="center" wrapText="1"/>
    </xf>
    <xf numFmtId="0" fontId="11" fillId="0" borderId="1245" xfId="0" applyFont="1" applyBorder="1" applyAlignment="1">
      <alignment horizontal="left" vertical="center" wrapText="1"/>
    </xf>
    <xf numFmtId="0" fontId="7" fillId="3" borderId="1246" xfId="0" applyFont="1" applyFill="1" applyBorder="1" applyAlignment="1">
      <alignment horizontal="center" vertical="center"/>
    </xf>
    <xf numFmtId="0" fontId="7" fillId="3" borderId="1247" xfId="0" applyFont="1" applyFill="1" applyBorder="1" applyAlignment="1">
      <alignment horizontal="center" vertical="center"/>
    </xf>
    <xf numFmtId="0" fontId="13" fillId="0" borderId="1248" xfId="0" applyFont="1" applyBorder="1" applyAlignment="1">
      <alignment horizontal="left" vertical="center" shrinkToFit="1"/>
    </xf>
    <xf numFmtId="0" fontId="13" fillId="0" borderId="1249" xfId="0" applyFont="1" applyBorder="1" applyAlignment="1">
      <alignment horizontal="left" vertical="center" shrinkToFit="1"/>
    </xf>
    <xf numFmtId="0" fontId="13" fillId="0" borderId="1250" xfId="0" applyFont="1" applyBorder="1" applyAlignment="1">
      <alignment horizontal="left" vertical="center" shrinkToFit="1"/>
    </xf>
    <xf numFmtId="0" fontId="7" fillId="4" borderId="1257" xfId="0" applyFont="1" applyFill="1" applyBorder="1" applyAlignment="1">
      <alignment horizontal="left" vertical="top" wrapText="1"/>
    </xf>
    <xf numFmtId="0" fontId="7" fillId="4" borderId="1258" xfId="0" applyFont="1" applyFill="1" applyBorder="1" applyAlignment="1">
      <alignment horizontal="left" vertical="top" wrapText="1"/>
    </xf>
    <xf numFmtId="0" fontId="7" fillId="3" borderId="1251" xfId="0" applyFont="1" applyFill="1" applyBorder="1" applyAlignment="1">
      <alignment horizontal="center" vertical="center"/>
    </xf>
    <xf numFmtId="0" fontId="7" fillId="3" borderId="1252" xfId="0" applyFont="1" applyFill="1" applyBorder="1" applyAlignment="1">
      <alignment horizontal="center" vertical="center"/>
    </xf>
    <xf numFmtId="0" fontId="14" fillId="0" borderId="1253" xfId="0" applyFont="1" applyBorder="1" applyAlignment="1">
      <alignment horizontal="left" vertical="center" shrinkToFit="1"/>
    </xf>
    <xf numFmtId="0" fontId="14" fillId="0" borderId="1254" xfId="0" applyFont="1" applyBorder="1" applyAlignment="1">
      <alignment horizontal="left" vertical="center" shrinkToFit="1"/>
    </xf>
    <xf numFmtId="0" fontId="14" fillId="0" borderId="1255" xfId="0" applyFont="1" applyBorder="1" applyAlignment="1">
      <alignment horizontal="left" vertical="center" shrinkToFit="1"/>
    </xf>
    <xf numFmtId="0" fontId="7" fillId="3" borderId="1264" xfId="0" applyFont="1" applyFill="1" applyBorder="1" applyAlignment="1">
      <alignment horizontal="center" vertical="center"/>
    </xf>
    <xf numFmtId="0" fontId="7" fillId="3" borderId="1265" xfId="0" applyFont="1" applyFill="1" applyBorder="1" applyAlignment="1">
      <alignment horizontal="center" vertical="center"/>
    </xf>
    <xf numFmtId="0" fontId="14" fillId="0" borderId="1266" xfId="0" applyFont="1" applyBorder="1" applyAlignment="1">
      <alignment horizontal="left" vertical="center" shrinkToFit="1"/>
    </xf>
    <xf numFmtId="0" fontId="14" fillId="0" borderId="1267" xfId="0" applyFont="1" applyBorder="1" applyAlignment="1">
      <alignment horizontal="left" vertical="center" shrinkToFit="1"/>
    </xf>
    <xf numFmtId="0" fontId="14" fillId="0" borderId="1268" xfId="0" applyFont="1" applyBorder="1" applyAlignment="1">
      <alignment horizontal="left" vertical="center" shrinkToFit="1"/>
    </xf>
    <xf numFmtId="0" fontId="13" fillId="0" borderId="1253" xfId="0" applyFont="1" applyBorder="1" applyAlignment="1">
      <alignment horizontal="left" vertical="center" shrinkToFit="1"/>
    </xf>
    <xf numFmtId="0" fontId="13" fillId="0" borderId="1254" xfId="0" applyFont="1" applyBorder="1" applyAlignment="1">
      <alignment horizontal="left" vertical="center" shrinkToFit="1"/>
    </xf>
    <xf numFmtId="0" fontId="13" fillId="0" borderId="1255" xfId="0" applyFont="1" applyBorder="1" applyAlignment="1">
      <alignment horizontal="left" vertical="center" shrinkToFit="1"/>
    </xf>
    <xf numFmtId="0" fontId="7" fillId="3" borderId="1256" xfId="0" applyFont="1" applyFill="1" applyBorder="1" applyAlignment="1">
      <alignment horizontal="center" vertical="center" wrapText="1"/>
    </xf>
    <xf numFmtId="0" fontId="7" fillId="3" borderId="1257" xfId="0" applyFont="1" applyFill="1" applyBorder="1" applyAlignment="1">
      <alignment horizontal="center" vertical="center" wrapText="1"/>
    </xf>
    <xf numFmtId="0" fontId="11" fillId="0" borderId="1257" xfId="0" applyFont="1" applyBorder="1" applyAlignment="1">
      <alignment horizontal="left" vertical="center" wrapText="1"/>
    </xf>
    <xf numFmtId="0" fontId="11" fillId="0" borderId="1258" xfId="0" applyFont="1" applyBorder="1" applyAlignment="1">
      <alignment horizontal="left" vertical="center" wrapText="1"/>
    </xf>
    <xf numFmtId="0" fontId="7" fillId="3" borderId="1259" xfId="0" applyFont="1" applyFill="1" applyBorder="1" applyAlignment="1">
      <alignment horizontal="center" vertical="center"/>
    </xf>
    <xf numFmtId="0" fontId="7" fillId="3" borderId="1260" xfId="0" applyFont="1" applyFill="1" applyBorder="1" applyAlignment="1">
      <alignment horizontal="center" vertical="center"/>
    </xf>
    <xf numFmtId="0" fontId="7" fillId="3" borderId="1261" xfId="0" applyFont="1" applyFill="1" applyBorder="1" applyAlignment="1">
      <alignment horizontal="center" vertical="center"/>
    </xf>
    <xf numFmtId="0" fontId="8" fillId="0" borderId="1262" xfId="0" applyFont="1" applyBorder="1" applyAlignment="1">
      <alignment horizontal="left" vertical="top" wrapText="1"/>
    </xf>
    <xf numFmtId="0" fontId="8" fillId="0" borderId="1260" xfId="0" applyFont="1" applyBorder="1" applyAlignment="1">
      <alignment horizontal="left" vertical="top" wrapText="1"/>
    </xf>
    <xf numFmtId="0" fontId="8" fillId="0" borderId="1263" xfId="0" applyFont="1" applyBorder="1" applyAlignment="1">
      <alignment horizontal="left" vertical="top" wrapText="1"/>
    </xf>
    <xf numFmtId="0" fontId="7" fillId="3" borderId="1256" xfId="0" applyFont="1" applyFill="1" applyBorder="1" applyAlignment="1">
      <alignment horizontal="center" vertical="center"/>
    </xf>
    <xf numFmtId="0" fontId="7" fillId="3" borderId="1257" xfId="0" applyFont="1" applyFill="1" applyBorder="1" applyAlignment="1">
      <alignment horizontal="center" vertical="center"/>
    </xf>
    <xf numFmtId="0" fontId="7" fillId="3" borderId="1269" xfId="0" applyFont="1" applyFill="1" applyBorder="1" applyAlignment="1">
      <alignment horizontal="center" vertical="center" wrapText="1"/>
    </xf>
    <xf numFmtId="0" fontId="7" fillId="3" borderId="1280" xfId="0" applyFont="1" applyFill="1" applyBorder="1" applyAlignment="1">
      <alignment horizontal="center" vertical="center"/>
    </xf>
    <xf numFmtId="0" fontId="7" fillId="3" borderId="1281" xfId="0" applyFont="1" applyFill="1" applyBorder="1" applyAlignment="1">
      <alignment horizontal="center" vertical="center"/>
    </xf>
    <xf numFmtId="0" fontId="7" fillId="3" borderId="1282" xfId="0" applyFont="1" applyFill="1" applyBorder="1" applyAlignment="1">
      <alignment horizontal="center" vertical="center"/>
    </xf>
    <xf numFmtId="0" fontId="8" fillId="0" borderId="1283" xfId="0" applyFont="1" applyBorder="1" applyAlignment="1">
      <alignment horizontal="left" vertical="top" wrapText="1"/>
    </xf>
    <xf numFmtId="0" fontId="8" fillId="0" borderId="1281" xfId="0" applyFont="1" applyBorder="1" applyAlignment="1">
      <alignment horizontal="left" vertical="top" wrapText="1"/>
    </xf>
    <xf numFmtId="0" fontId="8" fillId="0" borderId="1284" xfId="0" applyFont="1" applyBorder="1" applyAlignment="1">
      <alignment horizontal="left" vertical="top" wrapText="1"/>
    </xf>
    <xf numFmtId="0" fontId="7" fillId="3" borderId="1275" xfId="0" applyFont="1" applyFill="1" applyBorder="1" applyAlignment="1">
      <alignment horizontal="center" vertical="center"/>
    </xf>
    <xf numFmtId="0" fontId="7" fillId="3" borderId="1276" xfId="0" applyFont="1" applyFill="1" applyBorder="1" applyAlignment="1">
      <alignment horizontal="center" vertical="center"/>
    </xf>
    <xf numFmtId="0" fontId="14" fillId="0" borderId="1277" xfId="0" applyFont="1" applyBorder="1" applyAlignment="1">
      <alignment horizontal="left" vertical="center" shrinkToFit="1"/>
    </xf>
    <xf numFmtId="0" fontId="14" fillId="0" borderId="1278" xfId="0" applyFont="1" applyBorder="1" applyAlignment="1">
      <alignment horizontal="left" vertical="center" shrinkToFit="1"/>
    </xf>
    <xf numFmtId="0" fontId="14" fillId="0" borderId="1279" xfId="0" applyFont="1" applyBorder="1" applyAlignment="1">
      <alignment horizontal="left" vertical="center" shrinkToFit="1"/>
    </xf>
    <xf numFmtId="0" fontId="7" fillId="3" borderId="1270" xfId="0" applyFont="1" applyFill="1" applyBorder="1" applyAlignment="1">
      <alignment horizontal="center" vertical="center"/>
    </xf>
    <xf numFmtId="0" fontId="7" fillId="3" borderId="1271" xfId="0" applyFont="1" applyFill="1" applyBorder="1" applyAlignment="1">
      <alignment horizontal="center" vertical="center"/>
    </xf>
    <xf numFmtId="0" fontId="13" fillId="0" borderId="1272" xfId="0" applyFont="1" applyBorder="1" applyAlignment="1">
      <alignment horizontal="left" vertical="center" shrinkToFit="1"/>
    </xf>
    <xf numFmtId="0" fontId="13" fillId="0" borderId="1273" xfId="0" applyFont="1" applyBorder="1" applyAlignment="1">
      <alignment horizontal="left" vertical="center" shrinkToFit="1"/>
    </xf>
    <xf numFmtId="0" fontId="13" fillId="0" borderId="1274" xfId="0" applyFont="1" applyBorder="1" applyAlignment="1">
      <alignment horizontal="left" vertical="center" shrinkToFit="1"/>
    </xf>
    <xf numFmtId="0" fontId="13" fillId="0" borderId="1277" xfId="0" applyFont="1" applyBorder="1" applyAlignment="1">
      <alignment horizontal="left" vertical="center" shrinkToFit="1"/>
    </xf>
    <xf numFmtId="0" fontId="13" fillId="0" borderId="1278" xfId="0" applyFont="1" applyBorder="1" applyAlignment="1">
      <alignment horizontal="left" vertical="center" shrinkToFit="1"/>
    </xf>
    <xf numFmtId="0" fontId="13" fillId="0" borderId="1279" xfId="0" applyFont="1" applyBorder="1" applyAlignment="1">
      <alignment horizontal="left" vertical="center" shrinkToFit="1"/>
    </xf>
    <xf numFmtId="0" fontId="7" fillId="3" borderId="1285" xfId="0" applyFont="1" applyFill="1" applyBorder="1" applyAlignment="1">
      <alignment horizontal="center" vertical="center"/>
    </xf>
    <xf numFmtId="0" fontId="7" fillId="3" borderId="1286" xfId="0" applyFont="1" applyFill="1" applyBorder="1" applyAlignment="1">
      <alignment horizontal="center" vertical="center"/>
    </xf>
    <xf numFmtId="0" fontId="14" fillId="0" borderId="1287" xfId="0" applyFont="1" applyBorder="1" applyAlignment="1">
      <alignment horizontal="left" vertical="center" shrinkToFit="1"/>
    </xf>
    <xf numFmtId="0" fontId="14" fillId="0" borderId="1288" xfId="0" applyFont="1" applyBorder="1" applyAlignment="1">
      <alignment horizontal="left" vertical="center" shrinkToFit="1"/>
    </xf>
    <xf numFmtId="0" fontId="14" fillId="0" borderId="1289" xfId="0" applyFont="1" applyBorder="1" applyAlignment="1">
      <alignment horizontal="left" vertical="center" shrinkToFit="1"/>
    </xf>
    <xf numFmtId="0" fontId="7" fillId="3" borderId="1290" xfId="0" applyFont="1" applyFill="1" applyBorder="1" applyAlignment="1">
      <alignment horizontal="center" vertical="center" wrapText="1"/>
    </xf>
    <xf numFmtId="0" fontId="7" fillId="3" borderId="1291" xfId="0" applyFont="1" applyFill="1" applyBorder="1" applyAlignment="1">
      <alignment horizontal="center" vertical="center" wrapText="1"/>
    </xf>
    <xf numFmtId="0" fontId="7" fillId="3" borderId="1292" xfId="0" applyFont="1" applyFill="1" applyBorder="1" applyAlignment="1">
      <alignment horizontal="center" vertical="center" wrapText="1"/>
    </xf>
    <xf numFmtId="0" fontId="7" fillId="4" borderId="1290" xfId="0" applyFont="1" applyFill="1" applyBorder="1" applyAlignment="1">
      <alignment horizontal="left" vertical="top" wrapText="1"/>
    </xf>
    <xf numFmtId="0" fontId="7" fillId="4" borderId="1291" xfId="0" applyFont="1" applyFill="1" applyBorder="1" applyAlignment="1">
      <alignment horizontal="left" vertical="top" wrapText="1"/>
    </xf>
    <xf numFmtId="0" fontId="7" fillId="4" borderId="1292" xfId="0" applyFont="1" applyFill="1" applyBorder="1" applyAlignment="1">
      <alignment horizontal="left" vertical="top" wrapText="1"/>
    </xf>
    <xf numFmtId="0" fontId="10" fillId="4" borderId="1290" xfId="0" applyFont="1" applyFill="1" applyBorder="1" applyAlignment="1">
      <alignment horizontal="center" vertical="center" wrapText="1"/>
    </xf>
    <xf numFmtId="0" fontId="10" fillId="4" borderId="1292" xfId="0" applyFont="1" applyFill="1" applyBorder="1" applyAlignment="1">
      <alignment horizontal="center" vertical="center" wrapText="1"/>
    </xf>
    <xf numFmtId="0" fontId="16" fillId="0" borderId="1290" xfId="0" applyFont="1" applyBorder="1" applyAlignment="1">
      <alignment horizontal="left" vertical="center" wrapText="1"/>
    </xf>
    <xf numFmtId="0" fontId="16" fillId="0" borderId="1291" xfId="0" applyFont="1" applyBorder="1" applyAlignment="1">
      <alignment horizontal="left" vertical="center" wrapText="1"/>
    </xf>
    <xf numFmtId="0" fontId="16" fillId="0" borderId="1292" xfId="0" applyFont="1" applyBorder="1" applyAlignment="1">
      <alignment horizontal="left" vertical="center" wrapText="1"/>
    </xf>
    <xf numFmtId="0" fontId="7" fillId="3" borderId="1290" xfId="0" applyFont="1" applyFill="1" applyBorder="1" applyAlignment="1">
      <alignment horizontal="center" vertical="center"/>
    </xf>
    <xf numFmtId="0" fontId="7" fillId="3" borderId="1291" xfId="0" applyFont="1" applyFill="1" applyBorder="1" applyAlignment="1">
      <alignment horizontal="center" vertical="center"/>
    </xf>
    <xf numFmtId="0" fontId="11" fillId="0" borderId="1291" xfId="0" applyFont="1" applyBorder="1" applyAlignment="1">
      <alignment horizontal="left" vertical="center" wrapText="1"/>
    </xf>
    <xf numFmtId="0" fontId="11" fillId="0" borderId="1292" xfId="0" applyFont="1" applyBorder="1" applyAlignment="1">
      <alignment horizontal="left" vertical="center" wrapText="1"/>
    </xf>
    <xf numFmtId="0" fontId="7" fillId="3" borderId="1293" xfId="0" applyFont="1" applyFill="1" applyBorder="1" applyAlignment="1">
      <alignment horizontal="center" vertical="center"/>
    </xf>
    <xf numFmtId="0" fontId="7" fillId="3" borderId="1294" xfId="0" applyFont="1" applyFill="1" applyBorder="1" applyAlignment="1">
      <alignment horizontal="center" vertical="center"/>
    </xf>
    <xf numFmtId="0" fontId="13" fillId="0" borderId="1295" xfId="0" applyFont="1" applyBorder="1" applyAlignment="1">
      <alignment horizontal="left" vertical="center" shrinkToFit="1"/>
    </xf>
    <xf numFmtId="0" fontId="13" fillId="0" borderId="1296" xfId="0" applyFont="1" applyBorder="1" applyAlignment="1">
      <alignment horizontal="left" vertical="center" shrinkToFit="1"/>
    </xf>
    <xf numFmtId="0" fontId="13" fillId="0" borderId="1297" xfId="0" applyFont="1" applyBorder="1" applyAlignment="1">
      <alignment horizontal="left" vertical="center" shrinkToFit="1"/>
    </xf>
    <xf numFmtId="0" fontId="7" fillId="4" borderId="1304" xfId="0" applyFont="1" applyFill="1" applyBorder="1" applyAlignment="1">
      <alignment horizontal="left" vertical="top" wrapText="1"/>
    </xf>
    <xf numFmtId="0" fontId="7" fillId="4" borderId="1305" xfId="0" applyFont="1" applyFill="1" applyBorder="1" applyAlignment="1">
      <alignment horizontal="left" vertical="top" wrapText="1"/>
    </xf>
    <xf numFmtId="0" fontId="7" fillId="3" borderId="1298" xfId="0" applyFont="1" applyFill="1" applyBorder="1" applyAlignment="1">
      <alignment horizontal="center" vertical="center"/>
    </xf>
    <xf numFmtId="0" fontId="7" fillId="3" borderId="1299" xfId="0" applyFont="1" applyFill="1" applyBorder="1" applyAlignment="1">
      <alignment horizontal="center" vertical="center"/>
    </xf>
    <xf numFmtId="0" fontId="14" fillId="0" borderId="1300" xfId="0" applyFont="1" applyBorder="1" applyAlignment="1">
      <alignment horizontal="left" vertical="center" shrinkToFit="1"/>
    </xf>
    <xf numFmtId="0" fontId="14" fillId="0" borderId="1301" xfId="0" applyFont="1" applyBorder="1" applyAlignment="1">
      <alignment horizontal="left" vertical="center" shrinkToFit="1"/>
    </xf>
    <xf numFmtId="0" fontId="14" fillId="0" borderId="1302" xfId="0" applyFont="1" applyBorder="1" applyAlignment="1">
      <alignment horizontal="left" vertical="center" shrinkToFit="1"/>
    </xf>
    <xf numFmtId="0" fontId="7" fillId="3" borderId="1311" xfId="0" applyFont="1" applyFill="1" applyBorder="1" applyAlignment="1">
      <alignment horizontal="center" vertical="center"/>
    </xf>
    <xf numFmtId="0" fontId="7" fillId="3" borderId="1312" xfId="0" applyFont="1" applyFill="1" applyBorder="1" applyAlignment="1">
      <alignment horizontal="center" vertical="center"/>
    </xf>
    <xf numFmtId="0" fontId="14" fillId="0" borderId="1313" xfId="0" applyFont="1" applyBorder="1" applyAlignment="1">
      <alignment horizontal="left" vertical="center" shrinkToFit="1"/>
    </xf>
    <xf numFmtId="0" fontId="14" fillId="0" borderId="1314" xfId="0" applyFont="1" applyBorder="1" applyAlignment="1">
      <alignment horizontal="left" vertical="center" shrinkToFit="1"/>
    </xf>
    <xf numFmtId="0" fontId="14" fillId="0" borderId="1315" xfId="0" applyFont="1" applyBorder="1" applyAlignment="1">
      <alignment horizontal="left" vertical="center" shrinkToFit="1"/>
    </xf>
    <xf numFmtId="0" fontId="13" fillId="0" borderId="1300" xfId="0" applyFont="1" applyBorder="1" applyAlignment="1">
      <alignment horizontal="left" vertical="center" shrinkToFit="1"/>
    </xf>
    <xf numFmtId="0" fontId="13" fillId="0" borderId="1301" xfId="0" applyFont="1" applyBorder="1" applyAlignment="1">
      <alignment horizontal="left" vertical="center" shrinkToFit="1"/>
    </xf>
    <xf numFmtId="0" fontId="13" fillId="0" borderId="1302" xfId="0" applyFont="1" applyBorder="1" applyAlignment="1">
      <alignment horizontal="left" vertical="center" shrinkToFit="1"/>
    </xf>
    <xf numFmtId="0" fontId="7" fillId="3" borderId="1303" xfId="0" applyFont="1" applyFill="1" applyBorder="1" applyAlignment="1">
      <alignment horizontal="center" vertical="center" wrapText="1"/>
    </xf>
    <xf numFmtId="0" fontId="7" fillId="3" borderId="1304" xfId="0" applyFont="1" applyFill="1" applyBorder="1" applyAlignment="1">
      <alignment horizontal="center" vertical="center" wrapText="1"/>
    </xf>
    <xf numFmtId="0" fontId="11" fillId="0" borderId="1304" xfId="0" applyFont="1" applyBorder="1" applyAlignment="1">
      <alignment horizontal="left" vertical="center" wrapText="1"/>
    </xf>
    <xf numFmtId="0" fontId="11" fillId="0" borderId="1305" xfId="0" applyFont="1" applyBorder="1" applyAlignment="1">
      <alignment horizontal="left" vertical="center" wrapText="1"/>
    </xf>
    <xf numFmtId="0" fontId="7" fillId="3" borderId="1306" xfId="0" applyFont="1" applyFill="1" applyBorder="1" applyAlignment="1">
      <alignment horizontal="center" vertical="center"/>
    </xf>
    <xf numFmtId="0" fontId="7" fillId="3" borderId="1307" xfId="0" applyFont="1" applyFill="1" applyBorder="1" applyAlignment="1">
      <alignment horizontal="center" vertical="center"/>
    </xf>
    <xf numFmtId="0" fontId="7" fillId="3" borderId="1308" xfId="0" applyFont="1" applyFill="1" applyBorder="1" applyAlignment="1">
      <alignment horizontal="center" vertical="center"/>
    </xf>
    <xf numFmtId="0" fontId="8" fillId="0" borderId="1309" xfId="0" applyFont="1" applyBorder="1" applyAlignment="1">
      <alignment horizontal="left" vertical="top" wrapText="1"/>
    </xf>
    <xf numFmtId="0" fontId="8" fillId="0" borderId="1307" xfId="0" applyFont="1" applyBorder="1" applyAlignment="1">
      <alignment horizontal="left" vertical="top" wrapText="1"/>
    </xf>
    <xf numFmtId="0" fontId="8" fillId="0" borderId="1310" xfId="0" applyFont="1" applyBorder="1" applyAlignment="1">
      <alignment horizontal="left" vertical="top" wrapText="1"/>
    </xf>
    <xf numFmtId="0" fontId="7" fillId="3" borderId="1303" xfId="0" applyFont="1" applyFill="1" applyBorder="1" applyAlignment="1">
      <alignment horizontal="center" vertical="center"/>
    </xf>
    <xf numFmtId="0" fontId="7" fillId="3" borderId="1304" xfId="0" applyFont="1" applyFill="1" applyBorder="1" applyAlignment="1">
      <alignment horizontal="center" vertical="center"/>
    </xf>
    <xf numFmtId="0" fontId="7" fillId="3" borderId="1316" xfId="0" applyFont="1" applyFill="1" applyBorder="1" applyAlignment="1">
      <alignment horizontal="center" vertical="center" wrapText="1"/>
    </xf>
    <xf numFmtId="0" fontId="7" fillId="3" borderId="1327" xfId="0" applyFont="1" applyFill="1" applyBorder="1" applyAlignment="1">
      <alignment horizontal="center" vertical="center"/>
    </xf>
    <xf numFmtId="0" fontId="7" fillId="3" borderId="1328" xfId="0" applyFont="1" applyFill="1" applyBorder="1" applyAlignment="1">
      <alignment horizontal="center" vertical="center"/>
    </xf>
    <xf numFmtId="0" fontId="7" fillId="3" borderId="1329" xfId="0" applyFont="1" applyFill="1" applyBorder="1" applyAlignment="1">
      <alignment horizontal="center" vertical="center"/>
    </xf>
    <xf numFmtId="0" fontId="8" fillId="0" borderId="1330" xfId="0" applyFont="1" applyBorder="1" applyAlignment="1">
      <alignment horizontal="left" vertical="top" wrapText="1"/>
    </xf>
    <xf numFmtId="0" fontId="8" fillId="0" borderId="1328" xfId="0" applyFont="1" applyBorder="1" applyAlignment="1">
      <alignment horizontal="left" vertical="top" wrapText="1"/>
    </xf>
    <xf numFmtId="0" fontId="8" fillId="0" borderId="1331" xfId="0" applyFont="1" applyBorder="1" applyAlignment="1">
      <alignment horizontal="left" vertical="top" wrapText="1"/>
    </xf>
    <xf numFmtId="0" fontId="7" fillId="3" borderId="1322" xfId="0" applyFont="1" applyFill="1" applyBorder="1" applyAlignment="1">
      <alignment horizontal="center" vertical="center"/>
    </xf>
    <xf numFmtId="0" fontId="7" fillId="3" borderId="1323" xfId="0" applyFont="1" applyFill="1" applyBorder="1" applyAlignment="1">
      <alignment horizontal="center" vertical="center"/>
    </xf>
    <xf numFmtId="0" fontId="14" fillId="0" borderId="1324" xfId="0" applyFont="1" applyBorder="1" applyAlignment="1">
      <alignment horizontal="left" vertical="center" shrinkToFit="1"/>
    </xf>
    <xf numFmtId="0" fontId="14" fillId="0" borderId="1325" xfId="0" applyFont="1" applyBorder="1" applyAlignment="1">
      <alignment horizontal="left" vertical="center" shrinkToFit="1"/>
    </xf>
    <xf numFmtId="0" fontId="14" fillId="0" borderId="1326" xfId="0" applyFont="1" applyBorder="1" applyAlignment="1">
      <alignment horizontal="left" vertical="center" shrinkToFit="1"/>
    </xf>
    <xf numFmtId="0" fontId="7" fillId="3" borderId="1317" xfId="0" applyFont="1" applyFill="1" applyBorder="1" applyAlignment="1">
      <alignment horizontal="center" vertical="center"/>
    </xf>
    <xf numFmtId="0" fontId="7" fillId="3" borderId="1318" xfId="0" applyFont="1" applyFill="1" applyBorder="1" applyAlignment="1">
      <alignment horizontal="center" vertical="center"/>
    </xf>
    <xf numFmtId="0" fontId="13" fillId="0" borderId="1319" xfId="0" applyFont="1" applyBorder="1" applyAlignment="1">
      <alignment horizontal="left" vertical="center" shrinkToFit="1"/>
    </xf>
    <xf numFmtId="0" fontId="13" fillId="0" borderId="1320" xfId="0" applyFont="1" applyBorder="1" applyAlignment="1">
      <alignment horizontal="left" vertical="center" shrinkToFit="1"/>
    </xf>
    <xf numFmtId="0" fontId="13" fillId="0" borderId="1321" xfId="0" applyFont="1" applyBorder="1" applyAlignment="1">
      <alignment horizontal="left" vertical="center" shrinkToFit="1"/>
    </xf>
    <xf numFmtId="0" fontId="13" fillId="0" borderId="1324" xfId="0" applyFont="1" applyBorder="1" applyAlignment="1">
      <alignment horizontal="left" vertical="center" shrinkToFit="1"/>
    </xf>
    <xf numFmtId="0" fontId="13" fillId="0" borderId="1325" xfId="0" applyFont="1" applyBorder="1" applyAlignment="1">
      <alignment horizontal="left" vertical="center" shrinkToFit="1"/>
    </xf>
    <xf numFmtId="0" fontId="13" fillId="0" borderId="1326" xfId="0" applyFont="1" applyBorder="1" applyAlignment="1">
      <alignment horizontal="left" vertical="center" shrinkToFit="1"/>
    </xf>
    <xf numFmtId="0" fontId="7" fillId="3" borderId="1332" xfId="0" applyFont="1" applyFill="1" applyBorder="1" applyAlignment="1">
      <alignment horizontal="center" vertical="center"/>
    </xf>
    <xf numFmtId="0" fontId="7" fillId="3" borderId="1333" xfId="0" applyFont="1" applyFill="1" applyBorder="1" applyAlignment="1">
      <alignment horizontal="center" vertical="center"/>
    </xf>
    <xf numFmtId="0" fontId="14" fillId="0" borderId="1334" xfId="0" applyFont="1" applyBorder="1" applyAlignment="1">
      <alignment horizontal="left" vertical="center" shrinkToFit="1"/>
    </xf>
    <xf numFmtId="0" fontId="14" fillId="0" borderId="1335" xfId="0" applyFont="1" applyBorder="1" applyAlignment="1">
      <alignment horizontal="left" vertical="center" shrinkToFit="1"/>
    </xf>
    <xf numFmtId="0" fontId="14" fillId="0" borderId="1336" xfId="0" applyFont="1" applyBorder="1" applyAlignment="1">
      <alignment horizontal="left" vertical="center" shrinkToFit="1"/>
    </xf>
    <xf numFmtId="0" fontId="7" fillId="3" borderId="1337" xfId="0" applyFont="1" applyFill="1" applyBorder="1" applyAlignment="1">
      <alignment horizontal="center" vertical="center" wrapText="1"/>
    </xf>
    <xf numFmtId="0" fontId="7" fillId="3" borderId="1338" xfId="0" applyFont="1" applyFill="1" applyBorder="1" applyAlignment="1">
      <alignment horizontal="center" vertical="center" wrapText="1"/>
    </xf>
    <xf numFmtId="0" fontId="7" fillId="3" borderId="1339" xfId="0" applyFont="1" applyFill="1" applyBorder="1" applyAlignment="1">
      <alignment horizontal="center" vertical="center" wrapText="1"/>
    </xf>
    <xf numFmtId="0" fontId="7" fillId="4" borderId="1337" xfId="0" applyFont="1" applyFill="1" applyBorder="1" applyAlignment="1">
      <alignment horizontal="left" vertical="top" wrapText="1"/>
    </xf>
    <xf numFmtId="0" fontId="7" fillId="4" borderId="1338" xfId="0" applyFont="1" applyFill="1" applyBorder="1" applyAlignment="1">
      <alignment horizontal="left" vertical="top" wrapText="1"/>
    </xf>
    <xf numFmtId="0" fontId="7" fillId="4" borderId="1339" xfId="0" applyFont="1" applyFill="1" applyBorder="1" applyAlignment="1">
      <alignment horizontal="left" vertical="top" wrapText="1"/>
    </xf>
    <xf numFmtId="0" fontId="10" fillId="4" borderId="1337" xfId="0" applyFont="1" applyFill="1" applyBorder="1" applyAlignment="1">
      <alignment horizontal="center" vertical="center" wrapText="1"/>
    </xf>
    <xf numFmtId="0" fontId="10" fillId="4" borderId="1339" xfId="0" applyFont="1" applyFill="1" applyBorder="1" applyAlignment="1">
      <alignment horizontal="center" vertical="center" wrapText="1"/>
    </xf>
    <xf numFmtId="0" fontId="16" fillId="0" borderId="1337" xfId="0" applyFont="1" applyBorder="1" applyAlignment="1">
      <alignment horizontal="left" vertical="center" wrapText="1"/>
    </xf>
    <xf numFmtId="0" fontId="16" fillId="0" borderId="1338" xfId="0" applyFont="1" applyBorder="1" applyAlignment="1">
      <alignment horizontal="left" vertical="center" wrapText="1"/>
    </xf>
    <xf numFmtId="0" fontId="16" fillId="0" borderId="1339" xfId="0" applyFont="1" applyBorder="1" applyAlignment="1">
      <alignment horizontal="left" vertical="center" wrapText="1"/>
    </xf>
    <xf numFmtId="0" fontId="7" fillId="3" borderId="1337" xfId="0" applyFont="1" applyFill="1" applyBorder="1" applyAlignment="1">
      <alignment horizontal="center" vertical="center"/>
    </xf>
    <xf numFmtId="0" fontId="7" fillId="3" borderId="1338" xfId="0" applyFont="1" applyFill="1" applyBorder="1" applyAlignment="1">
      <alignment horizontal="center" vertical="center"/>
    </xf>
    <xf numFmtId="0" fontId="11" fillId="0" borderId="1338" xfId="0" applyFont="1" applyBorder="1" applyAlignment="1">
      <alignment horizontal="left" vertical="center" wrapText="1"/>
    </xf>
    <xf numFmtId="0" fontId="11" fillId="0" borderId="1339" xfId="0" applyFont="1" applyBorder="1" applyAlignment="1">
      <alignment horizontal="left" vertical="center" wrapText="1"/>
    </xf>
    <xf numFmtId="0" fontId="7" fillId="3" borderId="1340" xfId="0" applyFont="1" applyFill="1" applyBorder="1" applyAlignment="1">
      <alignment horizontal="center" vertical="center"/>
    </xf>
    <xf numFmtId="0" fontId="7" fillId="3" borderId="1341" xfId="0" applyFont="1" applyFill="1" applyBorder="1" applyAlignment="1">
      <alignment horizontal="center" vertical="center"/>
    </xf>
    <xf numFmtId="0" fontId="13" fillId="0" borderId="1342" xfId="0" applyFont="1" applyBorder="1" applyAlignment="1">
      <alignment horizontal="left" vertical="center" shrinkToFit="1"/>
    </xf>
    <xf numFmtId="0" fontId="13" fillId="0" borderId="1343" xfId="0" applyFont="1" applyBorder="1" applyAlignment="1">
      <alignment horizontal="left" vertical="center" shrinkToFit="1"/>
    </xf>
    <xf numFmtId="0" fontId="13" fillId="0" borderId="1344" xfId="0" applyFont="1" applyBorder="1" applyAlignment="1">
      <alignment horizontal="left" vertical="center" shrinkToFit="1"/>
    </xf>
    <xf numFmtId="0" fontId="7" fillId="4" borderId="1351" xfId="0" applyFont="1" applyFill="1" applyBorder="1" applyAlignment="1">
      <alignment horizontal="left" vertical="top" wrapText="1"/>
    </xf>
    <xf numFmtId="0" fontId="7" fillId="4" borderId="1352" xfId="0" applyFont="1" applyFill="1" applyBorder="1" applyAlignment="1">
      <alignment horizontal="left" vertical="top" wrapText="1"/>
    </xf>
    <xf numFmtId="0" fontId="7" fillId="3" borderId="1345" xfId="0" applyFont="1" applyFill="1" applyBorder="1" applyAlignment="1">
      <alignment horizontal="center" vertical="center"/>
    </xf>
    <xf numFmtId="0" fontId="7" fillId="3" borderId="1346" xfId="0" applyFont="1" applyFill="1" applyBorder="1" applyAlignment="1">
      <alignment horizontal="center" vertical="center"/>
    </xf>
    <xf numFmtId="0" fontId="14" fillId="0" borderId="1347" xfId="0" applyFont="1" applyBorder="1" applyAlignment="1">
      <alignment horizontal="left" vertical="center" shrinkToFit="1"/>
    </xf>
    <xf numFmtId="0" fontId="14" fillId="0" borderId="1348" xfId="0" applyFont="1" applyBorder="1" applyAlignment="1">
      <alignment horizontal="left" vertical="center" shrinkToFit="1"/>
    </xf>
    <xf numFmtId="0" fontId="14" fillId="0" borderId="1349" xfId="0" applyFont="1" applyBorder="1" applyAlignment="1">
      <alignment horizontal="left" vertical="center" shrinkToFit="1"/>
    </xf>
    <xf numFmtId="0" fontId="7" fillId="3" borderId="1358" xfId="0" applyFont="1" applyFill="1" applyBorder="1" applyAlignment="1">
      <alignment horizontal="center" vertical="center"/>
    </xf>
    <xf numFmtId="0" fontId="7" fillId="3" borderId="1359" xfId="0" applyFont="1" applyFill="1" applyBorder="1" applyAlignment="1">
      <alignment horizontal="center" vertical="center"/>
    </xf>
    <xf numFmtId="0" fontId="14" fillId="0" borderId="1360" xfId="0" applyFont="1" applyBorder="1" applyAlignment="1">
      <alignment horizontal="left" vertical="center" shrinkToFit="1"/>
    </xf>
    <xf numFmtId="0" fontId="14" fillId="0" borderId="1361" xfId="0" applyFont="1" applyBorder="1" applyAlignment="1">
      <alignment horizontal="left" vertical="center" shrinkToFit="1"/>
    </xf>
    <xf numFmtId="0" fontId="14" fillId="0" borderId="1362" xfId="0" applyFont="1" applyBorder="1" applyAlignment="1">
      <alignment horizontal="left" vertical="center" shrinkToFit="1"/>
    </xf>
    <xf numFmtId="0" fontId="13" fillId="0" borderId="1347" xfId="0" applyFont="1" applyBorder="1" applyAlignment="1">
      <alignment horizontal="left" vertical="center" shrinkToFit="1"/>
    </xf>
    <xf numFmtId="0" fontId="13" fillId="0" borderId="1348" xfId="0" applyFont="1" applyBorder="1" applyAlignment="1">
      <alignment horizontal="left" vertical="center" shrinkToFit="1"/>
    </xf>
    <xf numFmtId="0" fontId="13" fillId="0" borderId="1349" xfId="0" applyFont="1" applyBorder="1" applyAlignment="1">
      <alignment horizontal="left" vertical="center" shrinkToFit="1"/>
    </xf>
    <xf numFmtId="0" fontId="7" fillId="3" borderId="1350" xfId="0" applyFont="1" applyFill="1" applyBorder="1" applyAlignment="1">
      <alignment horizontal="center" vertical="center" wrapText="1"/>
    </xf>
    <xf numFmtId="0" fontId="7" fillId="3" borderId="1351" xfId="0" applyFont="1" applyFill="1" applyBorder="1" applyAlignment="1">
      <alignment horizontal="center" vertical="center" wrapText="1"/>
    </xf>
    <xf numFmtId="0" fontId="11" fillId="0" borderId="1351" xfId="0" applyFont="1" applyBorder="1" applyAlignment="1">
      <alignment horizontal="left" vertical="center" wrapText="1"/>
    </xf>
    <xf numFmtId="0" fontId="11" fillId="0" borderId="1352" xfId="0" applyFont="1" applyBorder="1" applyAlignment="1">
      <alignment horizontal="left" vertical="center" wrapText="1"/>
    </xf>
    <xf numFmtId="0" fontId="7" fillId="3" borderId="1353" xfId="0" applyFont="1" applyFill="1" applyBorder="1" applyAlignment="1">
      <alignment horizontal="center" vertical="center"/>
    </xf>
    <xf numFmtId="0" fontId="7" fillId="3" borderId="1354" xfId="0" applyFont="1" applyFill="1" applyBorder="1" applyAlignment="1">
      <alignment horizontal="center" vertical="center"/>
    </xf>
    <xf numFmtId="0" fontId="7" fillId="3" borderId="1355" xfId="0" applyFont="1" applyFill="1" applyBorder="1" applyAlignment="1">
      <alignment horizontal="center" vertical="center"/>
    </xf>
    <xf numFmtId="0" fontId="8" fillId="0" borderId="1356" xfId="0" applyFont="1" applyBorder="1" applyAlignment="1">
      <alignment horizontal="left" vertical="top" wrapText="1"/>
    </xf>
    <xf numFmtId="0" fontId="8" fillId="0" borderId="1354" xfId="0" applyFont="1" applyBorder="1" applyAlignment="1">
      <alignment horizontal="left" vertical="top" wrapText="1"/>
    </xf>
    <xf numFmtId="0" fontId="8" fillId="0" borderId="1357" xfId="0" applyFont="1" applyBorder="1" applyAlignment="1">
      <alignment horizontal="left" vertical="top" wrapText="1"/>
    </xf>
    <xf numFmtId="0" fontId="7" fillId="3" borderId="1350" xfId="0" applyFont="1" applyFill="1" applyBorder="1" applyAlignment="1">
      <alignment horizontal="center" vertical="center"/>
    </xf>
    <xf numFmtId="0" fontId="7" fillId="3" borderId="1351" xfId="0" applyFont="1" applyFill="1" applyBorder="1" applyAlignment="1">
      <alignment horizontal="center" vertical="center"/>
    </xf>
    <xf numFmtId="0" fontId="7" fillId="3" borderId="1363" xfId="0" applyFont="1" applyFill="1" applyBorder="1" applyAlignment="1">
      <alignment horizontal="center" vertical="center" wrapText="1"/>
    </xf>
    <xf numFmtId="0" fontId="7" fillId="3" borderId="1374" xfId="0" applyFont="1" applyFill="1" applyBorder="1" applyAlignment="1">
      <alignment horizontal="center" vertical="center"/>
    </xf>
    <xf numFmtId="0" fontId="7" fillId="3" borderId="1375" xfId="0" applyFont="1" applyFill="1" applyBorder="1" applyAlignment="1">
      <alignment horizontal="center" vertical="center"/>
    </xf>
    <xf numFmtId="0" fontId="7" fillId="3" borderId="1376" xfId="0" applyFont="1" applyFill="1" applyBorder="1" applyAlignment="1">
      <alignment horizontal="center" vertical="center"/>
    </xf>
    <xf numFmtId="0" fontId="8" fillId="0" borderId="1377" xfId="0" applyFont="1" applyBorder="1" applyAlignment="1">
      <alignment horizontal="left" vertical="top" wrapText="1"/>
    </xf>
    <xf numFmtId="0" fontId="8" fillId="0" borderId="1375" xfId="0" applyFont="1" applyBorder="1" applyAlignment="1">
      <alignment horizontal="left" vertical="top" wrapText="1"/>
    </xf>
    <xf numFmtId="0" fontId="8" fillId="0" borderId="1378" xfId="0" applyFont="1" applyBorder="1" applyAlignment="1">
      <alignment horizontal="left" vertical="top" wrapText="1"/>
    </xf>
    <xf numFmtId="0" fontId="7" fillId="3" borderId="1369" xfId="0" applyFont="1" applyFill="1" applyBorder="1" applyAlignment="1">
      <alignment horizontal="center" vertical="center"/>
    </xf>
    <xf numFmtId="0" fontId="7" fillId="3" borderId="1370" xfId="0" applyFont="1" applyFill="1" applyBorder="1" applyAlignment="1">
      <alignment horizontal="center" vertical="center"/>
    </xf>
    <xf numFmtId="0" fontId="14" fillId="0" borderId="1371" xfId="0" applyFont="1" applyBorder="1" applyAlignment="1">
      <alignment horizontal="left" vertical="center" shrinkToFit="1"/>
    </xf>
    <xf numFmtId="0" fontId="14" fillId="0" borderId="1372" xfId="0" applyFont="1" applyBorder="1" applyAlignment="1">
      <alignment horizontal="left" vertical="center" shrinkToFit="1"/>
    </xf>
    <xf numFmtId="0" fontId="14" fillId="0" borderId="1373" xfId="0" applyFont="1" applyBorder="1" applyAlignment="1">
      <alignment horizontal="left" vertical="center" shrinkToFit="1"/>
    </xf>
    <xf numFmtId="0" fontId="7" fillId="3" borderId="1364" xfId="0" applyFont="1" applyFill="1" applyBorder="1" applyAlignment="1">
      <alignment horizontal="center" vertical="center"/>
    </xf>
    <xf numFmtId="0" fontId="7" fillId="3" borderId="1365" xfId="0" applyFont="1" applyFill="1" applyBorder="1" applyAlignment="1">
      <alignment horizontal="center" vertical="center"/>
    </xf>
    <xf numFmtId="0" fontId="13" fillId="0" borderId="1366" xfId="0" applyFont="1" applyBorder="1" applyAlignment="1">
      <alignment horizontal="left" vertical="center" shrinkToFit="1"/>
    </xf>
    <xf numFmtId="0" fontId="13" fillId="0" borderId="1367" xfId="0" applyFont="1" applyBorder="1" applyAlignment="1">
      <alignment horizontal="left" vertical="center" shrinkToFit="1"/>
    </xf>
    <xf numFmtId="0" fontId="13" fillId="0" borderId="1368" xfId="0" applyFont="1" applyBorder="1" applyAlignment="1">
      <alignment horizontal="left" vertical="center" shrinkToFit="1"/>
    </xf>
    <xf numFmtId="0" fontId="13" fillId="0" borderId="1371" xfId="0" applyFont="1" applyBorder="1" applyAlignment="1">
      <alignment horizontal="left" vertical="center" shrinkToFit="1"/>
    </xf>
    <xf numFmtId="0" fontId="13" fillId="0" borderId="1372" xfId="0" applyFont="1" applyBorder="1" applyAlignment="1">
      <alignment horizontal="left" vertical="center" shrinkToFit="1"/>
    </xf>
    <xf numFmtId="0" fontId="13" fillId="0" borderId="1373" xfId="0" applyFont="1" applyBorder="1" applyAlignment="1">
      <alignment horizontal="left" vertical="center" shrinkToFit="1"/>
    </xf>
    <xf numFmtId="0" fontId="7" fillId="3" borderId="1379" xfId="0" applyFont="1" applyFill="1" applyBorder="1" applyAlignment="1">
      <alignment horizontal="center" vertical="center"/>
    </xf>
    <xf numFmtId="0" fontId="7" fillId="3" borderId="1380" xfId="0" applyFont="1" applyFill="1" applyBorder="1" applyAlignment="1">
      <alignment horizontal="center" vertical="center"/>
    </xf>
    <xf numFmtId="0" fontId="14" fillId="0" borderId="1381" xfId="0" applyFont="1" applyBorder="1" applyAlignment="1">
      <alignment horizontal="left" vertical="center" shrinkToFit="1"/>
    </xf>
    <xf numFmtId="0" fontId="14" fillId="0" borderId="1382" xfId="0" applyFont="1" applyBorder="1" applyAlignment="1">
      <alignment horizontal="left" vertical="center" shrinkToFit="1"/>
    </xf>
    <xf numFmtId="0" fontId="14" fillId="0" borderId="1383" xfId="0" applyFont="1" applyBorder="1" applyAlignment="1">
      <alignment horizontal="left" vertical="center" shrinkToFit="1"/>
    </xf>
    <xf numFmtId="0" fontId="7" fillId="3" borderId="1384" xfId="0" applyFont="1" applyFill="1" applyBorder="1" applyAlignment="1">
      <alignment horizontal="center" vertical="center" wrapText="1"/>
    </xf>
    <xf numFmtId="0" fontId="7" fillId="3" borderId="1385" xfId="0" applyFont="1" applyFill="1" applyBorder="1" applyAlignment="1">
      <alignment horizontal="center" vertical="center" wrapText="1"/>
    </xf>
    <xf numFmtId="0" fontId="7" fillId="3" borderId="1386" xfId="0" applyFont="1" applyFill="1" applyBorder="1" applyAlignment="1">
      <alignment horizontal="center" vertical="center" wrapText="1"/>
    </xf>
    <xf numFmtId="0" fontId="7" fillId="4" borderId="1384" xfId="0" applyFont="1" applyFill="1" applyBorder="1" applyAlignment="1">
      <alignment horizontal="left" vertical="top" wrapText="1"/>
    </xf>
    <xf numFmtId="0" fontId="7" fillId="4" borderId="1385" xfId="0" applyFont="1" applyFill="1" applyBorder="1" applyAlignment="1">
      <alignment horizontal="left" vertical="top" wrapText="1"/>
    </xf>
    <xf numFmtId="0" fontId="7" fillId="4" borderId="1386" xfId="0" applyFont="1" applyFill="1" applyBorder="1" applyAlignment="1">
      <alignment horizontal="left" vertical="top" wrapText="1"/>
    </xf>
    <xf numFmtId="0" fontId="10" fillId="4" borderId="1384" xfId="0" applyFont="1" applyFill="1" applyBorder="1" applyAlignment="1">
      <alignment horizontal="center" vertical="center" wrapText="1"/>
    </xf>
    <xf numFmtId="0" fontId="10" fillId="4" borderId="1386" xfId="0" applyFont="1" applyFill="1" applyBorder="1" applyAlignment="1">
      <alignment horizontal="center" vertical="center" wrapText="1"/>
    </xf>
    <xf numFmtId="0" fontId="16" fillId="0" borderId="1384" xfId="0" applyFont="1" applyBorder="1" applyAlignment="1">
      <alignment horizontal="left" vertical="center" wrapText="1"/>
    </xf>
    <xf numFmtId="0" fontId="16" fillId="0" borderId="1385" xfId="0" applyFont="1" applyBorder="1" applyAlignment="1">
      <alignment horizontal="left" vertical="center" wrapText="1"/>
    </xf>
    <xf numFmtId="0" fontId="16" fillId="0" borderId="1386" xfId="0" applyFont="1" applyBorder="1" applyAlignment="1">
      <alignment horizontal="left" vertical="center" wrapText="1"/>
    </xf>
    <xf numFmtId="0" fontId="7" fillId="3" borderId="1384" xfId="0" applyFont="1" applyFill="1" applyBorder="1" applyAlignment="1">
      <alignment horizontal="center" vertical="center"/>
    </xf>
    <xf numFmtId="0" fontId="7" fillId="3" borderId="1385" xfId="0" applyFont="1" applyFill="1" applyBorder="1" applyAlignment="1">
      <alignment horizontal="center" vertical="center"/>
    </xf>
    <xf numFmtId="0" fontId="11" fillId="0" borderId="1385" xfId="0" applyFont="1" applyBorder="1" applyAlignment="1">
      <alignment horizontal="left" vertical="center" wrapText="1"/>
    </xf>
    <xf numFmtId="0" fontId="11" fillId="0" borderId="1386" xfId="0" applyFont="1" applyBorder="1" applyAlignment="1">
      <alignment horizontal="left" vertical="center" wrapText="1"/>
    </xf>
    <xf numFmtId="0" fontId="7" fillId="3" borderId="1387" xfId="0" applyFont="1" applyFill="1" applyBorder="1" applyAlignment="1">
      <alignment horizontal="center" vertical="center"/>
    </xf>
    <xf numFmtId="0" fontId="7" fillId="3" borderId="1388" xfId="0" applyFont="1" applyFill="1" applyBorder="1" applyAlignment="1">
      <alignment horizontal="center" vertical="center"/>
    </xf>
    <xf numFmtId="0" fontId="13" fillId="0" borderId="1389" xfId="0" applyFont="1" applyBorder="1" applyAlignment="1">
      <alignment horizontal="left" vertical="center" shrinkToFit="1"/>
    </xf>
    <xf numFmtId="0" fontId="13" fillId="0" borderId="1390" xfId="0" applyFont="1" applyBorder="1" applyAlignment="1">
      <alignment horizontal="left" vertical="center" shrinkToFit="1"/>
    </xf>
    <xf numFmtId="0" fontId="13" fillId="0" borderId="1391" xfId="0" applyFont="1" applyBorder="1" applyAlignment="1">
      <alignment horizontal="left" vertical="center" shrinkToFit="1"/>
    </xf>
    <xf numFmtId="0" fontId="7" fillId="4" borderId="1398" xfId="0" applyFont="1" applyFill="1" applyBorder="1" applyAlignment="1">
      <alignment horizontal="left" vertical="top" wrapText="1"/>
    </xf>
    <xf numFmtId="0" fontId="7" fillId="4" borderId="1399" xfId="0" applyFont="1" applyFill="1" applyBorder="1" applyAlignment="1">
      <alignment horizontal="left" vertical="top" wrapText="1"/>
    </xf>
    <xf numFmtId="0" fontId="7" fillId="3" borderId="1392" xfId="0" applyFont="1" applyFill="1" applyBorder="1" applyAlignment="1">
      <alignment horizontal="center" vertical="center"/>
    </xf>
    <xf numFmtId="0" fontId="7" fillId="3" borderId="1393" xfId="0" applyFont="1" applyFill="1" applyBorder="1" applyAlignment="1">
      <alignment horizontal="center" vertical="center"/>
    </xf>
    <xf numFmtId="0" fontId="14" fillId="0" borderId="1394" xfId="0" applyFont="1" applyBorder="1" applyAlignment="1">
      <alignment horizontal="left" vertical="center" shrinkToFit="1"/>
    </xf>
    <xf numFmtId="0" fontId="14" fillId="0" borderId="1395" xfId="0" applyFont="1" applyBorder="1" applyAlignment="1">
      <alignment horizontal="left" vertical="center" shrinkToFit="1"/>
    </xf>
    <xf numFmtId="0" fontId="14" fillId="0" borderId="1396" xfId="0" applyFont="1" applyBorder="1" applyAlignment="1">
      <alignment horizontal="left" vertical="center" shrinkToFit="1"/>
    </xf>
    <xf numFmtId="0" fontId="7" fillId="3" borderId="1405" xfId="0" applyFont="1" applyFill="1" applyBorder="1" applyAlignment="1">
      <alignment horizontal="center" vertical="center"/>
    </xf>
    <xf numFmtId="0" fontId="7" fillId="3" borderId="1406" xfId="0" applyFont="1" applyFill="1" applyBorder="1" applyAlignment="1">
      <alignment horizontal="center" vertical="center"/>
    </xf>
    <xf numFmtId="0" fontId="14" fillId="0" borderId="1407" xfId="0" applyFont="1" applyBorder="1" applyAlignment="1">
      <alignment horizontal="left" vertical="center" shrinkToFit="1"/>
    </xf>
    <xf numFmtId="0" fontId="14" fillId="0" borderId="1408" xfId="0" applyFont="1" applyBorder="1" applyAlignment="1">
      <alignment horizontal="left" vertical="center" shrinkToFit="1"/>
    </xf>
    <xf numFmtId="0" fontId="14" fillId="0" borderId="1409" xfId="0" applyFont="1" applyBorder="1" applyAlignment="1">
      <alignment horizontal="left" vertical="center" shrinkToFit="1"/>
    </xf>
    <xf numFmtId="0" fontId="13" fillId="0" borderId="1394" xfId="0" applyFont="1" applyBorder="1" applyAlignment="1">
      <alignment horizontal="left" vertical="center" shrinkToFit="1"/>
    </xf>
    <xf numFmtId="0" fontId="13" fillId="0" borderId="1395" xfId="0" applyFont="1" applyBorder="1" applyAlignment="1">
      <alignment horizontal="left" vertical="center" shrinkToFit="1"/>
    </xf>
    <xf numFmtId="0" fontId="13" fillId="0" borderId="1396" xfId="0" applyFont="1" applyBorder="1" applyAlignment="1">
      <alignment horizontal="left" vertical="center" shrinkToFit="1"/>
    </xf>
    <xf numFmtId="0" fontId="7" fillId="3" borderId="1397" xfId="0" applyFont="1" applyFill="1" applyBorder="1" applyAlignment="1">
      <alignment horizontal="center" vertical="center" wrapText="1"/>
    </xf>
    <xf numFmtId="0" fontId="7" fillId="3" borderId="1398" xfId="0" applyFont="1" applyFill="1" applyBorder="1" applyAlignment="1">
      <alignment horizontal="center" vertical="center" wrapText="1"/>
    </xf>
    <xf numFmtId="0" fontId="11" fillId="0" borderId="1398" xfId="0" applyFont="1" applyBorder="1" applyAlignment="1">
      <alignment horizontal="left" vertical="center" wrapText="1"/>
    </xf>
    <xf numFmtId="0" fontId="11" fillId="0" borderId="1399" xfId="0" applyFont="1" applyBorder="1" applyAlignment="1">
      <alignment horizontal="left" vertical="center" wrapText="1"/>
    </xf>
    <xf numFmtId="0" fontId="7" fillId="3" borderId="1400" xfId="0" applyFont="1" applyFill="1" applyBorder="1" applyAlignment="1">
      <alignment horizontal="center" vertical="center"/>
    </xf>
    <xf numFmtId="0" fontId="7" fillId="3" borderId="1401" xfId="0" applyFont="1" applyFill="1" applyBorder="1" applyAlignment="1">
      <alignment horizontal="center" vertical="center"/>
    </xf>
    <xf numFmtId="0" fontId="7" fillId="3" borderId="1402" xfId="0" applyFont="1" applyFill="1" applyBorder="1" applyAlignment="1">
      <alignment horizontal="center" vertical="center"/>
    </xf>
    <xf numFmtId="0" fontId="8" fillId="0" borderId="1403" xfId="0" applyFont="1" applyBorder="1" applyAlignment="1">
      <alignment horizontal="left" vertical="top" wrapText="1"/>
    </xf>
    <xf numFmtId="0" fontId="8" fillId="0" borderId="1401" xfId="0" applyFont="1" applyBorder="1" applyAlignment="1">
      <alignment horizontal="left" vertical="top" wrapText="1"/>
    </xf>
    <xf numFmtId="0" fontId="8" fillId="0" borderId="1404" xfId="0" applyFont="1" applyBorder="1" applyAlignment="1">
      <alignment horizontal="left" vertical="top" wrapText="1"/>
    </xf>
    <xf numFmtId="0" fontId="7" fillId="3" borderId="1397" xfId="0" applyFont="1" applyFill="1" applyBorder="1" applyAlignment="1">
      <alignment horizontal="center" vertical="center"/>
    </xf>
    <xf numFmtId="0" fontId="7" fillId="3" borderId="1398" xfId="0" applyFont="1" applyFill="1" applyBorder="1" applyAlignment="1">
      <alignment horizontal="center" vertical="center"/>
    </xf>
    <xf numFmtId="0" fontId="7" fillId="3" borderId="1410" xfId="0" applyFont="1" applyFill="1" applyBorder="1" applyAlignment="1">
      <alignment horizontal="center" vertical="center" wrapText="1"/>
    </xf>
    <xf numFmtId="0" fontId="7" fillId="3" borderId="1421" xfId="0" applyFont="1" applyFill="1" applyBorder="1" applyAlignment="1">
      <alignment horizontal="center" vertical="center"/>
    </xf>
    <xf numFmtId="0" fontId="7" fillId="3" borderId="1422" xfId="0" applyFont="1" applyFill="1" applyBorder="1" applyAlignment="1">
      <alignment horizontal="center" vertical="center"/>
    </xf>
    <xf numFmtId="0" fontId="7" fillId="3" borderId="1423" xfId="0" applyFont="1" applyFill="1" applyBorder="1" applyAlignment="1">
      <alignment horizontal="center" vertical="center"/>
    </xf>
    <xf numFmtId="0" fontId="8" fillId="0" borderId="1424" xfId="0" applyFont="1" applyBorder="1" applyAlignment="1">
      <alignment horizontal="left" vertical="top" wrapText="1"/>
    </xf>
    <xf numFmtId="0" fontId="8" fillId="0" borderId="1422" xfId="0" applyFont="1" applyBorder="1" applyAlignment="1">
      <alignment horizontal="left" vertical="top" wrapText="1"/>
    </xf>
    <xf numFmtId="0" fontId="8" fillId="0" borderId="1425" xfId="0" applyFont="1" applyBorder="1" applyAlignment="1">
      <alignment horizontal="left" vertical="top" wrapText="1"/>
    </xf>
    <xf numFmtId="0" fontId="7" fillId="3" borderId="1416" xfId="0" applyFont="1" applyFill="1" applyBorder="1" applyAlignment="1">
      <alignment horizontal="center" vertical="center"/>
    </xf>
    <xf numFmtId="0" fontId="7" fillId="3" borderId="1417" xfId="0" applyFont="1" applyFill="1" applyBorder="1" applyAlignment="1">
      <alignment horizontal="center" vertical="center"/>
    </xf>
    <xf numFmtId="0" fontId="14" fillId="0" borderId="1418" xfId="0" applyFont="1" applyBorder="1" applyAlignment="1">
      <alignment horizontal="left" vertical="center" shrinkToFit="1"/>
    </xf>
    <xf numFmtId="0" fontId="14" fillId="0" borderId="1419" xfId="0" applyFont="1" applyBorder="1" applyAlignment="1">
      <alignment horizontal="left" vertical="center" shrinkToFit="1"/>
    </xf>
    <xf numFmtId="0" fontId="14" fillId="0" borderId="1420" xfId="0" applyFont="1" applyBorder="1" applyAlignment="1">
      <alignment horizontal="left" vertical="center" shrinkToFit="1"/>
    </xf>
    <xf numFmtId="0" fontId="7" fillId="3" borderId="1411" xfId="0" applyFont="1" applyFill="1" applyBorder="1" applyAlignment="1">
      <alignment horizontal="center" vertical="center"/>
    </xf>
    <xf numFmtId="0" fontId="7" fillId="3" borderId="1412" xfId="0" applyFont="1" applyFill="1" applyBorder="1" applyAlignment="1">
      <alignment horizontal="center" vertical="center"/>
    </xf>
    <xf numFmtId="0" fontId="13" fillId="0" borderId="1413" xfId="0" applyFont="1" applyBorder="1" applyAlignment="1">
      <alignment horizontal="left" vertical="center" shrinkToFit="1"/>
    </xf>
    <xf numFmtId="0" fontId="13" fillId="0" borderId="1414" xfId="0" applyFont="1" applyBorder="1" applyAlignment="1">
      <alignment horizontal="left" vertical="center" shrinkToFit="1"/>
    </xf>
    <xf numFmtId="0" fontId="13" fillId="0" borderId="1415" xfId="0" applyFont="1" applyBorder="1" applyAlignment="1">
      <alignment horizontal="left" vertical="center" shrinkToFit="1"/>
    </xf>
    <xf numFmtId="0" fontId="13" fillId="0" borderId="1418" xfId="0" applyFont="1" applyBorder="1" applyAlignment="1">
      <alignment horizontal="left" vertical="center" shrinkToFit="1"/>
    </xf>
    <xf numFmtId="0" fontId="13" fillId="0" borderId="1419" xfId="0" applyFont="1" applyBorder="1" applyAlignment="1">
      <alignment horizontal="left" vertical="center" shrinkToFit="1"/>
    </xf>
    <xf numFmtId="0" fontId="13" fillId="0" borderId="1420" xfId="0" applyFont="1" applyBorder="1" applyAlignment="1">
      <alignment horizontal="left" vertical="center" shrinkToFit="1"/>
    </xf>
    <xf numFmtId="0" fontId="7" fillId="3" borderId="1426" xfId="0" applyFont="1" applyFill="1" applyBorder="1" applyAlignment="1">
      <alignment horizontal="center" vertical="center"/>
    </xf>
    <xf numFmtId="0" fontId="7" fillId="3" borderId="1427" xfId="0" applyFont="1" applyFill="1" applyBorder="1" applyAlignment="1">
      <alignment horizontal="center" vertical="center"/>
    </xf>
    <xf numFmtId="0" fontId="14" fillId="0" borderId="1428" xfId="0" applyFont="1" applyBorder="1" applyAlignment="1">
      <alignment horizontal="left" vertical="center" shrinkToFit="1"/>
    </xf>
    <xf numFmtId="0" fontId="14" fillId="0" borderId="1429" xfId="0" applyFont="1" applyBorder="1" applyAlignment="1">
      <alignment horizontal="left" vertical="center" shrinkToFit="1"/>
    </xf>
    <xf numFmtId="0" fontId="14" fillId="0" borderId="1430" xfId="0" applyFont="1" applyBorder="1" applyAlignment="1">
      <alignment horizontal="left" vertical="center" shrinkToFit="1"/>
    </xf>
    <xf numFmtId="0" fontId="7" fillId="3" borderId="1431" xfId="0" applyFont="1" applyFill="1" applyBorder="1" applyAlignment="1">
      <alignment horizontal="center" vertical="center" wrapText="1"/>
    </xf>
    <xf numFmtId="0" fontId="7" fillId="3" borderId="1432" xfId="0" applyFont="1" applyFill="1" applyBorder="1" applyAlignment="1">
      <alignment horizontal="center" vertical="center" wrapText="1"/>
    </xf>
    <xf numFmtId="0" fontId="7" fillId="3" borderId="1433" xfId="0" applyFont="1" applyFill="1" applyBorder="1" applyAlignment="1">
      <alignment horizontal="center" vertical="center" wrapText="1"/>
    </xf>
    <xf numFmtId="0" fontId="7" fillId="4" borderId="1431" xfId="0" applyFont="1" applyFill="1" applyBorder="1" applyAlignment="1">
      <alignment horizontal="left" vertical="top" wrapText="1"/>
    </xf>
    <xf numFmtId="0" fontId="7" fillId="4" borderId="1432" xfId="0" applyFont="1" applyFill="1" applyBorder="1" applyAlignment="1">
      <alignment horizontal="left" vertical="top" wrapText="1"/>
    </xf>
    <xf numFmtId="0" fontId="7" fillId="4" borderId="1433" xfId="0" applyFont="1" applyFill="1" applyBorder="1" applyAlignment="1">
      <alignment horizontal="left" vertical="top" wrapText="1"/>
    </xf>
    <xf numFmtId="0" fontId="10" fillId="4" borderId="1431" xfId="0" applyFont="1" applyFill="1" applyBorder="1" applyAlignment="1">
      <alignment horizontal="center" vertical="center" wrapText="1"/>
    </xf>
    <xf numFmtId="0" fontId="10" fillId="4" borderId="1433" xfId="0" applyFont="1" applyFill="1" applyBorder="1" applyAlignment="1">
      <alignment horizontal="center" vertical="center" wrapText="1"/>
    </xf>
    <xf numFmtId="0" fontId="16" fillId="0" borderId="1431" xfId="0" applyFont="1" applyBorder="1" applyAlignment="1">
      <alignment horizontal="left" vertical="center" wrapText="1"/>
    </xf>
    <xf numFmtId="0" fontId="16" fillId="0" borderId="1432" xfId="0" applyFont="1" applyBorder="1" applyAlignment="1">
      <alignment horizontal="left" vertical="center" wrapText="1"/>
    </xf>
    <xf numFmtId="0" fontId="16" fillId="0" borderId="1433" xfId="0" applyFont="1" applyBorder="1" applyAlignment="1">
      <alignment horizontal="left" vertical="center" wrapText="1"/>
    </xf>
    <xf numFmtId="0" fontId="7" fillId="3" borderId="1431" xfId="0" applyFont="1" applyFill="1" applyBorder="1" applyAlignment="1">
      <alignment horizontal="center" vertical="center"/>
    </xf>
    <xf numFmtId="0" fontId="7" fillId="3" borderId="1432" xfId="0" applyFont="1" applyFill="1" applyBorder="1" applyAlignment="1">
      <alignment horizontal="center" vertical="center"/>
    </xf>
    <xf numFmtId="0" fontId="11" fillId="0" borderId="1432" xfId="0" applyFont="1" applyBorder="1" applyAlignment="1">
      <alignment horizontal="left" vertical="center" wrapText="1"/>
    </xf>
    <xf numFmtId="0" fontId="11" fillId="0" borderId="1433" xfId="0" applyFont="1" applyBorder="1" applyAlignment="1">
      <alignment horizontal="left" vertical="center" wrapText="1"/>
    </xf>
    <xf numFmtId="0" fontId="7" fillId="3" borderId="1434" xfId="0" applyFont="1" applyFill="1" applyBorder="1" applyAlignment="1">
      <alignment horizontal="center" vertical="center"/>
    </xf>
    <xf numFmtId="0" fontId="7" fillId="3" borderId="1435" xfId="0" applyFont="1" applyFill="1" applyBorder="1" applyAlignment="1">
      <alignment horizontal="center" vertical="center"/>
    </xf>
    <xf numFmtId="0" fontId="13" fillId="0" borderId="1436" xfId="0" applyFont="1" applyBorder="1" applyAlignment="1">
      <alignment horizontal="left" vertical="center" shrinkToFit="1"/>
    </xf>
    <xf numFmtId="0" fontId="13" fillId="0" borderId="1437" xfId="0" applyFont="1" applyBorder="1" applyAlignment="1">
      <alignment horizontal="left" vertical="center" shrinkToFit="1"/>
    </xf>
    <xf numFmtId="0" fontId="13" fillId="0" borderId="1438" xfId="0" applyFont="1" applyBorder="1" applyAlignment="1">
      <alignment horizontal="left" vertical="center" shrinkToFit="1"/>
    </xf>
    <xf numFmtId="0" fontId="7" fillId="4" borderId="1445" xfId="0" applyFont="1" applyFill="1" applyBorder="1" applyAlignment="1">
      <alignment horizontal="left" vertical="top" wrapText="1"/>
    </xf>
    <xf numFmtId="0" fontId="7" fillId="4" borderId="1446" xfId="0" applyFont="1" applyFill="1" applyBorder="1" applyAlignment="1">
      <alignment horizontal="left" vertical="top" wrapText="1"/>
    </xf>
    <xf numFmtId="0" fontId="7" fillId="3" borderId="1439" xfId="0" applyFont="1" applyFill="1" applyBorder="1" applyAlignment="1">
      <alignment horizontal="center" vertical="center"/>
    </xf>
    <xf numFmtId="0" fontId="7" fillId="3" borderId="1440" xfId="0" applyFont="1" applyFill="1" applyBorder="1" applyAlignment="1">
      <alignment horizontal="center" vertical="center"/>
    </xf>
    <xf numFmtId="0" fontId="14" fillId="0" borderId="1441" xfId="0" applyFont="1" applyBorder="1" applyAlignment="1">
      <alignment horizontal="left" vertical="center" shrinkToFit="1"/>
    </xf>
    <xf numFmtId="0" fontId="14" fillId="0" borderId="1442" xfId="0" applyFont="1" applyBorder="1" applyAlignment="1">
      <alignment horizontal="left" vertical="center" shrinkToFit="1"/>
    </xf>
    <xf numFmtId="0" fontId="14" fillId="0" borderId="1443" xfId="0" applyFont="1" applyBorder="1" applyAlignment="1">
      <alignment horizontal="left" vertical="center" shrinkToFit="1"/>
    </xf>
    <xf numFmtId="0" fontId="7" fillId="3" borderId="1452" xfId="0" applyFont="1" applyFill="1" applyBorder="1" applyAlignment="1">
      <alignment horizontal="center" vertical="center"/>
    </xf>
    <xf numFmtId="0" fontId="7" fillId="3" borderId="1453" xfId="0" applyFont="1" applyFill="1" applyBorder="1" applyAlignment="1">
      <alignment horizontal="center" vertical="center"/>
    </xf>
    <xf numFmtId="0" fontId="14" fillId="0" borderId="1454" xfId="0" applyFont="1" applyBorder="1" applyAlignment="1">
      <alignment horizontal="left" vertical="center" shrinkToFit="1"/>
    </xf>
    <xf numFmtId="0" fontId="14" fillId="0" borderId="1455" xfId="0" applyFont="1" applyBorder="1" applyAlignment="1">
      <alignment horizontal="left" vertical="center" shrinkToFit="1"/>
    </xf>
    <xf numFmtId="0" fontId="14" fillId="0" borderId="1456" xfId="0" applyFont="1" applyBorder="1" applyAlignment="1">
      <alignment horizontal="left" vertical="center" shrinkToFit="1"/>
    </xf>
    <xf numFmtId="0" fontId="13" fillId="0" borderId="1441" xfId="0" applyFont="1" applyBorder="1" applyAlignment="1">
      <alignment horizontal="left" vertical="center" shrinkToFit="1"/>
    </xf>
    <xf numFmtId="0" fontId="13" fillId="0" borderId="1442" xfId="0" applyFont="1" applyBorder="1" applyAlignment="1">
      <alignment horizontal="left" vertical="center" shrinkToFit="1"/>
    </xf>
    <xf numFmtId="0" fontId="13" fillId="0" borderId="1443" xfId="0" applyFont="1" applyBorder="1" applyAlignment="1">
      <alignment horizontal="left" vertical="center" shrinkToFit="1"/>
    </xf>
    <xf numFmtId="0" fontId="7" fillId="3" borderId="1444" xfId="0" applyFont="1" applyFill="1" applyBorder="1" applyAlignment="1">
      <alignment horizontal="center" vertical="center" wrapText="1"/>
    </xf>
    <xf numFmtId="0" fontId="7" fillId="3" borderId="1445" xfId="0" applyFont="1" applyFill="1" applyBorder="1" applyAlignment="1">
      <alignment horizontal="center" vertical="center" wrapText="1"/>
    </xf>
    <xf numFmtId="0" fontId="11" fillId="0" borderId="1445" xfId="0" applyFont="1" applyBorder="1" applyAlignment="1">
      <alignment horizontal="left" vertical="center" wrapText="1"/>
    </xf>
    <xf numFmtId="0" fontId="11" fillId="0" borderId="1446" xfId="0" applyFont="1" applyBorder="1" applyAlignment="1">
      <alignment horizontal="left" vertical="center" wrapText="1"/>
    </xf>
    <xf numFmtId="0" fontId="7" fillId="3" borderId="1447" xfId="0" applyFont="1" applyFill="1" applyBorder="1" applyAlignment="1">
      <alignment horizontal="center" vertical="center"/>
    </xf>
    <xf numFmtId="0" fontId="7" fillId="3" borderId="1448" xfId="0" applyFont="1" applyFill="1" applyBorder="1" applyAlignment="1">
      <alignment horizontal="center" vertical="center"/>
    </xf>
    <xf numFmtId="0" fontId="7" fillId="3" borderId="1449" xfId="0" applyFont="1" applyFill="1" applyBorder="1" applyAlignment="1">
      <alignment horizontal="center" vertical="center"/>
    </xf>
    <xf numFmtId="0" fontId="8" fillId="0" borderId="1450" xfId="0" applyFont="1" applyBorder="1" applyAlignment="1">
      <alignment horizontal="left" vertical="top" wrapText="1"/>
    </xf>
    <xf numFmtId="0" fontId="8" fillId="0" borderId="1448" xfId="0" applyFont="1" applyBorder="1" applyAlignment="1">
      <alignment horizontal="left" vertical="top" wrapText="1"/>
    </xf>
    <xf numFmtId="0" fontId="8" fillId="0" borderId="1451" xfId="0" applyFont="1" applyBorder="1" applyAlignment="1">
      <alignment horizontal="left" vertical="top" wrapText="1"/>
    </xf>
    <xf numFmtId="0" fontId="7" fillId="3" borderId="1444" xfId="0" applyFont="1" applyFill="1" applyBorder="1" applyAlignment="1">
      <alignment horizontal="center" vertical="center"/>
    </xf>
    <xf numFmtId="0" fontId="7" fillId="3" borderId="1445" xfId="0" applyFont="1" applyFill="1" applyBorder="1" applyAlignment="1">
      <alignment horizontal="center" vertical="center"/>
    </xf>
    <xf numFmtId="0" fontId="7" fillId="3" borderId="1457" xfId="0" applyFont="1" applyFill="1" applyBorder="1" applyAlignment="1">
      <alignment horizontal="center" vertical="center" wrapText="1"/>
    </xf>
    <xf numFmtId="0" fontId="7" fillId="3" borderId="1468" xfId="0" applyFont="1" applyFill="1" applyBorder="1" applyAlignment="1">
      <alignment horizontal="center" vertical="center"/>
    </xf>
    <xf numFmtId="0" fontId="7" fillId="3" borderId="1469" xfId="0" applyFont="1" applyFill="1" applyBorder="1" applyAlignment="1">
      <alignment horizontal="center" vertical="center"/>
    </xf>
    <xf numFmtId="0" fontId="7" fillId="3" borderId="1470" xfId="0" applyFont="1" applyFill="1" applyBorder="1" applyAlignment="1">
      <alignment horizontal="center" vertical="center"/>
    </xf>
    <xf numFmtId="0" fontId="8" fillId="0" borderId="1471" xfId="0" applyFont="1" applyBorder="1" applyAlignment="1">
      <alignment horizontal="left" vertical="top" wrapText="1"/>
    </xf>
    <xf numFmtId="0" fontId="8" fillId="0" borderId="1469" xfId="0" applyFont="1" applyBorder="1" applyAlignment="1">
      <alignment horizontal="left" vertical="top" wrapText="1"/>
    </xf>
    <xf numFmtId="0" fontId="8" fillId="0" borderId="1472" xfId="0" applyFont="1" applyBorder="1" applyAlignment="1">
      <alignment horizontal="left" vertical="top" wrapText="1"/>
    </xf>
    <xf numFmtId="0" fontId="7" fillId="3" borderId="1463" xfId="0" applyFont="1" applyFill="1" applyBorder="1" applyAlignment="1">
      <alignment horizontal="center" vertical="center"/>
    </xf>
    <xf numFmtId="0" fontId="7" fillId="3" borderId="1464" xfId="0" applyFont="1" applyFill="1" applyBorder="1" applyAlignment="1">
      <alignment horizontal="center" vertical="center"/>
    </xf>
    <xf numFmtId="0" fontId="14" fillId="0" borderId="1465" xfId="0" applyFont="1" applyBorder="1" applyAlignment="1">
      <alignment horizontal="left" vertical="center" shrinkToFit="1"/>
    </xf>
    <xf numFmtId="0" fontId="14" fillId="0" borderId="1466" xfId="0" applyFont="1" applyBorder="1" applyAlignment="1">
      <alignment horizontal="left" vertical="center" shrinkToFit="1"/>
    </xf>
    <xf numFmtId="0" fontId="14" fillId="0" borderId="1467" xfId="0" applyFont="1" applyBorder="1" applyAlignment="1">
      <alignment horizontal="left" vertical="center" shrinkToFit="1"/>
    </xf>
    <xf numFmtId="0" fontId="7" fillId="3" borderId="1458" xfId="0" applyFont="1" applyFill="1" applyBorder="1" applyAlignment="1">
      <alignment horizontal="center" vertical="center"/>
    </xf>
    <xf numFmtId="0" fontId="7" fillId="3" borderId="1459" xfId="0" applyFont="1" applyFill="1" applyBorder="1" applyAlignment="1">
      <alignment horizontal="center" vertical="center"/>
    </xf>
    <xf numFmtId="0" fontId="13" fillId="0" borderId="1460" xfId="0" applyFont="1" applyBorder="1" applyAlignment="1">
      <alignment horizontal="left" vertical="center" shrinkToFit="1"/>
    </xf>
    <xf numFmtId="0" fontId="13" fillId="0" borderId="1461" xfId="0" applyFont="1" applyBorder="1" applyAlignment="1">
      <alignment horizontal="left" vertical="center" shrinkToFit="1"/>
    </xf>
    <xf numFmtId="0" fontId="13" fillId="0" borderId="1462" xfId="0" applyFont="1" applyBorder="1" applyAlignment="1">
      <alignment horizontal="left" vertical="center" shrinkToFit="1"/>
    </xf>
    <xf numFmtId="0" fontId="13" fillId="0" borderId="1465" xfId="0" applyFont="1" applyBorder="1" applyAlignment="1">
      <alignment horizontal="left" vertical="center" shrinkToFit="1"/>
    </xf>
    <xf numFmtId="0" fontId="13" fillId="0" borderId="1466" xfId="0" applyFont="1" applyBorder="1" applyAlignment="1">
      <alignment horizontal="left" vertical="center" shrinkToFit="1"/>
    </xf>
    <xf numFmtId="0" fontId="13" fillId="0" borderId="1467" xfId="0" applyFont="1" applyBorder="1" applyAlignment="1">
      <alignment horizontal="left" vertical="center" shrinkToFit="1"/>
    </xf>
    <xf numFmtId="0" fontId="7" fillId="3" borderId="1473" xfId="0" applyFont="1" applyFill="1" applyBorder="1" applyAlignment="1">
      <alignment horizontal="center" vertical="center"/>
    </xf>
    <xf numFmtId="0" fontId="7" fillId="3" borderId="1474" xfId="0" applyFont="1" applyFill="1" applyBorder="1" applyAlignment="1">
      <alignment horizontal="center" vertical="center"/>
    </xf>
    <xf numFmtId="0" fontId="14" fillId="0" borderId="1475" xfId="0" applyFont="1" applyBorder="1" applyAlignment="1">
      <alignment horizontal="left" vertical="center" shrinkToFit="1"/>
    </xf>
    <xf numFmtId="0" fontId="14" fillId="0" borderId="1476" xfId="0" applyFont="1" applyBorder="1" applyAlignment="1">
      <alignment horizontal="left" vertical="center" shrinkToFit="1"/>
    </xf>
    <xf numFmtId="0" fontId="14" fillId="0" borderId="1477" xfId="0" applyFont="1" applyBorder="1" applyAlignment="1">
      <alignment horizontal="left" vertical="center" shrinkToFit="1"/>
    </xf>
    <xf numFmtId="0" fontId="7" fillId="3" borderId="1478" xfId="0" applyFont="1" applyFill="1" applyBorder="1" applyAlignment="1">
      <alignment horizontal="center" vertical="center" wrapText="1"/>
    </xf>
    <xf numFmtId="0" fontId="7" fillId="3" borderId="1479" xfId="0" applyFont="1" applyFill="1" applyBorder="1" applyAlignment="1">
      <alignment horizontal="center" vertical="center" wrapText="1"/>
    </xf>
    <xf numFmtId="0" fontId="7" fillId="3" borderId="1480" xfId="0" applyFont="1" applyFill="1" applyBorder="1" applyAlignment="1">
      <alignment horizontal="center" vertical="center" wrapText="1"/>
    </xf>
    <xf numFmtId="0" fontId="7" fillId="4" borderId="1478" xfId="0" applyFont="1" applyFill="1" applyBorder="1" applyAlignment="1">
      <alignment horizontal="left" vertical="top" wrapText="1"/>
    </xf>
    <xf numFmtId="0" fontId="7" fillId="4" borderId="1479" xfId="0" applyFont="1" applyFill="1" applyBorder="1" applyAlignment="1">
      <alignment horizontal="left" vertical="top" wrapText="1"/>
    </xf>
    <xf numFmtId="0" fontId="7" fillId="4" borderId="1480" xfId="0" applyFont="1" applyFill="1" applyBorder="1" applyAlignment="1">
      <alignment horizontal="left" vertical="top" wrapText="1"/>
    </xf>
    <xf numFmtId="0" fontId="10" fillId="4" borderId="1478" xfId="0" applyFont="1" applyFill="1" applyBorder="1" applyAlignment="1">
      <alignment horizontal="center" vertical="center" wrapText="1"/>
    </xf>
    <xf numFmtId="0" fontId="10" fillId="4" borderId="1480" xfId="0" applyFont="1" applyFill="1" applyBorder="1" applyAlignment="1">
      <alignment horizontal="center" vertical="center" wrapText="1"/>
    </xf>
    <xf numFmtId="0" fontId="16" fillId="0" borderId="1478" xfId="0" applyFont="1" applyBorder="1" applyAlignment="1">
      <alignment horizontal="left" vertical="center" wrapText="1"/>
    </xf>
    <xf numFmtId="0" fontId="16" fillId="0" borderId="1479" xfId="0" applyFont="1" applyBorder="1" applyAlignment="1">
      <alignment horizontal="left" vertical="center" wrapText="1"/>
    </xf>
    <xf numFmtId="0" fontId="16" fillId="0" borderId="1480" xfId="0" applyFont="1" applyBorder="1" applyAlignment="1">
      <alignment horizontal="left" vertical="center" wrapText="1"/>
    </xf>
    <xf numFmtId="0" fontId="7" fillId="3" borderId="1478" xfId="0" applyFont="1" applyFill="1" applyBorder="1" applyAlignment="1">
      <alignment horizontal="center" vertical="center"/>
    </xf>
    <xf numFmtId="0" fontId="7" fillId="3" borderId="1479" xfId="0" applyFont="1" applyFill="1" applyBorder="1" applyAlignment="1">
      <alignment horizontal="center" vertical="center"/>
    </xf>
    <xf numFmtId="0" fontId="11" fillId="0" borderId="1479" xfId="0" applyFont="1" applyBorder="1" applyAlignment="1">
      <alignment horizontal="left" vertical="center" wrapText="1"/>
    </xf>
    <xf numFmtId="0" fontId="11" fillId="0" borderId="1480" xfId="0" applyFont="1" applyBorder="1" applyAlignment="1">
      <alignment horizontal="left" vertical="center" wrapText="1"/>
    </xf>
    <xf numFmtId="0" fontId="7" fillId="3" borderId="1481" xfId="0" applyFont="1" applyFill="1" applyBorder="1" applyAlignment="1">
      <alignment horizontal="center" vertical="center"/>
    </xf>
    <xf numFmtId="0" fontId="7" fillId="3" borderId="1482" xfId="0" applyFont="1" applyFill="1" applyBorder="1" applyAlignment="1">
      <alignment horizontal="center" vertical="center"/>
    </xf>
    <xf numFmtId="0" fontId="13" fillId="0" borderId="1483" xfId="0" applyFont="1" applyBorder="1" applyAlignment="1">
      <alignment horizontal="left" vertical="center" shrinkToFit="1"/>
    </xf>
    <xf numFmtId="0" fontId="13" fillId="0" borderId="1484" xfId="0" applyFont="1" applyBorder="1" applyAlignment="1">
      <alignment horizontal="left" vertical="center" shrinkToFit="1"/>
    </xf>
    <xf numFmtId="0" fontId="13" fillId="0" borderId="1485" xfId="0" applyFont="1" applyBorder="1" applyAlignment="1">
      <alignment horizontal="left" vertical="center" shrinkToFit="1"/>
    </xf>
    <xf numFmtId="0" fontId="7" fillId="4" borderId="1492" xfId="0" applyFont="1" applyFill="1" applyBorder="1" applyAlignment="1">
      <alignment horizontal="left" vertical="top" wrapText="1"/>
    </xf>
    <xf numFmtId="0" fontId="7" fillId="4" borderId="1493" xfId="0" applyFont="1" applyFill="1" applyBorder="1" applyAlignment="1">
      <alignment horizontal="left" vertical="top" wrapText="1"/>
    </xf>
    <xf numFmtId="0" fontId="7" fillId="3" borderId="1486" xfId="0" applyFont="1" applyFill="1" applyBorder="1" applyAlignment="1">
      <alignment horizontal="center" vertical="center"/>
    </xf>
    <xf numFmtId="0" fontId="7" fillId="3" borderId="1487" xfId="0" applyFont="1" applyFill="1" applyBorder="1" applyAlignment="1">
      <alignment horizontal="center" vertical="center"/>
    </xf>
    <xf numFmtId="0" fontId="14" fillId="0" borderId="1488" xfId="0" applyFont="1" applyBorder="1" applyAlignment="1">
      <alignment horizontal="left" vertical="center" shrinkToFit="1"/>
    </xf>
    <xf numFmtId="0" fontId="14" fillId="0" borderId="1489" xfId="0" applyFont="1" applyBorder="1" applyAlignment="1">
      <alignment horizontal="left" vertical="center" shrinkToFit="1"/>
    </xf>
    <xf numFmtId="0" fontId="14" fillId="0" borderId="1490" xfId="0" applyFont="1" applyBorder="1" applyAlignment="1">
      <alignment horizontal="left" vertical="center" shrinkToFit="1"/>
    </xf>
    <xf numFmtId="0" fontId="7" fillId="3" borderId="1499" xfId="0" applyFont="1" applyFill="1" applyBorder="1" applyAlignment="1">
      <alignment horizontal="center" vertical="center"/>
    </xf>
    <xf numFmtId="0" fontId="7" fillId="3" borderId="1500" xfId="0" applyFont="1" applyFill="1" applyBorder="1" applyAlignment="1">
      <alignment horizontal="center" vertical="center"/>
    </xf>
    <xf numFmtId="0" fontId="14" fillId="0" borderId="1501" xfId="0" applyFont="1" applyBorder="1" applyAlignment="1">
      <alignment horizontal="left" vertical="center" shrinkToFit="1"/>
    </xf>
    <xf numFmtId="0" fontId="14" fillId="0" borderId="1502" xfId="0" applyFont="1" applyBorder="1" applyAlignment="1">
      <alignment horizontal="left" vertical="center" shrinkToFit="1"/>
    </xf>
    <xf numFmtId="0" fontId="14" fillId="0" borderId="1503" xfId="0" applyFont="1" applyBorder="1" applyAlignment="1">
      <alignment horizontal="left" vertical="center" shrinkToFit="1"/>
    </xf>
    <xf numFmtId="0" fontId="13" fillId="0" borderId="1488" xfId="0" applyFont="1" applyBorder="1" applyAlignment="1">
      <alignment horizontal="left" vertical="center" shrinkToFit="1"/>
    </xf>
    <xf numFmtId="0" fontId="13" fillId="0" borderId="1489" xfId="0" applyFont="1" applyBorder="1" applyAlignment="1">
      <alignment horizontal="left" vertical="center" shrinkToFit="1"/>
    </xf>
    <xf numFmtId="0" fontId="13" fillId="0" borderId="1490" xfId="0" applyFont="1" applyBorder="1" applyAlignment="1">
      <alignment horizontal="left" vertical="center" shrinkToFit="1"/>
    </xf>
    <xf numFmtId="0" fontId="7" fillId="3" borderId="1491" xfId="0" applyFont="1" applyFill="1" applyBorder="1" applyAlignment="1">
      <alignment horizontal="center" vertical="center" wrapText="1"/>
    </xf>
    <xf numFmtId="0" fontId="7" fillId="3" borderId="1492" xfId="0" applyFont="1" applyFill="1" applyBorder="1" applyAlignment="1">
      <alignment horizontal="center" vertical="center" wrapText="1"/>
    </xf>
    <xf numFmtId="0" fontId="11" fillId="0" borderId="1492" xfId="0" applyFont="1" applyBorder="1" applyAlignment="1">
      <alignment horizontal="left" vertical="center" wrapText="1"/>
    </xf>
    <xf numFmtId="0" fontId="11" fillId="0" borderId="1493" xfId="0" applyFont="1" applyBorder="1" applyAlignment="1">
      <alignment horizontal="left" vertical="center" wrapText="1"/>
    </xf>
    <xf numFmtId="0" fontId="7" fillId="3" borderId="1494" xfId="0" applyFont="1" applyFill="1" applyBorder="1" applyAlignment="1">
      <alignment horizontal="center" vertical="center"/>
    </xf>
    <xf numFmtId="0" fontId="7" fillId="3" borderId="1495" xfId="0" applyFont="1" applyFill="1" applyBorder="1" applyAlignment="1">
      <alignment horizontal="center" vertical="center"/>
    </xf>
    <xf numFmtId="0" fontId="7" fillId="3" borderId="1496" xfId="0" applyFont="1" applyFill="1" applyBorder="1" applyAlignment="1">
      <alignment horizontal="center" vertical="center"/>
    </xf>
    <xf numFmtId="0" fontId="8" fillId="0" borderId="1497" xfId="0" applyFont="1" applyBorder="1" applyAlignment="1">
      <alignment horizontal="left" vertical="top" wrapText="1"/>
    </xf>
    <xf numFmtId="0" fontId="8" fillId="0" borderId="1495" xfId="0" applyFont="1" applyBorder="1" applyAlignment="1">
      <alignment horizontal="left" vertical="top" wrapText="1"/>
    </xf>
    <xf numFmtId="0" fontId="8" fillId="0" borderId="1498" xfId="0" applyFont="1" applyBorder="1" applyAlignment="1">
      <alignment horizontal="left" vertical="top" wrapText="1"/>
    </xf>
    <xf numFmtId="0" fontId="7" fillId="3" borderId="1491" xfId="0" applyFont="1" applyFill="1" applyBorder="1" applyAlignment="1">
      <alignment horizontal="center" vertical="center"/>
    </xf>
    <xf numFmtId="0" fontId="7" fillId="3" borderId="1492" xfId="0" applyFont="1" applyFill="1" applyBorder="1" applyAlignment="1">
      <alignment horizontal="center" vertical="center"/>
    </xf>
    <xf numFmtId="0" fontId="7" fillId="3" borderId="1504" xfId="0" applyFont="1" applyFill="1" applyBorder="1" applyAlignment="1">
      <alignment horizontal="center" vertical="center" wrapText="1"/>
    </xf>
    <xf numFmtId="0" fontId="7" fillId="3" borderId="1515" xfId="0" applyFont="1" applyFill="1" applyBorder="1" applyAlignment="1">
      <alignment horizontal="center" vertical="center"/>
    </xf>
    <xf numFmtId="0" fontId="7" fillId="3" borderId="1516" xfId="0" applyFont="1" applyFill="1" applyBorder="1" applyAlignment="1">
      <alignment horizontal="center" vertical="center"/>
    </xf>
    <xf numFmtId="0" fontId="7" fillId="3" borderId="1517" xfId="0" applyFont="1" applyFill="1" applyBorder="1" applyAlignment="1">
      <alignment horizontal="center" vertical="center"/>
    </xf>
    <xf numFmtId="0" fontId="8" fillId="0" borderId="1518" xfId="0" applyFont="1" applyBorder="1" applyAlignment="1">
      <alignment horizontal="left" vertical="top" wrapText="1"/>
    </xf>
    <xf numFmtId="0" fontId="8" fillId="0" borderId="1516" xfId="0" applyFont="1" applyBorder="1" applyAlignment="1">
      <alignment horizontal="left" vertical="top" wrapText="1"/>
    </xf>
    <xf numFmtId="0" fontId="8" fillId="0" borderId="1519" xfId="0" applyFont="1" applyBorder="1" applyAlignment="1">
      <alignment horizontal="left" vertical="top" wrapText="1"/>
    </xf>
    <xf numFmtId="0" fontId="7" fillId="3" borderId="1510" xfId="0" applyFont="1" applyFill="1" applyBorder="1" applyAlignment="1">
      <alignment horizontal="center" vertical="center"/>
    </xf>
    <xf numFmtId="0" fontId="7" fillId="3" borderId="1511" xfId="0" applyFont="1" applyFill="1" applyBorder="1" applyAlignment="1">
      <alignment horizontal="center" vertical="center"/>
    </xf>
    <xf numFmtId="0" fontId="14" fillId="0" borderId="1512" xfId="0" applyFont="1" applyBorder="1" applyAlignment="1">
      <alignment horizontal="left" vertical="center" shrinkToFit="1"/>
    </xf>
    <xf numFmtId="0" fontId="14" fillId="0" borderId="1513" xfId="0" applyFont="1" applyBorder="1" applyAlignment="1">
      <alignment horizontal="left" vertical="center" shrinkToFit="1"/>
    </xf>
    <xf numFmtId="0" fontId="14" fillId="0" borderId="1514" xfId="0" applyFont="1" applyBorder="1" applyAlignment="1">
      <alignment horizontal="left" vertical="center" shrinkToFit="1"/>
    </xf>
    <xf numFmtId="0" fontId="7" fillId="3" borderId="1505" xfId="0" applyFont="1" applyFill="1" applyBorder="1" applyAlignment="1">
      <alignment horizontal="center" vertical="center"/>
    </xf>
    <xf numFmtId="0" fontId="7" fillId="3" borderId="1506" xfId="0" applyFont="1" applyFill="1" applyBorder="1" applyAlignment="1">
      <alignment horizontal="center" vertical="center"/>
    </xf>
    <xf numFmtId="0" fontId="13" fillId="0" borderId="1507" xfId="0" applyFont="1" applyBorder="1" applyAlignment="1">
      <alignment horizontal="left" vertical="center" shrinkToFit="1"/>
    </xf>
    <xf numFmtId="0" fontId="13" fillId="0" borderId="1508" xfId="0" applyFont="1" applyBorder="1" applyAlignment="1">
      <alignment horizontal="left" vertical="center" shrinkToFit="1"/>
    </xf>
    <xf numFmtId="0" fontId="13" fillId="0" borderId="1509" xfId="0" applyFont="1" applyBorder="1" applyAlignment="1">
      <alignment horizontal="left" vertical="center" shrinkToFit="1"/>
    </xf>
    <xf numFmtId="0" fontId="13" fillId="0" borderId="1512" xfId="0" applyFont="1" applyBorder="1" applyAlignment="1">
      <alignment horizontal="left" vertical="center" shrinkToFit="1"/>
    </xf>
    <xf numFmtId="0" fontId="13" fillId="0" borderId="1513" xfId="0" applyFont="1" applyBorder="1" applyAlignment="1">
      <alignment horizontal="left" vertical="center" shrinkToFit="1"/>
    </xf>
    <xf numFmtId="0" fontId="13" fillId="0" borderId="1514" xfId="0" applyFont="1" applyBorder="1" applyAlignment="1">
      <alignment horizontal="left" vertical="center" shrinkToFit="1"/>
    </xf>
    <xf numFmtId="0" fontId="7" fillId="3" borderId="1520" xfId="0" applyFont="1" applyFill="1" applyBorder="1" applyAlignment="1">
      <alignment horizontal="center" vertical="center"/>
    </xf>
    <xf numFmtId="0" fontId="7" fillId="3" borderId="1521" xfId="0" applyFont="1" applyFill="1" applyBorder="1" applyAlignment="1">
      <alignment horizontal="center" vertical="center"/>
    </xf>
    <xf numFmtId="0" fontId="14" fillId="0" borderId="1522" xfId="0" applyFont="1" applyBorder="1" applyAlignment="1">
      <alignment horizontal="left" vertical="center" shrinkToFit="1"/>
    </xf>
    <xf numFmtId="0" fontId="14" fillId="0" borderId="1523" xfId="0" applyFont="1" applyBorder="1" applyAlignment="1">
      <alignment horizontal="left" vertical="center" shrinkToFit="1"/>
    </xf>
    <xf numFmtId="0" fontId="14" fillId="0" borderId="1524" xfId="0" applyFont="1" applyBorder="1" applyAlignment="1">
      <alignment horizontal="left" vertical="center" shrinkToFit="1"/>
    </xf>
    <xf numFmtId="0" fontId="7" fillId="3" borderId="1525" xfId="0" applyFont="1" applyFill="1" applyBorder="1" applyAlignment="1">
      <alignment horizontal="center" vertical="center" wrapText="1"/>
    </xf>
    <xf numFmtId="0" fontId="7" fillId="3" borderId="1526" xfId="0" applyFont="1" applyFill="1" applyBorder="1" applyAlignment="1">
      <alignment horizontal="center" vertical="center" wrapText="1"/>
    </xf>
    <xf numFmtId="0" fontId="7" fillId="3" borderId="1527" xfId="0" applyFont="1" applyFill="1" applyBorder="1" applyAlignment="1">
      <alignment horizontal="center" vertical="center" wrapText="1"/>
    </xf>
    <xf numFmtId="0" fontId="7" fillId="4" borderId="1525" xfId="0" applyFont="1" applyFill="1" applyBorder="1" applyAlignment="1">
      <alignment horizontal="left" vertical="top" wrapText="1"/>
    </xf>
    <xf numFmtId="0" fontId="7" fillId="4" borderId="1526" xfId="0" applyFont="1" applyFill="1" applyBorder="1" applyAlignment="1">
      <alignment horizontal="left" vertical="top" wrapText="1"/>
    </xf>
    <xf numFmtId="0" fontId="7" fillId="4" borderId="1527" xfId="0" applyFont="1" applyFill="1" applyBorder="1" applyAlignment="1">
      <alignment horizontal="left" vertical="top" wrapText="1"/>
    </xf>
    <xf numFmtId="0" fontId="10" fillId="4" borderId="1525" xfId="0" applyFont="1" applyFill="1" applyBorder="1" applyAlignment="1">
      <alignment horizontal="center" vertical="center" wrapText="1"/>
    </xf>
    <xf numFmtId="0" fontId="10" fillId="4" borderId="1527" xfId="0" applyFont="1" applyFill="1" applyBorder="1" applyAlignment="1">
      <alignment horizontal="center" vertical="center" wrapText="1"/>
    </xf>
    <xf numFmtId="0" fontId="16" fillId="0" borderId="1525" xfId="0" applyFont="1" applyBorder="1" applyAlignment="1">
      <alignment horizontal="left" vertical="center" wrapText="1"/>
    </xf>
    <xf numFmtId="0" fontId="16" fillId="0" borderId="1526" xfId="0" applyFont="1" applyBorder="1" applyAlignment="1">
      <alignment horizontal="left" vertical="center" wrapText="1"/>
    </xf>
    <xf numFmtId="0" fontId="16" fillId="0" borderId="1527" xfId="0" applyFont="1" applyBorder="1" applyAlignment="1">
      <alignment horizontal="left" vertical="center" wrapText="1"/>
    </xf>
    <xf numFmtId="0" fontId="7" fillId="3" borderId="1525" xfId="0" applyFont="1" applyFill="1" applyBorder="1" applyAlignment="1">
      <alignment horizontal="center" vertical="center"/>
    </xf>
    <xf numFmtId="0" fontId="7" fillId="3" borderId="1526" xfId="0" applyFont="1" applyFill="1" applyBorder="1" applyAlignment="1">
      <alignment horizontal="center" vertical="center"/>
    </xf>
    <xf numFmtId="0" fontId="11" fillId="0" borderId="1526" xfId="0" applyFont="1" applyBorder="1" applyAlignment="1">
      <alignment horizontal="left" vertical="center" wrapText="1"/>
    </xf>
    <xf numFmtId="0" fontId="11" fillId="0" borderId="1527" xfId="0" applyFont="1" applyBorder="1" applyAlignment="1">
      <alignment horizontal="left" vertical="center" wrapText="1"/>
    </xf>
    <xf numFmtId="0" fontId="7" fillId="3" borderId="1528" xfId="0" applyFont="1" applyFill="1" applyBorder="1" applyAlignment="1">
      <alignment horizontal="center" vertical="center"/>
    </xf>
    <xf numFmtId="0" fontId="7" fillId="3" borderId="1529" xfId="0" applyFont="1" applyFill="1" applyBorder="1" applyAlignment="1">
      <alignment horizontal="center" vertical="center"/>
    </xf>
    <xf numFmtId="0" fontId="13" fillId="0" borderId="1530" xfId="0" applyFont="1" applyBorder="1" applyAlignment="1">
      <alignment horizontal="left" vertical="center" shrinkToFit="1"/>
    </xf>
    <xf numFmtId="0" fontId="13" fillId="0" borderId="1531" xfId="0" applyFont="1" applyBorder="1" applyAlignment="1">
      <alignment horizontal="left" vertical="center" shrinkToFit="1"/>
    </xf>
    <xf numFmtId="0" fontId="13" fillId="0" borderId="1532" xfId="0" applyFont="1" applyBorder="1" applyAlignment="1">
      <alignment horizontal="left" vertical="center" shrinkToFit="1"/>
    </xf>
    <xf numFmtId="0" fontId="7" fillId="4" borderId="1539" xfId="0" applyFont="1" applyFill="1" applyBorder="1" applyAlignment="1">
      <alignment horizontal="left" vertical="top" wrapText="1"/>
    </xf>
    <xf numFmtId="0" fontId="7" fillId="4" borderId="1540" xfId="0" applyFont="1" applyFill="1" applyBorder="1" applyAlignment="1">
      <alignment horizontal="left" vertical="top" wrapText="1"/>
    </xf>
    <xf numFmtId="0" fontId="7" fillId="3" borderId="1533" xfId="0" applyFont="1" applyFill="1" applyBorder="1" applyAlignment="1">
      <alignment horizontal="center" vertical="center"/>
    </xf>
    <xf numFmtId="0" fontId="7" fillId="3" borderId="1534" xfId="0" applyFont="1" applyFill="1" applyBorder="1" applyAlignment="1">
      <alignment horizontal="center" vertical="center"/>
    </xf>
    <xf numFmtId="0" fontId="14" fillId="0" borderId="1535" xfId="0" applyFont="1" applyBorder="1" applyAlignment="1">
      <alignment horizontal="left" vertical="center" shrinkToFit="1"/>
    </xf>
    <xf numFmtId="0" fontId="14" fillId="0" borderId="1536" xfId="0" applyFont="1" applyBorder="1" applyAlignment="1">
      <alignment horizontal="left" vertical="center" shrinkToFit="1"/>
    </xf>
    <xf numFmtId="0" fontId="14" fillId="0" borderId="1537" xfId="0" applyFont="1" applyBorder="1" applyAlignment="1">
      <alignment horizontal="left" vertical="center" shrinkToFit="1"/>
    </xf>
    <xf numFmtId="0" fontId="7" fillId="3" borderId="1546" xfId="0" applyFont="1" applyFill="1" applyBorder="1" applyAlignment="1">
      <alignment horizontal="center" vertical="center"/>
    </xf>
    <xf numFmtId="0" fontId="7" fillId="3" borderId="1547" xfId="0" applyFont="1" applyFill="1" applyBorder="1" applyAlignment="1">
      <alignment horizontal="center" vertical="center"/>
    </xf>
    <xf numFmtId="0" fontId="14" fillId="0" borderId="1548" xfId="0" applyFont="1" applyBorder="1" applyAlignment="1">
      <alignment horizontal="left" vertical="center" shrinkToFit="1"/>
    </xf>
    <xf numFmtId="0" fontId="14" fillId="0" borderId="1549" xfId="0" applyFont="1" applyBorder="1" applyAlignment="1">
      <alignment horizontal="left" vertical="center" shrinkToFit="1"/>
    </xf>
    <xf numFmtId="0" fontId="14" fillId="0" borderId="1550" xfId="0" applyFont="1" applyBorder="1" applyAlignment="1">
      <alignment horizontal="left" vertical="center" shrinkToFit="1"/>
    </xf>
    <xf numFmtId="0" fontId="13" fillId="0" borderId="1535" xfId="0" applyFont="1" applyBorder="1" applyAlignment="1">
      <alignment horizontal="left" vertical="center" shrinkToFit="1"/>
    </xf>
    <xf numFmtId="0" fontId="13" fillId="0" borderId="1536" xfId="0" applyFont="1" applyBorder="1" applyAlignment="1">
      <alignment horizontal="left" vertical="center" shrinkToFit="1"/>
    </xf>
    <xf numFmtId="0" fontId="13" fillId="0" borderId="1537" xfId="0" applyFont="1" applyBorder="1" applyAlignment="1">
      <alignment horizontal="left" vertical="center" shrinkToFit="1"/>
    </xf>
    <xf numFmtId="0" fontId="7" fillId="3" borderId="1538" xfId="0" applyFont="1" applyFill="1" applyBorder="1" applyAlignment="1">
      <alignment horizontal="center" vertical="center" wrapText="1"/>
    </xf>
    <xf numFmtId="0" fontId="7" fillId="3" borderId="1539" xfId="0" applyFont="1" applyFill="1" applyBorder="1" applyAlignment="1">
      <alignment horizontal="center" vertical="center" wrapText="1"/>
    </xf>
    <xf numFmtId="0" fontId="11" fillId="0" borderId="1539" xfId="0" applyFont="1" applyBorder="1" applyAlignment="1">
      <alignment horizontal="left" vertical="center" wrapText="1"/>
    </xf>
    <xf numFmtId="0" fontId="11" fillId="0" borderId="1540" xfId="0" applyFont="1" applyBorder="1" applyAlignment="1">
      <alignment horizontal="left" vertical="center" wrapText="1"/>
    </xf>
    <xf numFmtId="0" fontId="7" fillId="3" borderId="1541" xfId="0" applyFont="1" applyFill="1" applyBorder="1" applyAlignment="1">
      <alignment horizontal="center" vertical="center"/>
    </xf>
    <xf numFmtId="0" fontId="7" fillId="3" borderId="1542" xfId="0" applyFont="1" applyFill="1" applyBorder="1" applyAlignment="1">
      <alignment horizontal="center" vertical="center"/>
    </xf>
    <xf numFmtId="0" fontId="7" fillId="3" borderId="1543" xfId="0" applyFont="1" applyFill="1" applyBorder="1" applyAlignment="1">
      <alignment horizontal="center" vertical="center"/>
    </xf>
    <xf numFmtId="0" fontId="8" fillId="0" borderId="1544" xfId="0" applyFont="1" applyBorder="1" applyAlignment="1">
      <alignment horizontal="left" vertical="top" wrapText="1"/>
    </xf>
    <xf numFmtId="0" fontId="8" fillId="0" borderId="1542" xfId="0" applyFont="1" applyBorder="1" applyAlignment="1">
      <alignment horizontal="left" vertical="top" wrapText="1"/>
    </xf>
    <xf numFmtId="0" fontId="8" fillId="0" borderId="1545" xfId="0" applyFont="1" applyBorder="1" applyAlignment="1">
      <alignment horizontal="left" vertical="top" wrapText="1"/>
    </xf>
    <xf numFmtId="0" fontId="7" fillId="3" borderId="1538" xfId="0" applyFont="1" applyFill="1" applyBorder="1" applyAlignment="1">
      <alignment horizontal="center" vertical="center"/>
    </xf>
    <xf numFmtId="0" fontId="7" fillId="3" borderId="1539" xfId="0" applyFont="1" applyFill="1" applyBorder="1" applyAlignment="1">
      <alignment horizontal="center" vertical="center"/>
    </xf>
    <xf numFmtId="0" fontId="7" fillId="3" borderId="1551" xfId="0" applyFont="1" applyFill="1" applyBorder="1" applyAlignment="1">
      <alignment horizontal="center" vertical="center" wrapText="1"/>
    </xf>
    <xf numFmtId="0" fontId="7" fillId="3" borderId="1562" xfId="0" applyFont="1" applyFill="1" applyBorder="1" applyAlignment="1">
      <alignment horizontal="center" vertical="center"/>
    </xf>
    <xf numFmtId="0" fontId="7" fillId="3" borderId="1563" xfId="0" applyFont="1" applyFill="1" applyBorder="1" applyAlignment="1">
      <alignment horizontal="center" vertical="center"/>
    </xf>
    <xf numFmtId="0" fontId="7" fillId="3" borderId="1564" xfId="0" applyFont="1" applyFill="1" applyBorder="1" applyAlignment="1">
      <alignment horizontal="center" vertical="center"/>
    </xf>
    <xf numFmtId="0" fontId="8" fillId="0" borderId="1565" xfId="0" applyFont="1" applyBorder="1" applyAlignment="1">
      <alignment horizontal="left" vertical="top" wrapText="1"/>
    </xf>
    <xf numFmtId="0" fontId="8" fillId="0" borderId="1563" xfId="0" applyFont="1" applyBorder="1" applyAlignment="1">
      <alignment horizontal="left" vertical="top" wrapText="1"/>
    </xf>
    <xf numFmtId="0" fontId="8" fillId="0" borderId="1566" xfId="0" applyFont="1" applyBorder="1" applyAlignment="1">
      <alignment horizontal="left" vertical="top" wrapText="1"/>
    </xf>
    <xf numFmtId="0" fontId="7" fillId="3" borderId="1557" xfId="0" applyFont="1" applyFill="1" applyBorder="1" applyAlignment="1">
      <alignment horizontal="center" vertical="center"/>
    </xf>
    <xf numFmtId="0" fontId="7" fillId="3" borderId="1558" xfId="0" applyFont="1" applyFill="1" applyBorder="1" applyAlignment="1">
      <alignment horizontal="center" vertical="center"/>
    </xf>
    <xf numFmtId="0" fontId="14" fillId="0" borderId="1559" xfId="0" applyFont="1" applyBorder="1" applyAlignment="1">
      <alignment horizontal="left" vertical="center" shrinkToFit="1"/>
    </xf>
    <xf numFmtId="0" fontId="14" fillId="0" borderId="1560" xfId="0" applyFont="1" applyBorder="1" applyAlignment="1">
      <alignment horizontal="left" vertical="center" shrinkToFit="1"/>
    </xf>
    <xf numFmtId="0" fontId="14" fillId="0" borderId="1561" xfId="0" applyFont="1" applyBorder="1" applyAlignment="1">
      <alignment horizontal="left" vertical="center" shrinkToFit="1"/>
    </xf>
    <xf numFmtId="0" fontId="7" fillId="3" borderId="1552" xfId="0" applyFont="1" applyFill="1" applyBorder="1" applyAlignment="1">
      <alignment horizontal="center" vertical="center"/>
    </xf>
    <xf numFmtId="0" fontId="7" fillId="3" borderId="1553" xfId="0" applyFont="1" applyFill="1" applyBorder="1" applyAlignment="1">
      <alignment horizontal="center" vertical="center"/>
    </xf>
    <xf numFmtId="0" fontId="13" fillId="0" borderId="1554" xfId="0" applyFont="1" applyBorder="1" applyAlignment="1">
      <alignment horizontal="left" vertical="center" shrinkToFit="1"/>
    </xf>
    <xf numFmtId="0" fontId="13" fillId="0" borderId="1555" xfId="0" applyFont="1" applyBorder="1" applyAlignment="1">
      <alignment horizontal="left" vertical="center" shrinkToFit="1"/>
    </xf>
    <xf numFmtId="0" fontId="13" fillId="0" borderId="1556" xfId="0" applyFont="1" applyBorder="1" applyAlignment="1">
      <alignment horizontal="left" vertical="center" shrinkToFit="1"/>
    </xf>
    <xf numFmtId="0" fontId="13" fillId="0" borderId="1559" xfId="0" applyFont="1" applyBorder="1" applyAlignment="1">
      <alignment horizontal="left" vertical="center" shrinkToFit="1"/>
    </xf>
    <xf numFmtId="0" fontId="13" fillId="0" borderId="1560" xfId="0" applyFont="1" applyBorder="1" applyAlignment="1">
      <alignment horizontal="left" vertical="center" shrinkToFit="1"/>
    </xf>
    <xf numFmtId="0" fontId="13" fillId="0" borderId="1561" xfId="0" applyFont="1" applyBorder="1" applyAlignment="1">
      <alignment horizontal="left" vertical="center" shrinkToFit="1"/>
    </xf>
    <xf numFmtId="0" fontId="7" fillId="3" borderId="1567" xfId="0" applyFont="1" applyFill="1" applyBorder="1" applyAlignment="1">
      <alignment horizontal="center" vertical="center"/>
    </xf>
    <xf numFmtId="0" fontId="7" fillId="3" borderId="1568" xfId="0" applyFont="1" applyFill="1" applyBorder="1" applyAlignment="1">
      <alignment horizontal="center" vertical="center"/>
    </xf>
    <xf numFmtId="0" fontId="14" fillId="0" borderId="1569" xfId="0" applyFont="1" applyBorder="1" applyAlignment="1">
      <alignment horizontal="left" vertical="center" shrinkToFit="1"/>
    </xf>
    <xf numFmtId="0" fontId="14" fillId="0" borderId="1570" xfId="0" applyFont="1" applyBorder="1" applyAlignment="1">
      <alignment horizontal="left" vertical="center" shrinkToFit="1"/>
    </xf>
    <xf numFmtId="0" fontId="14" fillId="0" borderId="1571" xfId="0" applyFont="1" applyBorder="1" applyAlignment="1">
      <alignment horizontal="left" vertical="center" shrinkToFit="1"/>
    </xf>
    <xf numFmtId="0" fontId="7" fillId="3" borderId="1572" xfId="0" applyFont="1" applyFill="1" applyBorder="1" applyAlignment="1">
      <alignment horizontal="center" vertical="center" wrapText="1"/>
    </xf>
    <xf numFmtId="0" fontId="7" fillId="3" borderId="1573" xfId="0" applyFont="1" applyFill="1" applyBorder="1" applyAlignment="1">
      <alignment horizontal="center" vertical="center" wrapText="1"/>
    </xf>
    <xf numFmtId="0" fontId="7" fillId="3" borderId="1574" xfId="0" applyFont="1" applyFill="1" applyBorder="1" applyAlignment="1">
      <alignment horizontal="center" vertical="center" wrapText="1"/>
    </xf>
    <xf numFmtId="0" fontId="7" fillId="4" borderId="1572" xfId="0" applyFont="1" applyFill="1" applyBorder="1" applyAlignment="1">
      <alignment horizontal="left" vertical="top" wrapText="1"/>
    </xf>
    <xf numFmtId="0" fontId="7" fillId="4" borderId="1573" xfId="0" applyFont="1" applyFill="1" applyBorder="1" applyAlignment="1">
      <alignment horizontal="left" vertical="top" wrapText="1"/>
    </xf>
    <xf numFmtId="0" fontId="7" fillId="4" borderId="1574" xfId="0" applyFont="1" applyFill="1" applyBorder="1" applyAlignment="1">
      <alignment horizontal="left" vertical="top" wrapText="1"/>
    </xf>
    <xf numFmtId="0" fontId="10" fillId="4" borderId="1572" xfId="0" applyFont="1" applyFill="1" applyBorder="1" applyAlignment="1">
      <alignment horizontal="center" vertical="center" wrapText="1"/>
    </xf>
    <xf numFmtId="0" fontId="10" fillId="4" borderId="1574" xfId="0" applyFont="1" applyFill="1" applyBorder="1" applyAlignment="1">
      <alignment horizontal="center" vertical="center" wrapText="1"/>
    </xf>
    <xf numFmtId="0" fontId="16" fillId="0" borderId="1572" xfId="0" applyFont="1" applyBorder="1" applyAlignment="1">
      <alignment horizontal="left" vertical="center" wrapText="1"/>
    </xf>
    <xf numFmtId="0" fontId="16" fillId="0" borderId="1573" xfId="0" applyFont="1" applyBorder="1" applyAlignment="1">
      <alignment horizontal="left" vertical="center" wrapText="1"/>
    </xf>
    <xf numFmtId="0" fontId="16" fillId="0" borderId="1574" xfId="0" applyFont="1" applyBorder="1" applyAlignment="1">
      <alignment horizontal="left" vertical="center" wrapText="1"/>
    </xf>
    <xf numFmtId="0" fontId="7" fillId="3" borderId="1572" xfId="0" applyFont="1" applyFill="1" applyBorder="1" applyAlignment="1">
      <alignment horizontal="center" vertical="center"/>
    </xf>
    <xf numFmtId="0" fontId="7" fillId="3" borderId="1573" xfId="0" applyFont="1" applyFill="1" applyBorder="1" applyAlignment="1">
      <alignment horizontal="center" vertical="center"/>
    </xf>
    <xf numFmtId="0" fontId="11" fillId="0" borderId="1573" xfId="0" applyFont="1" applyBorder="1" applyAlignment="1">
      <alignment horizontal="left" vertical="center" wrapText="1"/>
    </xf>
    <xf numFmtId="0" fontId="11" fillId="0" borderId="1574" xfId="0" applyFont="1" applyBorder="1" applyAlignment="1">
      <alignment horizontal="left" vertical="center" wrapText="1"/>
    </xf>
    <xf numFmtId="0" fontId="7" fillId="3" borderId="1575" xfId="0" applyFont="1" applyFill="1" applyBorder="1" applyAlignment="1">
      <alignment horizontal="center" vertical="center"/>
    </xf>
    <xf numFmtId="0" fontId="7" fillId="3" borderId="1576" xfId="0" applyFont="1" applyFill="1" applyBorder="1" applyAlignment="1">
      <alignment horizontal="center" vertical="center"/>
    </xf>
    <xf numFmtId="0" fontId="13" fillId="0" borderId="1577" xfId="0" applyFont="1" applyBorder="1" applyAlignment="1">
      <alignment horizontal="left" vertical="center" shrinkToFit="1"/>
    </xf>
    <xf numFmtId="0" fontId="13" fillId="0" borderId="1578" xfId="0" applyFont="1" applyBorder="1" applyAlignment="1">
      <alignment horizontal="left" vertical="center" shrinkToFit="1"/>
    </xf>
    <xf numFmtId="0" fontId="13" fillId="0" borderId="1579" xfId="0" applyFont="1" applyBorder="1" applyAlignment="1">
      <alignment horizontal="left" vertical="center" shrinkToFit="1"/>
    </xf>
    <xf numFmtId="0" fontId="7" fillId="4" borderId="1586" xfId="0" applyFont="1" applyFill="1" applyBorder="1" applyAlignment="1">
      <alignment horizontal="left" vertical="top" wrapText="1"/>
    </xf>
    <xf numFmtId="0" fontId="7" fillId="4" borderId="1587" xfId="0" applyFont="1" applyFill="1" applyBorder="1" applyAlignment="1">
      <alignment horizontal="left" vertical="top" wrapText="1"/>
    </xf>
    <xf numFmtId="0" fontId="7" fillId="3" borderId="1580" xfId="0" applyFont="1" applyFill="1" applyBorder="1" applyAlignment="1">
      <alignment horizontal="center" vertical="center"/>
    </xf>
    <xf numFmtId="0" fontId="7" fillId="3" borderId="1581" xfId="0" applyFont="1" applyFill="1" applyBorder="1" applyAlignment="1">
      <alignment horizontal="center" vertical="center"/>
    </xf>
    <xf numFmtId="0" fontId="14" fillId="0" borderId="1582" xfId="0" applyFont="1" applyBorder="1" applyAlignment="1">
      <alignment horizontal="left" vertical="center" shrinkToFit="1"/>
    </xf>
    <xf numFmtId="0" fontId="14" fillId="0" borderId="1583" xfId="0" applyFont="1" applyBorder="1" applyAlignment="1">
      <alignment horizontal="left" vertical="center" shrinkToFit="1"/>
    </xf>
    <xf numFmtId="0" fontId="14" fillId="0" borderId="1584" xfId="0" applyFont="1" applyBorder="1" applyAlignment="1">
      <alignment horizontal="left" vertical="center" shrinkToFit="1"/>
    </xf>
    <xf numFmtId="0" fontId="7" fillId="3" borderId="1593" xfId="0" applyFont="1" applyFill="1" applyBorder="1" applyAlignment="1">
      <alignment horizontal="center" vertical="center"/>
    </xf>
    <xf numFmtId="0" fontId="7" fillId="3" borderId="1594" xfId="0" applyFont="1" applyFill="1" applyBorder="1" applyAlignment="1">
      <alignment horizontal="center" vertical="center"/>
    </xf>
    <xf numFmtId="0" fontId="14" fillId="0" borderId="1595" xfId="0" applyFont="1" applyBorder="1" applyAlignment="1">
      <alignment horizontal="left" vertical="center" shrinkToFit="1"/>
    </xf>
    <xf numFmtId="0" fontId="14" fillId="0" borderId="1596" xfId="0" applyFont="1" applyBorder="1" applyAlignment="1">
      <alignment horizontal="left" vertical="center" shrinkToFit="1"/>
    </xf>
    <xf numFmtId="0" fontId="14" fillId="0" borderId="1597" xfId="0" applyFont="1" applyBorder="1" applyAlignment="1">
      <alignment horizontal="left" vertical="center" shrinkToFit="1"/>
    </xf>
    <xf numFmtId="0" fontId="13" fillId="0" borderId="1582" xfId="0" applyFont="1" applyBorder="1" applyAlignment="1">
      <alignment horizontal="left" vertical="center" shrinkToFit="1"/>
    </xf>
    <xf numFmtId="0" fontId="13" fillId="0" borderId="1583" xfId="0" applyFont="1" applyBorder="1" applyAlignment="1">
      <alignment horizontal="left" vertical="center" shrinkToFit="1"/>
    </xf>
    <xf numFmtId="0" fontId="13" fillId="0" borderId="1584" xfId="0" applyFont="1" applyBorder="1" applyAlignment="1">
      <alignment horizontal="left" vertical="center" shrinkToFit="1"/>
    </xf>
    <xf numFmtId="0" fontId="7" fillId="3" borderId="1585" xfId="0" applyFont="1" applyFill="1" applyBorder="1" applyAlignment="1">
      <alignment horizontal="center" vertical="center" wrapText="1"/>
    </xf>
    <xf numFmtId="0" fontId="7" fillId="3" borderId="1586" xfId="0" applyFont="1" applyFill="1" applyBorder="1" applyAlignment="1">
      <alignment horizontal="center" vertical="center" wrapText="1"/>
    </xf>
    <xf numFmtId="0" fontId="11" fillId="0" borderId="1586" xfId="0" applyFont="1" applyBorder="1" applyAlignment="1">
      <alignment horizontal="left" vertical="center" wrapText="1"/>
    </xf>
    <xf numFmtId="0" fontId="11" fillId="0" borderId="1587" xfId="0" applyFont="1" applyBorder="1" applyAlignment="1">
      <alignment horizontal="left" vertical="center" wrapText="1"/>
    </xf>
    <xf numFmtId="0" fontId="7" fillId="3" borderId="1588" xfId="0" applyFont="1" applyFill="1" applyBorder="1" applyAlignment="1">
      <alignment horizontal="center" vertical="center"/>
    </xf>
    <xf numFmtId="0" fontId="7" fillId="3" borderId="1589" xfId="0" applyFont="1" applyFill="1" applyBorder="1" applyAlignment="1">
      <alignment horizontal="center" vertical="center"/>
    </xf>
    <xf numFmtId="0" fontId="7" fillId="3" borderId="1590" xfId="0" applyFont="1" applyFill="1" applyBorder="1" applyAlignment="1">
      <alignment horizontal="center" vertical="center"/>
    </xf>
    <xf numFmtId="0" fontId="8" fillId="0" borderId="1591" xfId="0" applyFont="1" applyBorder="1" applyAlignment="1">
      <alignment horizontal="left" vertical="top" wrapText="1"/>
    </xf>
    <xf numFmtId="0" fontId="8" fillId="0" borderId="1589" xfId="0" applyFont="1" applyBorder="1" applyAlignment="1">
      <alignment horizontal="left" vertical="top" wrapText="1"/>
    </xf>
    <xf numFmtId="0" fontId="8" fillId="0" borderId="1592" xfId="0" applyFont="1" applyBorder="1" applyAlignment="1">
      <alignment horizontal="left" vertical="top" wrapText="1"/>
    </xf>
    <xf numFmtId="0" fontId="7" fillId="3" borderId="1585" xfId="0" applyFont="1" applyFill="1" applyBorder="1" applyAlignment="1">
      <alignment horizontal="center" vertical="center"/>
    </xf>
    <xf numFmtId="0" fontId="7" fillId="3" borderId="1586" xfId="0" applyFont="1" applyFill="1" applyBorder="1" applyAlignment="1">
      <alignment horizontal="center" vertical="center"/>
    </xf>
    <xf numFmtId="0" fontId="7" fillId="3" borderId="1598" xfId="0" applyFont="1" applyFill="1" applyBorder="1" applyAlignment="1">
      <alignment horizontal="center" vertical="center" wrapText="1"/>
    </xf>
    <xf numFmtId="0" fontId="7" fillId="3" borderId="1609" xfId="0" applyFont="1" applyFill="1" applyBorder="1" applyAlignment="1">
      <alignment horizontal="center" vertical="center"/>
    </xf>
    <xf numFmtId="0" fontId="7" fillId="3" borderId="1610" xfId="0" applyFont="1" applyFill="1" applyBorder="1" applyAlignment="1">
      <alignment horizontal="center" vertical="center"/>
    </xf>
    <xf numFmtId="0" fontId="7" fillId="3" borderId="1611" xfId="0" applyFont="1" applyFill="1" applyBorder="1" applyAlignment="1">
      <alignment horizontal="center" vertical="center"/>
    </xf>
    <xf numFmtId="0" fontId="8" fillId="0" borderId="1612" xfId="0" applyFont="1" applyBorder="1" applyAlignment="1">
      <alignment horizontal="left" vertical="top" wrapText="1"/>
    </xf>
    <xf numFmtId="0" fontId="8" fillId="0" borderId="1610" xfId="0" applyFont="1" applyBorder="1" applyAlignment="1">
      <alignment horizontal="left" vertical="top" wrapText="1"/>
    </xf>
    <xf numFmtId="0" fontId="8" fillId="0" borderId="1613" xfId="0" applyFont="1" applyBorder="1" applyAlignment="1">
      <alignment horizontal="left" vertical="top" wrapText="1"/>
    </xf>
    <xf numFmtId="0" fontId="7" fillId="3" borderId="1604" xfId="0" applyFont="1" applyFill="1" applyBorder="1" applyAlignment="1">
      <alignment horizontal="center" vertical="center"/>
    </xf>
    <xf numFmtId="0" fontId="7" fillId="3" borderId="1605" xfId="0" applyFont="1" applyFill="1" applyBorder="1" applyAlignment="1">
      <alignment horizontal="center" vertical="center"/>
    </xf>
    <xf numFmtId="0" fontId="14" fillId="0" borderId="1606" xfId="0" applyFont="1" applyBorder="1" applyAlignment="1">
      <alignment horizontal="left" vertical="center" shrinkToFit="1"/>
    </xf>
    <xf numFmtId="0" fontId="14" fillId="0" borderId="1607" xfId="0" applyFont="1" applyBorder="1" applyAlignment="1">
      <alignment horizontal="left" vertical="center" shrinkToFit="1"/>
    </xf>
    <xf numFmtId="0" fontId="14" fillId="0" borderId="1608" xfId="0" applyFont="1" applyBorder="1" applyAlignment="1">
      <alignment horizontal="left" vertical="center" shrinkToFit="1"/>
    </xf>
    <xf numFmtId="0" fontId="7" fillId="3" borderId="1599" xfId="0" applyFont="1" applyFill="1" applyBorder="1" applyAlignment="1">
      <alignment horizontal="center" vertical="center"/>
    </xf>
    <xf numFmtId="0" fontId="7" fillId="3" borderId="1600" xfId="0" applyFont="1" applyFill="1" applyBorder="1" applyAlignment="1">
      <alignment horizontal="center" vertical="center"/>
    </xf>
    <xf numFmtId="0" fontId="13" fillId="0" borderId="1601" xfId="0" applyFont="1" applyBorder="1" applyAlignment="1">
      <alignment horizontal="left" vertical="center" shrinkToFit="1"/>
    </xf>
    <xf numFmtId="0" fontId="13" fillId="0" borderId="1602" xfId="0" applyFont="1" applyBorder="1" applyAlignment="1">
      <alignment horizontal="left" vertical="center" shrinkToFit="1"/>
    </xf>
    <xf numFmtId="0" fontId="13" fillId="0" borderId="1603" xfId="0" applyFont="1" applyBorder="1" applyAlignment="1">
      <alignment horizontal="left" vertical="center" shrinkToFit="1"/>
    </xf>
    <xf numFmtId="0" fontId="13" fillId="0" borderId="1606" xfId="0" applyFont="1" applyBorder="1" applyAlignment="1">
      <alignment horizontal="left" vertical="center" shrinkToFit="1"/>
    </xf>
    <xf numFmtId="0" fontId="13" fillId="0" borderId="1607" xfId="0" applyFont="1" applyBorder="1" applyAlignment="1">
      <alignment horizontal="left" vertical="center" shrinkToFit="1"/>
    </xf>
    <xf numFmtId="0" fontId="13" fillId="0" borderId="1608" xfId="0" applyFont="1" applyBorder="1" applyAlignment="1">
      <alignment horizontal="left" vertical="center" shrinkToFit="1"/>
    </xf>
    <xf numFmtId="0" fontId="7" fillId="3" borderId="1614" xfId="0" applyFont="1" applyFill="1" applyBorder="1" applyAlignment="1">
      <alignment horizontal="center" vertical="center"/>
    </xf>
    <xf numFmtId="0" fontId="7" fillId="3" borderId="1615" xfId="0" applyFont="1" applyFill="1" applyBorder="1" applyAlignment="1">
      <alignment horizontal="center" vertical="center"/>
    </xf>
    <xf numFmtId="0" fontId="14" fillId="0" borderId="1616" xfId="0" applyFont="1" applyBorder="1" applyAlignment="1">
      <alignment horizontal="left" vertical="center" shrinkToFit="1"/>
    </xf>
    <xf numFmtId="0" fontId="14" fillId="0" borderId="1617" xfId="0" applyFont="1" applyBorder="1" applyAlignment="1">
      <alignment horizontal="left" vertical="center" shrinkToFit="1"/>
    </xf>
    <xf numFmtId="0" fontId="14" fillId="0" borderId="1618" xfId="0" applyFont="1" applyBorder="1" applyAlignment="1">
      <alignment horizontal="left" vertical="center" shrinkToFit="1"/>
    </xf>
    <xf numFmtId="0" fontId="7" fillId="3" borderId="1619" xfId="0" applyFont="1" applyFill="1" applyBorder="1" applyAlignment="1">
      <alignment horizontal="center" vertical="center" wrapText="1"/>
    </xf>
    <xf numFmtId="0" fontId="7" fillId="3" borderId="1620" xfId="0" applyFont="1" applyFill="1" applyBorder="1" applyAlignment="1">
      <alignment horizontal="center" vertical="center" wrapText="1"/>
    </xf>
    <xf numFmtId="0" fontId="7" fillId="3" borderId="1621" xfId="0" applyFont="1" applyFill="1" applyBorder="1" applyAlignment="1">
      <alignment horizontal="center" vertical="center" wrapText="1"/>
    </xf>
    <xf numFmtId="0" fontId="7" fillId="4" borderId="1619" xfId="0" applyFont="1" applyFill="1" applyBorder="1" applyAlignment="1">
      <alignment horizontal="left" vertical="top" wrapText="1"/>
    </xf>
    <xf numFmtId="0" fontId="7" fillId="4" borderId="1620" xfId="0" applyFont="1" applyFill="1" applyBorder="1" applyAlignment="1">
      <alignment horizontal="left" vertical="top" wrapText="1"/>
    </xf>
    <xf numFmtId="0" fontId="7" fillId="4" borderId="1621" xfId="0" applyFont="1" applyFill="1" applyBorder="1" applyAlignment="1">
      <alignment horizontal="left" vertical="top" wrapText="1"/>
    </xf>
    <xf numFmtId="0" fontId="10" fillId="4" borderId="1619" xfId="0" applyFont="1" applyFill="1" applyBorder="1" applyAlignment="1">
      <alignment horizontal="center" vertical="center" wrapText="1"/>
    </xf>
    <xf numFmtId="0" fontId="10" fillId="4" borderId="1621" xfId="0" applyFont="1" applyFill="1" applyBorder="1" applyAlignment="1">
      <alignment horizontal="center" vertical="center" wrapText="1"/>
    </xf>
    <xf numFmtId="0" fontId="16" fillId="0" borderId="1619" xfId="0" applyFont="1" applyBorder="1" applyAlignment="1">
      <alignment horizontal="left" vertical="center" wrapText="1"/>
    </xf>
    <xf numFmtId="0" fontId="16" fillId="0" borderId="1620" xfId="0" applyFont="1" applyBorder="1" applyAlignment="1">
      <alignment horizontal="left" vertical="center" wrapText="1"/>
    </xf>
    <xf numFmtId="0" fontId="16" fillId="0" borderId="1621" xfId="0" applyFont="1" applyBorder="1" applyAlignment="1">
      <alignment horizontal="left" vertical="center" wrapText="1"/>
    </xf>
    <xf numFmtId="0" fontId="7" fillId="3" borderId="1619" xfId="0" applyFont="1" applyFill="1" applyBorder="1" applyAlignment="1">
      <alignment horizontal="center" vertical="center"/>
    </xf>
    <xf numFmtId="0" fontId="7" fillId="3" borderId="1620" xfId="0" applyFont="1" applyFill="1" applyBorder="1" applyAlignment="1">
      <alignment horizontal="center" vertical="center"/>
    </xf>
    <xf numFmtId="0" fontId="11" fillId="0" borderId="1620" xfId="0" applyFont="1" applyBorder="1" applyAlignment="1">
      <alignment horizontal="left" vertical="center" wrapText="1"/>
    </xf>
    <xf numFmtId="0" fontId="11" fillId="0" borderId="1621" xfId="0" applyFont="1" applyBorder="1" applyAlignment="1">
      <alignment horizontal="left" vertical="center" wrapText="1"/>
    </xf>
    <xf numFmtId="0" fontId="7" fillId="3" borderId="1622" xfId="0" applyFont="1" applyFill="1" applyBorder="1" applyAlignment="1">
      <alignment horizontal="center" vertical="center"/>
    </xf>
    <xf numFmtId="0" fontId="7" fillId="3" borderId="1623" xfId="0" applyFont="1" applyFill="1" applyBorder="1" applyAlignment="1">
      <alignment horizontal="center" vertical="center"/>
    </xf>
    <xf numFmtId="0" fontId="13" fillId="0" borderId="1624" xfId="0" applyFont="1" applyBorder="1" applyAlignment="1">
      <alignment horizontal="left" vertical="center" shrinkToFit="1"/>
    </xf>
    <xf numFmtId="0" fontId="13" fillId="0" borderId="1625" xfId="0" applyFont="1" applyBorder="1" applyAlignment="1">
      <alignment horizontal="left" vertical="center" shrinkToFit="1"/>
    </xf>
    <xf numFmtId="0" fontId="13" fillId="0" borderId="1626" xfId="0" applyFont="1" applyBorder="1" applyAlignment="1">
      <alignment horizontal="left" vertical="center" shrinkToFit="1"/>
    </xf>
    <xf numFmtId="0" fontId="7" fillId="4" borderId="1633" xfId="0" applyFont="1" applyFill="1" applyBorder="1" applyAlignment="1">
      <alignment horizontal="left" vertical="top" wrapText="1"/>
    </xf>
    <xf numFmtId="0" fontId="7" fillId="4" borderId="1634" xfId="0" applyFont="1" applyFill="1" applyBorder="1" applyAlignment="1">
      <alignment horizontal="left" vertical="top" wrapText="1"/>
    </xf>
    <xf numFmtId="0" fontId="7" fillId="3" borderId="1627" xfId="0" applyFont="1" applyFill="1" applyBorder="1" applyAlignment="1">
      <alignment horizontal="center" vertical="center"/>
    </xf>
    <xf numFmtId="0" fontId="7" fillId="3" borderId="1628" xfId="0" applyFont="1" applyFill="1" applyBorder="1" applyAlignment="1">
      <alignment horizontal="center" vertical="center"/>
    </xf>
    <xf numFmtId="0" fontId="14" fillId="0" borderId="1629" xfId="0" applyFont="1" applyBorder="1" applyAlignment="1">
      <alignment horizontal="left" vertical="center" shrinkToFit="1"/>
    </xf>
    <xf numFmtId="0" fontId="14" fillId="0" borderId="1630" xfId="0" applyFont="1" applyBorder="1" applyAlignment="1">
      <alignment horizontal="left" vertical="center" shrinkToFit="1"/>
    </xf>
    <xf numFmtId="0" fontId="14" fillId="0" borderId="1631" xfId="0" applyFont="1" applyBorder="1" applyAlignment="1">
      <alignment horizontal="left" vertical="center" shrinkToFit="1"/>
    </xf>
    <xf numFmtId="0" fontId="7" fillId="3" borderId="1640" xfId="0" applyFont="1" applyFill="1" applyBorder="1" applyAlignment="1">
      <alignment horizontal="center" vertical="center"/>
    </xf>
    <xf numFmtId="0" fontId="7" fillId="3" borderId="1641" xfId="0" applyFont="1" applyFill="1" applyBorder="1" applyAlignment="1">
      <alignment horizontal="center" vertical="center"/>
    </xf>
    <xf numFmtId="0" fontId="14" fillId="0" borderId="1642" xfId="0" applyFont="1" applyBorder="1" applyAlignment="1">
      <alignment horizontal="left" vertical="center" shrinkToFit="1"/>
    </xf>
    <xf numFmtId="0" fontId="14" fillId="0" borderId="1643" xfId="0" applyFont="1" applyBorder="1" applyAlignment="1">
      <alignment horizontal="left" vertical="center" shrinkToFit="1"/>
    </xf>
    <xf numFmtId="0" fontId="14" fillId="0" borderId="1644" xfId="0" applyFont="1" applyBorder="1" applyAlignment="1">
      <alignment horizontal="left" vertical="center" shrinkToFit="1"/>
    </xf>
    <xf numFmtId="0" fontId="13" fillId="0" borderId="1629" xfId="0" applyFont="1" applyBorder="1" applyAlignment="1">
      <alignment horizontal="left" vertical="center" shrinkToFit="1"/>
    </xf>
    <xf numFmtId="0" fontId="13" fillId="0" borderId="1630" xfId="0" applyFont="1" applyBorder="1" applyAlignment="1">
      <alignment horizontal="left" vertical="center" shrinkToFit="1"/>
    </xf>
    <xf numFmtId="0" fontId="13" fillId="0" borderId="1631" xfId="0" applyFont="1" applyBorder="1" applyAlignment="1">
      <alignment horizontal="left" vertical="center" shrinkToFit="1"/>
    </xf>
    <xf numFmtId="0" fontId="7" fillId="3" borderId="1632" xfId="0" applyFont="1" applyFill="1" applyBorder="1" applyAlignment="1">
      <alignment horizontal="center" vertical="center" wrapText="1"/>
    </xf>
    <xf numFmtId="0" fontId="7" fillId="3" borderId="1633" xfId="0" applyFont="1" applyFill="1" applyBorder="1" applyAlignment="1">
      <alignment horizontal="center" vertical="center" wrapText="1"/>
    </xf>
    <xf numFmtId="0" fontId="11" fillId="0" borderId="1633" xfId="0" applyFont="1" applyBorder="1" applyAlignment="1">
      <alignment horizontal="left" vertical="center" wrapText="1"/>
    </xf>
    <xf numFmtId="0" fontId="11" fillId="0" borderId="1634" xfId="0" applyFont="1" applyBorder="1" applyAlignment="1">
      <alignment horizontal="left" vertical="center" wrapText="1"/>
    </xf>
    <xf numFmtId="0" fontId="7" fillId="3" borderId="1635" xfId="0" applyFont="1" applyFill="1" applyBorder="1" applyAlignment="1">
      <alignment horizontal="center" vertical="center"/>
    </xf>
    <xf numFmtId="0" fontId="7" fillId="3" borderId="1636" xfId="0" applyFont="1" applyFill="1" applyBorder="1" applyAlignment="1">
      <alignment horizontal="center" vertical="center"/>
    </xf>
    <xf numFmtId="0" fontId="7" fillId="3" borderId="1637" xfId="0" applyFont="1" applyFill="1" applyBorder="1" applyAlignment="1">
      <alignment horizontal="center" vertical="center"/>
    </xf>
    <xf numFmtId="0" fontId="8" fillId="0" borderId="1638" xfId="0" applyFont="1" applyBorder="1" applyAlignment="1">
      <alignment horizontal="left" vertical="top" wrapText="1"/>
    </xf>
    <xf numFmtId="0" fontId="8" fillId="0" borderId="1636" xfId="0" applyFont="1" applyBorder="1" applyAlignment="1">
      <alignment horizontal="left" vertical="top" wrapText="1"/>
    </xf>
    <xf numFmtId="0" fontId="8" fillId="0" borderId="1639" xfId="0" applyFont="1" applyBorder="1" applyAlignment="1">
      <alignment horizontal="left" vertical="top" wrapText="1"/>
    </xf>
    <xf numFmtId="0" fontId="7" fillId="3" borderId="1632" xfId="0" applyFont="1" applyFill="1" applyBorder="1" applyAlignment="1">
      <alignment horizontal="center" vertical="center"/>
    </xf>
    <xf numFmtId="0" fontId="7" fillId="3" borderId="1633" xfId="0" applyFont="1" applyFill="1" applyBorder="1" applyAlignment="1">
      <alignment horizontal="center" vertical="center"/>
    </xf>
    <xf numFmtId="0" fontId="7" fillId="3" borderId="1645" xfId="0" applyFont="1" applyFill="1" applyBorder="1" applyAlignment="1">
      <alignment horizontal="center" vertical="center" wrapText="1"/>
    </xf>
    <xf numFmtId="0" fontId="7" fillId="3" borderId="1656" xfId="0" applyFont="1" applyFill="1" applyBorder="1" applyAlignment="1">
      <alignment horizontal="center" vertical="center"/>
    </xf>
    <xf numFmtId="0" fontId="7" fillId="3" borderId="1657" xfId="0" applyFont="1" applyFill="1" applyBorder="1" applyAlignment="1">
      <alignment horizontal="center" vertical="center"/>
    </xf>
    <xf numFmtId="0" fontId="7" fillId="3" borderId="1658" xfId="0" applyFont="1" applyFill="1" applyBorder="1" applyAlignment="1">
      <alignment horizontal="center" vertical="center"/>
    </xf>
    <xf numFmtId="0" fontId="8" fillId="0" borderId="1659" xfId="0" applyFont="1" applyBorder="1" applyAlignment="1">
      <alignment horizontal="left" vertical="top" wrapText="1"/>
    </xf>
    <xf numFmtId="0" fontId="8" fillId="0" borderId="1657" xfId="0" applyFont="1" applyBorder="1" applyAlignment="1">
      <alignment horizontal="left" vertical="top" wrapText="1"/>
    </xf>
    <xf numFmtId="0" fontId="8" fillId="0" borderId="1660" xfId="0" applyFont="1" applyBorder="1" applyAlignment="1">
      <alignment horizontal="left" vertical="top" wrapText="1"/>
    </xf>
    <xf numFmtId="0" fontId="7" fillId="3" borderId="1651" xfId="0" applyFont="1" applyFill="1" applyBorder="1" applyAlignment="1">
      <alignment horizontal="center" vertical="center"/>
    </xf>
    <xf numFmtId="0" fontId="7" fillId="3" borderId="1652" xfId="0" applyFont="1" applyFill="1" applyBorder="1" applyAlignment="1">
      <alignment horizontal="center" vertical="center"/>
    </xf>
    <xf numFmtId="0" fontId="14" fillId="0" borderId="1653" xfId="0" applyFont="1" applyBorder="1" applyAlignment="1">
      <alignment horizontal="left" vertical="center" shrinkToFit="1"/>
    </xf>
    <xf numFmtId="0" fontId="14" fillId="0" borderId="1654" xfId="0" applyFont="1" applyBorder="1" applyAlignment="1">
      <alignment horizontal="left" vertical="center" shrinkToFit="1"/>
    </xf>
    <xf numFmtId="0" fontId="14" fillId="0" borderId="1655" xfId="0" applyFont="1" applyBorder="1" applyAlignment="1">
      <alignment horizontal="left" vertical="center" shrinkToFit="1"/>
    </xf>
    <xf numFmtId="0" fontId="7" fillId="3" borderId="1646" xfId="0" applyFont="1" applyFill="1" applyBorder="1" applyAlignment="1">
      <alignment horizontal="center" vertical="center"/>
    </xf>
    <xf numFmtId="0" fontId="7" fillId="3" borderId="1647" xfId="0" applyFont="1" applyFill="1" applyBorder="1" applyAlignment="1">
      <alignment horizontal="center" vertical="center"/>
    </xf>
    <xf numFmtId="0" fontId="13" fillId="0" borderId="1648" xfId="0" applyFont="1" applyBorder="1" applyAlignment="1">
      <alignment horizontal="left" vertical="center" shrinkToFit="1"/>
    </xf>
    <xf numFmtId="0" fontId="13" fillId="0" borderId="1649" xfId="0" applyFont="1" applyBorder="1" applyAlignment="1">
      <alignment horizontal="left" vertical="center" shrinkToFit="1"/>
    </xf>
    <xf numFmtId="0" fontId="13" fillId="0" borderId="1650" xfId="0" applyFont="1" applyBorder="1" applyAlignment="1">
      <alignment horizontal="left" vertical="center" shrinkToFit="1"/>
    </xf>
    <xf numFmtId="0" fontId="13" fillId="0" borderId="1653" xfId="0" applyFont="1" applyBorder="1" applyAlignment="1">
      <alignment horizontal="left" vertical="center" shrinkToFit="1"/>
    </xf>
    <xf numFmtId="0" fontId="13" fillId="0" borderId="1654" xfId="0" applyFont="1" applyBorder="1" applyAlignment="1">
      <alignment horizontal="left" vertical="center" shrinkToFit="1"/>
    </xf>
    <xf numFmtId="0" fontId="13" fillId="0" borderId="1655" xfId="0" applyFont="1" applyBorder="1" applyAlignment="1">
      <alignment horizontal="left" vertical="center" shrinkToFit="1"/>
    </xf>
    <xf numFmtId="0" fontId="7" fillId="3" borderId="1661" xfId="0" applyFont="1" applyFill="1" applyBorder="1" applyAlignment="1">
      <alignment horizontal="center" vertical="center"/>
    </xf>
    <xf numFmtId="0" fontId="7" fillId="3" borderId="1662" xfId="0" applyFont="1" applyFill="1" applyBorder="1" applyAlignment="1">
      <alignment horizontal="center" vertical="center"/>
    </xf>
    <xf numFmtId="0" fontId="14" fillId="0" borderId="1663" xfId="0" applyFont="1" applyBorder="1" applyAlignment="1">
      <alignment horizontal="left" vertical="center" shrinkToFit="1"/>
    </xf>
    <xf numFmtId="0" fontId="14" fillId="0" borderId="1664" xfId="0" applyFont="1" applyBorder="1" applyAlignment="1">
      <alignment horizontal="left" vertical="center" shrinkToFit="1"/>
    </xf>
    <xf numFmtId="0" fontId="14" fillId="0" borderId="1665" xfId="0" applyFont="1" applyBorder="1" applyAlignment="1">
      <alignment horizontal="left" vertical="center" shrinkToFit="1"/>
    </xf>
    <xf numFmtId="0" fontId="7" fillId="3" borderId="1666" xfId="0" applyFont="1" applyFill="1" applyBorder="1" applyAlignment="1">
      <alignment horizontal="center" vertical="center" wrapText="1"/>
    </xf>
    <xf numFmtId="0" fontId="7" fillId="3" borderId="1667" xfId="0" applyFont="1" applyFill="1" applyBorder="1" applyAlignment="1">
      <alignment horizontal="center" vertical="center" wrapText="1"/>
    </xf>
    <xf numFmtId="0" fontId="7" fillId="3" borderId="1668" xfId="0" applyFont="1" applyFill="1" applyBorder="1" applyAlignment="1">
      <alignment horizontal="center" vertical="center" wrapText="1"/>
    </xf>
    <xf numFmtId="0" fontId="7" fillId="4" borderId="1666" xfId="0" applyFont="1" applyFill="1" applyBorder="1" applyAlignment="1">
      <alignment horizontal="left" vertical="top" wrapText="1"/>
    </xf>
    <xf numFmtId="0" fontId="7" fillId="4" borderId="1667" xfId="0" applyFont="1" applyFill="1" applyBorder="1" applyAlignment="1">
      <alignment horizontal="left" vertical="top" wrapText="1"/>
    </xf>
    <xf numFmtId="0" fontId="7" fillId="4" borderId="1668" xfId="0" applyFont="1" applyFill="1" applyBorder="1" applyAlignment="1">
      <alignment horizontal="left" vertical="top" wrapText="1"/>
    </xf>
    <xf numFmtId="0" fontId="10" fillId="4" borderId="1666" xfId="0" applyFont="1" applyFill="1" applyBorder="1" applyAlignment="1">
      <alignment horizontal="center" vertical="center" wrapText="1"/>
    </xf>
    <xf numFmtId="0" fontId="10" fillId="4" borderId="1668" xfId="0" applyFont="1" applyFill="1" applyBorder="1" applyAlignment="1">
      <alignment horizontal="center" vertical="center" wrapText="1"/>
    </xf>
    <xf numFmtId="0" fontId="16" fillId="0" borderId="1666" xfId="0" applyFont="1" applyBorder="1" applyAlignment="1">
      <alignment horizontal="left" vertical="center" wrapText="1"/>
    </xf>
    <xf numFmtId="0" fontId="16" fillId="0" borderId="1667" xfId="0" applyFont="1" applyBorder="1" applyAlignment="1">
      <alignment horizontal="left" vertical="center" wrapText="1"/>
    </xf>
    <xf numFmtId="0" fontId="16" fillId="0" borderId="1668" xfId="0" applyFont="1" applyBorder="1" applyAlignment="1">
      <alignment horizontal="left" vertical="center" wrapText="1"/>
    </xf>
    <xf numFmtId="0" fontId="7" fillId="3" borderId="1666" xfId="0" applyFont="1" applyFill="1" applyBorder="1" applyAlignment="1">
      <alignment horizontal="center" vertical="center"/>
    </xf>
    <xf numFmtId="0" fontId="7" fillId="3" borderId="1667" xfId="0" applyFont="1" applyFill="1" applyBorder="1" applyAlignment="1">
      <alignment horizontal="center" vertical="center"/>
    </xf>
    <xf numFmtId="0" fontId="11" fillId="0" borderId="1667" xfId="0" applyFont="1" applyBorder="1" applyAlignment="1">
      <alignment horizontal="left" vertical="center" wrapText="1"/>
    </xf>
    <xf numFmtId="0" fontId="11" fillId="0" borderId="1668" xfId="0" applyFont="1" applyBorder="1" applyAlignment="1">
      <alignment horizontal="left" vertical="center" wrapText="1"/>
    </xf>
    <xf numFmtId="0" fontId="7" fillId="3" borderId="1669" xfId="0" applyFont="1" applyFill="1" applyBorder="1" applyAlignment="1">
      <alignment horizontal="center" vertical="center"/>
    </xf>
    <xf numFmtId="0" fontId="7" fillId="3" borderId="1670" xfId="0" applyFont="1" applyFill="1" applyBorder="1" applyAlignment="1">
      <alignment horizontal="center" vertical="center"/>
    </xf>
    <xf numFmtId="0" fontId="13" fillId="0" borderId="1671" xfId="0" applyFont="1" applyBorder="1" applyAlignment="1">
      <alignment horizontal="left" vertical="center" shrinkToFit="1"/>
    </xf>
    <xf numFmtId="0" fontId="13" fillId="0" borderId="1672" xfId="0" applyFont="1" applyBorder="1" applyAlignment="1">
      <alignment horizontal="left" vertical="center" shrinkToFit="1"/>
    </xf>
    <xf numFmtId="0" fontId="13" fillId="0" borderId="1673" xfId="0" applyFont="1" applyBorder="1" applyAlignment="1">
      <alignment horizontal="left" vertical="center" shrinkToFit="1"/>
    </xf>
    <xf numFmtId="0" fontId="7" fillId="4" borderId="1680" xfId="0" applyFont="1" applyFill="1" applyBorder="1" applyAlignment="1">
      <alignment horizontal="left" vertical="top" wrapText="1"/>
    </xf>
    <xf numFmtId="0" fontId="7" fillId="4" borderId="1681" xfId="0" applyFont="1" applyFill="1" applyBorder="1" applyAlignment="1">
      <alignment horizontal="left" vertical="top" wrapText="1"/>
    </xf>
    <xf numFmtId="0" fontId="7" fillId="3" borderId="1674" xfId="0" applyFont="1" applyFill="1" applyBorder="1" applyAlignment="1">
      <alignment horizontal="center" vertical="center"/>
    </xf>
    <xf numFmtId="0" fontId="7" fillId="3" borderId="1675" xfId="0" applyFont="1" applyFill="1" applyBorder="1" applyAlignment="1">
      <alignment horizontal="center" vertical="center"/>
    </xf>
    <xf numFmtId="0" fontId="14" fillId="0" borderId="1676" xfId="0" applyFont="1" applyBorder="1" applyAlignment="1">
      <alignment horizontal="left" vertical="center" shrinkToFit="1"/>
    </xf>
    <xf numFmtId="0" fontId="14" fillId="0" borderId="1677" xfId="0" applyFont="1" applyBorder="1" applyAlignment="1">
      <alignment horizontal="left" vertical="center" shrinkToFit="1"/>
    </xf>
    <xf numFmtId="0" fontId="14" fillId="0" borderId="1678" xfId="0" applyFont="1" applyBorder="1" applyAlignment="1">
      <alignment horizontal="left" vertical="center" shrinkToFit="1"/>
    </xf>
    <xf numFmtId="0" fontId="7" fillId="3" borderId="1687" xfId="0" applyFont="1" applyFill="1" applyBorder="1" applyAlignment="1">
      <alignment horizontal="center" vertical="center"/>
    </xf>
    <xf numFmtId="0" fontId="7" fillId="3" borderId="1688" xfId="0" applyFont="1" applyFill="1" applyBorder="1" applyAlignment="1">
      <alignment horizontal="center" vertical="center"/>
    </xf>
    <xf numFmtId="0" fontId="14" fillId="0" borderId="1689" xfId="0" applyFont="1" applyBorder="1" applyAlignment="1">
      <alignment horizontal="left" vertical="center" shrinkToFit="1"/>
    </xf>
    <xf numFmtId="0" fontId="14" fillId="0" borderId="1690" xfId="0" applyFont="1" applyBorder="1" applyAlignment="1">
      <alignment horizontal="left" vertical="center" shrinkToFit="1"/>
    </xf>
    <xf numFmtId="0" fontId="14" fillId="0" borderId="1691" xfId="0" applyFont="1" applyBorder="1" applyAlignment="1">
      <alignment horizontal="left" vertical="center" shrinkToFit="1"/>
    </xf>
    <xf numFmtId="0" fontId="13" fillId="0" borderId="1676" xfId="0" applyFont="1" applyBorder="1" applyAlignment="1">
      <alignment horizontal="left" vertical="center" shrinkToFit="1"/>
    </xf>
    <xf numFmtId="0" fontId="13" fillId="0" borderId="1677" xfId="0" applyFont="1" applyBorder="1" applyAlignment="1">
      <alignment horizontal="left" vertical="center" shrinkToFit="1"/>
    </xf>
    <xf numFmtId="0" fontId="13" fillId="0" borderId="1678" xfId="0" applyFont="1" applyBorder="1" applyAlignment="1">
      <alignment horizontal="left" vertical="center" shrinkToFit="1"/>
    </xf>
    <xf numFmtId="0" fontId="7" fillId="3" borderId="1679" xfId="0" applyFont="1" applyFill="1" applyBorder="1" applyAlignment="1">
      <alignment horizontal="center" vertical="center" wrapText="1"/>
    </xf>
    <xf numFmtId="0" fontId="7" fillId="3" borderId="1680" xfId="0" applyFont="1" applyFill="1" applyBorder="1" applyAlignment="1">
      <alignment horizontal="center" vertical="center" wrapText="1"/>
    </xf>
    <xf numFmtId="0" fontId="11" fillId="0" borderId="1680" xfId="0" applyFont="1" applyBorder="1" applyAlignment="1">
      <alignment horizontal="left" vertical="center" wrapText="1"/>
    </xf>
    <xf numFmtId="0" fontId="11" fillId="0" borderId="1681" xfId="0" applyFont="1" applyBorder="1" applyAlignment="1">
      <alignment horizontal="left" vertical="center" wrapText="1"/>
    </xf>
    <xf numFmtId="0" fontId="7" fillId="3" borderId="1682" xfId="0" applyFont="1" applyFill="1" applyBorder="1" applyAlignment="1">
      <alignment horizontal="center" vertical="center"/>
    </xf>
    <xf numFmtId="0" fontId="7" fillId="3" borderId="1683" xfId="0" applyFont="1" applyFill="1" applyBorder="1" applyAlignment="1">
      <alignment horizontal="center" vertical="center"/>
    </xf>
    <xf numFmtId="0" fontId="7" fillId="3" borderId="1684" xfId="0" applyFont="1" applyFill="1" applyBorder="1" applyAlignment="1">
      <alignment horizontal="center" vertical="center"/>
    </xf>
    <xf numFmtId="0" fontId="8" fillId="0" borderId="1685" xfId="0" applyFont="1" applyBorder="1" applyAlignment="1">
      <alignment horizontal="left" vertical="top" wrapText="1"/>
    </xf>
    <xf numFmtId="0" fontId="8" fillId="0" borderId="1683" xfId="0" applyFont="1" applyBorder="1" applyAlignment="1">
      <alignment horizontal="left" vertical="top" wrapText="1"/>
    </xf>
    <xf numFmtId="0" fontId="8" fillId="0" borderId="1686" xfId="0" applyFont="1" applyBorder="1" applyAlignment="1">
      <alignment horizontal="left" vertical="top" wrapText="1"/>
    </xf>
    <xf numFmtId="0" fontId="7" fillId="3" borderId="1679" xfId="0" applyFont="1" applyFill="1" applyBorder="1" applyAlignment="1">
      <alignment horizontal="center" vertical="center"/>
    </xf>
    <xf numFmtId="0" fontId="7" fillId="3" borderId="1680" xfId="0" applyFont="1" applyFill="1" applyBorder="1" applyAlignment="1">
      <alignment horizontal="center" vertical="center"/>
    </xf>
    <xf numFmtId="0" fontId="7" fillId="3" borderId="1692" xfId="0" applyFont="1" applyFill="1" applyBorder="1" applyAlignment="1">
      <alignment horizontal="center" vertical="center" wrapText="1"/>
    </xf>
    <xf numFmtId="0" fontId="7" fillId="3" borderId="1703" xfId="0" applyFont="1" applyFill="1" applyBorder="1" applyAlignment="1">
      <alignment horizontal="center" vertical="center"/>
    </xf>
    <xf numFmtId="0" fontId="7" fillId="3" borderId="1704" xfId="0" applyFont="1" applyFill="1" applyBorder="1" applyAlignment="1">
      <alignment horizontal="center" vertical="center"/>
    </xf>
    <xf numFmtId="0" fontId="7" fillId="3" borderId="1705" xfId="0" applyFont="1" applyFill="1" applyBorder="1" applyAlignment="1">
      <alignment horizontal="center" vertical="center"/>
    </xf>
    <xf numFmtId="0" fontId="8" fillId="0" borderId="1706" xfId="0" applyFont="1" applyBorder="1" applyAlignment="1">
      <alignment horizontal="left" vertical="top" wrapText="1"/>
    </xf>
    <xf numFmtId="0" fontId="8" fillId="0" borderId="1704" xfId="0" applyFont="1" applyBorder="1" applyAlignment="1">
      <alignment horizontal="left" vertical="top" wrapText="1"/>
    </xf>
    <xf numFmtId="0" fontId="8" fillId="0" borderId="1707" xfId="0" applyFont="1" applyBorder="1" applyAlignment="1">
      <alignment horizontal="left" vertical="top" wrapText="1"/>
    </xf>
    <xf numFmtId="0" fontId="7" fillId="3" borderId="1698" xfId="0" applyFont="1" applyFill="1" applyBorder="1" applyAlignment="1">
      <alignment horizontal="center" vertical="center"/>
    </xf>
    <xf numFmtId="0" fontId="7" fillId="3" borderId="1699" xfId="0" applyFont="1" applyFill="1" applyBorder="1" applyAlignment="1">
      <alignment horizontal="center" vertical="center"/>
    </xf>
    <xf numFmtId="0" fontId="14" fillId="0" borderId="1700" xfId="0" applyFont="1" applyBorder="1" applyAlignment="1">
      <alignment horizontal="left" vertical="center" shrinkToFit="1"/>
    </xf>
    <xf numFmtId="0" fontId="14" fillId="0" borderId="1701" xfId="0" applyFont="1" applyBorder="1" applyAlignment="1">
      <alignment horizontal="left" vertical="center" shrinkToFit="1"/>
    </xf>
    <xf numFmtId="0" fontId="14" fillId="0" borderId="1702" xfId="0" applyFont="1" applyBorder="1" applyAlignment="1">
      <alignment horizontal="left" vertical="center" shrinkToFit="1"/>
    </xf>
    <xf numFmtId="0" fontId="7" fillId="3" borderId="1693" xfId="0" applyFont="1" applyFill="1" applyBorder="1" applyAlignment="1">
      <alignment horizontal="center" vertical="center"/>
    </xf>
    <xf numFmtId="0" fontId="7" fillId="3" borderId="1694" xfId="0" applyFont="1" applyFill="1" applyBorder="1" applyAlignment="1">
      <alignment horizontal="center" vertical="center"/>
    </xf>
    <xf numFmtId="0" fontId="13" fillId="0" borderId="1695" xfId="0" applyFont="1" applyBorder="1" applyAlignment="1">
      <alignment horizontal="left" vertical="center" shrinkToFit="1"/>
    </xf>
    <xf numFmtId="0" fontId="13" fillId="0" borderId="1696" xfId="0" applyFont="1" applyBorder="1" applyAlignment="1">
      <alignment horizontal="left" vertical="center" shrinkToFit="1"/>
    </xf>
    <xf numFmtId="0" fontId="13" fillId="0" borderId="1697" xfId="0" applyFont="1" applyBorder="1" applyAlignment="1">
      <alignment horizontal="left" vertical="center" shrinkToFit="1"/>
    </xf>
    <xf numFmtId="0" fontId="13" fillId="0" borderId="1700" xfId="0" applyFont="1" applyBorder="1" applyAlignment="1">
      <alignment horizontal="left" vertical="center" shrinkToFit="1"/>
    </xf>
    <xf numFmtId="0" fontId="13" fillId="0" borderId="1701" xfId="0" applyFont="1" applyBorder="1" applyAlignment="1">
      <alignment horizontal="left" vertical="center" shrinkToFit="1"/>
    </xf>
    <xf numFmtId="0" fontId="13" fillId="0" borderId="1702" xfId="0" applyFont="1" applyBorder="1" applyAlignment="1">
      <alignment horizontal="left" vertical="center" shrinkToFit="1"/>
    </xf>
    <xf numFmtId="0" fontId="7" fillId="3" borderId="1708" xfId="0" applyFont="1" applyFill="1" applyBorder="1" applyAlignment="1">
      <alignment horizontal="center" vertical="center"/>
    </xf>
    <xf numFmtId="0" fontId="7" fillId="3" borderId="1709" xfId="0" applyFont="1" applyFill="1" applyBorder="1" applyAlignment="1">
      <alignment horizontal="center" vertical="center"/>
    </xf>
    <xf numFmtId="0" fontId="14" fillId="0" borderId="1710" xfId="0" applyFont="1" applyBorder="1" applyAlignment="1">
      <alignment horizontal="left" vertical="center" shrinkToFit="1"/>
    </xf>
    <xf numFmtId="0" fontId="14" fillId="0" borderId="1711" xfId="0" applyFont="1" applyBorder="1" applyAlignment="1">
      <alignment horizontal="left" vertical="center" shrinkToFit="1"/>
    </xf>
    <xf numFmtId="0" fontId="14" fillId="0" borderId="1712" xfId="0" applyFont="1" applyBorder="1" applyAlignment="1">
      <alignment horizontal="left" vertical="center" shrinkToFit="1"/>
    </xf>
    <xf numFmtId="0" fontId="7" fillId="3" borderId="1713" xfId="0" applyFont="1" applyFill="1" applyBorder="1" applyAlignment="1">
      <alignment horizontal="center" vertical="center" wrapText="1"/>
    </xf>
    <xf numFmtId="0" fontId="7" fillId="3" borderId="1714" xfId="0" applyFont="1" applyFill="1" applyBorder="1" applyAlignment="1">
      <alignment horizontal="center" vertical="center" wrapText="1"/>
    </xf>
    <xf numFmtId="0" fontId="7" fillId="3" borderId="1715" xfId="0" applyFont="1" applyFill="1" applyBorder="1" applyAlignment="1">
      <alignment horizontal="center" vertical="center" wrapText="1"/>
    </xf>
    <xf numFmtId="0" fontId="7" fillId="4" borderId="1713" xfId="0" applyFont="1" applyFill="1" applyBorder="1" applyAlignment="1">
      <alignment horizontal="left" vertical="top" wrapText="1"/>
    </xf>
    <xf numFmtId="0" fontId="7" fillId="4" borderId="1714" xfId="0" applyFont="1" applyFill="1" applyBorder="1" applyAlignment="1">
      <alignment horizontal="left" vertical="top" wrapText="1"/>
    </xf>
    <xf numFmtId="0" fontId="7" fillId="4" borderId="1715" xfId="0" applyFont="1" applyFill="1" applyBorder="1" applyAlignment="1">
      <alignment horizontal="left" vertical="top" wrapText="1"/>
    </xf>
    <xf numFmtId="0" fontId="10" fillId="4" borderId="1713" xfId="0" applyFont="1" applyFill="1" applyBorder="1" applyAlignment="1">
      <alignment horizontal="center" vertical="center" wrapText="1"/>
    </xf>
    <xf numFmtId="0" fontId="10" fillId="4" borderId="1715" xfId="0" applyFont="1" applyFill="1" applyBorder="1" applyAlignment="1">
      <alignment horizontal="center" vertical="center" wrapText="1"/>
    </xf>
    <xf numFmtId="0" fontId="16" fillId="0" borderId="1713" xfId="0" applyFont="1" applyBorder="1" applyAlignment="1">
      <alignment horizontal="left" vertical="center" wrapText="1"/>
    </xf>
    <xf numFmtId="0" fontId="16" fillId="0" borderId="1714" xfId="0" applyFont="1" applyBorder="1" applyAlignment="1">
      <alignment horizontal="left" vertical="center" wrapText="1"/>
    </xf>
    <xf numFmtId="0" fontId="16" fillId="0" borderId="1715" xfId="0" applyFont="1" applyBorder="1" applyAlignment="1">
      <alignment horizontal="left" vertical="center" wrapText="1"/>
    </xf>
    <xf numFmtId="0" fontId="7" fillId="3" borderId="1713" xfId="0" applyFont="1" applyFill="1" applyBorder="1" applyAlignment="1">
      <alignment horizontal="center" vertical="center"/>
    </xf>
    <xf numFmtId="0" fontId="7" fillId="3" borderId="1714" xfId="0" applyFont="1" applyFill="1" applyBorder="1" applyAlignment="1">
      <alignment horizontal="center" vertical="center"/>
    </xf>
    <xf numFmtId="0" fontId="11" fillId="0" borderId="1714" xfId="0" applyFont="1" applyBorder="1" applyAlignment="1">
      <alignment horizontal="left" vertical="center" wrapText="1"/>
    </xf>
    <xf numFmtId="0" fontId="11" fillId="0" borderId="1715" xfId="0" applyFont="1" applyBorder="1" applyAlignment="1">
      <alignment horizontal="left" vertical="center" wrapText="1"/>
    </xf>
    <xf numFmtId="0" fontId="7" fillId="3" borderId="1716" xfId="0" applyFont="1" applyFill="1" applyBorder="1" applyAlignment="1">
      <alignment horizontal="center" vertical="center"/>
    </xf>
    <xf numFmtId="0" fontId="7" fillId="3" borderId="1717" xfId="0" applyFont="1" applyFill="1" applyBorder="1" applyAlignment="1">
      <alignment horizontal="center" vertical="center"/>
    </xf>
    <xf numFmtId="0" fontId="13" fillId="0" borderId="1718" xfId="0" applyFont="1" applyBorder="1" applyAlignment="1">
      <alignment horizontal="left" vertical="center" shrinkToFit="1"/>
    </xf>
    <xf numFmtId="0" fontId="13" fillId="0" borderId="1719" xfId="0" applyFont="1" applyBorder="1" applyAlignment="1">
      <alignment horizontal="left" vertical="center" shrinkToFit="1"/>
    </xf>
    <xf numFmtId="0" fontId="13" fillId="0" borderId="1720" xfId="0" applyFont="1" applyBorder="1" applyAlignment="1">
      <alignment horizontal="left" vertical="center" shrinkToFit="1"/>
    </xf>
    <xf numFmtId="0" fontId="7" fillId="4" borderId="1727" xfId="0" applyFont="1" applyFill="1" applyBorder="1" applyAlignment="1">
      <alignment horizontal="left" vertical="top" wrapText="1"/>
    </xf>
    <xf numFmtId="0" fontId="7" fillId="4" borderId="1728" xfId="0" applyFont="1" applyFill="1" applyBorder="1" applyAlignment="1">
      <alignment horizontal="left" vertical="top" wrapText="1"/>
    </xf>
    <xf numFmtId="0" fontId="7" fillId="3" borderId="1721" xfId="0" applyFont="1" applyFill="1" applyBorder="1" applyAlignment="1">
      <alignment horizontal="center" vertical="center"/>
    </xf>
    <xf numFmtId="0" fontId="7" fillId="3" borderId="1722" xfId="0" applyFont="1" applyFill="1" applyBorder="1" applyAlignment="1">
      <alignment horizontal="center" vertical="center"/>
    </xf>
    <xf numFmtId="0" fontId="14" fillId="0" borderId="1723" xfId="0" applyFont="1" applyBorder="1" applyAlignment="1">
      <alignment horizontal="left" vertical="center" shrinkToFit="1"/>
    </xf>
    <xf numFmtId="0" fontId="14" fillId="0" borderId="1724" xfId="0" applyFont="1" applyBorder="1" applyAlignment="1">
      <alignment horizontal="left" vertical="center" shrinkToFit="1"/>
    </xf>
    <xf numFmtId="0" fontId="14" fillId="0" borderId="1725" xfId="0" applyFont="1" applyBorder="1" applyAlignment="1">
      <alignment horizontal="left" vertical="center" shrinkToFit="1"/>
    </xf>
    <xf numFmtId="0" fontId="7" fillId="3" borderId="1734" xfId="0" applyFont="1" applyFill="1" applyBorder="1" applyAlignment="1">
      <alignment horizontal="center" vertical="center"/>
    </xf>
    <xf numFmtId="0" fontId="7" fillId="3" borderId="1735" xfId="0" applyFont="1" applyFill="1" applyBorder="1" applyAlignment="1">
      <alignment horizontal="center" vertical="center"/>
    </xf>
    <xf numFmtId="0" fontId="14" fillId="0" borderId="1736" xfId="0" applyFont="1" applyBorder="1" applyAlignment="1">
      <alignment horizontal="left" vertical="center" shrinkToFit="1"/>
    </xf>
    <xf numFmtId="0" fontId="14" fillId="0" borderId="1737" xfId="0" applyFont="1" applyBorder="1" applyAlignment="1">
      <alignment horizontal="left" vertical="center" shrinkToFit="1"/>
    </xf>
    <xf numFmtId="0" fontId="14" fillId="0" borderId="1738" xfId="0" applyFont="1" applyBorder="1" applyAlignment="1">
      <alignment horizontal="left" vertical="center" shrinkToFit="1"/>
    </xf>
    <xf numFmtId="0" fontId="13" fillId="0" borderId="1723" xfId="0" applyFont="1" applyBorder="1" applyAlignment="1">
      <alignment horizontal="left" vertical="center" shrinkToFit="1"/>
    </xf>
    <xf numFmtId="0" fontId="13" fillId="0" borderId="1724" xfId="0" applyFont="1" applyBorder="1" applyAlignment="1">
      <alignment horizontal="left" vertical="center" shrinkToFit="1"/>
    </xf>
    <xf numFmtId="0" fontId="13" fillId="0" borderId="1725" xfId="0" applyFont="1" applyBorder="1" applyAlignment="1">
      <alignment horizontal="left" vertical="center" shrinkToFit="1"/>
    </xf>
    <xf numFmtId="0" fontId="7" fillId="3" borderId="1726" xfId="0" applyFont="1" applyFill="1" applyBorder="1" applyAlignment="1">
      <alignment horizontal="center" vertical="center" wrapText="1"/>
    </xf>
    <xf numFmtId="0" fontId="7" fillId="3" borderId="1727" xfId="0" applyFont="1" applyFill="1" applyBorder="1" applyAlignment="1">
      <alignment horizontal="center" vertical="center" wrapText="1"/>
    </xf>
    <xf numFmtId="0" fontId="11" fillId="0" borderId="1727" xfId="0" applyFont="1" applyBorder="1" applyAlignment="1">
      <alignment horizontal="left" vertical="center" wrapText="1"/>
    </xf>
    <xf numFmtId="0" fontId="11" fillId="0" borderId="1728" xfId="0" applyFont="1" applyBorder="1" applyAlignment="1">
      <alignment horizontal="left" vertical="center" wrapText="1"/>
    </xf>
    <xf numFmtId="0" fontId="7" fillId="3" borderId="1729" xfId="0" applyFont="1" applyFill="1" applyBorder="1" applyAlignment="1">
      <alignment horizontal="center" vertical="center"/>
    </xf>
    <xf numFmtId="0" fontId="7" fillId="3" borderId="1730" xfId="0" applyFont="1" applyFill="1" applyBorder="1" applyAlignment="1">
      <alignment horizontal="center" vertical="center"/>
    </xf>
    <xf numFmtId="0" fontId="7" fillId="3" borderId="1731" xfId="0" applyFont="1" applyFill="1" applyBorder="1" applyAlignment="1">
      <alignment horizontal="center" vertical="center"/>
    </xf>
    <xf numFmtId="0" fontId="8" fillId="0" borderId="1732" xfId="0" applyFont="1" applyBorder="1" applyAlignment="1">
      <alignment horizontal="left" vertical="top" wrapText="1"/>
    </xf>
    <xf numFmtId="0" fontId="8" fillId="0" borderId="1730" xfId="0" applyFont="1" applyBorder="1" applyAlignment="1">
      <alignment horizontal="left" vertical="top" wrapText="1"/>
    </xf>
    <xf numFmtId="0" fontId="8" fillId="0" borderId="1733" xfId="0" applyFont="1" applyBorder="1" applyAlignment="1">
      <alignment horizontal="left" vertical="top" wrapText="1"/>
    </xf>
    <xf numFmtId="0" fontId="7" fillId="3" borderId="1726" xfId="0" applyFont="1" applyFill="1" applyBorder="1" applyAlignment="1">
      <alignment horizontal="center" vertical="center"/>
    </xf>
    <xf numFmtId="0" fontId="7" fillId="3" borderId="1727" xfId="0" applyFont="1" applyFill="1" applyBorder="1" applyAlignment="1">
      <alignment horizontal="center" vertical="center"/>
    </xf>
    <xf numFmtId="0" fontId="7" fillId="3" borderId="1739" xfId="0" applyFont="1" applyFill="1" applyBorder="1" applyAlignment="1">
      <alignment horizontal="center" vertical="center" wrapText="1"/>
    </xf>
    <xf numFmtId="0" fontId="7" fillId="3" borderId="1750" xfId="0" applyFont="1" applyFill="1" applyBorder="1" applyAlignment="1">
      <alignment horizontal="center" vertical="center"/>
    </xf>
    <xf numFmtId="0" fontId="7" fillId="3" borderId="1751" xfId="0" applyFont="1" applyFill="1" applyBorder="1" applyAlignment="1">
      <alignment horizontal="center" vertical="center"/>
    </xf>
    <xf numFmtId="0" fontId="7" fillId="3" borderId="1752" xfId="0" applyFont="1" applyFill="1" applyBorder="1" applyAlignment="1">
      <alignment horizontal="center" vertical="center"/>
    </xf>
    <xf numFmtId="0" fontId="8" fillId="0" borderId="1753" xfId="0" applyFont="1" applyBorder="1" applyAlignment="1">
      <alignment horizontal="left" vertical="top" wrapText="1"/>
    </xf>
    <xf numFmtId="0" fontId="8" fillId="0" borderId="1751" xfId="0" applyFont="1" applyBorder="1" applyAlignment="1">
      <alignment horizontal="left" vertical="top" wrapText="1"/>
    </xf>
    <xf numFmtId="0" fontId="8" fillId="0" borderId="1754" xfId="0" applyFont="1" applyBorder="1" applyAlignment="1">
      <alignment horizontal="left" vertical="top" wrapText="1"/>
    </xf>
    <xf numFmtId="0" fontId="7" fillId="3" borderId="1745" xfId="0" applyFont="1" applyFill="1" applyBorder="1" applyAlignment="1">
      <alignment horizontal="center" vertical="center"/>
    </xf>
    <xf numFmtId="0" fontId="7" fillId="3" borderId="1746" xfId="0" applyFont="1" applyFill="1" applyBorder="1" applyAlignment="1">
      <alignment horizontal="center" vertical="center"/>
    </xf>
    <xf numFmtId="0" fontId="14" fillId="0" borderId="1747" xfId="0" applyFont="1" applyBorder="1" applyAlignment="1">
      <alignment horizontal="left" vertical="center" shrinkToFit="1"/>
    </xf>
    <xf numFmtId="0" fontId="14" fillId="0" borderId="1748" xfId="0" applyFont="1" applyBorder="1" applyAlignment="1">
      <alignment horizontal="left" vertical="center" shrinkToFit="1"/>
    </xf>
    <xf numFmtId="0" fontId="14" fillId="0" borderId="1749" xfId="0" applyFont="1" applyBorder="1" applyAlignment="1">
      <alignment horizontal="left" vertical="center" shrinkToFit="1"/>
    </xf>
    <xf numFmtId="0" fontId="7" fillId="3" borderId="1740" xfId="0" applyFont="1" applyFill="1" applyBorder="1" applyAlignment="1">
      <alignment horizontal="center" vertical="center"/>
    </xf>
    <xf numFmtId="0" fontId="7" fillId="3" borderId="1741" xfId="0" applyFont="1" applyFill="1" applyBorder="1" applyAlignment="1">
      <alignment horizontal="center" vertical="center"/>
    </xf>
    <xf numFmtId="0" fontId="13" fillId="0" borderId="1742" xfId="0" applyFont="1" applyBorder="1" applyAlignment="1">
      <alignment horizontal="left" vertical="center" shrinkToFit="1"/>
    </xf>
    <xf numFmtId="0" fontId="13" fillId="0" borderId="1743" xfId="0" applyFont="1" applyBorder="1" applyAlignment="1">
      <alignment horizontal="left" vertical="center" shrinkToFit="1"/>
    </xf>
    <xf numFmtId="0" fontId="13" fillId="0" borderId="1744" xfId="0" applyFont="1" applyBorder="1" applyAlignment="1">
      <alignment horizontal="left" vertical="center" shrinkToFit="1"/>
    </xf>
    <xf numFmtId="0" fontId="13" fillId="0" borderId="1747" xfId="0" applyFont="1" applyBorder="1" applyAlignment="1">
      <alignment horizontal="left" vertical="center" shrinkToFit="1"/>
    </xf>
    <xf numFmtId="0" fontId="13" fillId="0" borderId="1748" xfId="0" applyFont="1" applyBorder="1" applyAlignment="1">
      <alignment horizontal="left" vertical="center" shrinkToFit="1"/>
    </xf>
    <xf numFmtId="0" fontId="13" fillId="0" borderId="1749" xfId="0" applyFont="1" applyBorder="1" applyAlignment="1">
      <alignment horizontal="left" vertical="center" shrinkToFit="1"/>
    </xf>
    <xf numFmtId="0" fontId="7" fillId="3" borderId="1755" xfId="0" applyFont="1" applyFill="1" applyBorder="1" applyAlignment="1">
      <alignment horizontal="center" vertical="center"/>
    </xf>
    <xf numFmtId="0" fontId="7" fillId="3" borderId="1756" xfId="0" applyFont="1" applyFill="1" applyBorder="1" applyAlignment="1">
      <alignment horizontal="center" vertical="center"/>
    </xf>
    <xf numFmtId="0" fontId="14" fillId="0" borderId="1757" xfId="0" applyFont="1" applyBorder="1" applyAlignment="1">
      <alignment horizontal="left" vertical="center" shrinkToFit="1"/>
    </xf>
    <xf numFmtId="0" fontId="14" fillId="0" borderId="1758" xfId="0" applyFont="1" applyBorder="1" applyAlignment="1">
      <alignment horizontal="left" vertical="center" shrinkToFit="1"/>
    </xf>
    <xf numFmtId="0" fontId="14" fillId="0" borderId="1759" xfId="0" applyFont="1" applyBorder="1" applyAlignment="1">
      <alignment horizontal="left" vertical="center" shrinkToFit="1"/>
    </xf>
    <xf numFmtId="0" fontId="7" fillId="3" borderId="1760" xfId="0" applyFont="1" applyFill="1" applyBorder="1" applyAlignment="1">
      <alignment horizontal="center" vertical="center" wrapText="1"/>
    </xf>
    <xf numFmtId="0" fontId="7" fillId="3" borderId="1761" xfId="0" applyFont="1" applyFill="1" applyBorder="1" applyAlignment="1">
      <alignment horizontal="center" vertical="center" wrapText="1"/>
    </xf>
    <xf numFmtId="0" fontId="7" fillId="3" borderId="1762" xfId="0" applyFont="1" applyFill="1" applyBorder="1" applyAlignment="1">
      <alignment horizontal="center" vertical="center" wrapText="1"/>
    </xf>
    <xf numFmtId="0" fontId="7" fillId="4" borderId="1760" xfId="0" applyFont="1" applyFill="1" applyBorder="1" applyAlignment="1">
      <alignment horizontal="left" vertical="top" wrapText="1"/>
    </xf>
    <xf numFmtId="0" fontId="7" fillId="4" borderId="1761" xfId="0" applyFont="1" applyFill="1" applyBorder="1" applyAlignment="1">
      <alignment horizontal="left" vertical="top" wrapText="1"/>
    </xf>
    <xf numFmtId="0" fontId="7" fillId="4" borderId="1762" xfId="0" applyFont="1" applyFill="1" applyBorder="1" applyAlignment="1">
      <alignment horizontal="left" vertical="top" wrapText="1"/>
    </xf>
    <xf numFmtId="0" fontId="10" fillId="4" borderId="1760" xfId="0" applyFont="1" applyFill="1" applyBorder="1" applyAlignment="1">
      <alignment horizontal="center" vertical="center" wrapText="1"/>
    </xf>
    <xf numFmtId="0" fontId="10" fillId="4" borderId="1762" xfId="0" applyFont="1" applyFill="1" applyBorder="1" applyAlignment="1">
      <alignment horizontal="center" vertical="center" wrapText="1"/>
    </xf>
    <xf numFmtId="0" fontId="16" fillId="0" borderId="1760" xfId="0" applyFont="1" applyBorder="1" applyAlignment="1">
      <alignment horizontal="left" vertical="center" wrapText="1"/>
    </xf>
    <xf numFmtId="0" fontId="16" fillId="0" borderId="1761" xfId="0" applyFont="1" applyBorder="1" applyAlignment="1">
      <alignment horizontal="left" vertical="center" wrapText="1"/>
    </xf>
    <xf numFmtId="0" fontId="16" fillId="0" borderId="1762" xfId="0" applyFont="1" applyBorder="1" applyAlignment="1">
      <alignment horizontal="left" vertical="center" wrapText="1"/>
    </xf>
    <xf numFmtId="0" fontId="7" fillId="3" borderId="1760" xfId="0" applyFont="1" applyFill="1" applyBorder="1" applyAlignment="1">
      <alignment horizontal="center" vertical="center"/>
    </xf>
    <xf numFmtId="0" fontId="7" fillId="3" borderId="1761" xfId="0" applyFont="1" applyFill="1" applyBorder="1" applyAlignment="1">
      <alignment horizontal="center" vertical="center"/>
    </xf>
    <xf numFmtId="0" fontId="11" fillId="0" borderId="1761" xfId="0" applyFont="1" applyBorder="1" applyAlignment="1">
      <alignment horizontal="left" vertical="center" wrapText="1"/>
    </xf>
    <xf numFmtId="0" fontId="11" fillId="0" borderId="1762" xfId="0" applyFont="1" applyBorder="1" applyAlignment="1">
      <alignment horizontal="left" vertical="center" wrapText="1"/>
    </xf>
    <xf numFmtId="0" fontId="7" fillId="3" borderId="1763" xfId="0" applyFont="1" applyFill="1" applyBorder="1" applyAlignment="1">
      <alignment horizontal="center" vertical="center"/>
    </xf>
    <xf numFmtId="0" fontId="7" fillId="3" borderId="1764" xfId="0" applyFont="1" applyFill="1" applyBorder="1" applyAlignment="1">
      <alignment horizontal="center" vertical="center"/>
    </xf>
    <xf numFmtId="0" fontId="13" fillId="0" borderId="1765" xfId="0" applyFont="1" applyBorder="1" applyAlignment="1">
      <alignment horizontal="left" vertical="center" shrinkToFit="1"/>
    </xf>
    <xf numFmtId="0" fontId="13" fillId="0" borderId="1766" xfId="0" applyFont="1" applyBorder="1" applyAlignment="1">
      <alignment horizontal="left" vertical="center" shrinkToFit="1"/>
    </xf>
    <xf numFmtId="0" fontId="13" fillId="0" borderId="1767" xfId="0" applyFont="1" applyBorder="1" applyAlignment="1">
      <alignment horizontal="left" vertical="center" shrinkToFit="1"/>
    </xf>
    <xf numFmtId="0" fontId="7" fillId="4" borderId="1774" xfId="0" applyFont="1" applyFill="1" applyBorder="1" applyAlignment="1">
      <alignment horizontal="left" vertical="top" wrapText="1"/>
    </xf>
    <xf numFmtId="0" fontId="7" fillId="4" borderId="1775" xfId="0" applyFont="1" applyFill="1" applyBorder="1" applyAlignment="1">
      <alignment horizontal="left" vertical="top" wrapText="1"/>
    </xf>
    <xf numFmtId="0" fontId="7" fillId="3" borderId="1768" xfId="0" applyFont="1" applyFill="1" applyBorder="1" applyAlignment="1">
      <alignment horizontal="center" vertical="center"/>
    </xf>
    <xf numFmtId="0" fontId="7" fillId="3" borderId="1769" xfId="0" applyFont="1" applyFill="1" applyBorder="1" applyAlignment="1">
      <alignment horizontal="center" vertical="center"/>
    </xf>
    <xf numFmtId="0" fontId="14" fillId="0" borderId="1770" xfId="0" applyFont="1" applyBorder="1" applyAlignment="1">
      <alignment horizontal="left" vertical="center" shrinkToFit="1"/>
    </xf>
    <xf numFmtId="0" fontId="14" fillId="0" borderId="1771" xfId="0" applyFont="1" applyBorder="1" applyAlignment="1">
      <alignment horizontal="left" vertical="center" shrinkToFit="1"/>
    </xf>
    <xf numFmtId="0" fontId="14" fillId="0" borderId="1772" xfId="0" applyFont="1" applyBorder="1" applyAlignment="1">
      <alignment horizontal="left" vertical="center" shrinkToFit="1"/>
    </xf>
    <xf numFmtId="0" fontId="7" fillId="3" borderId="1781" xfId="0" applyFont="1" applyFill="1" applyBorder="1" applyAlignment="1">
      <alignment horizontal="center" vertical="center"/>
    </xf>
    <xf numFmtId="0" fontId="7" fillId="3" borderId="1782" xfId="0" applyFont="1" applyFill="1" applyBorder="1" applyAlignment="1">
      <alignment horizontal="center" vertical="center"/>
    </xf>
    <xf numFmtId="0" fontId="14" fillId="0" borderId="1783" xfId="0" applyFont="1" applyBorder="1" applyAlignment="1">
      <alignment horizontal="left" vertical="center" shrinkToFit="1"/>
    </xf>
    <xf numFmtId="0" fontId="14" fillId="0" borderId="1784" xfId="0" applyFont="1" applyBorder="1" applyAlignment="1">
      <alignment horizontal="left" vertical="center" shrinkToFit="1"/>
    </xf>
    <xf numFmtId="0" fontId="14" fillId="0" borderId="1785" xfId="0" applyFont="1" applyBorder="1" applyAlignment="1">
      <alignment horizontal="left" vertical="center" shrinkToFit="1"/>
    </xf>
    <xf numFmtId="0" fontId="13" fillId="0" borderId="1770" xfId="0" applyFont="1" applyBorder="1" applyAlignment="1">
      <alignment horizontal="left" vertical="center" shrinkToFit="1"/>
    </xf>
    <xf numFmtId="0" fontId="13" fillId="0" borderId="1771" xfId="0" applyFont="1" applyBorder="1" applyAlignment="1">
      <alignment horizontal="left" vertical="center" shrinkToFit="1"/>
    </xf>
    <xf numFmtId="0" fontId="13" fillId="0" borderId="1772" xfId="0" applyFont="1" applyBorder="1" applyAlignment="1">
      <alignment horizontal="left" vertical="center" shrinkToFit="1"/>
    </xf>
    <xf numFmtId="0" fontId="7" fillId="3" borderId="1773" xfId="0" applyFont="1" applyFill="1" applyBorder="1" applyAlignment="1">
      <alignment horizontal="center" vertical="center" wrapText="1"/>
    </xf>
    <xf numFmtId="0" fontId="7" fillId="3" borderId="1774" xfId="0" applyFont="1" applyFill="1" applyBorder="1" applyAlignment="1">
      <alignment horizontal="center" vertical="center" wrapText="1"/>
    </xf>
    <xf numFmtId="0" fontId="11" fillId="0" borderId="1774" xfId="0" applyFont="1" applyBorder="1" applyAlignment="1">
      <alignment horizontal="left" vertical="center" wrapText="1"/>
    </xf>
    <xf numFmtId="0" fontId="11" fillId="0" borderId="1775" xfId="0" applyFont="1" applyBorder="1" applyAlignment="1">
      <alignment horizontal="left" vertical="center" wrapText="1"/>
    </xf>
    <xf numFmtId="0" fontId="7" fillId="3" borderId="1776" xfId="0" applyFont="1" applyFill="1" applyBorder="1" applyAlignment="1">
      <alignment horizontal="center" vertical="center"/>
    </xf>
    <xf numFmtId="0" fontId="7" fillId="3" borderId="1777" xfId="0" applyFont="1" applyFill="1" applyBorder="1" applyAlignment="1">
      <alignment horizontal="center" vertical="center"/>
    </xf>
    <xf numFmtId="0" fontId="7" fillId="3" borderId="1778" xfId="0" applyFont="1" applyFill="1" applyBorder="1" applyAlignment="1">
      <alignment horizontal="center" vertical="center"/>
    </xf>
    <xf numFmtId="0" fontId="8" fillId="0" borderId="1779" xfId="0" applyFont="1" applyBorder="1" applyAlignment="1">
      <alignment horizontal="left" vertical="top" wrapText="1"/>
    </xf>
    <xf numFmtId="0" fontId="8" fillId="0" borderId="1777" xfId="0" applyFont="1" applyBorder="1" applyAlignment="1">
      <alignment horizontal="left" vertical="top" wrapText="1"/>
    </xf>
    <xf numFmtId="0" fontId="8" fillId="0" borderId="1780" xfId="0" applyFont="1" applyBorder="1" applyAlignment="1">
      <alignment horizontal="left" vertical="top" wrapText="1"/>
    </xf>
    <xf numFmtId="0" fontId="7" fillId="3" borderId="1773" xfId="0" applyFont="1" applyFill="1" applyBorder="1" applyAlignment="1">
      <alignment horizontal="center" vertical="center"/>
    </xf>
    <xf numFmtId="0" fontId="7" fillId="3" borderId="1774" xfId="0" applyFont="1" applyFill="1" applyBorder="1" applyAlignment="1">
      <alignment horizontal="center" vertical="center"/>
    </xf>
    <xf numFmtId="0" fontId="7" fillId="3" borderId="1786" xfId="0" applyFont="1" applyFill="1" applyBorder="1" applyAlignment="1">
      <alignment horizontal="center" vertical="center" wrapText="1"/>
    </xf>
    <xf numFmtId="0" fontId="7" fillId="3" borderId="1797" xfId="0" applyFont="1" applyFill="1" applyBorder="1" applyAlignment="1">
      <alignment horizontal="center" vertical="center"/>
    </xf>
    <xf numFmtId="0" fontId="7" fillId="3" borderId="1798" xfId="0" applyFont="1" applyFill="1" applyBorder="1" applyAlignment="1">
      <alignment horizontal="center" vertical="center"/>
    </xf>
    <xf numFmtId="0" fontId="7" fillId="3" borderId="1799" xfId="0" applyFont="1" applyFill="1" applyBorder="1" applyAlignment="1">
      <alignment horizontal="center" vertical="center"/>
    </xf>
    <xf numFmtId="0" fontId="8" fillId="0" borderId="1800" xfId="0" applyFont="1" applyBorder="1" applyAlignment="1">
      <alignment horizontal="left" vertical="top" wrapText="1"/>
    </xf>
    <xf numFmtId="0" fontId="8" fillId="0" borderId="1798" xfId="0" applyFont="1" applyBorder="1" applyAlignment="1">
      <alignment horizontal="left" vertical="top" wrapText="1"/>
    </xf>
    <xf numFmtId="0" fontId="8" fillId="0" borderId="1801" xfId="0" applyFont="1" applyBorder="1" applyAlignment="1">
      <alignment horizontal="left" vertical="top" wrapText="1"/>
    </xf>
    <xf numFmtId="0" fontId="7" fillId="3" borderId="1792" xfId="0" applyFont="1" applyFill="1" applyBorder="1" applyAlignment="1">
      <alignment horizontal="center" vertical="center"/>
    </xf>
    <xf numFmtId="0" fontId="7" fillId="3" borderId="1793" xfId="0" applyFont="1" applyFill="1" applyBorder="1" applyAlignment="1">
      <alignment horizontal="center" vertical="center"/>
    </xf>
    <xf numFmtId="0" fontId="14" fillId="0" borderId="1794" xfId="0" applyFont="1" applyBorder="1" applyAlignment="1">
      <alignment horizontal="left" vertical="center" shrinkToFit="1"/>
    </xf>
    <xf numFmtId="0" fontId="14" fillId="0" borderId="1795" xfId="0" applyFont="1" applyBorder="1" applyAlignment="1">
      <alignment horizontal="left" vertical="center" shrinkToFit="1"/>
    </xf>
    <xf numFmtId="0" fontId="14" fillId="0" borderId="1796" xfId="0" applyFont="1" applyBorder="1" applyAlignment="1">
      <alignment horizontal="left" vertical="center" shrinkToFit="1"/>
    </xf>
    <xf numFmtId="0" fontId="7" fillId="3" borderId="1787" xfId="0" applyFont="1" applyFill="1" applyBorder="1" applyAlignment="1">
      <alignment horizontal="center" vertical="center"/>
    </xf>
    <xf numFmtId="0" fontId="7" fillId="3" borderId="1788" xfId="0" applyFont="1" applyFill="1" applyBorder="1" applyAlignment="1">
      <alignment horizontal="center" vertical="center"/>
    </xf>
    <xf numFmtId="0" fontId="13" fillId="0" borderId="1789" xfId="0" applyFont="1" applyBorder="1" applyAlignment="1">
      <alignment horizontal="left" vertical="center" shrinkToFit="1"/>
    </xf>
    <xf numFmtId="0" fontId="13" fillId="0" borderId="1790" xfId="0" applyFont="1" applyBorder="1" applyAlignment="1">
      <alignment horizontal="left" vertical="center" shrinkToFit="1"/>
    </xf>
    <xf numFmtId="0" fontId="13" fillId="0" borderId="1791" xfId="0" applyFont="1" applyBorder="1" applyAlignment="1">
      <alignment horizontal="left" vertical="center" shrinkToFit="1"/>
    </xf>
    <xf numFmtId="0" fontId="13" fillId="0" borderId="1794" xfId="0" applyFont="1" applyBorder="1" applyAlignment="1">
      <alignment horizontal="left" vertical="center" shrinkToFit="1"/>
    </xf>
    <xf numFmtId="0" fontId="13" fillId="0" borderId="1795" xfId="0" applyFont="1" applyBorder="1" applyAlignment="1">
      <alignment horizontal="left" vertical="center" shrinkToFit="1"/>
    </xf>
    <xf numFmtId="0" fontId="13" fillId="0" borderId="1796" xfId="0" applyFont="1" applyBorder="1" applyAlignment="1">
      <alignment horizontal="left" vertical="center" shrinkToFit="1"/>
    </xf>
    <xf numFmtId="0" fontId="7" fillId="3" borderId="1802" xfId="0" applyFont="1" applyFill="1" applyBorder="1" applyAlignment="1">
      <alignment horizontal="center" vertical="center"/>
    </xf>
    <xf numFmtId="0" fontId="7" fillId="3" borderId="1803" xfId="0" applyFont="1" applyFill="1" applyBorder="1" applyAlignment="1">
      <alignment horizontal="center" vertical="center"/>
    </xf>
    <xf numFmtId="0" fontId="14" fillId="0" borderId="1804" xfId="0" applyFont="1" applyBorder="1" applyAlignment="1">
      <alignment horizontal="left" vertical="center" shrinkToFit="1"/>
    </xf>
    <xf numFmtId="0" fontId="14" fillId="0" borderId="1805" xfId="0" applyFont="1" applyBorder="1" applyAlignment="1">
      <alignment horizontal="left" vertical="center" shrinkToFit="1"/>
    </xf>
    <xf numFmtId="0" fontId="14" fillId="0" borderId="1806" xfId="0" applyFont="1" applyBorder="1" applyAlignment="1">
      <alignment horizontal="left" vertical="center" shrinkToFit="1"/>
    </xf>
    <xf numFmtId="0" fontId="7" fillId="3" borderId="1807" xfId="0" applyFont="1" applyFill="1" applyBorder="1" applyAlignment="1">
      <alignment horizontal="center" vertical="center" wrapText="1"/>
    </xf>
    <xf numFmtId="0" fontId="7" fillId="3" borderId="1808" xfId="0" applyFont="1" applyFill="1" applyBorder="1" applyAlignment="1">
      <alignment horizontal="center" vertical="center" wrapText="1"/>
    </xf>
    <xf numFmtId="0" fontId="7" fillId="3" borderId="1809" xfId="0" applyFont="1" applyFill="1" applyBorder="1" applyAlignment="1">
      <alignment horizontal="center" vertical="center" wrapText="1"/>
    </xf>
    <xf numFmtId="0" fontId="7" fillId="4" borderId="1807" xfId="0" applyFont="1" applyFill="1" applyBorder="1" applyAlignment="1">
      <alignment horizontal="left" vertical="top" wrapText="1"/>
    </xf>
    <xf numFmtId="0" fontId="7" fillId="4" borderId="1808" xfId="0" applyFont="1" applyFill="1" applyBorder="1" applyAlignment="1">
      <alignment horizontal="left" vertical="top" wrapText="1"/>
    </xf>
    <xf numFmtId="0" fontId="7" fillId="4" borderId="1809" xfId="0" applyFont="1" applyFill="1" applyBorder="1" applyAlignment="1">
      <alignment horizontal="left" vertical="top" wrapText="1"/>
    </xf>
    <xf numFmtId="0" fontId="10" fillId="4" borderId="1807" xfId="0" applyFont="1" applyFill="1" applyBorder="1" applyAlignment="1">
      <alignment horizontal="center" vertical="center" wrapText="1"/>
    </xf>
    <xf numFmtId="0" fontId="10" fillId="4" borderId="1809" xfId="0" applyFont="1" applyFill="1" applyBorder="1" applyAlignment="1">
      <alignment horizontal="center" vertical="center" wrapText="1"/>
    </xf>
    <xf numFmtId="0" fontId="16" fillId="0" borderId="1807" xfId="0" applyFont="1" applyBorder="1" applyAlignment="1">
      <alignment horizontal="left" vertical="center" wrapText="1"/>
    </xf>
    <xf numFmtId="0" fontId="16" fillId="0" borderId="1808" xfId="0" applyFont="1" applyBorder="1" applyAlignment="1">
      <alignment horizontal="left" vertical="center" wrapText="1"/>
    </xf>
    <xf numFmtId="0" fontId="16" fillId="0" borderId="1809" xfId="0" applyFont="1" applyBorder="1" applyAlignment="1">
      <alignment horizontal="left" vertical="center" wrapText="1"/>
    </xf>
    <xf numFmtId="0" fontId="7" fillId="3" borderId="1807" xfId="0" applyFont="1" applyFill="1" applyBorder="1" applyAlignment="1">
      <alignment horizontal="center" vertical="center"/>
    </xf>
    <xf numFmtId="0" fontId="7" fillId="3" borderId="1808" xfId="0" applyFont="1" applyFill="1" applyBorder="1" applyAlignment="1">
      <alignment horizontal="center" vertical="center"/>
    </xf>
    <xf numFmtId="0" fontId="11" fillId="0" borderId="1808" xfId="0" applyFont="1" applyBorder="1" applyAlignment="1">
      <alignment horizontal="left" vertical="center" wrapText="1"/>
    </xf>
    <xf numFmtId="0" fontId="11" fillId="0" borderId="1809" xfId="0" applyFont="1" applyBorder="1" applyAlignment="1">
      <alignment horizontal="left" vertical="center" wrapText="1"/>
    </xf>
    <xf numFmtId="0" fontId="7" fillId="3" borderId="1810" xfId="0" applyFont="1" applyFill="1" applyBorder="1" applyAlignment="1">
      <alignment horizontal="center" vertical="center"/>
    </xf>
    <xf numFmtId="0" fontId="7" fillId="3" borderId="1811" xfId="0" applyFont="1" applyFill="1" applyBorder="1" applyAlignment="1">
      <alignment horizontal="center" vertical="center"/>
    </xf>
    <xf numFmtId="0" fontId="13" fillId="0" borderId="1812" xfId="0" applyFont="1" applyBorder="1" applyAlignment="1">
      <alignment horizontal="left" vertical="center" shrinkToFit="1"/>
    </xf>
    <xf numFmtId="0" fontId="13" fillId="0" borderId="1813" xfId="0" applyFont="1" applyBorder="1" applyAlignment="1">
      <alignment horizontal="left" vertical="center" shrinkToFit="1"/>
    </xf>
    <xf numFmtId="0" fontId="13" fillId="0" borderId="1814" xfId="0" applyFont="1" applyBorder="1" applyAlignment="1">
      <alignment horizontal="left" vertical="center" shrinkToFit="1"/>
    </xf>
    <xf numFmtId="0" fontId="7" fillId="4" borderId="1821" xfId="0" applyFont="1" applyFill="1" applyBorder="1" applyAlignment="1">
      <alignment horizontal="left" vertical="top" wrapText="1"/>
    </xf>
    <xf numFmtId="0" fontId="7" fillId="4" borderId="1822" xfId="0" applyFont="1" applyFill="1" applyBorder="1" applyAlignment="1">
      <alignment horizontal="left" vertical="top" wrapText="1"/>
    </xf>
    <xf numFmtId="0" fontId="7" fillId="3" borderId="1815" xfId="0" applyFont="1" applyFill="1" applyBorder="1" applyAlignment="1">
      <alignment horizontal="center" vertical="center"/>
    </xf>
    <xf numFmtId="0" fontId="7" fillId="3" borderId="1816" xfId="0" applyFont="1" applyFill="1" applyBorder="1" applyAlignment="1">
      <alignment horizontal="center" vertical="center"/>
    </xf>
    <xf numFmtId="0" fontId="14" fillId="0" borderId="1817" xfId="0" applyFont="1" applyBorder="1" applyAlignment="1">
      <alignment horizontal="left" vertical="center" shrinkToFit="1"/>
    </xf>
    <xf numFmtId="0" fontId="14" fillId="0" borderId="1818" xfId="0" applyFont="1" applyBorder="1" applyAlignment="1">
      <alignment horizontal="left" vertical="center" shrinkToFit="1"/>
    </xf>
    <xf numFmtId="0" fontId="14" fillId="0" borderId="1819" xfId="0" applyFont="1" applyBorder="1" applyAlignment="1">
      <alignment horizontal="left" vertical="center" shrinkToFit="1"/>
    </xf>
    <xf numFmtId="0" fontId="7" fillId="3" borderId="1828" xfId="0" applyFont="1" applyFill="1" applyBorder="1" applyAlignment="1">
      <alignment horizontal="center" vertical="center"/>
    </xf>
    <xf numFmtId="0" fontId="7" fillId="3" borderId="1829" xfId="0" applyFont="1" applyFill="1" applyBorder="1" applyAlignment="1">
      <alignment horizontal="center" vertical="center"/>
    </xf>
    <xf numFmtId="0" fontId="14" fillId="0" borderId="1830" xfId="0" applyFont="1" applyBorder="1" applyAlignment="1">
      <alignment horizontal="left" vertical="center" shrinkToFit="1"/>
    </xf>
    <xf numFmtId="0" fontId="14" fillId="0" borderId="1831" xfId="0" applyFont="1" applyBorder="1" applyAlignment="1">
      <alignment horizontal="left" vertical="center" shrinkToFit="1"/>
    </xf>
    <xf numFmtId="0" fontId="14" fillId="0" borderId="1832" xfId="0" applyFont="1" applyBorder="1" applyAlignment="1">
      <alignment horizontal="left" vertical="center" shrinkToFit="1"/>
    </xf>
    <xf numFmtId="0" fontId="13" fillId="0" borderId="1817" xfId="0" applyFont="1" applyBorder="1" applyAlignment="1">
      <alignment horizontal="left" vertical="center" shrinkToFit="1"/>
    </xf>
    <xf numFmtId="0" fontId="13" fillId="0" borderId="1818" xfId="0" applyFont="1" applyBorder="1" applyAlignment="1">
      <alignment horizontal="left" vertical="center" shrinkToFit="1"/>
    </xf>
    <xf numFmtId="0" fontId="13" fillId="0" borderId="1819" xfId="0" applyFont="1" applyBorder="1" applyAlignment="1">
      <alignment horizontal="left" vertical="center" shrinkToFit="1"/>
    </xf>
    <xf numFmtId="0" fontId="7" fillId="3" borderId="1820" xfId="0" applyFont="1" applyFill="1" applyBorder="1" applyAlignment="1">
      <alignment horizontal="center" vertical="center" wrapText="1"/>
    </xf>
    <xf numFmtId="0" fontId="7" fillId="3" borderId="1821" xfId="0" applyFont="1" applyFill="1" applyBorder="1" applyAlignment="1">
      <alignment horizontal="center" vertical="center" wrapText="1"/>
    </xf>
    <xf numFmtId="0" fontId="11" fillId="0" borderId="1821" xfId="0" applyFont="1" applyBorder="1" applyAlignment="1">
      <alignment horizontal="left" vertical="center" wrapText="1"/>
    </xf>
    <xf numFmtId="0" fontId="11" fillId="0" borderId="1822" xfId="0" applyFont="1" applyBorder="1" applyAlignment="1">
      <alignment horizontal="left" vertical="center" wrapText="1"/>
    </xf>
    <xf numFmtId="0" fontId="7" fillId="3" borderId="1823" xfId="0" applyFont="1" applyFill="1" applyBorder="1" applyAlignment="1">
      <alignment horizontal="center" vertical="center"/>
    </xf>
    <xf numFmtId="0" fontId="7" fillId="3" borderId="1824" xfId="0" applyFont="1" applyFill="1" applyBorder="1" applyAlignment="1">
      <alignment horizontal="center" vertical="center"/>
    </xf>
    <xf numFmtId="0" fontId="7" fillId="3" borderId="1825" xfId="0" applyFont="1" applyFill="1" applyBorder="1" applyAlignment="1">
      <alignment horizontal="center" vertical="center"/>
    </xf>
    <xf numFmtId="0" fontId="8" fillId="0" borderId="1826" xfId="0" applyFont="1" applyBorder="1" applyAlignment="1">
      <alignment horizontal="left" vertical="top" wrapText="1"/>
    </xf>
    <xf numFmtId="0" fontId="8" fillId="0" borderId="1824" xfId="0" applyFont="1" applyBorder="1" applyAlignment="1">
      <alignment horizontal="left" vertical="top" wrapText="1"/>
    </xf>
    <xf numFmtId="0" fontId="8" fillId="0" borderId="1827" xfId="0" applyFont="1" applyBorder="1" applyAlignment="1">
      <alignment horizontal="left" vertical="top" wrapText="1"/>
    </xf>
    <xf numFmtId="0" fontId="7" fillId="3" borderId="1820" xfId="0" applyFont="1" applyFill="1" applyBorder="1" applyAlignment="1">
      <alignment horizontal="center" vertical="center"/>
    </xf>
    <xf numFmtId="0" fontId="7" fillId="3" borderId="1821" xfId="0" applyFont="1" applyFill="1" applyBorder="1" applyAlignment="1">
      <alignment horizontal="center" vertical="center"/>
    </xf>
    <xf numFmtId="0" fontId="7" fillId="3" borderId="1833" xfId="0" applyFont="1" applyFill="1" applyBorder="1" applyAlignment="1">
      <alignment horizontal="center" vertical="center" wrapText="1"/>
    </xf>
    <xf numFmtId="0" fontId="7" fillId="3" borderId="1844" xfId="0" applyFont="1" applyFill="1" applyBorder="1" applyAlignment="1">
      <alignment horizontal="center" vertical="center"/>
    </xf>
    <xf numFmtId="0" fontId="7" fillId="3" borderId="1845" xfId="0" applyFont="1" applyFill="1" applyBorder="1" applyAlignment="1">
      <alignment horizontal="center" vertical="center"/>
    </xf>
    <xf numFmtId="0" fontId="7" fillId="3" borderId="1846" xfId="0" applyFont="1" applyFill="1" applyBorder="1" applyAlignment="1">
      <alignment horizontal="center" vertical="center"/>
    </xf>
    <xf numFmtId="0" fontId="8" fillId="0" borderId="1847" xfId="0" applyFont="1" applyBorder="1" applyAlignment="1">
      <alignment horizontal="left" vertical="top" wrapText="1"/>
    </xf>
    <xf numFmtId="0" fontId="8" fillId="0" borderId="1845" xfId="0" applyFont="1" applyBorder="1" applyAlignment="1">
      <alignment horizontal="left" vertical="top" wrapText="1"/>
    </xf>
    <xf numFmtId="0" fontId="8" fillId="0" borderId="1848" xfId="0" applyFont="1" applyBorder="1" applyAlignment="1">
      <alignment horizontal="left" vertical="top" wrapText="1"/>
    </xf>
    <xf numFmtId="0" fontId="7" fillId="3" borderId="1839" xfId="0" applyFont="1" applyFill="1" applyBorder="1" applyAlignment="1">
      <alignment horizontal="center" vertical="center"/>
    </xf>
    <xf numFmtId="0" fontId="7" fillId="3" borderId="1840" xfId="0" applyFont="1" applyFill="1" applyBorder="1" applyAlignment="1">
      <alignment horizontal="center" vertical="center"/>
    </xf>
    <xf numFmtId="0" fontId="14" fillId="0" borderId="1841" xfId="0" applyFont="1" applyBorder="1" applyAlignment="1">
      <alignment horizontal="left" vertical="center" shrinkToFit="1"/>
    </xf>
    <xf numFmtId="0" fontId="14" fillId="0" borderId="1842" xfId="0" applyFont="1" applyBorder="1" applyAlignment="1">
      <alignment horizontal="left" vertical="center" shrinkToFit="1"/>
    </xf>
    <xf numFmtId="0" fontId="14" fillId="0" borderId="1843" xfId="0" applyFont="1" applyBorder="1" applyAlignment="1">
      <alignment horizontal="left" vertical="center" shrinkToFit="1"/>
    </xf>
    <xf numFmtId="0" fontId="7" fillId="3" borderId="1834" xfId="0" applyFont="1" applyFill="1" applyBorder="1" applyAlignment="1">
      <alignment horizontal="center" vertical="center"/>
    </xf>
    <xf numFmtId="0" fontId="7" fillId="3" borderId="1835" xfId="0" applyFont="1" applyFill="1" applyBorder="1" applyAlignment="1">
      <alignment horizontal="center" vertical="center"/>
    </xf>
    <xf numFmtId="0" fontId="13" fillId="0" borderId="1836" xfId="0" applyFont="1" applyBorder="1" applyAlignment="1">
      <alignment horizontal="left" vertical="center" shrinkToFit="1"/>
    </xf>
    <xf numFmtId="0" fontId="13" fillId="0" borderId="1837" xfId="0" applyFont="1" applyBorder="1" applyAlignment="1">
      <alignment horizontal="left" vertical="center" shrinkToFit="1"/>
    </xf>
    <xf numFmtId="0" fontId="13" fillId="0" borderId="1838" xfId="0" applyFont="1" applyBorder="1" applyAlignment="1">
      <alignment horizontal="left" vertical="center" shrinkToFit="1"/>
    </xf>
    <xf numFmtId="0" fontId="13" fillId="0" borderId="1841" xfId="0" applyFont="1" applyBorder="1" applyAlignment="1">
      <alignment horizontal="left" vertical="center" shrinkToFit="1"/>
    </xf>
    <xf numFmtId="0" fontId="13" fillId="0" borderId="1842" xfId="0" applyFont="1" applyBorder="1" applyAlignment="1">
      <alignment horizontal="left" vertical="center" shrinkToFit="1"/>
    </xf>
    <xf numFmtId="0" fontId="13" fillId="0" borderId="1843" xfId="0" applyFont="1" applyBorder="1" applyAlignment="1">
      <alignment horizontal="left" vertical="center" shrinkToFit="1"/>
    </xf>
    <xf numFmtId="0" fontId="7" fillId="3" borderId="1849" xfId="0" applyFont="1" applyFill="1" applyBorder="1" applyAlignment="1">
      <alignment horizontal="center" vertical="center"/>
    </xf>
    <xf numFmtId="0" fontId="7" fillId="3" borderId="1850" xfId="0" applyFont="1" applyFill="1" applyBorder="1" applyAlignment="1">
      <alignment horizontal="center" vertical="center"/>
    </xf>
    <xf numFmtId="0" fontId="14" fillId="0" borderId="1851" xfId="0" applyFont="1" applyBorder="1" applyAlignment="1">
      <alignment horizontal="left" vertical="center" shrinkToFit="1"/>
    </xf>
    <xf numFmtId="0" fontId="14" fillId="0" borderId="1852" xfId="0" applyFont="1" applyBorder="1" applyAlignment="1">
      <alignment horizontal="left" vertical="center" shrinkToFit="1"/>
    </xf>
    <xf numFmtId="0" fontId="14" fillId="0" borderId="1853" xfId="0" applyFont="1" applyBorder="1" applyAlignment="1">
      <alignment horizontal="left" vertical="center" shrinkToFit="1"/>
    </xf>
    <xf numFmtId="0" fontId="7" fillId="3" borderId="1854" xfId="0" applyFont="1" applyFill="1" applyBorder="1" applyAlignment="1">
      <alignment horizontal="center" vertical="center" wrapText="1"/>
    </xf>
    <xf numFmtId="0" fontId="7" fillId="3" borderId="1855" xfId="0" applyFont="1" applyFill="1" applyBorder="1" applyAlignment="1">
      <alignment horizontal="center" vertical="center" wrapText="1"/>
    </xf>
    <xf numFmtId="0" fontId="7" fillId="3" borderId="1856" xfId="0" applyFont="1" applyFill="1" applyBorder="1" applyAlignment="1">
      <alignment horizontal="center" vertical="center" wrapText="1"/>
    </xf>
    <xf numFmtId="0" fontId="7" fillId="4" borderId="1854" xfId="0" applyFont="1" applyFill="1" applyBorder="1" applyAlignment="1">
      <alignment horizontal="left" vertical="top" wrapText="1"/>
    </xf>
    <xf numFmtId="0" fontId="7" fillId="4" borderId="1855" xfId="0" applyFont="1" applyFill="1" applyBorder="1" applyAlignment="1">
      <alignment horizontal="left" vertical="top" wrapText="1"/>
    </xf>
    <xf numFmtId="0" fontId="7" fillId="4" borderId="1856" xfId="0" applyFont="1" applyFill="1" applyBorder="1" applyAlignment="1">
      <alignment horizontal="left" vertical="top" wrapText="1"/>
    </xf>
    <xf numFmtId="0" fontId="10" fillId="4" borderId="1854" xfId="0" applyFont="1" applyFill="1" applyBorder="1" applyAlignment="1">
      <alignment horizontal="center" vertical="center" wrapText="1"/>
    </xf>
    <xf numFmtId="0" fontId="10" fillId="4" borderId="1856" xfId="0" applyFont="1" applyFill="1" applyBorder="1" applyAlignment="1">
      <alignment horizontal="center" vertical="center" wrapText="1"/>
    </xf>
    <xf numFmtId="0" fontId="16" fillId="0" borderId="1854" xfId="0" applyFont="1" applyBorder="1" applyAlignment="1">
      <alignment horizontal="left" vertical="center" wrapText="1"/>
    </xf>
    <xf numFmtId="0" fontId="16" fillId="0" borderId="1855" xfId="0" applyFont="1" applyBorder="1" applyAlignment="1">
      <alignment horizontal="left" vertical="center" wrapText="1"/>
    </xf>
    <xf numFmtId="0" fontId="16" fillId="0" borderId="1856" xfId="0" applyFont="1" applyBorder="1" applyAlignment="1">
      <alignment horizontal="left" vertical="center" wrapText="1"/>
    </xf>
    <xf numFmtId="0" fontId="7" fillId="3" borderId="1854" xfId="0" applyFont="1" applyFill="1" applyBorder="1" applyAlignment="1">
      <alignment horizontal="center" vertical="center"/>
    </xf>
    <xf numFmtId="0" fontId="7" fillId="3" borderId="1855" xfId="0" applyFont="1" applyFill="1" applyBorder="1" applyAlignment="1">
      <alignment horizontal="center" vertical="center"/>
    </xf>
    <xf numFmtId="0" fontId="11" fillId="0" borderId="1855" xfId="0" applyFont="1" applyBorder="1" applyAlignment="1">
      <alignment horizontal="left" vertical="center" wrapText="1"/>
    </xf>
    <xf numFmtId="0" fontId="11" fillId="0" borderId="1856" xfId="0" applyFont="1" applyBorder="1" applyAlignment="1">
      <alignment horizontal="left" vertical="center" wrapText="1"/>
    </xf>
    <xf numFmtId="0" fontId="7" fillId="3" borderId="1857" xfId="0" applyFont="1" applyFill="1" applyBorder="1" applyAlignment="1">
      <alignment horizontal="center" vertical="center"/>
    </xf>
    <xf numFmtId="0" fontId="7" fillId="3" borderId="1858" xfId="0" applyFont="1" applyFill="1" applyBorder="1" applyAlignment="1">
      <alignment horizontal="center" vertical="center"/>
    </xf>
    <xf numFmtId="0" fontId="13" fillId="0" borderId="1859" xfId="0" applyFont="1" applyBorder="1" applyAlignment="1">
      <alignment horizontal="left" vertical="center" shrinkToFit="1"/>
    </xf>
    <xf numFmtId="0" fontId="13" fillId="0" borderId="1860" xfId="0" applyFont="1" applyBorder="1" applyAlignment="1">
      <alignment horizontal="left" vertical="center" shrinkToFit="1"/>
    </xf>
    <xf numFmtId="0" fontId="13" fillId="0" borderId="1861" xfId="0" applyFont="1" applyBorder="1" applyAlignment="1">
      <alignment horizontal="left" vertical="center" shrinkToFit="1"/>
    </xf>
    <xf numFmtId="0" fontId="7" fillId="4" borderId="1868" xfId="0" applyFont="1" applyFill="1" applyBorder="1" applyAlignment="1">
      <alignment horizontal="left" vertical="top" wrapText="1"/>
    </xf>
    <xf numFmtId="0" fontId="7" fillId="4" borderId="1869" xfId="0" applyFont="1" applyFill="1" applyBorder="1" applyAlignment="1">
      <alignment horizontal="left" vertical="top" wrapText="1"/>
    </xf>
    <xf numFmtId="0" fontId="7" fillId="3" borderId="1862" xfId="0" applyFont="1" applyFill="1" applyBorder="1" applyAlignment="1">
      <alignment horizontal="center" vertical="center"/>
    </xf>
    <xf numFmtId="0" fontId="7" fillId="3" borderId="1863" xfId="0" applyFont="1" applyFill="1" applyBorder="1" applyAlignment="1">
      <alignment horizontal="center" vertical="center"/>
    </xf>
    <xf numFmtId="0" fontId="14" fillId="0" borderId="1864" xfId="0" applyFont="1" applyBorder="1" applyAlignment="1">
      <alignment horizontal="left" vertical="center" shrinkToFit="1"/>
    </xf>
    <xf numFmtId="0" fontId="14" fillId="0" borderId="1865" xfId="0" applyFont="1" applyBorder="1" applyAlignment="1">
      <alignment horizontal="left" vertical="center" shrinkToFit="1"/>
    </xf>
    <xf numFmtId="0" fontId="14" fillId="0" borderId="1866" xfId="0" applyFont="1" applyBorder="1" applyAlignment="1">
      <alignment horizontal="left" vertical="center" shrinkToFit="1"/>
    </xf>
    <xf numFmtId="0" fontId="7" fillId="3" borderId="1875" xfId="0" applyFont="1" applyFill="1" applyBorder="1" applyAlignment="1">
      <alignment horizontal="center" vertical="center"/>
    </xf>
    <xf numFmtId="0" fontId="7" fillId="3" borderId="1876" xfId="0" applyFont="1" applyFill="1" applyBorder="1" applyAlignment="1">
      <alignment horizontal="center" vertical="center"/>
    </xf>
    <xf numFmtId="0" fontId="14" fillId="0" borderId="1877" xfId="0" applyFont="1" applyBorder="1" applyAlignment="1">
      <alignment horizontal="left" vertical="center" shrinkToFit="1"/>
    </xf>
    <xf numFmtId="0" fontId="14" fillId="0" borderId="1878" xfId="0" applyFont="1" applyBorder="1" applyAlignment="1">
      <alignment horizontal="left" vertical="center" shrinkToFit="1"/>
    </xf>
    <xf numFmtId="0" fontId="14" fillId="0" borderId="1879" xfId="0" applyFont="1" applyBorder="1" applyAlignment="1">
      <alignment horizontal="left" vertical="center" shrinkToFit="1"/>
    </xf>
    <xf numFmtId="0" fontId="13" fillId="0" borderId="1864" xfId="0" applyFont="1" applyBorder="1" applyAlignment="1">
      <alignment horizontal="left" vertical="center" shrinkToFit="1"/>
    </xf>
    <xf numFmtId="0" fontId="13" fillId="0" borderId="1865" xfId="0" applyFont="1" applyBorder="1" applyAlignment="1">
      <alignment horizontal="left" vertical="center" shrinkToFit="1"/>
    </xf>
    <xf numFmtId="0" fontId="13" fillId="0" borderId="1866" xfId="0" applyFont="1" applyBorder="1" applyAlignment="1">
      <alignment horizontal="left" vertical="center" shrinkToFit="1"/>
    </xf>
    <xf numFmtId="0" fontId="7" fillId="3" borderId="1867" xfId="0" applyFont="1" applyFill="1" applyBorder="1" applyAlignment="1">
      <alignment horizontal="center" vertical="center" wrapText="1"/>
    </xf>
    <xf numFmtId="0" fontId="7" fillId="3" borderId="1868" xfId="0" applyFont="1" applyFill="1" applyBorder="1" applyAlignment="1">
      <alignment horizontal="center" vertical="center" wrapText="1"/>
    </xf>
    <xf numFmtId="0" fontId="11" fillId="0" borderId="1868" xfId="0" applyFont="1" applyBorder="1" applyAlignment="1">
      <alignment horizontal="left" vertical="center" wrapText="1"/>
    </xf>
    <xf numFmtId="0" fontId="11" fillId="0" borderId="1869" xfId="0" applyFont="1" applyBorder="1" applyAlignment="1">
      <alignment horizontal="left" vertical="center" wrapText="1"/>
    </xf>
    <xf numFmtId="0" fontId="7" fillId="3" borderId="1870" xfId="0" applyFont="1" applyFill="1" applyBorder="1" applyAlignment="1">
      <alignment horizontal="center" vertical="center"/>
    </xf>
    <xf numFmtId="0" fontId="7" fillId="3" borderId="1871" xfId="0" applyFont="1" applyFill="1" applyBorder="1" applyAlignment="1">
      <alignment horizontal="center" vertical="center"/>
    </xf>
    <xf numFmtId="0" fontId="7" fillId="3" borderId="1872" xfId="0" applyFont="1" applyFill="1" applyBorder="1" applyAlignment="1">
      <alignment horizontal="center" vertical="center"/>
    </xf>
    <xf numFmtId="0" fontId="8" fillId="0" borderId="1873" xfId="0" applyFont="1" applyBorder="1" applyAlignment="1">
      <alignment horizontal="left" vertical="top" wrapText="1"/>
    </xf>
    <xf numFmtId="0" fontId="8" fillId="0" borderId="1871" xfId="0" applyFont="1" applyBorder="1" applyAlignment="1">
      <alignment horizontal="left" vertical="top" wrapText="1"/>
    </xf>
    <xf numFmtId="0" fontId="8" fillId="0" borderId="1874" xfId="0" applyFont="1" applyBorder="1" applyAlignment="1">
      <alignment horizontal="left" vertical="top" wrapText="1"/>
    </xf>
    <xf numFmtId="0" fontId="7" fillId="3" borderId="1867" xfId="0" applyFont="1" applyFill="1" applyBorder="1" applyAlignment="1">
      <alignment horizontal="center" vertical="center"/>
    </xf>
    <xf numFmtId="0" fontId="7" fillId="3" borderId="1868" xfId="0" applyFont="1" applyFill="1" applyBorder="1" applyAlignment="1">
      <alignment horizontal="center" vertical="center"/>
    </xf>
    <xf numFmtId="0" fontId="7" fillId="3" borderId="1880" xfId="0" applyFont="1" applyFill="1" applyBorder="1" applyAlignment="1">
      <alignment horizontal="center" vertical="center" wrapText="1"/>
    </xf>
    <xf numFmtId="0" fontId="7" fillId="3" borderId="1891" xfId="0" applyFont="1" applyFill="1" applyBorder="1" applyAlignment="1">
      <alignment horizontal="center" vertical="center"/>
    </xf>
    <xf numFmtId="0" fontId="7" fillId="3" borderId="1892" xfId="0" applyFont="1" applyFill="1" applyBorder="1" applyAlignment="1">
      <alignment horizontal="center" vertical="center"/>
    </xf>
    <xf numFmtId="0" fontId="7" fillId="3" borderId="1893" xfId="0" applyFont="1" applyFill="1" applyBorder="1" applyAlignment="1">
      <alignment horizontal="center" vertical="center"/>
    </xf>
    <xf numFmtId="0" fontId="8" fillId="0" borderId="1894" xfId="0" applyFont="1" applyBorder="1" applyAlignment="1">
      <alignment horizontal="left" vertical="top" wrapText="1"/>
    </xf>
    <xf numFmtId="0" fontId="8" fillId="0" borderId="1892" xfId="0" applyFont="1" applyBorder="1" applyAlignment="1">
      <alignment horizontal="left" vertical="top" wrapText="1"/>
    </xf>
    <xf numFmtId="0" fontId="8" fillId="0" borderId="1895" xfId="0" applyFont="1" applyBorder="1" applyAlignment="1">
      <alignment horizontal="left" vertical="top" wrapText="1"/>
    </xf>
    <xf numFmtId="0" fontId="7" fillId="3" borderId="1886" xfId="0" applyFont="1" applyFill="1" applyBorder="1" applyAlignment="1">
      <alignment horizontal="center" vertical="center"/>
    </xf>
    <xf numFmtId="0" fontId="7" fillId="3" borderId="1887" xfId="0" applyFont="1" applyFill="1" applyBorder="1" applyAlignment="1">
      <alignment horizontal="center" vertical="center"/>
    </xf>
    <xf numFmtId="0" fontId="14" fillId="0" borderId="1888" xfId="0" applyFont="1" applyBorder="1" applyAlignment="1">
      <alignment horizontal="left" vertical="center" shrinkToFit="1"/>
    </xf>
    <xf numFmtId="0" fontId="14" fillId="0" borderId="1889" xfId="0" applyFont="1" applyBorder="1" applyAlignment="1">
      <alignment horizontal="left" vertical="center" shrinkToFit="1"/>
    </xf>
    <xf numFmtId="0" fontId="14" fillId="0" borderId="1890" xfId="0" applyFont="1" applyBorder="1" applyAlignment="1">
      <alignment horizontal="left" vertical="center" shrinkToFit="1"/>
    </xf>
    <xf numFmtId="0" fontId="7" fillId="3" borderId="1881" xfId="0" applyFont="1" applyFill="1" applyBorder="1" applyAlignment="1">
      <alignment horizontal="center" vertical="center"/>
    </xf>
    <xf numFmtId="0" fontId="7" fillId="3" borderId="1882" xfId="0" applyFont="1" applyFill="1" applyBorder="1" applyAlignment="1">
      <alignment horizontal="center" vertical="center"/>
    </xf>
    <xf numFmtId="0" fontId="13" fillId="0" borderId="1883" xfId="0" applyFont="1" applyBorder="1" applyAlignment="1">
      <alignment horizontal="left" vertical="center" shrinkToFit="1"/>
    </xf>
    <xf numFmtId="0" fontId="13" fillId="0" borderId="1884" xfId="0" applyFont="1" applyBorder="1" applyAlignment="1">
      <alignment horizontal="left" vertical="center" shrinkToFit="1"/>
    </xf>
    <xf numFmtId="0" fontId="13" fillId="0" borderId="1885" xfId="0" applyFont="1" applyBorder="1" applyAlignment="1">
      <alignment horizontal="left" vertical="center" shrinkToFit="1"/>
    </xf>
    <xf numFmtId="0" fontId="13" fillId="0" borderId="1888" xfId="0" applyFont="1" applyBorder="1" applyAlignment="1">
      <alignment horizontal="left" vertical="center" shrinkToFit="1"/>
    </xf>
    <xf numFmtId="0" fontId="13" fillId="0" borderId="1889" xfId="0" applyFont="1" applyBorder="1" applyAlignment="1">
      <alignment horizontal="left" vertical="center" shrinkToFit="1"/>
    </xf>
    <xf numFmtId="0" fontId="13" fillId="0" borderId="1890" xfId="0" applyFont="1" applyBorder="1" applyAlignment="1">
      <alignment horizontal="left" vertical="center" shrinkToFit="1"/>
    </xf>
    <xf numFmtId="0" fontId="7" fillId="3" borderId="1896" xfId="0" applyFont="1" applyFill="1" applyBorder="1" applyAlignment="1">
      <alignment horizontal="center" vertical="center"/>
    </xf>
    <xf numFmtId="0" fontId="7" fillId="3" borderId="1897" xfId="0" applyFont="1" applyFill="1" applyBorder="1" applyAlignment="1">
      <alignment horizontal="center" vertical="center"/>
    </xf>
    <xf numFmtId="0" fontId="14" fillId="0" borderId="1898" xfId="0" applyFont="1" applyBorder="1" applyAlignment="1">
      <alignment horizontal="left" vertical="center" shrinkToFit="1"/>
    </xf>
    <xf numFmtId="0" fontId="14" fillId="0" borderId="1899" xfId="0" applyFont="1" applyBorder="1" applyAlignment="1">
      <alignment horizontal="left" vertical="center" shrinkToFit="1"/>
    </xf>
    <xf numFmtId="0" fontId="14" fillId="0" borderId="1900" xfId="0" applyFont="1" applyBorder="1" applyAlignment="1">
      <alignment horizontal="left" vertical="center" shrinkToFit="1"/>
    </xf>
    <xf numFmtId="0" fontId="7" fillId="3" borderId="1901" xfId="0" applyFont="1" applyFill="1" applyBorder="1" applyAlignment="1">
      <alignment horizontal="center" vertical="center" wrapText="1"/>
    </xf>
    <xf numFmtId="0" fontId="7" fillId="3" borderId="1902" xfId="0" applyFont="1" applyFill="1" applyBorder="1" applyAlignment="1">
      <alignment horizontal="center" vertical="center" wrapText="1"/>
    </xf>
    <xf numFmtId="0" fontId="7" fillId="3" borderId="1903" xfId="0" applyFont="1" applyFill="1" applyBorder="1" applyAlignment="1">
      <alignment horizontal="center" vertical="center" wrapText="1"/>
    </xf>
    <xf numFmtId="0" fontId="7" fillId="4" borderId="1901" xfId="0" applyFont="1" applyFill="1" applyBorder="1" applyAlignment="1">
      <alignment horizontal="left" vertical="top" wrapText="1"/>
    </xf>
    <xf numFmtId="0" fontId="7" fillId="4" borderId="1902" xfId="0" applyFont="1" applyFill="1" applyBorder="1" applyAlignment="1">
      <alignment horizontal="left" vertical="top" wrapText="1"/>
    </xf>
    <xf numFmtId="0" fontId="7" fillId="4" borderId="1903" xfId="0" applyFont="1" applyFill="1" applyBorder="1" applyAlignment="1">
      <alignment horizontal="left" vertical="top" wrapText="1"/>
    </xf>
    <xf numFmtId="0" fontId="10" fillId="4" borderId="1901" xfId="0" applyFont="1" applyFill="1" applyBorder="1" applyAlignment="1">
      <alignment horizontal="center" vertical="center" wrapText="1"/>
    </xf>
    <xf numFmtId="0" fontId="10" fillId="4" borderId="1903" xfId="0" applyFont="1" applyFill="1" applyBorder="1" applyAlignment="1">
      <alignment horizontal="center" vertical="center" wrapText="1"/>
    </xf>
    <xf numFmtId="0" fontId="16" fillId="0" borderId="1901" xfId="0" applyFont="1" applyBorder="1" applyAlignment="1">
      <alignment horizontal="left" vertical="center" wrapText="1"/>
    </xf>
    <xf numFmtId="0" fontId="16" fillId="0" borderId="1902" xfId="0" applyFont="1" applyBorder="1" applyAlignment="1">
      <alignment horizontal="left" vertical="center" wrapText="1"/>
    </xf>
    <xf numFmtId="0" fontId="16" fillId="0" borderId="1903" xfId="0" applyFont="1" applyBorder="1" applyAlignment="1">
      <alignment horizontal="left" vertical="center" wrapText="1"/>
    </xf>
    <xf numFmtId="0" fontId="7" fillId="3" borderId="1901" xfId="0" applyFont="1" applyFill="1" applyBorder="1" applyAlignment="1">
      <alignment horizontal="center" vertical="center"/>
    </xf>
    <xf numFmtId="0" fontId="7" fillId="3" borderId="1902" xfId="0" applyFont="1" applyFill="1" applyBorder="1" applyAlignment="1">
      <alignment horizontal="center" vertical="center"/>
    </xf>
    <xf numFmtId="0" fontId="11" fillId="0" borderId="1902" xfId="0" applyFont="1" applyBorder="1" applyAlignment="1">
      <alignment horizontal="left" vertical="center" wrapText="1"/>
    </xf>
    <xf numFmtId="0" fontId="11" fillId="0" borderId="1903" xfId="0" applyFont="1" applyBorder="1" applyAlignment="1">
      <alignment horizontal="left" vertical="center" wrapText="1"/>
    </xf>
    <xf numFmtId="0" fontId="7" fillId="3" borderId="1904" xfId="0" applyFont="1" applyFill="1" applyBorder="1" applyAlignment="1">
      <alignment horizontal="center" vertical="center"/>
    </xf>
    <xf numFmtId="0" fontId="7" fillId="3" borderId="1905" xfId="0" applyFont="1" applyFill="1" applyBorder="1" applyAlignment="1">
      <alignment horizontal="center" vertical="center"/>
    </xf>
    <xf numFmtId="0" fontId="13" fillId="0" borderId="1906" xfId="0" applyFont="1" applyBorder="1" applyAlignment="1">
      <alignment horizontal="left" vertical="center" shrinkToFit="1"/>
    </xf>
    <xf numFmtId="0" fontId="13" fillId="0" borderId="1907" xfId="0" applyFont="1" applyBorder="1" applyAlignment="1">
      <alignment horizontal="left" vertical="center" shrinkToFit="1"/>
    </xf>
    <xf numFmtId="0" fontId="13" fillId="0" borderId="1908" xfId="0" applyFont="1" applyBorder="1" applyAlignment="1">
      <alignment horizontal="left" vertical="center" shrinkToFit="1"/>
    </xf>
    <xf numFmtId="0" fontId="7" fillId="4" borderId="1915" xfId="0" applyFont="1" applyFill="1" applyBorder="1" applyAlignment="1">
      <alignment horizontal="left" vertical="top" wrapText="1"/>
    </xf>
    <xf numFmtId="0" fontId="7" fillId="4" borderId="1916" xfId="0" applyFont="1" applyFill="1" applyBorder="1" applyAlignment="1">
      <alignment horizontal="left" vertical="top" wrapText="1"/>
    </xf>
    <xf numFmtId="0" fontId="7" fillId="3" borderId="1909" xfId="0" applyFont="1" applyFill="1" applyBorder="1" applyAlignment="1">
      <alignment horizontal="center" vertical="center"/>
    </xf>
    <xf numFmtId="0" fontId="7" fillId="3" borderId="1910" xfId="0" applyFont="1" applyFill="1" applyBorder="1" applyAlignment="1">
      <alignment horizontal="center" vertical="center"/>
    </xf>
    <xf numFmtId="0" fontId="14" fillId="0" borderId="1911" xfId="0" applyFont="1" applyBorder="1" applyAlignment="1">
      <alignment horizontal="left" vertical="center" shrinkToFit="1"/>
    </xf>
    <xf numFmtId="0" fontId="14" fillId="0" borderId="1912" xfId="0" applyFont="1" applyBorder="1" applyAlignment="1">
      <alignment horizontal="left" vertical="center" shrinkToFit="1"/>
    </xf>
    <xf numFmtId="0" fontId="14" fillId="0" borderId="1913" xfId="0" applyFont="1" applyBorder="1" applyAlignment="1">
      <alignment horizontal="left" vertical="center" shrinkToFit="1"/>
    </xf>
    <xf numFmtId="0" fontId="7" fillId="3" borderId="1922" xfId="0" applyFont="1" applyFill="1" applyBorder="1" applyAlignment="1">
      <alignment horizontal="center" vertical="center"/>
    </xf>
    <xf numFmtId="0" fontId="7" fillId="3" borderId="1923" xfId="0" applyFont="1" applyFill="1" applyBorder="1" applyAlignment="1">
      <alignment horizontal="center" vertical="center"/>
    </xf>
    <xf numFmtId="0" fontId="14" fillId="0" borderId="1924" xfId="0" applyFont="1" applyBorder="1" applyAlignment="1">
      <alignment horizontal="left" vertical="center" shrinkToFit="1"/>
    </xf>
    <xf numFmtId="0" fontId="14" fillId="0" borderId="1925" xfId="0" applyFont="1" applyBorder="1" applyAlignment="1">
      <alignment horizontal="left" vertical="center" shrinkToFit="1"/>
    </xf>
    <xf numFmtId="0" fontId="14" fillId="0" borderId="1926" xfId="0" applyFont="1" applyBorder="1" applyAlignment="1">
      <alignment horizontal="left" vertical="center" shrinkToFit="1"/>
    </xf>
    <xf numFmtId="0" fontId="13" fillId="0" borderId="1911" xfId="0" applyFont="1" applyBorder="1" applyAlignment="1">
      <alignment horizontal="left" vertical="center" shrinkToFit="1"/>
    </xf>
    <xf numFmtId="0" fontId="13" fillId="0" borderId="1912" xfId="0" applyFont="1" applyBorder="1" applyAlignment="1">
      <alignment horizontal="left" vertical="center" shrinkToFit="1"/>
    </xf>
    <xf numFmtId="0" fontId="13" fillId="0" borderId="1913" xfId="0" applyFont="1" applyBorder="1" applyAlignment="1">
      <alignment horizontal="left" vertical="center" shrinkToFit="1"/>
    </xf>
    <xf numFmtId="0" fontId="7" fillId="3" borderId="1914" xfId="0" applyFont="1" applyFill="1" applyBorder="1" applyAlignment="1">
      <alignment horizontal="center" vertical="center" wrapText="1"/>
    </xf>
    <xf numFmtId="0" fontId="7" fillId="3" borderId="1915" xfId="0" applyFont="1" applyFill="1" applyBorder="1" applyAlignment="1">
      <alignment horizontal="center" vertical="center" wrapText="1"/>
    </xf>
    <xf numFmtId="0" fontId="11" fillId="0" borderId="1915" xfId="0" applyFont="1" applyBorder="1" applyAlignment="1">
      <alignment horizontal="left" vertical="center" wrapText="1"/>
    </xf>
    <xf numFmtId="0" fontId="11" fillId="0" borderId="1916" xfId="0" applyFont="1" applyBorder="1" applyAlignment="1">
      <alignment horizontal="left" vertical="center" wrapText="1"/>
    </xf>
    <xf numFmtId="0" fontId="7" fillId="3" borderId="1917" xfId="0" applyFont="1" applyFill="1" applyBorder="1" applyAlignment="1">
      <alignment horizontal="center" vertical="center"/>
    </xf>
    <xf numFmtId="0" fontId="7" fillId="3" borderId="1918" xfId="0" applyFont="1" applyFill="1" applyBorder="1" applyAlignment="1">
      <alignment horizontal="center" vertical="center"/>
    </xf>
    <xf numFmtId="0" fontId="7" fillId="3" borderId="1919" xfId="0" applyFont="1" applyFill="1" applyBorder="1" applyAlignment="1">
      <alignment horizontal="center" vertical="center"/>
    </xf>
    <xf numFmtId="0" fontId="8" fillId="0" borderId="1920" xfId="0" applyFont="1" applyBorder="1" applyAlignment="1">
      <alignment horizontal="left" vertical="top" wrapText="1"/>
    </xf>
    <xf numFmtId="0" fontId="8" fillId="0" borderId="1918" xfId="0" applyFont="1" applyBorder="1" applyAlignment="1">
      <alignment horizontal="left" vertical="top" wrapText="1"/>
    </xf>
    <xf numFmtId="0" fontId="8" fillId="0" borderId="1921" xfId="0" applyFont="1" applyBorder="1" applyAlignment="1">
      <alignment horizontal="left" vertical="top" wrapText="1"/>
    </xf>
    <xf numFmtId="0" fontId="7" fillId="3" borderId="1914" xfId="0" applyFont="1" applyFill="1" applyBorder="1" applyAlignment="1">
      <alignment horizontal="center" vertical="center"/>
    </xf>
    <xf numFmtId="0" fontId="7" fillId="3" borderId="1915" xfId="0" applyFont="1" applyFill="1" applyBorder="1" applyAlignment="1">
      <alignment horizontal="center" vertical="center"/>
    </xf>
    <xf numFmtId="0" fontId="7" fillId="3" borderId="1927" xfId="0" applyFont="1" applyFill="1" applyBorder="1" applyAlignment="1">
      <alignment horizontal="center" vertical="center" wrapText="1"/>
    </xf>
    <xf numFmtId="0" fontId="7" fillId="3" borderId="1938" xfId="0" applyFont="1" applyFill="1" applyBorder="1" applyAlignment="1">
      <alignment horizontal="center" vertical="center"/>
    </xf>
    <xf numFmtId="0" fontId="7" fillId="3" borderId="1939" xfId="0" applyFont="1" applyFill="1" applyBorder="1" applyAlignment="1">
      <alignment horizontal="center" vertical="center"/>
    </xf>
    <xf numFmtId="0" fontId="7" fillId="3" borderId="1940" xfId="0" applyFont="1" applyFill="1" applyBorder="1" applyAlignment="1">
      <alignment horizontal="center" vertical="center"/>
    </xf>
    <xf numFmtId="0" fontId="8" fillId="0" borderId="1941" xfId="0" applyFont="1" applyBorder="1" applyAlignment="1">
      <alignment horizontal="left" vertical="top" wrapText="1"/>
    </xf>
    <xf numFmtId="0" fontId="8" fillId="0" borderId="1939" xfId="0" applyFont="1" applyBorder="1" applyAlignment="1">
      <alignment horizontal="left" vertical="top" wrapText="1"/>
    </xf>
    <xf numFmtId="0" fontId="8" fillId="0" borderId="1942" xfId="0" applyFont="1" applyBorder="1" applyAlignment="1">
      <alignment horizontal="left" vertical="top" wrapText="1"/>
    </xf>
    <xf numFmtId="0" fontId="7" fillId="3" borderId="1933" xfId="0" applyFont="1" applyFill="1" applyBorder="1" applyAlignment="1">
      <alignment horizontal="center" vertical="center"/>
    </xf>
    <xf numFmtId="0" fontId="7" fillId="3" borderId="1934" xfId="0" applyFont="1" applyFill="1" applyBorder="1" applyAlignment="1">
      <alignment horizontal="center" vertical="center"/>
    </xf>
    <xf numFmtId="0" fontId="14" fillId="0" borderId="1935" xfId="0" applyFont="1" applyBorder="1" applyAlignment="1">
      <alignment horizontal="left" vertical="center" shrinkToFit="1"/>
    </xf>
    <xf numFmtId="0" fontId="14" fillId="0" borderId="1936" xfId="0" applyFont="1" applyBorder="1" applyAlignment="1">
      <alignment horizontal="left" vertical="center" shrinkToFit="1"/>
    </xf>
    <xf numFmtId="0" fontId="14" fillId="0" borderId="1937" xfId="0" applyFont="1" applyBorder="1" applyAlignment="1">
      <alignment horizontal="left" vertical="center" shrinkToFit="1"/>
    </xf>
    <xf numFmtId="0" fontId="7" fillId="3" borderId="1928" xfId="0" applyFont="1" applyFill="1" applyBorder="1" applyAlignment="1">
      <alignment horizontal="center" vertical="center"/>
    </xf>
    <xf numFmtId="0" fontId="7" fillId="3" borderId="1929" xfId="0" applyFont="1" applyFill="1" applyBorder="1" applyAlignment="1">
      <alignment horizontal="center" vertical="center"/>
    </xf>
    <xf numFmtId="0" fontId="13" fillId="0" borderId="1930" xfId="0" applyFont="1" applyBorder="1" applyAlignment="1">
      <alignment horizontal="left" vertical="center" shrinkToFit="1"/>
    </xf>
    <xf numFmtId="0" fontId="13" fillId="0" borderId="1931" xfId="0" applyFont="1" applyBorder="1" applyAlignment="1">
      <alignment horizontal="left" vertical="center" shrinkToFit="1"/>
    </xf>
    <xf numFmtId="0" fontId="13" fillId="0" borderId="1932" xfId="0" applyFont="1" applyBorder="1" applyAlignment="1">
      <alignment horizontal="left" vertical="center" shrinkToFit="1"/>
    </xf>
    <xf numFmtId="0" fontId="13" fillId="0" borderId="1935" xfId="0" applyFont="1" applyBorder="1" applyAlignment="1">
      <alignment horizontal="left" vertical="center" shrinkToFit="1"/>
    </xf>
    <xf numFmtId="0" fontId="13" fillId="0" borderId="1936" xfId="0" applyFont="1" applyBorder="1" applyAlignment="1">
      <alignment horizontal="left" vertical="center" shrinkToFit="1"/>
    </xf>
    <xf numFmtId="0" fontId="13" fillId="0" borderId="1937" xfId="0" applyFont="1" applyBorder="1" applyAlignment="1">
      <alignment horizontal="left" vertical="center" shrinkToFit="1"/>
    </xf>
    <xf numFmtId="0" fontId="7" fillId="3" borderId="1943" xfId="0" applyFont="1" applyFill="1" applyBorder="1" applyAlignment="1">
      <alignment horizontal="center" vertical="center"/>
    </xf>
    <xf numFmtId="0" fontId="7" fillId="3" borderId="1944" xfId="0" applyFont="1" applyFill="1" applyBorder="1" applyAlignment="1">
      <alignment horizontal="center" vertical="center"/>
    </xf>
    <xf numFmtId="0" fontId="14" fillId="0" borderId="1945" xfId="0" applyFont="1" applyBorder="1" applyAlignment="1">
      <alignment horizontal="left" vertical="center" shrinkToFit="1"/>
    </xf>
    <xf numFmtId="0" fontId="14" fillId="0" borderId="1946" xfId="0" applyFont="1" applyBorder="1" applyAlignment="1">
      <alignment horizontal="left" vertical="center" shrinkToFit="1"/>
    </xf>
    <xf numFmtId="0" fontId="14" fillId="0" borderId="1947" xfId="0" applyFont="1" applyBorder="1" applyAlignment="1">
      <alignment horizontal="left" vertical="center" shrinkToFit="1"/>
    </xf>
    <xf numFmtId="0" fontId="7" fillId="3" borderId="1948" xfId="0" applyFont="1" applyFill="1" applyBorder="1" applyAlignment="1">
      <alignment horizontal="center" vertical="center" wrapText="1"/>
    </xf>
    <xf numFmtId="0" fontId="7" fillId="3" borderId="1949" xfId="0" applyFont="1" applyFill="1" applyBorder="1" applyAlignment="1">
      <alignment horizontal="center" vertical="center" wrapText="1"/>
    </xf>
    <xf numFmtId="0" fontId="7" fillId="3" borderId="1950" xfId="0" applyFont="1" applyFill="1" applyBorder="1" applyAlignment="1">
      <alignment horizontal="center" vertical="center" wrapText="1"/>
    </xf>
    <xf numFmtId="0" fontId="7" fillId="4" borderId="1948" xfId="0" applyFont="1" applyFill="1" applyBorder="1" applyAlignment="1">
      <alignment horizontal="left" vertical="top" wrapText="1"/>
    </xf>
    <xf numFmtId="0" fontId="7" fillId="4" borderId="1949" xfId="0" applyFont="1" applyFill="1" applyBorder="1" applyAlignment="1">
      <alignment horizontal="left" vertical="top" wrapText="1"/>
    </xf>
    <xf numFmtId="0" fontId="7" fillId="4" borderId="1950" xfId="0" applyFont="1" applyFill="1" applyBorder="1" applyAlignment="1">
      <alignment horizontal="left" vertical="top" wrapText="1"/>
    </xf>
    <xf numFmtId="0" fontId="10" fillId="4" borderId="1948" xfId="0" applyFont="1" applyFill="1" applyBorder="1" applyAlignment="1">
      <alignment horizontal="center" vertical="center" wrapText="1"/>
    </xf>
    <xf numFmtId="0" fontId="10" fillId="4" borderId="1950" xfId="0" applyFont="1" applyFill="1" applyBorder="1" applyAlignment="1">
      <alignment horizontal="center" vertical="center" wrapText="1"/>
    </xf>
    <xf numFmtId="0" fontId="16" fillId="0" borderId="1948" xfId="0" applyFont="1" applyBorder="1" applyAlignment="1">
      <alignment horizontal="left" vertical="center" wrapText="1"/>
    </xf>
    <xf numFmtId="0" fontId="16" fillId="0" borderId="1949" xfId="0" applyFont="1" applyBorder="1" applyAlignment="1">
      <alignment horizontal="left" vertical="center" wrapText="1"/>
    </xf>
    <xf numFmtId="0" fontId="16" fillId="0" borderId="1950" xfId="0" applyFont="1" applyBorder="1" applyAlignment="1">
      <alignment horizontal="left" vertical="center" wrapText="1"/>
    </xf>
    <xf numFmtId="0" fontId="7" fillId="3" borderId="1948" xfId="0" applyFont="1" applyFill="1" applyBorder="1" applyAlignment="1">
      <alignment horizontal="center" vertical="center"/>
    </xf>
    <xf numFmtId="0" fontId="7" fillId="3" borderId="1949" xfId="0" applyFont="1" applyFill="1" applyBorder="1" applyAlignment="1">
      <alignment horizontal="center" vertical="center"/>
    </xf>
    <xf numFmtId="0" fontId="11" fillId="0" borderId="1949" xfId="0" applyFont="1" applyBorder="1" applyAlignment="1">
      <alignment horizontal="left" vertical="center" wrapText="1"/>
    </xf>
    <xf numFmtId="0" fontId="11" fillId="0" borderId="1950" xfId="0" applyFont="1" applyBorder="1" applyAlignment="1">
      <alignment horizontal="left" vertical="center" wrapText="1"/>
    </xf>
    <xf numFmtId="0" fontId="7" fillId="3" borderId="1951" xfId="0" applyFont="1" applyFill="1" applyBorder="1" applyAlignment="1">
      <alignment horizontal="center" vertical="center"/>
    </xf>
    <xf numFmtId="0" fontId="7" fillId="3" borderId="1952" xfId="0" applyFont="1" applyFill="1" applyBorder="1" applyAlignment="1">
      <alignment horizontal="center" vertical="center"/>
    </xf>
    <xf numFmtId="0" fontId="13" fillId="0" borderId="1953" xfId="0" applyFont="1" applyBorder="1" applyAlignment="1">
      <alignment horizontal="left" vertical="center" shrinkToFit="1"/>
    </xf>
    <xf numFmtId="0" fontId="13" fillId="0" borderId="1954" xfId="0" applyFont="1" applyBorder="1" applyAlignment="1">
      <alignment horizontal="left" vertical="center" shrinkToFit="1"/>
    </xf>
    <xf numFmtId="0" fontId="13" fillId="0" borderId="1955" xfId="0" applyFont="1" applyBorder="1" applyAlignment="1">
      <alignment horizontal="left" vertical="center" shrinkToFit="1"/>
    </xf>
    <xf numFmtId="0" fontId="7" fillId="4" borderId="1962" xfId="0" applyFont="1" applyFill="1" applyBorder="1" applyAlignment="1">
      <alignment horizontal="left" vertical="top" wrapText="1"/>
    </xf>
    <xf numFmtId="0" fontId="7" fillId="4" borderId="1963" xfId="0" applyFont="1" applyFill="1" applyBorder="1" applyAlignment="1">
      <alignment horizontal="left" vertical="top" wrapText="1"/>
    </xf>
    <xf numFmtId="0" fontId="7" fillId="3" borderId="1956" xfId="0" applyFont="1" applyFill="1" applyBorder="1" applyAlignment="1">
      <alignment horizontal="center" vertical="center"/>
    </xf>
    <xf numFmtId="0" fontId="7" fillId="3" borderId="1957" xfId="0" applyFont="1" applyFill="1" applyBorder="1" applyAlignment="1">
      <alignment horizontal="center" vertical="center"/>
    </xf>
    <xf numFmtId="0" fontId="14" fillId="0" borderId="1958" xfId="0" applyFont="1" applyBorder="1" applyAlignment="1">
      <alignment horizontal="left" vertical="center" shrinkToFit="1"/>
    </xf>
    <xf numFmtId="0" fontId="14" fillId="0" borderId="1959" xfId="0" applyFont="1" applyBorder="1" applyAlignment="1">
      <alignment horizontal="left" vertical="center" shrinkToFit="1"/>
    </xf>
    <xf numFmtId="0" fontId="14" fillId="0" borderId="1960" xfId="0" applyFont="1" applyBorder="1" applyAlignment="1">
      <alignment horizontal="left" vertical="center" shrinkToFit="1"/>
    </xf>
    <xf numFmtId="0" fontId="7" fillId="3" borderId="1969" xfId="0" applyFont="1" applyFill="1" applyBorder="1" applyAlignment="1">
      <alignment horizontal="center" vertical="center"/>
    </xf>
    <xf numFmtId="0" fontId="7" fillId="3" borderId="1970" xfId="0" applyFont="1" applyFill="1" applyBorder="1" applyAlignment="1">
      <alignment horizontal="center" vertical="center"/>
    </xf>
    <xf numFmtId="0" fontId="14" fillId="0" borderId="1971" xfId="0" applyFont="1" applyBorder="1" applyAlignment="1">
      <alignment horizontal="left" vertical="center" shrinkToFit="1"/>
    </xf>
    <xf numFmtId="0" fontId="14" fillId="0" borderId="1972" xfId="0" applyFont="1" applyBorder="1" applyAlignment="1">
      <alignment horizontal="left" vertical="center" shrinkToFit="1"/>
    </xf>
    <xf numFmtId="0" fontId="14" fillId="0" borderId="1973" xfId="0" applyFont="1" applyBorder="1" applyAlignment="1">
      <alignment horizontal="left" vertical="center" shrinkToFit="1"/>
    </xf>
    <xf numFmtId="0" fontId="13" fillId="0" borderId="1958" xfId="0" applyFont="1" applyBorder="1" applyAlignment="1">
      <alignment horizontal="left" vertical="center" shrinkToFit="1"/>
    </xf>
    <xf numFmtId="0" fontId="13" fillId="0" borderId="1959" xfId="0" applyFont="1" applyBorder="1" applyAlignment="1">
      <alignment horizontal="left" vertical="center" shrinkToFit="1"/>
    </xf>
    <xf numFmtId="0" fontId="13" fillId="0" borderId="1960" xfId="0" applyFont="1" applyBorder="1" applyAlignment="1">
      <alignment horizontal="left" vertical="center" shrinkToFit="1"/>
    </xf>
    <xf numFmtId="0" fontId="7" fillId="3" borderId="1961" xfId="0" applyFont="1" applyFill="1" applyBorder="1" applyAlignment="1">
      <alignment horizontal="center" vertical="center" wrapText="1"/>
    </xf>
    <xf numFmtId="0" fontId="7" fillId="3" borderId="1962" xfId="0" applyFont="1" applyFill="1" applyBorder="1" applyAlignment="1">
      <alignment horizontal="center" vertical="center" wrapText="1"/>
    </xf>
    <xf numFmtId="0" fontId="11" fillId="0" borderId="1962" xfId="0" applyFont="1" applyBorder="1" applyAlignment="1">
      <alignment horizontal="left" vertical="center" wrapText="1"/>
    </xf>
    <xf numFmtId="0" fontId="11" fillId="0" borderId="1963" xfId="0" applyFont="1" applyBorder="1" applyAlignment="1">
      <alignment horizontal="left" vertical="center" wrapText="1"/>
    </xf>
    <xf numFmtId="0" fontId="7" fillId="3" borderId="1964" xfId="0" applyFont="1" applyFill="1" applyBorder="1" applyAlignment="1">
      <alignment horizontal="center" vertical="center"/>
    </xf>
    <xf numFmtId="0" fontId="7" fillId="3" borderId="1965" xfId="0" applyFont="1" applyFill="1" applyBorder="1" applyAlignment="1">
      <alignment horizontal="center" vertical="center"/>
    </xf>
    <xf numFmtId="0" fontId="7" fillId="3" borderId="1966" xfId="0" applyFont="1" applyFill="1" applyBorder="1" applyAlignment="1">
      <alignment horizontal="center" vertical="center"/>
    </xf>
    <xf numFmtId="0" fontId="8" fillId="0" borderId="1967" xfId="0" applyFont="1" applyBorder="1" applyAlignment="1">
      <alignment horizontal="left" vertical="top" wrapText="1"/>
    </xf>
    <xf numFmtId="0" fontId="8" fillId="0" borderId="1965" xfId="0" applyFont="1" applyBorder="1" applyAlignment="1">
      <alignment horizontal="left" vertical="top" wrapText="1"/>
    </xf>
    <xf numFmtId="0" fontId="8" fillId="0" borderId="1968" xfId="0" applyFont="1" applyBorder="1" applyAlignment="1">
      <alignment horizontal="left" vertical="top" wrapText="1"/>
    </xf>
    <xf numFmtId="0" fontId="7" fillId="3" borderId="1961" xfId="0" applyFont="1" applyFill="1" applyBorder="1" applyAlignment="1">
      <alignment horizontal="center" vertical="center"/>
    </xf>
    <xf numFmtId="0" fontId="7" fillId="3" borderId="1962" xfId="0" applyFont="1" applyFill="1" applyBorder="1" applyAlignment="1">
      <alignment horizontal="center" vertical="center"/>
    </xf>
    <xf numFmtId="0" fontId="7" fillId="3" borderId="1974" xfId="0" applyFont="1" applyFill="1" applyBorder="1" applyAlignment="1">
      <alignment horizontal="center" vertical="center" wrapText="1"/>
    </xf>
    <xf numFmtId="0" fontId="7" fillId="3" borderId="1985" xfId="0" applyFont="1" applyFill="1" applyBorder="1" applyAlignment="1">
      <alignment horizontal="center" vertical="center"/>
    </xf>
    <xf numFmtId="0" fontId="7" fillId="3" borderId="1986" xfId="0" applyFont="1" applyFill="1" applyBorder="1" applyAlignment="1">
      <alignment horizontal="center" vertical="center"/>
    </xf>
    <xf numFmtId="0" fontId="7" fillId="3" borderId="1987" xfId="0" applyFont="1" applyFill="1" applyBorder="1" applyAlignment="1">
      <alignment horizontal="center" vertical="center"/>
    </xf>
    <xf numFmtId="0" fontId="8" fillId="0" borderId="1988" xfId="0" applyFont="1" applyBorder="1" applyAlignment="1">
      <alignment horizontal="left" vertical="top" wrapText="1"/>
    </xf>
    <xf numFmtId="0" fontId="8" fillId="0" borderId="1986" xfId="0" applyFont="1" applyBorder="1" applyAlignment="1">
      <alignment horizontal="left" vertical="top" wrapText="1"/>
    </xf>
    <xf numFmtId="0" fontId="8" fillId="0" borderId="1989" xfId="0" applyFont="1" applyBorder="1" applyAlignment="1">
      <alignment horizontal="left" vertical="top" wrapText="1"/>
    </xf>
    <xf numFmtId="0" fontId="7" fillId="3" borderId="1980" xfId="0" applyFont="1" applyFill="1" applyBorder="1" applyAlignment="1">
      <alignment horizontal="center" vertical="center"/>
    </xf>
    <xf numFmtId="0" fontId="7" fillId="3" borderId="1981" xfId="0" applyFont="1" applyFill="1" applyBorder="1" applyAlignment="1">
      <alignment horizontal="center" vertical="center"/>
    </xf>
    <xf numFmtId="0" fontId="14" fillId="0" borderId="1982" xfId="0" applyFont="1" applyBorder="1" applyAlignment="1">
      <alignment horizontal="left" vertical="center" shrinkToFit="1"/>
    </xf>
    <xf numFmtId="0" fontId="14" fillId="0" borderId="1983" xfId="0" applyFont="1" applyBorder="1" applyAlignment="1">
      <alignment horizontal="left" vertical="center" shrinkToFit="1"/>
    </xf>
    <xf numFmtId="0" fontId="14" fillId="0" borderId="1984" xfId="0" applyFont="1" applyBorder="1" applyAlignment="1">
      <alignment horizontal="left" vertical="center" shrinkToFit="1"/>
    </xf>
    <xf numFmtId="0" fontId="7" fillId="3" borderId="1975" xfId="0" applyFont="1" applyFill="1" applyBorder="1" applyAlignment="1">
      <alignment horizontal="center" vertical="center"/>
    </xf>
    <xf numFmtId="0" fontId="7" fillId="3" borderId="1976" xfId="0" applyFont="1" applyFill="1" applyBorder="1" applyAlignment="1">
      <alignment horizontal="center" vertical="center"/>
    </xf>
    <xf numFmtId="0" fontId="13" fillId="0" borderId="1977" xfId="0" applyFont="1" applyBorder="1" applyAlignment="1">
      <alignment horizontal="left" vertical="center" shrinkToFit="1"/>
    </xf>
    <xf numFmtId="0" fontId="13" fillId="0" borderId="1978" xfId="0" applyFont="1" applyBorder="1" applyAlignment="1">
      <alignment horizontal="left" vertical="center" shrinkToFit="1"/>
    </xf>
    <xf numFmtId="0" fontId="13" fillId="0" borderId="1979" xfId="0" applyFont="1" applyBorder="1" applyAlignment="1">
      <alignment horizontal="left" vertical="center" shrinkToFit="1"/>
    </xf>
    <xf numFmtId="0" fontId="13" fillId="0" borderId="1982" xfId="0" applyFont="1" applyBorder="1" applyAlignment="1">
      <alignment horizontal="left" vertical="center" shrinkToFit="1"/>
    </xf>
    <xf numFmtId="0" fontId="13" fillId="0" borderId="1983" xfId="0" applyFont="1" applyBorder="1" applyAlignment="1">
      <alignment horizontal="left" vertical="center" shrinkToFit="1"/>
    </xf>
    <xf numFmtId="0" fontId="13" fillId="0" borderId="1984" xfId="0" applyFont="1" applyBorder="1" applyAlignment="1">
      <alignment horizontal="left" vertical="center" shrinkToFit="1"/>
    </xf>
    <xf numFmtId="0" fontId="7" fillId="3" borderId="1990" xfId="0" applyFont="1" applyFill="1" applyBorder="1" applyAlignment="1">
      <alignment horizontal="center" vertical="center"/>
    </xf>
    <xf numFmtId="0" fontId="7" fillId="3" borderId="1991" xfId="0" applyFont="1" applyFill="1" applyBorder="1" applyAlignment="1">
      <alignment horizontal="center" vertical="center"/>
    </xf>
    <xf numFmtId="0" fontId="14" fillId="0" borderId="1992" xfId="0" applyFont="1" applyBorder="1" applyAlignment="1">
      <alignment horizontal="left" vertical="center" shrinkToFit="1"/>
    </xf>
    <xf numFmtId="0" fontId="14" fillId="0" borderId="1993" xfId="0" applyFont="1" applyBorder="1" applyAlignment="1">
      <alignment horizontal="left" vertical="center" shrinkToFit="1"/>
    </xf>
    <xf numFmtId="0" fontId="14" fillId="0" borderId="1994" xfId="0" applyFont="1" applyBorder="1" applyAlignment="1">
      <alignment horizontal="left" vertical="center" shrinkToFit="1"/>
    </xf>
    <xf numFmtId="0" fontId="7" fillId="3" borderId="1995" xfId="0" applyFont="1" applyFill="1" applyBorder="1" applyAlignment="1">
      <alignment horizontal="center" vertical="center" wrapText="1"/>
    </xf>
    <xf numFmtId="0" fontId="7" fillId="3" borderId="1996" xfId="0" applyFont="1" applyFill="1" applyBorder="1" applyAlignment="1">
      <alignment horizontal="center" vertical="center" wrapText="1"/>
    </xf>
    <xf numFmtId="0" fontId="7" fillId="3" borderId="1997" xfId="0" applyFont="1" applyFill="1" applyBorder="1" applyAlignment="1">
      <alignment horizontal="center" vertical="center" wrapText="1"/>
    </xf>
    <xf numFmtId="0" fontId="7" fillId="4" borderId="1995" xfId="0" applyFont="1" applyFill="1" applyBorder="1" applyAlignment="1">
      <alignment horizontal="left" vertical="top" wrapText="1"/>
    </xf>
    <xf numFmtId="0" fontId="7" fillId="4" borderId="1996" xfId="0" applyFont="1" applyFill="1" applyBorder="1" applyAlignment="1">
      <alignment horizontal="left" vertical="top" wrapText="1"/>
    </xf>
    <xf numFmtId="0" fontId="7" fillId="4" borderId="1997" xfId="0" applyFont="1" applyFill="1" applyBorder="1" applyAlignment="1">
      <alignment horizontal="left" vertical="top" wrapText="1"/>
    </xf>
    <xf numFmtId="0" fontId="10" fillId="4" borderId="1995" xfId="0" applyFont="1" applyFill="1" applyBorder="1" applyAlignment="1">
      <alignment horizontal="center" vertical="center" wrapText="1"/>
    </xf>
    <xf numFmtId="0" fontId="10" fillId="4" borderId="1997" xfId="0" applyFont="1" applyFill="1" applyBorder="1" applyAlignment="1">
      <alignment horizontal="center" vertical="center" wrapText="1"/>
    </xf>
    <xf numFmtId="0" fontId="16" fillId="0" borderId="1995" xfId="0" applyFont="1" applyBorder="1" applyAlignment="1">
      <alignment horizontal="left" vertical="center" wrapText="1"/>
    </xf>
    <xf numFmtId="0" fontId="16" fillId="0" borderId="1996" xfId="0" applyFont="1" applyBorder="1" applyAlignment="1">
      <alignment horizontal="left" vertical="center" wrapText="1"/>
    </xf>
    <xf numFmtId="0" fontId="16" fillId="0" borderId="1997" xfId="0" applyFont="1" applyBorder="1" applyAlignment="1">
      <alignment horizontal="left" vertical="center" wrapText="1"/>
    </xf>
    <xf numFmtId="0" fontId="7" fillId="3" borderId="1995" xfId="0" applyFont="1" applyFill="1" applyBorder="1" applyAlignment="1">
      <alignment horizontal="center" vertical="center"/>
    </xf>
    <xf numFmtId="0" fontId="7" fillId="3" borderId="1996" xfId="0" applyFont="1" applyFill="1" applyBorder="1" applyAlignment="1">
      <alignment horizontal="center" vertical="center"/>
    </xf>
    <xf numFmtId="0" fontId="11" fillId="0" borderId="1996" xfId="0" applyFont="1" applyBorder="1" applyAlignment="1">
      <alignment horizontal="left" vertical="center" wrapText="1"/>
    </xf>
    <xf numFmtId="0" fontId="11" fillId="0" borderId="1997" xfId="0" applyFont="1" applyBorder="1" applyAlignment="1">
      <alignment horizontal="left" vertical="center" wrapText="1"/>
    </xf>
    <xf numFmtId="0" fontId="7" fillId="3" borderId="1998" xfId="0" applyFont="1" applyFill="1" applyBorder="1" applyAlignment="1">
      <alignment horizontal="center" vertical="center"/>
    </xf>
    <xf numFmtId="0" fontId="7" fillId="3" borderId="1999" xfId="0" applyFont="1" applyFill="1" applyBorder="1" applyAlignment="1">
      <alignment horizontal="center" vertical="center"/>
    </xf>
    <xf numFmtId="0" fontId="13" fillId="0" borderId="2000" xfId="0" applyFont="1" applyBorder="1" applyAlignment="1">
      <alignment horizontal="left" vertical="center" shrinkToFit="1"/>
    </xf>
    <xf numFmtId="0" fontId="13" fillId="0" borderId="2001" xfId="0" applyFont="1" applyBorder="1" applyAlignment="1">
      <alignment horizontal="left" vertical="center" shrinkToFit="1"/>
    </xf>
    <xf numFmtId="0" fontId="13" fillId="0" borderId="2002" xfId="0" applyFont="1" applyBorder="1" applyAlignment="1">
      <alignment horizontal="left" vertical="center" shrinkToFit="1"/>
    </xf>
    <xf numFmtId="0" fontId="7" fillId="4" borderId="2009" xfId="0" applyFont="1" applyFill="1" applyBorder="1" applyAlignment="1">
      <alignment horizontal="left" vertical="top" wrapText="1"/>
    </xf>
    <xf numFmtId="0" fontId="7" fillId="4" borderId="2010" xfId="0" applyFont="1" applyFill="1" applyBorder="1" applyAlignment="1">
      <alignment horizontal="left" vertical="top" wrapText="1"/>
    </xf>
    <xf numFmtId="0" fontId="7" fillId="3" borderId="2003" xfId="0" applyFont="1" applyFill="1" applyBorder="1" applyAlignment="1">
      <alignment horizontal="center" vertical="center"/>
    </xf>
    <xf numFmtId="0" fontId="7" fillId="3" borderId="2004" xfId="0" applyFont="1" applyFill="1" applyBorder="1" applyAlignment="1">
      <alignment horizontal="center" vertical="center"/>
    </xf>
    <xf numFmtId="0" fontId="14" fillId="0" borderId="2005" xfId="0" applyFont="1" applyBorder="1" applyAlignment="1">
      <alignment horizontal="left" vertical="center" shrinkToFit="1"/>
    </xf>
    <xf numFmtId="0" fontId="14" fillId="0" borderId="2006" xfId="0" applyFont="1" applyBorder="1" applyAlignment="1">
      <alignment horizontal="left" vertical="center" shrinkToFit="1"/>
    </xf>
    <xf numFmtId="0" fontId="14" fillId="0" borderId="2007" xfId="0" applyFont="1" applyBorder="1" applyAlignment="1">
      <alignment horizontal="left" vertical="center" shrinkToFit="1"/>
    </xf>
    <xf numFmtId="0" fontId="7" fillId="3" borderId="2016" xfId="0" applyFont="1" applyFill="1" applyBorder="1" applyAlignment="1">
      <alignment horizontal="center" vertical="center"/>
    </xf>
    <xf numFmtId="0" fontId="7" fillId="3" borderId="2017" xfId="0" applyFont="1" applyFill="1" applyBorder="1" applyAlignment="1">
      <alignment horizontal="center" vertical="center"/>
    </xf>
    <xf numFmtId="0" fontId="14" fillId="0" borderId="2018" xfId="0" applyFont="1" applyBorder="1" applyAlignment="1">
      <alignment horizontal="left" vertical="center" shrinkToFit="1"/>
    </xf>
    <xf numFmtId="0" fontId="14" fillId="0" borderId="2019" xfId="0" applyFont="1" applyBorder="1" applyAlignment="1">
      <alignment horizontal="left" vertical="center" shrinkToFit="1"/>
    </xf>
    <xf numFmtId="0" fontId="14" fillId="0" borderId="2020" xfId="0" applyFont="1" applyBorder="1" applyAlignment="1">
      <alignment horizontal="left" vertical="center" shrinkToFit="1"/>
    </xf>
    <xf numFmtId="0" fontId="13" fillId="0" borderId="2005" xfId="0" applyFont="1" applyBorder="1" applyAlignment="1">
      <alignment horizontal="left" vertical="center" shrinkToFit="1"/>
    </xf>
    <xf numFmtId="0" fontId="13" fillId="0" borderId="2006" xfId="0" applyFont="1" applyBorder="1" applyAlignment="1">
      <alignment horizontal="left" vertical="center" shrinkToFit="1"/>
    </xf>
    <xf numFmtId="0" fontId="13" fillId="0" borderId="2007" xfId="0" applyFont="1" applyBorder="1" applyAlignment="1">
      <alignment horizontal="left" vertical="center" shrinkToFit="1"/>
    </xf>
    <xf numFmtId="0" fontId="7" fillId="3" borderId="2008" xfId="0" applyFont="1" applyFill="1" applyBorder="1" applyAlignment="1">
      <alignment horizontal="center" vertical="center" wrapText="1"/>
    </xf>
    <xf numFmtId="0" fontId="7" fillId="3" borderId="2009" xfId="0" applyFont="1" applyFill="1" applyBorder="1" applyAlignment="1">
      <alignment horizontal="center" vertical="center" wrapText="1"/>
    </xf>
    <xf numFmtId="0" fontId="11" fillId="0" borderId="2009" xfId="0" applyFont="1" applyBorder="1" applyAlignment="1">
      <alignment horizontal="left" vertical="center" wrapText="1"/>
    </xf>
    <xf numFmtId="0" fontId="11" fillId="0" borderId="2010" xfId="0" applyFont="1" applyBorder="1" applyAlignment="1">
      <alignment horizontal="left" vertical="center" wrapText="1"/>
    </xf>
    <xf numFmtId="0" fontId="7" fillId="3" borderId="2011" xfId="0" applyFont="1" applyFill="1" applyBorder="1" applyAlignment="1">
      <alignment horizontal="center" vertical="center"/>
    </xf>
    <xf numFmtId="0" fontId="7" fillId="3" borderId="2012" xfId="0" applyFont="1" applyFill="1" applyBorder="1" applyAlignment="1">
      <alignment horizontal="center" vertical="center"/>
    </xf>
    <xf numFmtId="0" fontId="7" fillId="3" borderId="2013" xfId="0" applyFont="1" applyFill="1" applyBorder="1" applyAlignment="1">
      <alignment horizontal="center" vertical="center"/>
    </xf>
    <xf numFmtId="0" fontId="8" fillId="0" borderId="2014" xfId="0" applyFont="1" applyBorder="1" applyAlignment="1">
      <alignment horizontal="left" vertical="top" wrapText="1"/>
    </xf>
    <xf numFmtId="0" fontId="8" fillId="0" borderId="2012" xfId="0" applyFont="1" applyBorder="1" applyAlignment="1">
      <alignment horizontal="left" vertical="top" wrapText="1"/>
    </xf>
    <xf numFmtId="0" fontId="8" fillId="0" borderId="2015" xfId="0" applyFont="1" applyBorder="1" applyAlignment="1">
      <alignment horizontal="left" vertical="top" wrapText="1"/>
    </xf>
    <xf numFmtId="0" fontId="7" fillId="3" borderId="2008" xfId="0" applyFont="1" applyFill="1" applyBorder="1" applyAlignment="1">
      <alignment horizontal="center" vertical="center"/>
    </xf>
    <xf numFmtId="0" fontId="7" fillId="3" borderId="2009" xfId="0" applyFont="1" applyFill="1" applyBorder="1" applyAlignment="1">
      <alignment horizontal="center" vertical="center"/>
    </xf>
    <xf numFmtId="0" fontId="7" fillId="3" borderId="2021" xfId="0" applyFont="1" applyFill="1" applyBorder="1" applyAlignment="1">
      <alignment horizontal="center" vertical="center" wrapText="1"/>
    </xf>
    <xf numFmtId="0" fontId="7" fillId="3" borderId="2032" xfId="0" applyFont="1" applyFill="1" applyBorder="1" applyAlignment="1">
      <alignment horizontal="center" vertical="center"/>
    </xf>
    <xf numFmtId="0" fontId="7" fillId="3" borderId="2033" xfId="0" applyFont="1" applyFill="1" applyBorder="1" applyAlignment="1">
      <alignment horizontal="center" vertical="center"/>
    </xf>
    <xf numFmtId="0" fontId="7" fillId="3" borderId="2034" xfId="0" applyFont="1" applyFill="1" applyBorder="1" applyAlignment="1">
      <alignment horizontal="center" vertical="center"/>
    </xf>
    <xf numFmtId="0" fontId="8" fillId="0" borderId="2035" xfId="0" applyFont="1" applyBorder="1" applyAlignment="1">
      <alignment horizontal="left" vertical="top" wrapText="1"/>
    </xf>
    <xf numFmtId="0" fontId="8" fillId="0" borderId="2033" xfId="0" applyFont="1" applyBorder="1" applyAlignment="1">
      <alignment horizontal="left" vertical="top" wrapText="1"/>
    </xf>
    <xf numFmtId="0" fontId="8" fillId="0" borderId="2036" xfId="0" applyFont="1" applyBorder="1" applyAlignment="1">
      <alignment horizontal="left" vertical="top" wrapText="1"/>
    </xf>
    <xf numFmtId="0" fontId="7" fillId="3" borderId="2027" xfId="0" applyFont="1" applyFill="1" applyBorder="1" applyAlignment="1">
      <alignment horizontal="center" vertical="center"/>
    </xf>
    <xf numFmtId="0" fontId="7" fillId="3" borderId="2028" xfId="0" applyFont="1" applyFill="1" applyBorder="1" applyAlignment="1">
      <alignment horizontal="center" vertical="center"/>
    </xf>
    <xf numFmtId="0" fontId="14" fillId="0" borderId="2029" xfId="0" applyFont="1" applyBorder="1" applyAlignment="1">
      <alignment horizontal="left" vertical="center" shrinkToFit="1"/>
    </xf>
    <xf numFmtId="0" fontId="14" fillId="0" borderId="2030" xfId="0" applyFont="1" applyBorder="1" applyAlignment="1">
      <alignment horizontal="left" vertical="center" shrinkToFit="1"/>
    </xf>
    <xf numFmtId="0" fontId="14" fillId="0" borderId="2031" xfId="0" applyFont="1" applyBorder="1" applyAlignment="1">
      <alignment horizontal="left" vertical="center" shrinkToFit="1"/>
    </xf>
    <xf numFmtId="0" fontId="7" fillId="3" borderId="2022" xfId="0" applyFont="1" applyFill="1" applyBorder="1" applyAlignment="1">
      <alignment horizontal="center" vertical="center"/>
    </xf>
    <xf numFmtId="0" fontId="7" fillId="3" borderId="2023" xfId="0" applyFont="1" applyFill="1" applyBorder="1" applyAlignment="1">
      <alignment horizontal="center" vertical="center"/>
    </xf>
    <xf numFmtId="0" fontId="13" fillId="0" borderId="2024" xfId="0" applyFont="1" applyBorder="1" applyAlignment="1">
      <alignment horizontal="left" vertical="center" shrinkToFit="1"/>
    </xf>
    <xf numFmtId="0" fontId="13" fillId="0" borderId="2025" xfId="0" applyFont="1" applyBorder="1" applyAlignment="1">
      <alignment horizontal="left" vertical="center" shrinkToFit="1"/>
    </xf>
    <xf numFmtId="0" fontId="13" fillId="0" borderId="2026" xfId="0" applyFont="1" applyBorder="1" applyAlignment="1">
      <alignment horizontal="left" vertical="center" shrinkToFit="1"/>
    </xf>
    <xf numFmtId="0" fontId="13" fillId="0" borderId="2029" xfId="0" applyFont="1" applyBorder="1" applyAlignment="1">
      <alignment horizontal="left" vertical="center" shrinkToFit="1"/>
    </xf>
    <xf numFmtId="0" fontId="13" fillId="0" borderId="2030" xfId="0" applyFont="1" applyBorder="1" applyAlignment="1">
      <alignment horizontal="left" vertical="center" shrinkToFit="1"/>
    </xf>
    <xf numFmtId="0" fontId="13" fillId="0" borderId="2031" xfId="0" applyFont="1" applyBorder="1" applyAlignment="1">
      <alignment horizontal="left" vertical="center" shrinkToFit="1"/>
    </xf>
    <xf numFmtId="0" fontId="7" fillId="3" borderId="2037" xfId="0" applyFont="1" applyFill="1" applyBorder="1" applyAlignment="1">
      <alignment horizontal="center" vertical="center"/>
    </xf>
    <xf numFmtId="0" fontId="7" fillId="3" borderId="2038" xfId="0" applyFont="1" applyFill="1" applyBorder="1" applyAlignment="1">
      <alignment horizontal="center" vertical="center"/>
    </xf>
    <xf numFmtId="0" fontId="14" fillId="0" borderId="2039" xfId="0" applyFont="1" applyBorder="1" applyAlignment="1">
      <alignment horizontal="left" vertical="center" shrinkToFit="1"/>
    </xf>
    <xf numFmtId="0" fontId="14" fillId="0" borderId="2040" xfId="0" applyFont="1" applyBorder="1" applyAlignment="1">
      <alignment horizontal="left" vertical="center" shrinkToFit="1"/>
    </xf>
    <xf numFmtId="0" fontId="14" fillId="0" borderId="2041" xfId="0" applyFont="1" applyBorder="1" applyAlignment="1">
      <alignment horizontal="left" vertical="center" shrinkToFit="1"/>
    </xf>
    <xf numFmtId="0" fontId="7" fillId="3" borderId="2042" xfId="0" applyFont="1" applyFill="1" applyBorder="1" applyAlignment="1">
      <alignment horizontal="center" vertical="center" wrapText="1"/>
    </xf>
    <xf numFmtId="0" fontId="7" fillId="3" borderId="2043" xfId="0" applyFont="1" applyFill="1" applyBorder="1" applyAlignment="1">
      <alignment horizontal="center" vertical="center" wrapText="1"/>
    </xf>
    <xf numFmtId="0" fontId="7" fillId="3" borderId="2044" xfId="0" applyFont="1" applyFill="1" applyBorder="1" applyAlignment="1">
      <alignment horizontal="center" vertical="center" wrapText="1"/>
    </xf>
    <xf numFmtId="0" fontId="7" fillId="4" borderId="2042" xfId="0" applyFont="1" applyFill="1" applyBorder="1" applyAlignment="1">
      <alignment horizontal="left" vertical="top" wrapText="1"/>
    </xf>
    <xf numFmtId="0" fontId="7" fillId="4" borderId="2043" xfId="0" applyFont="1" applyFill="1" applyBorder="1" applyAlignment="1">
      <alignment horizontal="left" vertical="top" wrapText="1"/>
    </xf>
    <xf numFmtId="0" fontId="7" fillId="4" borderId="2044" xfId="0" applyFont="1" applyFill="1" applyBorder="1" applyAlignment="1">
      <alignment horizontal="left" vertical="top" wrapText="1"/>
    </xf>
    <xf numFmtId="0" fontId="10" fillId="4" borderId="2042" xfId="0" applyFont="1" applyFill="1" applyBorder="1" applyAlignment="1">
      <alignment horizontal="center" vertical="center" wrapText="1"/>
    </xf>
    <xf numFmtId="0" fontId="10" fillId="4" borderId="2044" xfId="0" applyFont="1" applyFill="1" applyBorder="1" applyAlignment="1">
      <alignment horizontal="center" vertical="center" wrapText="1"/>
    </xf>
    <xf numFmtId="0" fontId="16" fillId="0" borderId="2042" xfId="0" applyFont="1" applyBorder="1" applyAlignment="1">
      <alignment horizontal="left" vertical="center" wrapText="1"/>
    </xf>
    <xf numFmtId="0" fontId="16" fillId="0" borderId="2043" xfId="0" applyFont="1" applyBorder="1" applyAlignment="1">
      <alignment horizontal="left" vertical="center" wrapText="1"/>
    </xf>
    <xf numFmtId="0" fontId="16" fillId="0" borderId="2044" xfId="0" applyFont="1" applyBorder="1" applyAlignment="1">
      <alignment horizontal="left" vertical="center" wrapText="1"/>
    </xf>
    <xf numFmtId="0" fontId="7" fillId="3" borderId="2042" xfId="0" applyFont="1" applyFill="1" applyBorder="1" applyAlignment="1">
      <alignment horizontal="center" vertical="center"/>
    </xf>
    <xf numFmtId="0" fontId="7" fillId="3" borderId="2043" xfId="0" applyFont="1" applyFill="1" applyBorder="1" applyAlignment="1">
      <alignment horizontal="center" vertical="center"/>
    </xf>
    <xf numFmtId="0" fontId="11" fillId="0" borderId="2043" xfId="0" applyFont="1" applyBorder="1" applyAlignment="1">
      <alignment horizontal="left" vertical="center" wrapText="1"/>
    </xf>
    <xf numFmtId="0" fontId="11" fillId="0" borderId="2044" xfId="0" applyFont="1" applyBorder="1" applyAlignment="1">
      <alignment horizontal="left" vertical="center" wrapText="1"/>
    </xf>
    <xf numFmtId="0" fontId="7" fillId="3" borderId="2045" xfId="0" applyFont="1" applyFill="1" applyBorder="1" applyAlignment="1">
      <alignment horizontal="center" vertical="center"/>
    </xf>
    <xf numFmtId="0" fontId="7" fillId="3" borderId="2046" xfId="0" applyFont="1" applyFill="1" applyBorder="1" applyAlignment="1">
      <alignment horizontal="center" vertical="center"/>
    </xf>
    <xf numFmtId="0" fontId="13" fillId="0" borderId="2047" xfId="0" applyFont="1" applyBorder="1" applyAlignment="1">
      <alignment horizontal="left" vertical="center" shrinkToFit="1"/>
    </xf>
    <xf numFmtId="0" fontId="13" fillId="0" borderId="2048" xfId="0" applyFont="1" applyBorder="1" applyAlignment="1">
      <alignment horizontal="left" vertical="center" shrinkToFit="1"/>
    </xf>
    <xf numFmtId="0" fontId="13" fillId="0" borderId="2049" xfId="0" applyFont="1" applyBorder="1" applyAlignment="1">
      <alignment horizontal="left" vertical="center" shrinkToFit="1"/>
    </xf>
    <xf numFmtId="0" fontId="7" fillId="4" borderId="2056" xfId="0" applyFont="1" applyFill="1" applyBorder="1" applyAlignment="1">
      <alignment horizontal="left" vertical="top" wrapText="1"/>
    </xf>
    <xf numFmtId="0" fontId="7" fillId="4" borderId="2057" xfId="0" applyFont="1" applyFill="1" applyBorder="1" applyAlignment="1">
      <alignment horizontal="left" vertical="top" wrapText="1"/>
    </xf>
    <xf numFmtId="0" fontId="7" fillId="3" borderId="2050" xfId="0" applyFont="1" applyFill="1" applyBorder="1" applyAlignment="1">
      <alignment horizontal="center" vertical="center"/>
    </xf>
    <xf numFmtId="0" fontId="7" fillId="3" borderId="2051" xfId="0" applyFont="1" applyFill="1" applyBorder="1" applyAlignment="1">
      <alignment horizontal="center" vertical="center"/>
    </xf>
    <xf numFmtId="0" fontId="14" fillId="0" borderId="2052" xfId="0" applyFont="1" applyBorder="1" applyAlignment="1">
      <alignment horizontal="left" vertical="center" shrinkToFit="1"/>
    </xf>
    <xf numFmtId="0" fontId="14" fillId="0" borderId="2053" xfId="0" applyFont="1" applyBorder="1" applyAlignment="1">
      <alignment horizontal="left" vertical="center" shrinkToFit="1"/>
    </xf>
    <xf numFmtId="0" fontId="14" fillId="0" borderId="2054" xfId="0" applyFont="1" applyBorder="1" applyAlignment="1">
      <alignment horizontal="left" vertical="center" shrinkToFit="1"/>
    </xf>
    <xf numFmtId="0" fontId="7" fillId="3" borderId="2063" xfId="0" applyFont="1" applyFill="1" applyBorder="1" applyAlignment="1">
      <alignment horizontal="center" vertical="center"/>
    </xf>
    <xf numFmtId="0" fontId="7" fillId="3" borderId="2064" xfId="0" applyFont="1" applyFill="1" applyBorder="1" applyAlignment="1">
      <alignment horizontal="center" vertical="center"/>
    </xf>
    <xf numFmtId="0" fontId="14" fillId="0" borderId="2065" xfId="0" applyFont="1" applyBorder="1" applyAlignment="1">
      <alignment horizontal="left" vertical="center" shrinkToFit="1"/>
    </xf>
    <xf numFmtId="0" fontId="14" fillId="0" borderId="2066" xfId="0" applyFont="1" applyBorder="1" applyAlignment="1">
      <alignment horizontal="left" vertical="center" shrinkToFit="1"/>
    </xf>
    <xf numFmtId="0" fontId="14" fillId="0" borderId="2067" xfId="0" applyFont="1" applyBorder="1" applyAlignment="1">
      <alignment horizontal="left" vertical="center" shrinkToFit="1"/>
    </xf>
    <xf numFmtId="0" fontId="13" fillId="0" borderId="2052" xfId="0" applyFont="1" applyBorder="1" applyAlignment="1">
      <alignment horizontal="left" vertical="center" shrinkToFit="1"/>
    </xf>
    <xf numFmtId="0" fontId="13" fillId="0" borderId="2053" xfId="0" applyFont="1" applyBorder="1" applyAlignment="1">
      <alignment horizontal="left" vertical="center" shrinkToFit="1"/>
    </xf>
    <xf numFmtId="0" fontId="13" fillId="0" borderId="2054" xfId="0" applyFont="1" applyBorder="1" applyAlignment="1">
      <alignment horizontal="left" vertical="center" shrinkToFit="1"/>
    </xf>
    <xf numFmtId="0" fontId="7" fillId="3" borderId="2055" xfId="0" applyFont="1" applyFill="1" applyBorder="1" applyAlignment="1">
      <alignment horizontal="center" vertical="center" wrapText="1"/>
    </xf>
    <xf numFmtId="0" fontId="7" fillId="3" borderId="2056" xfId="0" applyFont="1" applyFill="1" applyBorder="1" applyAlignment="1">
      <alignment horizontal="center" vertical="center" wrapText="1"/>
    </xf>
    <xf numFmtId="0" fontId="11" fillId="0" borderId="2056" xfId="0" applyFont="1" applyBorder="1" applyAlignment="1">
      <alignment horizontal="left" vertical="center" wrapText="1"/>
    </xf>
    <xf numFmtId="0" fontId="11" fillId="0" borderId="2057" xfId="0" applyFont="1" applyBorder="1" applyAlignment="1">
      <alignment horizontal="left" vertical="center" wrapText="1"/>
    </xf>
    <xf numFmtId="0" fontId="7" fillId="3" borderId="2058" xfId="0" applyFont="1" applyFill="1" applyBorder="1" applyAlignment="1">
      <alignment horizontal="center" vertical="center"/>
    </xf>
    <xf numFmtId="0" fontId="7" fillId="3" borderId="2059" xfId="0" applyFont="1" applyFill="1" applyBorder="1" applyAlignment="1">
      <alignment horizontal="center" vertical="center"/>
    </xf>
    <xf numFmtId="0" fontId="7" fillId="3" borderId="2060" xfId="0" applyFont="1" applyFill="1" applyBorder="1" applyAlignment="1">
      <alignment horizontal="center" vertical="center"/>
    </xf>
    <xf numFmtId="0" fontId="8" fillId="0" borderId="2061" xfId="0" applyFont="1" applyBorder="1" applyAlignment="1">
      <alignment horizontal="left" vertical="top" wrapText="1"/>
    </xf>
    <xf numFmtId="0" fontId="8" fillId="0" borderId="2059" xfId="0" applyFont="1" applyBorder="1" applyAlignment="1">
      <alignment horizontal="left" vertical="top" wrapText="1"/>
    </xf>
    <xf numFmtId="0" fontId="8" fillId="0" borderId="2062" xfId="0" applyFont="1" applyBorder="1" applyAlignment="1">
      <alignment horizontal="left" vertical="top" wrapText="1"/>
    </xf>
    <xf numFmtId="0" fontId="7" fillId="3" borderId="2055" xfId="0" applyFont="1" applyFill="1" applyBorder="1" applyAlignment="1">
      <alignment horizontal="center" vertical="center"/>
    </xf>
    <xf numFmtId="0" fontId="7" fillId="3" borderId="2056" xfId="0" applyFont="1" applyFill="1" applyBorder="1" applyAlignment="1">
      <alignment horizontal="center" vertical="center"/>
    </xf>
    <xf numFmtId="0" fontId="7" fillId="3" borderId="2068" xfId="0" applyFont="1" applyFill="1" applyBorder="1" applyAlignment="1">
      <alignment horizontal="center" vertical="center" wrapText="1"/>
    </xf>
    <xf numFmtId="0" fontId="7" fillId="3" borderId="2079" xfId="0" applyFont="1" applyFill="1" applyBorder="1" applyAlignment="1">
      <alignment horizontal="center" vertical="center"/>
    </xf>
    <xf numFmtId="0" fontId="7" fillId="3" borderId="2080" xfId="0" applyFont="1" applyFill="1" applyBorder="1" applyAlignment="1">
      <alignment horizontal="center" vertical="center"/>
    </xf>
    <xf numFmtId="0" fontId="7" fillId="3" borderId="2081" xfId="0" applyFont="1" applyFill="1" applyBorder="1" applyAlignment="1">
      <alignment horizontal="center" vertical="center"/>
    </xf>
    <xf numFmtId="0" fontId="8" fillId="0" borderId="2082" xfId="0" applyFont="1" applyBorder="1" applyAlignment="1">
      <alignment horizontal="left" vertical="top" wrapText="1"/>
    </xf>
    <xf numFmtId="0" fontId="8" fillId="0" borderId="2080" xfId="0" applyFont="1" applyBorder="1" applyAlignment="1">
      <alignment horizontal="left" vertical="top" wrapText="1"/>
    </xf>
    <xf numFmtId="0" fontId="8" fillId="0" borderId="2083" xfId="0" applyFont="1" applyBorder="1" applyAlignment="1">
      <alignment horizontal="left" vertical="top" wrapText="1"/>
    </xf>
    <xf numFmtId="0" fontId="7" fillId="3" borderId="2074" xfId="0" applyFont="1" applyFill="1" applyBorder="1" applyAlignment="1">
      <alignment horizontal="center" vertical="center"/>
    </xf>
    <xf numFmtId="0" fontId="7" fillId="3" borderId="2075" xfId="0" applyFont="1" applyFill="1" applyBorder="1" applyAlignment="1">
      <alignment horizontal="center" vertical="center"/>
    </xf>
    <xf numFmtId="0" fontId="14" fillId="0" borderId="2076" xfId="0" applyFont="1" applyBorder="1" applyAlignment="1">
      <alignment horizontal="left" vertical="center" shrinkToFit="1"/>
    </xf>
    <xf numFmtId="0" fontId="14" fillId="0" borderId="2077" xfId="0" applyFont="1" applyBorder="1" applyAlignment="1">
      <alignment horizontal="left" vertical="center" shrinkToFit="1"/>
    </xf>
    <xf numFmtId="0" fontId="14" fillId="0" borderId="2078" xfId="0" applyFont="1" applyBorder="1" applyAlignment="1">
      <alignment horizontal="left" vertical="center" shrinkToFit="1"/>
    </xf>
    <xf numFmtId="0" fontId="7" fillId="3" borderId="2069" xfId="0" applyFont="1" applyFill="1" applyBorder="1" applyAlignment="1">
      <alignment horizontal="center" vertical="center"/>
    </xf>
    <xf numFmtId="0" fontId="7" fillId="3" borderId="2070" xfId="0" applyFont="1" applyFill="1" applyBorder="1" applyAlignment="1">
      <alignment horizontal="center" vertical="center"/>
    </xf>
    <xf numFmtId="0" fontId="13" fillId="0" borderId="2071" xfId="0" applyFont="1" applyBorder="1" applyAlignment="1">
      <alignment horizontal="left" vertical="center" shrinkToFit="1"/>
    </xf>
    <xf numFmtId="0" fontId="13" fillId="0" borderId="2072" xfId="0" applyFont="1" applyBorder="1" applyAlignment="1">
      <alignment horizontal="left" vertical="center" shrinkToFit="1"/>
    </xf>
    <xf numFmtId="0" fontId="13" fillId="0" borderId="2073" xfId="0" applyFont="1" applyBorder="1" applyAlignment="1">
      <alignment horizontal="left" vertical="center" shrinkToFit="1"/>
    </xf>
    <xf numFmtId="0" fontId="13" fillId="0" borderId="2076" xfId="0" applyFont="1" applyBorder="1" applyAlignment="1">
      <alignment horizontal="left" vertical="center" shrinkToFit="1"/>
    </xf>
    <xf numFmtId="0" fontId="13" fillId="0" borderId="2077" xfId="0" applyFont="1" applyBorder="1" applyAlignment="1">
      <alignment horizontal="left" vertical="center" shrinkToFit="1"/>
    </xf>
    <xf numFmtId="0" fontId="13" fillId="0" borderId="2078" xfId="0" applyFont="1" applyBorder="1" applyAlignment="1">
      <alignment horizontal="left" vertical="center" shrinkToFit="1"/>
    </xf>
    <xf numFmtId="0" fontId="7" fillId="3" borderId="2084" xfId="0" applyFont="1" applyFill="1" applyBorder="1" applyAlignment="1">
      <alignment horizontal="center" vertical="center"/>
    </xf>
    <xf numFmtId="0" fontId="7" fillId="3" borderId="2085" xfId="0" applyFont="1" applyFill="1" applyBorder="1" applyAlignment="1">
      <alignment horizontal="center" vertical="center"/>
    </xf>
    <xf numFmtId="0" fontId="14" fillId="0" borderId="2086" xfId="0" applyFont="1" applyBorder="1" applyAlignment="1">
      <alignment horizontal="left" vertical="center" shrinkToFit="1"/>
    </xf>
    <xf numFmtId="0" fontId="14" fillId="0" borderId="2087" xfId="0" applyFont="1" applyBorder="1" applyAlignment="1">
      <alignment horizontal="left" vertical="center" shrinkToFit="1"/>
    </xf>
    <xf numFmtId="0" fontId="14" fillId="0" borderId="2088" xfId="0" applyFont="1" applyBorder="1" applyAlignment="1">
      <alignment horizontal="left" vertical="center" shrinkToFit="1"/>
    </xf>
    <xf numFmtId="0" fontId="7" fillId="3" borderId="2089" xfId="0" applyFont="1" applyFill="1" applyBorder="1" applyAlignment="1">
      <alignment horizontal="center" vertical="center" wrapText="1"/>
    </xf>
    <xf numFmtId="0" fontId="7" fillId="3" borderId="2090" xfId="0" applyFont="1" applyFill="1" applyBorder="1" applyAlignment="1">
      <alignment horizontal="center" vertical="center" wrapText="1"/>
    </xf>
    <xf numFmtId="0" fontId="7" fillId="3" borderId="2091" xfId="0" applyFont="1" applyFill="1" applyBorder="1" applyAlignment="1">
      <alignment horizontal="center" vertical="center" wrapText="1"/>
    </xf>
    <xf numFmtId="0" fontId="7" fillId="4" borderId="2089" xfId="0" applyFont="1" applyFill="1" applyBorder="1" applyAlignment="1">
      <alignment horizontal="left" vertical="top" wrapText="1"/>
    </xf>
    <xf numFmtId="0" fontId="7" fillId="4" borderId="2090" xfId="0" applyFont="1" applyFill="1" applyBorder="1" applyAlignment="1">
      <alignment horizontal="left" vertical="top" wrapText="1"/>
    </xf>
    <xf numFmtId="0" fontId="7" fillId="4" borderId="2091" xfId="0" applyFont="1" applyFill="1" applyBorder="1" applyAlignment="1">
      <alignment horizontal="left" vertical="top" wrapText="1"/>
    </xf>
    <xf numFmtId="0" fontId="10" fillId="4" borderId="2089" xfId="0" applyFont="1" applyFill="1" applyBorder="1" applyAlignment="1">
      <alignment horizontal="center" vertical="center" wrapText="1"/>
    </xf>
    <xf numFmtId="0" fontId="10" fillId="4" borderId="2091" xfId="0" applyFont="1" applyFill="1" applyBorder="1" applyAlignment="1">
      <alignment horizontal="center" vertical="center" wrapText="1"/>
    </xf>
    <xf numFmtId="0" fontId="16" fillId="0" borderId="2089" xfId="0" applyFont="1" applyBorder="1" applyAlignment="1">
      <alignment horizontal="left" vertical="center" wrapText="1"/>
    </xf>
    <xf numFmtId="0" fontId="16" fillId="0" borderId="2090" xfId="0" applyFont="1" applyBorder="1" applyAlignment="1">
      <alignment horizontal="left" vertical="center" wrapText="1"/>
    </xf>
    <xf numFmtId="0" fontId="16" fillId="0" borderId="2091" xfId="0" applyFont="1" applyBorder="1" applyAlignment="1">
      <alignment horizontal="left" vertical="center" wrapText="1"/>
    </xf>
    <xf numFmtId="0" fontId="7" fillId="3" borderId="2089" xfId="0" applyFont="1" applyFill="1" applyBorder="1" applyAlignment="1">
      <alignment horizontal="center" vertical="center"/>
    </xf>
    <xf numFmtId="0" fontId="7" fillId="3" borderId="2090" xfId="0" applyFont="1" applyFill="1" applyBorder="1" applyAlignment="1">
      <alignment horizontal="center" vertical="center"/>
    </xf>
    <xf numFmtId="0" fontId="11" fillId="0" borderId="2090" xfId="0" applyFont="1" applyBorder="1" applyAlignment="1">
      <alignment horizontal="left" vertical="center" wrapText="1"/>
    </xf>
    <xf numFmtId="0" fontId="11" fillId="0" borderId="2091" xfId="0" applyFont="1" applyBorder="1" applyAlignment="1">
      <alignment horizontal="left" vertical="center" wrapText="1"/>
    </xf>
    <xf numFmtId="0" fontId="7" fillId="3" borderId="2092" xfId="0" applyFont="1" applyFill="1" applyBorder="1" applyAlignment="1">
      <alignment horizontal="center" vertical="center"/>
    </xf>
    <xf numFmtId="0" fontId="7" fillId="3" borderId="2093" xfId="0" applyFont="1" applyFill="1" applyBorder="1" applyAlignment="1">
      <alignment horizontal="center" vertical="center"/>
    </xf>
    <xf numFmtId="0" fontId="13" fillId="0" borderId="2094" xfId="0" applyFont="1" applyBorder="1" applyAlignment="1">
      <alignment horizontal="left" vertical="center" shrinkToFit="1"/>
    </xf>
    <xf numFmtId="0" fontId="13" fillId="0" borderId="2095" xfId="0" applyFont="1" applyBorder="1" applyAlignment="1">
      <alignment horizontal="left" vertical="center" shrinkToFit="1"/>
    </xf>
    <xf numFmtId="0" fontId="13" fillId="0" borderId="2096" xfId="0" applyFont="1" applyBorder="1" applyAlignment="1">
      <alignment horizontal="left" vertical="center" shrinkToFit="1"/>
    </xf>
    <xf numFmtId="0" fontId="7" fillId="4" borderId="2103" xfId="0" applyFont="1" applyFill="1" applyBorder="1" applyAlignment="1">
      <alignment horizontal="left" vertical="top" wrapText="1"/>
    </xf>
    <xf numFmtId="0" fontId="7" fillId="4" borderId="2104" xfId="0" applyFont="1" applyFill="1" applyBorder="1" applyAlignment="1">
      <alignment horizontal="left" vertical="top" wrapText="1"/>
    </xf>
    <xf numFmtId="0" fontId="7" fillId="3" borderId="2097" xfId="0" applyFont="1" applyFill="1" applyBorder="1" applyAlignment="1">
      <alignment horizontal="center" vertical="center"/>
    </xf>
    <xf numFmtId="0" fontId="7" fillId="3" borderId="2098" xfId="0" applyFont="1" applyFill="1" applyBorder="1" applyAlignment="1">
      <alignment horizontal="center" vertical="center"/>
    </xf>
    <xf numFmtId="0" fontId="14" fillId="0" borderId="2099" xfId="0" applyFont="1" applyBorder="1" applyAlignment="1">
      <alignment horizontal="left" vertical="center" shrinkToFit="1"/>
    </xf>
    <xf numFmtId="0" fontId="14" fillId="0" borderId="2100" xfId="0" applyFont="1" applyBorder="1" applyAlignment="1">
      <alignment horizontal="left" vertical="center" shrinkToFit="1"/>
    </xf>
    <xf numFmtId="0" fontId="14" fillId="0" borderId="2101" xfId="0" applyFont="1" applyBorder="1" applyAlignment="1">
      <alignment horizontal="left" vertical="center" shrinkToFit="1"/>
    </xf>
    <xf numFmtId="0" fontId="7" fillId="3" borderId="2110" xfId="0" applyFont="1" applyFill="1" applyBorder="1" applyAlignment="1">
      <alignment horizontal="center" vertical="center"/>
    </xf>
    <xf numFmtId="0" fontId="7" fillId="3" borderId="2111" xfId="0" applyFont="1" applyFill="1" applyBorder="1" applyAlignment="1">
      <alignment horizontal="center" vertical="center"/>
    </xf>
    <xf numFmtId="0" fontId="14" fillId="0" borderId="2112" xfId="0" applyFont="1" applyBorder="1" applyAlignment="1">
      <alignment horizontal="left" vertical="center" shrinkToFit="1"/>
    </xf>
    <xf numFmtId="0" fontId="14" fillId="0" borderId="2113" xfId="0" applyFont="1" applyBorder="1" applyAlignment="1">
      <alignment horizontal="left" vertical="center" shrinkToFit="1"/>
    </xf>
    <xf numFmtId="0" fontId="14" fillId="0" borderId="2114" xfId="0" applyFont="1" applyBorder="1" applyAlignment="1">
      <alignment horizontal="left" vertical="center" shrinkToFit="1"/>
    </xf>
    <xf numFmtId="0" fontId="13" fillId="0" borderId="2099" xfId="0" applyFont="1" applyBorder="1" applyAlignment="1">
      <alignment horizontal="left" vertical="center" shrinkToFit="1"/>
    </xf>
    <xf numFmtId="0" fontId="13" fillId="0" borderId="2100" xfId="0" applyFont="1" applyBorder="1" applyAlignment="1">
      <alignment horizontal="left" vertical="center" shrinkToFit="1"/>
    </xf>
    <xf numFmtId="0" fontId="13" fillId="0" borderId="2101" xfId="0" applyFont="1" applyBorder="1" applyAlignment="1">
      <alignment horizontal="left" vertical="center" shrinkToFit="1"/>
    </xf>
    <xf numFmtId="0" fontId="7" fillId="3" borderId="2102" xfId="0" applyFont="1" applyFill="1" applyBorder="1" applyAlignment="1">
      <alignment horizontal="center" vertical="center" wrapText="1"/>
    </xf>
    <xf numFmtId="0" fontId="7" fillId="3" borderId="2103" xfId="0" applyFont="1" applyFill="1" applyBorder="1" applyAlignment="1">
      <alignment horizontal="center" vertical="center" wrapText="1"/>
    </xf>
    <xf numFmtId="0" fontId="11" fillId="0" borderId="2103" xfId="0" applyFont="1" applyBorder="1" applyAlignment="1">
      <alignment horizontal="left" vertical="center" wrapText="1"/>
    </xf>
    <xf numFmtId="0" fontId="11" fillId="0" borderId="2104" xfId="0" applyFont="1" applyBorder="1" applyAlignment="1">
      <alignment horizontal="left" vertical="center" wrapText="1"/>
    </xf>
    <xf numFmtId="0" fontId="7" fillId="3" borderId="2105" xfId="0" applyFont="1" applyFill="1" applyBorder="1" applyAlignment="1">
      <alignment horizontal="center" vertical="center"/>
    </xf>
    <xf numFmtId="0" fontId="7" fillId="3" borderId="2106" xfId="0" applyFont="1" applyFill="1" applyBorder="1" applyAlignment="1">
      <alignment horizontal="center" vertical="center"/>
    </xf>
    <xf numFmtId="0" fontId="7" fillId="3" borderId="2107" xfId="0" applyFont="1" applyFill="1" applyBorder="1" applyAlignment="1">
      <alignment horizontal="center" vertical="center"/>
    </xf>
    <xf numFmtId="0" fontId="8" fillId="0" borderId="2108" xfId="0" applyFont="1" applyBorder="1" applyAlignment="1">
      <alignment horizontal="left" vertical="top" wrapText="1"/>
    </xf>
    <xf numFmtId="0" fontId="8" fillId="0" borderId="2106" xfId="0" applyFont="1" applyBorder="1" applyAlignment="1">
      <alignment horizontal="left" vertical="top" wrapText="1"/>
    </xf>
    <xf numFmtId="0" fontId="8" fillId="0" borderId="2109" xfId="0" applyFont="1" applyBorder="1" applyAlignment="1">
      <alignment horizontal="left" vertical="top" wrapText="1"/>
    </xf>
    <xf numFmtId="0" fontId="7" fillId="3" borderId="2102" xfId="0" applyFont="1" applyFill="1" applyBorder="1" applyAlignment="1">
      <alignment horizontal="center" vertical="center"/>
    </xf>
    <xf numFmtId="0" fontId="7" fillId="3" borderId="2103" xfId="0" applyFont="1" applyFill="1" applyBorder="1" applyAlignment="1">
      <alignment horizontal="center" vertical="center"/>
    </xf>
    <xf numFmtId="0" fontId="7" fillId="3" borderId="2115" xfId="0" applyFont="1" applyFill="1" applyBorder="1" applyAlignment="1">
      <alignment horizontal="center" vertical="center" wrapText="1"/>
    </xf>
    <xf numFmtId="0" fontId="7" fillId="3" borderId="2126" xfId="0" applyFont="1" applyFill="1" applyBorder="1" applyAlignment="1">
      <alignment horizontal="center" vertical="center"/>
    </xf>
    <xf numFmtId="0" fontId="7" fillId="3" borderId="2127" xfId="0" applyFont="1" applyFill="1" applyBorder="1" applyAlignment="1">
      <alignment horizontal="center" vertical="center"/>
    </xf>
    <xf numFmtId="0" fontId="7" fillId="3" borderId="2128" xfId="0" applyFont="1" applyFill="1" applyBorder="1" applyAlignment="1">
      <alignment horizontal="center" vertical="center"/>
    </xf>
    <xf numFmtId="0" fontId="8" fillId="0" borderId="2129" xfId="0" applyFont="1" applyBorder="1" applyAlignment="1">
      <alignment horizontal="left" vertical="top" wrapText="1"/>
    </xf>
    <xf numFmtId="0" fontId="8" fillId="0" borderId="2127" xfId="0" applyFont="1" applyBorder="1" applyAlignment="1">
      <alignment horizontal="left" vertical="top" wrapText="1"/>
    </xf>
    <xf numFmtId="0" fontId="8" fillId="0" borderId="2130" xfId="0" applyFont="1" applyBorder="1" applyAlignment="1">
      <alignment horizontal="left" vertical="top" wrapText="1"/>
    </xf>
    <xf numFmtId="0" fontId="7" fillId="3" borderId="2121" xfId="0" applyFont="1" applyFill="1" applyBorder="1" applyAlignment="1">
      <alignment horizontal="center" vertical="center"/>
    </xf>
    <xf numFmtId="0" fontId="7" fillId="3" borderId="2122" xfId="0" applyFont="1" applyFill="1" applyBorder="1" applyAlignment="1">
      <alignment horizontal="center" vertical="center"/>
    </xf>
    <xf numFmtId="0" fontId="14" fillId="0" borderId="2123" xfId="0" applyFont="1" applyBorder="1" applyAlignment="1">
      <alignment horizontal="left" vertical="center" shrinkToFit="1"/>
    </xf>
    <xf numFmtId="0" fontId="14" fillId="0" borderId="2124" xfId="0" applyFont="1" applyBorder="1" applyAlignment="1">
      <alignment horizontal="left" vertical="center" shrinkToFit="1"/>
    </xf>
    <xf numFmtId="0" fontId="14" fillId="0" borderId="2125" xfId="0" applyFont="1" applyBorder="1" applyAlignment="1">
      <alignment horizontal="left" vertical="center" shrinkToFit="1"/>
    </xf>
    <xf numFmtId="0" fontId="7" fillId="3" borderId="2116" xfId="0" applyFont="1" applyFill="1" applyBorder="1" applyAlignment="1">
      <alignment horizontal="center" vertical="center"/>
    </xf>
    <xf numFmtId="0" fontId="7" fillId="3" borderId="2117" xfId="0" applyFont="1" applyFill="1" applyBorder="1" applyAlignment="1">
      <alignment horizontal="center" vertical="center"/>
    </xf>
    <xf numFmtId="0" fontId="13" fillId="0" borderId="2118" xfId="0" applyFont="1" applyBorder="1" applyAlignment="1">
      <alignment horizontal="left" vertical="center" shrinkToFit="1"/>
    </xf>
    <xf numFmtId="0" fontId="13" fillId="0" borderId="2119" xfId="0" applyFont="1" applyBorder="1" applyAlignment="1">
      <alignment horizontal="left" vertical="center" shrinkToFit="1"/>
    </xf>
    <xf numFmtId="0" fontId="13" fillId="0" borderId="2120" xfId="0" applyFont="1" applyBorder="1" applyAlignment="1">
      <alignment horizontal="left" vertical="center" shrinkToFit="1"/>
    </xf>
    <xf numFmtId="0" fontId="13" fillId="0" borderId="2123" xfId="0" applyFont="1" applyBorder="1" applyAlignment="1">
      <alignment horizontal="left" vertical="center" shrinkToFit="1"/>
    </xf>
    <xf numFmtId="0" fontId="13" fillId="0" borderId="2124" xfId="0" applyFont="1" applyBorder="1" applyAlignment="1">
      <alignment horizontal="left" vertical="center" shrinkToFit="1"/>
    </xf>
    <xf numFmtId="0" fontId="13" fillId="0" borderId="2125" xfId="0" applyFont="1" applyBorder="1" applyAlignment="1">
      <alignment horizontal="left" vertical="center" shrinkToFit="1"/>
    </xf>
    <xf numFmtId="0" fontId="7" fillId="3" borderId="2131" xfId="0" applyFont="1" applyFill="1" applyBorder="1" applyAlignment="1">
      <alignment horizontal="center" vertical="center"/>
    </xf>
    <xf numFmtId="0" fontId="7" fillId="3" borderId="2132" xfId="0" applyFont="1" applyFill="1" applyBorder="1" applyAlignment="1">
      <alignment horizontal="center" vertical="center"/>
    </xf>
    <xf numFmtId="0" fontId="14" fillId="0" borderId="2133" xfId="0" applyFont="1" applyBorder="1" applyAlignment="1">
      <alignment horizontal="left" vertical="center" shrinkToFit="1"/>
    </xf>
    <xf numFmtId="0" fontId="14" fillId="0" borderId="2134" xfId="0" applyFont="1" applyBorder="1" applyAlignment="1">
      <alignment horizontal="left" vertical="center" shrinkToFit="1"/>
    </xf>
    <xf numFmtId="0" fontId="14" fillId="0" borderId="2135" xfId="0" applyFont="1" applyBorder="1" applyAlignment="1">
      <alignment horizontal="left" vertical="center" shrinkToFit="1"/>
    </xf>
    <xf numFmtId="0" fontId="7" fillId="3" borderId="2136" xfId="0" applyFont="1" applyFill="1" applyBorder="1" applyAlignment="1">
      <alignment horizontal="center" vertical="center" wrapText="1"/>
    </xf>
    <xf numFmtId="0" fontId="7" fillId="3" borderId="2137" xfId="0" applyFont="1" applyFill="1" applyBorder="1" applyAlignment="1">
      <alignment horizontal="center" vertical="center" wrapText="1"/>
    </xf>
    <xf numFmtId="0" fontId="7" fillId="3" borderId="2138" xfId="0" applyFont="1" applyFill="1" applyBorder="1" applyAlignment="1">
      <alignment horizontal="center" vertical="center" wrapText="1"/>
    </xf>
    <xf numFmtId="0" fontId="7" fillId="4" borderId="2136" xfId="0" applyFont="1" applyFill="1" applyBorder="1" applyAlignment="1">
      <alignment horizontal="left" vertical="top" wrapText="1"/>
    </xf>
    <xf numFmtId="0" fontId="7" fillId="4" borderId="2137" xfId="0" applyFont="1" applyFill="1" applyBorder="1" applyAlignment="1">
      <alignment horizontal="left" vertical="top" wrapText="1"/>
    </xf>
    <xf numFmtId="0" fontId="7" fillId="4" borderId="2138" xfId="0" applyFont="1" applyFill="1" applyBorder="1" applyAlignment="1">
      <alignment horizontal="left" vertical="top" wrapText="1"/>
    </xf>
    <xf numFmtId="0" fontId="10" fillId="4" borderId="2136" xfId="0" applyFont="1" applyFill="1" applyBorder="1" applyAlignment="1">
      <alignment horizontal="center" vertical="center" wrapText="1"/>
    </xf>
    <xf numFmtId="0" fontId="10" fillId="4" borderId="2138" xfId="0" applyFont="1" applyFill="1" applyBorder="1" applyAlignment="1">
      <alignment horizontal="center" vertical="center" wrapText="1"/>
    </xf>
    <xf numFmtId="0" fontId="16" fillId="0" borderId="2136" xfId="0" applyFont="1" applyBorder="1" applyAlignment="1">
      <alignment horizontal="left" vertical="center" wrapText="1"/>
    </xf>
    <xf numFmtId="0" fontId="16" fillId="0" borderId="2137" xfId="0" applyFont="1" applyBorder="1" applyAlignment="1">
      <alignment horizontal="left" vertical="center" wrapText="1"/>
    </xf>
    <xf numFmtId="0" fontId="16" fillId="0" borderId="2138" xfId="0" applyFont="1" applyBorder="1" applyAlignment="1">
      <alignment horizontal="left" vertical="center" wrapText="1"/>
    </xf>
    <xf numFmtId="0" fontId="7" fillId="3" borderId="2136" xfId="0" applyFont="1" applyFill="1" applyBorder="1" applyAlignment="1">
      <alignment horizontal="center" vertical="center"/>
    </xf>
    <xf numFmtId="0" fontId="7" fillId="3" borderId="2137" xfId="0" applyFont="1" applyFill="1" applyBorder="1" applyAlignment="1">
      <alignment horizontal="center" vertical="center"/>
    </xf>
    <xf numFmtId="0" fontId="11" fillId="0" borderId="2137" xfId="0" applyFont="1" applyBorder="1" applyAlignment="1">
      <alignment horizontal="left" vertical="center" wrapText="1"/>
    </xf>
    <xf numFmtId="0" fontId="11" fillId="0" borderId="2138" xfId="0" applyFont="1" applyBorder="1" applyAlignment="1">
      <alignment horizontal="left" vertical="center" wrapText="1"/>
    </xf>
    <xf numFmtId="0" fontId="7" fillId="3" borderId="2139" xfId="0" applyFont="1" applyFill="1" applyBorder="1" applyAlignment="1">
      <alignment horizontal="center" vertical="center"/>
    </xf>
    <xf numFmtId="0" fontId="7" fillId="3" borderId="2140" xfId="0" applyFont="1" applyFill="1" applyBorder="1" applyAlignment="1">
      <alignment horizontal="center" vertical="center"/>
    </xf>
    <xf numFmtId="0" fontId="13" fillId="0" borderId="2141" xfId="0" applyFont="1" applyBorder="1" applyAlignment="1">
      <alignment horizontal="left" vertical="center" shrinkToFit="1"/>
    </xf>
    <xf numFmtId="0" fontId="13" fillId="0" borderId="2142" xfId="0" applyFont="1" applyBorder="1" applyAlignment="1">
      <alignment horizontal="left" vertical="center" shrinkToFit="1"/>
    </xf>
    <xf numFmtId="0" fontId="13" fillId="0" borderId="2143" xfId="0" applyFont="1" applyBorder="1" applyAlignment="1">
      <alignment horizontal="left" vertical="center" shrinkToFit="1"/>
    </xf>
    <xf numFmtId="0" fontId="7" fillId="4" borderId="2150" xfId="0" applyFont="1" applyFill="1" applyBorder="1" applyAlignment="1">
      <alignment horizontal="left" vertical="top" wrapText="1"/>
    </xf>
    <xf numFmtId="0" fontId="7" fillId="4" borderId="2151" xfId="0" applyFont="1" applyFill="1" applyBorder="1" applyAlignment="1">
      <alignment horizontal="left" vertical="top" wrapText="1"/>
    </xf>
    <xf numFmtId="0" fontId="7" fillId="3" borderId="2144" xfId="0" applyFont="1" applyFill="1" applyBorder="1" applyAlignment="1">
      <alignment horizontal="center" vertical="center"/>
    </xf>
    <xf numFmtId="0" fontId="7" fillId="3" borderId="2145" xfId="0" applyFont="1" applyFill="1" applyBorder="1" applyAlignment="1">
      <alignment horizontal="center" vertical="center"/>
    </xf>
    <xf numFmtId="0" fontId="14" fillId="0" borderId="2146" xfId="0" applyFont="1" applyBorder="1" applyAlignment="1">
      <alignment horizontal="left" vertical="center" shrinkToFit="1"/>
    </xf>
    <xf numFmtId="0" fontId="14" fillId="0" borderId="2147" xfId="0" applyFont="1" applyBorder="1" applyAlignment="1">
      <alignment horizontal="left" vertical="center" shrinkToFit="1"/>
    </xf>
    <xf numFmtId="0" fontId="14" fillId="0" borderId="2148" xfId="0" applyFont="1" applyBorder="1" applyAlignment="1">
      <alignment horizontal="left" vertical="center" shrinkToFit="1"/>
    </xf>
    <xf numFmtId="0" fontId="7" fillId="3" borderId="2157" xfId="0" applyFont="1" applyFill="1" applyBorder="1" applyAlignment="1">
      <alignment horizontal="center" vertical="center"/>
    </xf>
    <xf numFmtId="0" fontId="7" fillId="3" borderId="2158" xfId="0" applyFont="1" applyFill="1" applyBorder="1" applyAlignment="1">
      <alignment horizontal="center" vertical="center"/>
    </xf>
    <xf numFmtId="0" fontId="14" fillId="0" borderId="2159" xfId="0" applyFont="1" applyBorder="1" applyAlignment="1">
      <alignment horizontal="left" vertical="center" shrinkToFit="1"/>
    </xf>
    <xf numFmtId="0" fontId="14" fillId="0" borderId="2160" xfId="0" applyFont="1" applyBorder="1" applyAlignment="1">
      <alignment horizontal="left" vertical="center" shrinkToFit="1"/>
    </xf>
    <xf numFmtId="0" fontId="14" fillId="0" borderId="2161" xfId="0" applyFont="1" applyBorder="1" applyAlignment="1">
      <alignment horizontal="left" vertical="center" shrinkToFit="1"/>
    </xf>
    <xf numFmtId="0" fontId="13" fillId="0" borderId="2146" xfId="0" applyFont="1" applyBorder="1" applyAlignment="1">
      <alignment horizontal="left" vertical="center" shrinkToFit="1"/>
    </xf>
    <xf numFmtId="0" fontId="13" fillId="0" borderId="2147" xfId="0" applyFont="1" applyBorder="1" applyAlignment="1">
      <alignment horizontal="left" vertical="center" shrinkToFit="1"/>
    </xf>
    <xf numFmtId="0" fontId="13" fillId="0" borderId="2148" xfId="0" applyFont="1" applyBorder="1" applyAlignment="1">
      <alignment horizontal="left" vertical="center" shrinkToFit="1"/>
    </xf>
    <xf numFmtId="0" fontId="7" fillId="3" borderId="2149" xfId="0" applyFont="1" applyFill="1" applyBorder="1" applyAlignment="1">
      <alignment horizontal="center" vertical="center" wrapText="1"/>
    </xf>
    <xf numFmtId="0" fontId="7" fillId="3" borderId="2150" xfId="0" applyFont="1" applyFill="1" applyBorder="1" applyAlignment="1">
      <alignment horizontal="center" vertical="center" wrapText="1"/>
    </xf>
    <xf numFmtId="0" fontId="11" fillId="0" borderId="2150" xfId="0" applyFont="1" applyBorder="1" applyAlignment="1">
      <alignment horizontal="left" vertical="center" wrapText="1"/>
    </xf>
    <xf numFmtId="0" fontId="11" fillId="0" borderId="2151" xfId="0" applyFont="1" applyBorder="1" applyAlignment="1">
      <alignment horizontal="left" vertical="center" wrapText="1"/>
    </xf>
    <xf numFmtId="0" fontId="7" fillId="3" borderId="2152" xfId="0" applyFont="1" applyFill="1" applyBorder="1" applyAlignment="1">
      <alignment horizontal="center" vertical="center"/>
    </xf>
    <xf numFmtId="0" fontId="7" fillId="3" borderId="2153" xfId="0" applyFont="1" applyFill="1" applyBorder="1" applyAlignment="1">
      <alignment horizontal="center" vertical="center"/>
    </xf>
    <xf numFmtId="0" fontId="7" fillId="3" borderId="2154" xfId="0" applyFont="1" applyFill="1" applyBorder="1" applyAlignment="1">
      <alignment horizontal="center" vertical="center"/>
    </xf>
    <xf numFmtId="0" fontId="8" fillId="0" borderId="2155" xfId="0" applyFont="1" applyBorder="1" applyAlignment="1">
      <alignment horizontal="left" vertical="top" wrapText="1"/>
    </xf>
    <xf numFmtId="0" fontId="8" fillId="0" borderId="2153" xfId="0" applyFont="1" applyBorder="1" applyAlignment="1">
      <alignment horizontal="left" vertical="top" wrapText="1"/>
    </xf>
    <xf numFmtId="0" fontId="8" fillId="0" borderId="2156" xfId="0" applyFont="1" applyBorder="1" applyAlignment="1">
      <alignment horizontal="left" vertical="top" wrapText="1"/>
    </xf>
    <xf numFmtId="0" fontId="7" fillId="3" borderId="2149" xfId="0" applyFont="1" applyFill="1" applyBorder="1" applyAlignment="1">
      <alignment horizontal="center" vertical="center"/>
    </xf>
    <xf numFmtId="0" fontId="7" fillId="3" borderId="2150" xfId="0" applyFont="1" applyFill="1" applyBorder="1" applyAlignment="1">
      <alignment horizontal="center" vertical="center"/>
    </xf>
    <xf numFmtId="0" fontId="7" fillId="3" borderId="2162" xfId="0" applyFont="1" applyFill="1" applyBorder="1" applyAlignment="1">
      <alignment horizontal="center" vertical="center" wrapText="1"/>
    </xf>
    <xf numFmtId="0" fontId="7" fillId="3" borderId="2173" xfId="0" applyFont="1" applyFill="1" applyBorder="1" applyAlignment="1">
      <alignment horizontal="center" vertical="center"/>
    </xf>
    <xf numFmtId="0" fontId="7" fillId="3" borderId="2174" xfId="0" applyFont="1" applyFill="1" applyBorder="1" applyAlignment="1">
      <alignment horizontal="center" vertical="center"/>
    </xf>
    <xf numFmtId="0" fontId="7" fillId="3" borderId="2175" xfId="0" applyFont="1" applyFill="1" applyBorder="1" applyAlignment="1">
      <alignment horizontal="center" vertical="center"/>
    </xf>
    <xf numFmtId="0" fontId="8" fillId="0" borderId="2176" xfId="0" applyFont="1" applyBorder="1" applyAlignment="1">
      <alignment horizontal="left" vertical="top" wrapText="1"/>
    </xf>
    <xf numFmtId="0" fontId="8" fillId="0" borderId="2174" xfId="0" applyFont="1" applyBorder="1" applyAlignment="1">
      <alignment horizontal="left" vertical="top" wrapText="1"/>
    </xf>
    <xf numFmtId="0" fontId="8" fillId="0" borderId="2177" xfId="0" applyFont="1" applyBorder="1" applyAlignment="1">
      <alignment horizontal="left" vertical="top" wrapText="1"/>
    </xf>
    <xf numFmtId="0" fontId="7" fillId="3" borderId="2168" xfId="0" applyFont="1" applyFill="1" applyBorder="1" applyAlignment="1">
      <alignment horizontal="center" vertical="center"/>
    </xf>
    <xf numFmtId="0" fontId="7" fillId="3" borderId="2169" xfId="0" applyFont="1" applyFill="1" applyBorder="1" applyAlignment="1">
      <alignment horizontal="center" vertical="center"/>
    </xf>
    <xf numFmtId="0" fontId="14" fillId="0" borderId="2170" xfId="0" applyFont="1" applyBorder="1" applyAlignment="1">
      <alignment horizontal="left" vertical="center" shrinkToFit="1"/>
    </xf>
    <xf numFmtId="0" fontId="14" fillId="0" borderId="2171" xfId="0" applyFont="1" applyBorder="1" applyAlignment="1">
      <alignment horizontal="left" vertical="center" shrinkToFit="1"/>
    </xf>
    <xf numFmtId="0" fontId="14" fillId="0" borderId="2172" xfId="0" applyFont="1" applyBorder="1" applyAlignment="1">
      <alignment horizontal="left" vertical="center" shrinkToFit="1"/>
    </xf>
    <xf numFmtId="0" fontId="7" fillId="3" borderId="2163" xfId="0" applyFont="1" applyFill="1" applyBorder="1" applyAlignment="1">
      <alignment horizontal="center" vertical="center"/>
    </xf>
    <xf numFmtId="0" fontId="7" fillId="3" borderId="2164" xfId="0" applyFont="1" applyFill="1" applyBorder="1" applyAlignment="1">
      <alignment horizontal="center" vertical="center"/>
    </xf>
    <xf numFmtId="0" fontId="13" fillId="0" borderId="2165" xfId="0" applyFont="1" applyBorder="1" applyAlignment="1">
      <alignment horizontal="left" vertical="center" shrinkToFit="1"/>
    </xf>
    <xf numFmtId="0" fontId="13" fillId="0" borderId="2166" xfId="0" applyFont="1" applyBorder="1" applyAlignment="1">
      <alignment horizontal="left" vertical="center" shrinkToFit="1"/>
    </xf>
    <xf numFmtId="0" fontId="13" fillId="0" borderId="2167" xfId="0" applyFont="1" applyBorder="1" applyAlignment="1">
      <alignment horizontal="left" vertical="center" shrinkToFit="1"/>
    </xf>
    <xf numFmtId="0" fontId="13" fillId="0" borderId="2170" xfId="0" applyFont="1" applyBorder="1" applyAlignment="1">
      <alignment horizontal="left" vertical="center" shrinkToFit="1"/>
    </xf>
    <xf numFmtId="0" fontId="13" fillId="0" borderId="2171" xfId="0" applyFont="1" applyBorder="1" applyAlignment="1">
      <alignment horizontal="left" vertical="center" shrinkToFit="1"/>
    </xf>
    <xf numFmtId="0" fontId="13" fillId="0" borderId="2172" xfId="0" applyFont="1" applyBorder="1" applyAlignment="1">
      <alignment horizontal="left" vertical="center" shrinkToFit="1"/>
    </xf>
    <xf numFmtId="0" fontId="7" fillId="3" borderId="2178" xfId="0" applyFont="1" applyFill="1" applyBorder="1" applyAlignment="1">
      <alignment horizontal="center" vertical="center"/>
    </xf>
    <xf numFmtId="0" fontId="7" fillId="3" borderId="2179" xfId="0" applyFont="1" applyFill="1" applyBorder="1" applyAlignment="1">
      <alignment horizontal="center" vertical="center"/>
    </xf>
    <xf numFmtId="0" fontId="14" fillId="0" borderId="2180" xfId="0" applyFont="1" applyBorder="1" applyAlignment="1">
      <alignment horizontal="left" vertical="center" shrinkToFit="1"/>
    </xf>
    <xf numFmtId="0" fontId="14" fillId="0" borderId="2181" xfId="0" applyFont="1" applyBorder="1" applyAlignment="1">
      <alignment horizontal="left" vertical="center" shrinkToFit="1"/>
    </xf>
    <xf numFmtId="0" fontId="14" fillId="0" borderId="2182" xfId="0" applyFont="1" applyBorder="1" applyAlignment="1">
      <alignment horizontal="left" vertical="center" shrinkToFit="1"/>
    </xf>
    <xf numFmtId="0" fontId="7" fillId="3" borderId="2183" xfId="0" applyFont="1" applyFill="1" applyBorder="1" applyAlignment="1">
      <alignment horizontal="center" vertical="center" wrapText="1"/>
    </xf>
    <xf numFmtId="0" fontId="7" fillId="3" borderId="2184" xfId="0" applyFont="1" applyFill="1" applyBorder="1" applyAlignment="1">
      <alignment horizontal="center" vertical="center" wrapText="1"/>
    </xf>
    <xf numFmtId="0" fontId="7" fillId="3" borderId="2185" xfId="0" applyFont="1" applyFill="1" applyBorder="1" applyAlignment="1">
      <alignment horizontal="center" vertical="center" wrapText="1"/>
    </xf>
    <xf numFmtId="0" fontId="7" fillId="4" borderId="2183" xfId="0" applyFont="1" applyFill="1" applyBorder="1" applyAlignment="1">
      <alignment horizontal="left" vertical="top" wrapText="1"/>
    </xf>
    <xf numFmtId="0" fontId="7" fillId="4" borderId="2184" xfId="0" applyFont="1" applyFill="1" applyBorder="1" applyAlignment="1">
      <alignment horizontal="left" vertical="top" wrapText="1"/>
    </xf>
    <xf numFmtId="0" fontId="7" fillId="4" borderId="2185" xfId="0" applyFont="1" applyFill="1" applyBorder="1" applyAlignment="1">
      <alignment horizontal="left" vertical="top" wrapText="1"/>
    </xf>
    <xf numFmtId="0" fontId="10" fillId="4" borderId="2183" xfId="0" applyFont="1" applyFill="1" applyBorder="1" applyAlignment="1">
      <alignment horizontal="center" vertical="center" wrapText="1"/>
    </xf>
    <xf numFmtId="0" fontId="10" fillId="4" borderId="2185" xfId="0" applyFont="1" applyFill="1" applyBorder="1" applyAlignment="1">
      <alignment horizontal="center" vertical="center" wrapText="1"/>
    </xf>
    <xf numFmtId="0" fontId="16" fillId="0" borderId="2183" xfId="0" applyFont="1" applyBorder="1" applyAlignment="1">
      <alignment horizontal="left" vertical="center" wrapText="1"/>
    </xf>
    <xf numFmtId="0" fontId="16" fillId="0" borderId="2184" xfId="0" applyFont="1" applyBorder="1" applyAlignment="1">
      <alignment horizontal="left" vertical="center" wrapText="1"/>
    </xf>
    <xf numFmtId="0" fontId="16" fillId="0" borderId="2185" xfId="0" applyFont="1" applyBorder="1" applyAlignment="1">
      <alignment horizontal="left" vertical="center" wrapText="1"/>
    </xf>
    <xf numFmtId="0" fontId="7" fillId="3" borderId="2183" xfId="0" applyFont="1" applyFill="1" applyBorder="1" applyAlignment="1">
      <alignment horizontal="center" vertical="center"/>
    </xf>
    <xf numFmtId="0" fontId="7" fillId="3" borderId="2184" xfId="0" applyFont="1" applyFill="1" applyBorder="1" applyAlignment="1">
      <alignment horizontal="center" vertical="center"/>
    </xf>
    <xf numFmtId="0" fontId="11" fillId="0" borderId="2184" xfId="0" applyFont="1" applyBorder="1" applyAlignment="1">
      <alignment horizontal="left" vertical="center" wrapText="1"/>
    </xf>
    <xf numFmtId="0" fontId="11" fillId="0" borderId="2185" xfId="0" applyFont="1" applyBorder="1" applyAlignment="1">
      <alignment horizontal="left" vertical="center" wrapText="1"/>
    </xf>
    <xf numFmtId="0" fontId="7" fillId="3" borderId="2186" xfId="0" applyFont="1" applyFill="1" applyBorder="1" applyAlignment="1">
      <alignment horizontal="center" vertical="center"/>
    </xf>
    <xf numFmtId="0" fontId="7" fillId="3" borderId="2187" xfId="0" applyFont="1" applyFill="1" applyBorder="1" applyAlignment="1">
      <alignment horizontal="center" vertical="center"/>
    </xf>
    <xf numFmtId="0" fontId="13" fillId="0" borderId="2188" xfId="0" applyFont="1" applyBorder="1" applyAlignment="1">
      <alignment horizontal="left" vertical="center" shrinkToFit="1"/>
    </xf>
    <xf numFmtId="0" fontId="13" fillId="0" borderId="2189" xfId="0" applyFont="1" applyBorder="1" applyAlignment="1">
      <alignment horizontal="left" vertical="center" shrinkToFit="1"/>
    </xf>
    <xf numFmtId="0" fontId="13" fillId="0" borderId="2190" xfId="0" applyFont="1" applyBorder="1" applyAlignment="1">
      <alignment horizontal="left" vertical="center" shrinkToFit="1"/>
    </xf>
    <xf numFmtId="0" fontId="7" fillId="4" borderId="2197" xfId="0" applyFont="1" applyFill="1" applyBorder="1" applyAlignment="1">
      <alignment horizontal="left" vertical="top" wrapText="1"/>
    </xf>
    <xf numFmtId="0" fontId="7" fillId="4" borderId="2198" xfId="0" applyFont="1" applyFill="1" applyBorder="1" applyAlignment="1">
      <alignment horizontal="left" vertical="top" wrapText="1"/>
    </xf>
    <xf numFmtId="0" fontId="7" fillId="3" borderId="2191" xfId="0" applyFont="1" applyFill="1" applyBorder="1" applyAlignment="1">
      <alignment horizontal="center" vertical="center"/>
    </xf>
    <xf numFmtId="0" fontId="7" fillId="3" borderId="2192" xfId="0" applyFont="1" applyFill="1" applyBorder="1" applyAlignment="1">
      <alignment horizontal="center" vertical="center"/>
    </xf>
    <xf numFmtId="0" fontId="14" fillId="0" borderId="2193" xfId="0" applyFont="1" applyBorder="1" applyAlignment="1">
      <alignment horizontal="left" vertical="center" shrinkToFit="1"/>
    </xf>
    <xf numFmtId="0" fontId="14" fillId="0" borderId="2194" xfId="0" applyFont="1" applyBorder="1" applyAlignment="1">
      <alignment horizontal="left" vertical="center" shrinkToFit="1"/>
    </xf>
    <xf numFmtId="0" fontId="14" fillId="0" borderId="2195" xfId="0" applyFont="1" applyBorder="1" applyAlignment="1">
      <alignment horizontal="left" vertical="center" shrinkToFit="1"/>
    </xf>
    <xf numFmtId="0" fontId="7" fillId="3" borderId="2204" xfId="0" applyFont="1" applyFill="1" applyBorder="1" applyAlignment="1">
      <alignment horizontal="center" vertical="center"/>
    </xf>
    <xf numFmtId="0" fontId="7" fillId="3" borderId="2205" xfId="0" applyFont="1" applyFill="1" applyBorder="1" applyAlignment="1">
      <alignment horizontal="center" vertical="center"/>
    </xf>
    <xf numFmtId="0" fontId="14" fillId="0" borderId="2206" xfId="0" applyFont="1" applyBorder="1" applyAlignment="1">
      <alignment horizontal="left" vertical="center" shrinkToFit="1"/>
    </xf>
    <xf numFmtId="0" fontId="14" fillId="0" borderId="2207" xfId="0" applyFont="1" applyBorder="1" applyAlignment="1">
      <alignment horizontal="left" vertical="center" shrinkToFit="1"/>
    </xf>
    <xf numFmtId="0" fontId="14" fillId="0" borderId="2208" xfId="0" applyFont="1" applyBorder="1" applyAlignment="1">
      <alignment horizontal="left" vertical="center" shrinkToFit="1"/>
    </xf>
    <xf numFmtId="0" fontId="13" fillId="0" borderId="2193" xfId="0" applyFont="1" applyBorder="1" applyAlignment="1">
      <alignment horizontal="left" vertical="center" shrinkToFit="1"/>
    </xf>
    <xf numFmtId="0" fontId="13" fillId="0" borderId="2194" xfId="0" applyFont="1" applyBorder="1" applyAlignment="1">
      <alignment horizontal="left" vertical="center" shrinkToFit="1"/>
    </xf>
    <xf numFmtId="0" fontId="13" fillId="0" borderId="2195" xfId="0" applyFont="1" applyBorder="1" applyAlignment="1">
      <alignment horizontal="left" vertical="center" shrinkToFit="1"/>
    </xf>
    <xf numFmtId="0" fontId="7" fillId="3" borderId="2196" xfId="0" applyFont="1" applyFill="1" applyBorder="1" applyAlignment="1">
      <alignment horizontal="center" vertical="center" wrapText="1"/>
    </xf>
    <xf numFmtId="0" fontId="7" fillId="3" borderId="2197" xfId="0" applyFont="1" applyFill="1" applyBorder="1" applyAlignment="1">
      <alignment horizontal="center" vertical="center" wrapText="1"/>
    </xf>
    <xf numFmtId="0" fontId="11" fillId="0" borderId="2197" xfId="0" applyFont="1" applyBorder="1" applyAlignment="1">
      <alignment horizontal="left" vertical="center" wrapText="1"/>
    </xf>
    <xf numFmtId="0" fontId="11" fillId="0" borderId="2198" xfId="0" applyFont="1" applyBorder="1" applyAlignment="1">
      <alignment horizontal="left" vertical="center" wrapText="1"/>
    </xf>
    <xf numFmtId="0" fontId="7" fillId="3" borderId="2199" xfId="0" applyFont="1" applyFill="1" applyBorder="1" applyAlignment="1">
      <alignment horizontal="center" vertical="center"/>
    </xf>
    <xf numFmtId="0" fontId="7" fillId="3" borderId="2200" xfId="0" applyFont="1" applyFill="1" applyBorder="1" applyAlignment="1">
      <alignment horizontal="center" vertical="center"/>
    </xf>
    <xf numFmtId="0" fontId="7" fillId="3" borderId="2201" xfId="0" applyFont="1" applyFill="1" applyBorder="1" applyAlignment="1">
      <alignment horizontal="center" vertical="center"/>
    </xf>
    <xf numFmtId="0" fontId="8" fillId="0" borderId="2202" xfId="0" applyFont="1" applyBorder="1" applyAlignment="1">
      <alignment horizontal="left" vertical="top" wrapText="1"/>
    </xf>
    <xf numFmtId="0" fontId="8" fillId="0" borderId="2200" xfId="0" applyFont="1" applyBorder="1" applyAlignment="1">
      <alignment horizontal="left" vertical="top" wrapText="1"/>
    </xf>
    <xf numFmtId="0" fontId="8" fillId="0" borderId="2203" xfId="0" applyFont="1" applyBorder="1" applyAlignment="1">
      <alignment horizontal="left" vertical="top" wrapText="1"/>
    </xf>
    <xf numFmtId="0" fontId="7" fillId="3" borderId="2196" xfId="0" applyFont="1" applyFill="1" applyBorder="1" applyAlignment="1">
      <alignment horizontal="center" vertical="center"/>
    </xf>
    <xf numFmtId="0" fontId="7" fillId="3" borderId="2197" xfId="0" applyFont="1" applyFill="1" applyBorder="1" applyAlignment="1">
      <alignment horizontal="center" vertical="center"/>
    </xf>
    <xf numFmtId="0" fontId="7" fillId="3" borderId="2209" xfId="0" applyFont="1" applyFill="1" applyBorder="1" applyAlignment="1">
      <alignment horizontal="center" vertical="center" wrapText="1"/>
    </xf>
    <xf numFmtId="0" fontId="7" fillId="3" borderId="2220" xfId="0" applyFont="1" applyFill="1" applyBorder="1" applyAlignment="1">
      <alignment horizontal="center" vertical="center"/>
    </xf>
    <xf numFmtId="0" fontId="7" fillId="3" borderId="2221" xfId="0" applyFont="1" applyFill="1" applyBorder="1" applyAlignment="1">
      <alignment horizontal="center" vertical="center"/>
    </xf>
    <xf numFmtId="0" fontId="7" fillId="3" borderId="2222" xfId="0" applyFont="1" applyFill="1" applyBorder="1" applyAlignment="1">
      <alignment horizontal="center" vertical="center"/>
    </xf>
    <xf numFmtId="0" fontId="8" fillId="0" borderId="2223" xfId="0" applyFont="1" applyBorder="1" applyAlignment="1">
      <alignment horizontal="left" vertical="top" wrapText="1"/>
    </xf>
    <xf numFmtId="0" fontId="8" fillId="0" borderId="2221" xfId="0" applyFont="1" applyBorder="1" applyAlignment="1">
      <alignment horizontal="left" vertical="top" wrapText="1"/>
    </xf>
    <xf numFmtId="0" fontId="8" fillId="0" borderId="2224" xfId="0" applyFont="1" applyBorder="1" applyAlignment="1">
      <alignment horizontal="left" vertical="top" wrapText="1"/>
    </xf>
    <xf numFmtId="0" fontId="7" fillId="3" borderId="2215" xfId="0" applyFont="1" applyFill="1" applyBorder="1" applyAlignment="1">
      <alignment horizontal="center" vertical="center"/>
    </xf>
    <xf numFmtId="0" fontId="7" fillId="3" borderId="2216" xfId="0" applyFont="1" applyFill="1" applyBorder="1" applyAlignment="1">
      <alignment horizontal="center" vertical="center"/>
    </xf>
    <xf numFmtId="0" fontId="14" fillId="0" borderId="2217" xfId="0" applyFont="1" applyBorder="1" applyAlignment="1">
      <alignment horizontal="left" vertical="center" shrinkToFit="1"/>
    </xf>
    <xf numFmtId="0" fontId="14" fillId="0" borderId="2218" xfId="0" applyFont="1" applyBorder="1" applyAlignment="1">
      <alignment horizontal="left" vertical="center" shrinkToFit="1"/>
    </xf>
    <xf numFmtId="0" fontId="14" fillId="0" borderId="2219" xfId="0" applyFont="1" applyBorder="1" applyAlignment="1">
      <alignment horizontal="left" vertical="center" shrinkToFit="1"/>
    </xf>
    <xf numFmtId="0" fontId="7" fillId="3" borderId="2210" xfId="0" applyFont="1" applyFill="1" applyBorder="1" applyAlignment="1">
      <alignment horizontal="center" vertical="center"/>
    </xf>
    <xf numFmtId="0" fontId="7" fillId="3" borderId="2211" xfId="0" applyFont="1" applyFill="1" applyBorder="1" applyAlignment="1">
      <alignment horizontal="center" vertical="center"/>
    </xf>
    <xf numFmtId="0" fontId="13" fillId="0" borderId="2212" xfId="0" applyFont="1" applyBorder="1" applyAlignment="1">
      <alignment horizontal="left" vertical="center" shrinkToFit="1"/>
    </xf>
    <xf numFmtId="0" fontId="13" fillId="0" borderId="2213" xfId="0" applyFont="1" applyBorder="1" applyAlignment="1">
      <alignment horizontal="left" vertical="center" shrinkToFit="1"/>
    </xf>
    <xf numFmtId="0" fontId="13" fillId="0" borderId="2214" xfId="0" applyFont="1" applyBorder="1" applyAlignment="1">
      <alignment horizontal="left" vertical="center" shrinkToFit="1"/>
    </xf>
    <xf numFmtId="0" fontId="13" fillId="0" borderId="2217" xfId="0" applyFont="1" applyBorder="1" applyAlignment="1">
      <alignment horizontal="left" vertical="center" shrinkToFit="1"/>
    </xf>
    <xf numFmtId="0" fontId="13" fillId="0" borderId="2218" xfId="0" applyFont="1" applyBorder="1" applyAlignment="1">
      <alignment horizontal="left" vertical="center" shrinkToFit="1"/>
    </xf>
    <xf numFmtId="0" fontId="13" fillId="0" borderId="2219" xfId="0" applyFont="1" applyBorder="1" applyAlignment="1">
      <alignment horizontal="left" vertical="center" shrinkToFit="1"/>
    </xf>
    <xf numFmtId="0" fontId="7" fillId="3" borderId="2225" xfId="0" applyFont="1" applyFill="1" applyBorder="1" applyAlignment="1">
      <alignment horizontal="center" vertical="center"/>
    </xf>
    <xf numFmtId="0" fontId="7" fillId="3" borderId="2226" xfId="0" applyFont="1" applyFill="1" applyBorder="1" applyAlignment="1">
      <alignment horizontal="center" vertical="center"/>
    </xf>
    <xf numFmtId="0" fontId="14" fillId="0" borderId="2227" xfId="0" applyFont="1" applyBorder="1" applyAlignment="1">
      <alignment horizontal="left" vertical="center" shrinkToFit="1"/>
    </xf>
    <xf numFmtId="0" fontId="14" fillId="0" borderId="2228" xfId="0" applyFont="1" applyBorder="1" applyAlignment="1">
      <alignment horizontal="left" vertical="center" shrinkToFit="1"/>
    </xf>
    <xf numFmtId="0" fontId="14" fillId="0" borderId="2229" xfId="0" applyFont="1" applyBorder="1" applyAlignment="1">
      <alignment horizontal="left" vertical="center" shrinkToFit="1"/>
    </xf>
    <xf numFmtId="0" fontId="7" fillId="3" borderId="2230" xfId="0" applyFont="1" applyFill="1" applyBorder="1" applyAlignment="1">
      <alignment horizontal="center" vertical="center" wrapText="1"/>
    </xf>
    <xf numFmtId="0" fontId="7" fillId="3" borderId="2231" xfId="0" applyFont="1" applyFill="1" applyBorder="1" applyAlignment="1">
      <alignment horizontal="center" vertical="center" wrapText="1"/>
    </xf>
    <xf numFmtId="0" fontId="7" fillId="3" borderId="2232" xfId="0" applyFont="1" applyFill="1" applyBorder="1" applyAlignment="1">
      <alignment horizontal="center" vertical="center" wrapText="1"/>
    </xf>
    <xf numFmtId="0" fontId="7" fillId="4" borderId="2230" xfId="0" applyFont="1" applyFill="1" applyBorder="1" applyAlignment="1">
      <alignment horizontal="left" vertical="top" wrapText="1"/>
    </xf>
    <xf numFmtId="0" fontId="7" fillId="4" borderId="2231" xfId="0" applyFont="1" applyFill="1" applyBorder="1" applyAlignment="1">
      <alignment horizontal="left" vertical="top" wrapText="1"/>
    </xf>
    <xf numFmtId="0" fontId="7" fillId="4" borderId="2232" xfId="0" applyFont="1" applyFill="1" applyBorder="1" applyAlignment="1">
      <alignment horizontal="left" vertical="top" wrapText="1"/>
    </xf>
    <xf numFmtId="0" fontId="10" fillId="4" borderId="2230" xfId="0" applyFont="1" applyFill="1" applyBorder="1" applyAlignment="1">
      <alignment horizontal="center" vertical="center" wrapText="1"/>
    </xf>
    <xf numFmtId="0" fontId="10" fillId="4" borderId="2232" xfId="0" applyFont="1" applyFill="1" applyBorder="1" applyAlignment="1">
      <alignment horizontal="center" vertical="center" wrapText="1"/>
    </xf>
    <xf numFmtId="0" fontId="16" fillId="0" borderId="2230" xfId="0" applyFont="1" applyBorder="1" applyAlignment="1">
      <alignment horizontal="left" vertical="center" wrapText="1"/>
    </xf>
    <xf numFmtId="0" fontId="16" fillId="0" borderId="2231" xfId="0" applyFont="1" applyBorder="1" applyAlignment="1">
      <alignment horizontal="left" vertical="center" wrapText="1"/>
    </xf>
    <xf numFmtId="0" fontId="16" fillId="0" borderId="2232" xfId="0" applyFont="1" applyBorder="1" applyAlignment="1">
      <alignment horizontal="left" vertical="center" wrapText="1"/>
    </xf>
    <xf numFmtId="0" fontId="7" fillId="3" borderId="2230" xfId="0" applyFont="1" applyFill="1" applyBorder="1" applyAlignment="1">
      <alignment horizontal="center" vertical="center"/>
    </xf>
    <xf numFmtId="0" fontId="7" fillId="3" borderId="2231" xfId="0" applyFont="1" applyFill="1" applyBorder="1" applyAlignment="1">
      <alignment horizontal="center" vertical="center"/>
    </xf>
    <xf numFmtId="0" fontId="11" fillId="0" borderId="2231" xfId="0" applyFont="1" applyBorder="1" applyAlignment="1">
      <alignment horizontal="left" vertical="center" wrapText="1"/>
    </xf>
    <xf numFmtId="0" fontId="11" fillId="0" borderId="2232" xfId="0" applyFont="1" applyBorder="1" applyAlignment="1">
      <alignment horizontal="left" vertical="center" wrapText="1"/>
    </xf>
    <xf numFmtId="0" fontId="7" fillId="3" borderId="2233" xfId="0" applyFont="1" applyFill="1" applyBorder="1" applyAlignment="1">
      <alignment horizontal="center" vertical="center"/>
    </xf>
    <xf numFmtId="0" fontId="7" fillId="3" borderId="2234" xfId="0" applyFont="1" applyFill="1" applyBorder="1" applyAlignment="1">
      <alignment horizontal="center" vertical="center"/>
    </xf>
    <xf numFmtId="0" fontId="13" fillId="0" borderId="2235" xfId="0" applyFont="1" applyBorder="1" applyAlignment="1">
      <alignment horizontal="left" vertical="center" shrinkToFit="1"/>
    </xf>
    <xf numFmtId="0" fontId="13" fillId="0" borderId="2236" xfId="0" applyFont="1" applyBorder="1" applyAlignment="1">
      <alignment horizontal="left" vertical="center" shrinkToFit="1"/>
    </xf>
    <xf numFmtId="0" fontId="13" fillId="0" borderId="2237" xfId="0" applyFont="1" applyBorder="1" applyAlignment="1">
      <alignment horizontal="left" vertical="center" shrinkToFit="1"/>
    </xf>
    <xf numFmtId="0" fontId="7" fillId="4" borderId="2244" xfId="0" applyFont="1" applyFill="1" applyBorder="1" applyAlignment="1">
      <alignment horizontal="left" vertical="top" wrapText="1"/>
    </xf>
    <xf numFmtId="0" fontId="7" fillId="4" borderId="2245" xfId="0" applyFont="1" applyFill="1" applyBorder="1" applyAlignment="1">
      <alignment horizontal="left" vertical="top" wrapText="1"/>
    </xf>
    <xf numFmtId="0" fontId="7" fillId="3" borderId="2238" xfId="0" applyFont="1" applyFill="1" applyBorder="1" applyAlignment="1">
      <alignment horizontal="center" vertical="center"/>
    </xf>
    <xf numFmtId="0" fontId="7" fillId="3" borderId="2239" xfId="0" applyFont="1" applyFill="1" applyBorder="1" applyAlignment="1">
      <alignment horizontal="center" vertical="center"/>
    </xf>
    <xf numFmtId="0" fontId="14" fillId="0" borderId="2240" xfId="0" applyFont="1" applyBorder="1" applyAlignment="1">
      <alignment horizontal="left" vertical="center" shrinkToFit="1"/>
    </xf>
    <xf numFmtId="0" fontId="14" fillId="0" borderId="2241" xfId="0" applyFont="1" applyBorder="1" applyAlignment="1">
      <alignment horizontal="left" vertical="center" shrinkToFit="1"/>
    </xf>
    <xf numFmtId="0" fontId="14" fillId="0" borderId="2242" xfId="0" applyFont="1" applyBorder="1" applyAlignment="1">
      <alignment horizontal="left" vertical="center" shrinkToFit="1"/>
    </xf>
    <xf numFmtId="0" fontId="7" fillId="3" borderId="2251" xfId="0" applyFont="1" applyFill="1" applyBorder="1" applyAlignment="1">
      <alignment horizontal="center" vertical="center"/>
    </xf>
    <xf numFmtId="0" fontId="7" fillId="3" borderId="2252" xfId="0" applyFont="1" applyFill="1" applyBorder="1" applyAlignment="1">
      <alignment horizontal="center" vertical="center"/>
    </xf>
    <xf numFmtId="0" fontId="14" fillId="0" borderId="2253" xfId="0" applyFont="1" applyBorder="1" applyAlignment="1">
      <alignment horizontal="left" vertical="center" shrinkToFit="1"/>
    </xf>
    <xf numFmtId="0" fontId="14" fillId="0" borderId="2254" xfId="0" applyFont="1" applyBorder="1" applyAlignment="1">
      <alignment horizontal="left" vertical="center" shrinkToFit="1"/>
    </xf>
    <xf numFmtId="0" fontId="14" fillId="0" borderId="2255" xfId="0" applyFont="1" applyBorder="1" applyAlignment="1">
      <alignment horizontal="left" vertical="center" shrinkToFit="1"/>
    </xf>
    <xf numFmtId="0" fontId="13" fillId="0" borderId="2240" xfId="0" applyFont="1" applyBorder="1" applyAlignment="1">
      <alignment horizontal="left" vertical="center" shrinkToFit="1"/>
    </xf>
    <xf numFmtId="0" fontId="13" fillId="0" borderId="2241" xfId="0" applyFont="1" applyBorder="1" applyAlignment="1">
      <alignment horizontal="left" vertical="center" shrinkToFit="1"/>
    </xf>
    <xf numFmtId="0" fontId="13" fillId="0" borderId="2242" xfId="0" applyFont="1" applyBorder="1" applyAlignment="1">
      <alignment horizontal="left" vertical="center" shrinkToFit="1"/>
    </xf>
    <xf numFmtId="0" fontId="7" fillId="3" borderId="2243" xfId="0" applyFont="1" applyFill="1" applyBorder="1" applyAlignment="1">
      <alignment horizontal="center" vertical="center" wrapText="1"/>
    </xf>
    <xf numFmtId="0" fontId="7" fillId="3" borderId="2244" xfId="0" applyFont="1" applyFill="1" applyBorder="1" applyAlignment="1">
      <alignment horizontal="center" vertical="center" wrapText="1"/>
    </xf>
    <xf numFmtId="0" fontId="11" fillId="0" borderId="2244" xfId="0" applyFont="1" applyBorder="1" applyAlignment="1">
      <alignment horizontal="left" vertical="center" wrapText="1"/>
    </xf>
    <xf numFmtId="0" fontId="11" fillId="0" borderId="2245" xfId="0" applyFont="1" applyBorder="1" applyAlignment="1">
      <alignment horizontal="left" vertical="center" wrapText="1"/>
    </xf>
    <xf numFmtId="0" fontId="7" fillId="3" borderId="2246" xfId="0" applyFont="1" applyFill="1" applyBorder="1" applyAlignment="1">
      <alignment horizontal="center" vertical="center"/>
    </xf>
    <xf numFmtId="0" fontId="7" fillId="3" borderId="2247" xfId="0" applyFont="1" applyFill="1" applyBorder="1" applyAlignment="1">
      <alignment horizontal="center" vertical="center"/>
    </xf>
    <xf numFmtId="0" fontId="7" fillId="3" borderId="2248" xfId="0" applyFont="1" applyFill="1" applyBorder="1" applyAlignment="1">
      <alignment horizontal="center" vertical="center"/>
    </xf>
    <xf numFmtId="0" fontId="8" fillId="0" borderId="2249" xfId="0" applyFont="1" applyBorder="1" applyAlignment="1">
      <alignment horizontal="left" vertical="top" wrapText="1"/>
    </xf>
    <xf numFmtId="0" fontId="8" fillId="0" borderId="2247" xfId="0" applyFont="1" applyBorder="1" applyAlignment="1">
      <alignment horizontal="left" vertical="top" wrapText="1"/>
    </xf>
    <xf numFmtId="0" fontId="8" fillId="0" borderId="2250" xfId="0" applyFont="1" applyBorder="1" applyAlignment="1">
      <alignment horizontal="left" vertical="top" wrapText="1"/>
    </xf>
    <xf numFmtId="0" fontId="7" fillId="3" borderId="2243" xfId="0" applyFont="1" applyFill="1" applyBorder="1" applyAlignment="1">
      <alignment horizontal="center" vertical="center"/>
    </xf>
    <xf numFmtId="0" fontId="7" fillId="3" borderId="2244" xfId="0" applyFont="1" applyFill="1" applyBorder="1" applyAlignment="1">
      <alignment horizontal="center" vertical="center"/>
    </xf>
    <xf numFmtId="0" fontId="7" fillId="3" borderId="2256" xfId="0" applyFont="1" applyFill="1" applyBorder="1" applyAlignment="1">
      <alignment horizontal="center" vertical="center" wrapText="1"/>
    </xf>
    <xf numFmtId="0" fontId="7" fillId="3" borderId="2267" xfId="0" applyFont="1" applyFill="1" applyBorder="1" applyAlignment="1">
      <alignment horizontal="center" vertical="center"/>
    </xf>
    <xf numFmtId="0" fontId="7" fillId="3" borderId="2268" xfId="0" applyFont="1" applyFill="1" applyBorder="1" applyAlignment="1">
      <alignment horizontal="center" vertical="center"/>
    </xf>
    <xf numFmtId="0" fontId="7" fillId="3" borderId="2269" xfId="0" applyFont="1" applyFill="1" applyBorder="1" applyAlignment="1">
      <alignment horizontal="center" vertical="center"/>
    </xf>
    <xf numFmtId="0" fontId="8" fillId="0" borderId="2270" xfId="0" applyFont="1" applyBorder="1" applyAlignment="1">
      <alignment horizontal="left" vertical="top" wrapText="1"/>
    </xf>
    <xf numFmtId="0" fontId="8" fillId="0" borderId="2268" xfId="0" applyFont="1" applyBorder="1" applyAlignment="1">
      <alignment horizontal="left" vertical="top" wrapText="1"/>
    </xf>
    <xf numFmtId="0" fontId="8" fillId="0" borderId="2271" xfId="0" applyFont="1" applyBorder="1" applyAlignment="1">
      <alignment horizontal="left" vertical="top" wrapText="1"/>
    </xf>
    <xf numFmtId="0" fontId="7" fillId="3" borderId="2262" xfId="0" applyFont="1" applyFill="1" applyBorder="1" applyAlignment="1">
      <alignment horizontal="center" vertical="center"/>
    </xf>
    <xf numFmtId="0" fontId="7" fillId="3" borderId="2263" xfId="0" applyFont="1" applyFill="1" applyBorder="1" applyAlignment="1">
      <alignment horizontal="center" vertical="center"/>
    </xf>
    <xf numFmtId="0" fontId="14" fillId="0" borderId="2264" xfId="0" applyFont="1" applyBorder="1" applyAlignment="1">
      <alignment horizontal="left" vertical="center" shrinkToFit="1"/>
    </xf>
    <xf numFmtId="0" fontId="14" fillId="0" borderId="2265" xfId="0" applyFont="1" applyBorder="1" applyAlignment="1">
      <alignment horizontal="left" vertical="center" shrinkToFit="1"/>
    </xf>
    <xf numFmtId="0" fontId="14" fillId="0" borderId="2266" xfId="0" applyFont="1" applyBorder="1" applyAlignment="1">
      <alignment horizontal="left" vertical="center" shrinkToFit="1"/>
    </xf>
    <xf numFmtId="0" fontId="7" fillId="3" borderId="2257" xfId="0" applyFont="1" applyFill="1" applyBorder="1" applyAlignment="1">
      <alignment horizontal="center" vertical="center"/>
    </xf>
    <xf numFmtId="0" fontId="7" fillId="3" borderId="2258" xfId="0" applyFont="1" applyFill="1" applyBorder="1" applyAlignment="1">
      <alignment horizontal="center" vertical="center"/>
    </xf>
    <xf numFmtId="0" fontId="13" fillId="0" borderId="2259" xfId="0" applyFont="1" applyBorder="1" applyAlignment="1">
      <alignment horizontal="left" vertical="center" shrinkToFit="1"/>
    </xf>
    <xf numFmtId="0" fontId="13" fillId="0" borderId="2260" xfId="0" applyFont="1" applyBorder="1" applyAlignment="1">
      <alignment horizontal="left" vertical="center" shrinkToFit="1"/>
    </xf>
    <xf numFmtId="0" fontId="13" fillId="0" borderId="2261" xfId="0" applyFont="1" applyBorder="1" applyAlignment="1">
      <alignment horizontal="left" vertical="center" shrinkToFit="1"/>
    </xf>
    <xf numFmtId="0" fontId="13" fillId="0" borderId="2264" xfId="0" applyFont="1" applyBorder="1" applyAlignment="1">
      <alignment horizontal="left" vertical="center" shrinkToFit="1"/>
    </xf>
    <xf numFmtId="0" fontId="13" fillId="0" borderId="2265" xfId="0" applyFont="1" applyBorder="1" applyAlignment="1">
      <alignment horizontal="left" vertical="center" shrinkToFit="1"/>
    </xf>
    <xf numFmtId="0" fontId="13" fillId="0" borderId="2266" xfId="0" applyFont="1" applyBorder="1" applyAlignment="1">
      <alignment horizontal="left" vertical="center" shrinkToFit="1"/>
    </xf>
    <xf numFmtId="0" fontId="7" fillId="3" borderId="2272" xfId="0" applyFont="1" applyFill="1" applyBorder="1" applyAlignment="1">
      <alignment horizontal="center" vertical="center"/>
    </xf>
    <xf numFmtId="0" fontId="7" fillId="3" borderId="2273" xfId="0" applyFont="1" applyFill="1" applyBorder="1" applyAlignment="1">
      <alignment horizontal="center" vertical="center"/>
    </xf>
    <xf numFmtId="0" fontId="14" fillId="0" borderId="2274" xfId="0" applyFont="1" applyBorder="1" applyAlignment="1">
      <alignment horizontal="left" vertical="center" shrinkToFit="1"/>
    </xf>
    <xf numFmtId="0" fontId="14" fillId="0" borderId="2275" xfId="0" applyFont="1" applyBorder="1" applyAlignment="1">
      <alignment horizontal="left" vertical="center" shrinkToFit="1"/>
    </xf>
    <xf numFmtId="0" fontId="14" fillId="0" borderId="2276" xfId="0" applyFont="1" applyBorder="1" applyAlignment="1">
      <alignment horizontal="left" vertical="center" shrinkToFit="1"/>
    </xf>
    <xf numFmtId="0" fontId="7" fillId="3" borderId="2277" xfId="0" applyFont="1" applyFill="1" applyBorder="1" applyAlignment="1">
      <alignment horizontal="center" vertical="center" wrapText="1"/>
    </xf>
    <xf numFmtId="0" fontId="7" fillId="3" borderId="2278" xfId="0" applyFont="1" applyFill="1" applyBorder="1" applyAlignment="1">
      <alignment horizontal="center" vertical="center" wrapText="1"/>
    </xf>
    <xf numFmtId="0" fontId="7" fillId="3" borderId="2279" xfId="0" applyFont="1" applyFill="1" applyBorder="1" applyAlignment="1">
      <alignment horizontal="center" vertical="center" wrapText="1"/>
    </xf>
    <xf numFmtId="0" fontId="7" fillId="4" borderId="2277" xfId="0" applyFont="1" applyFill="1" applyBorder="1" applyAlignment="1">
      <alignment horizontal="left" vertical="top" wrapText="1"/>
    </xf>
    <xf numFmtId="0" fontId="7" fillId="4" borderId="2278" xfId="0" applyFont="1" applyFill="1" applyBorder="1" applyAlignment="1">
      <alignment horizontal="left" vertical="top" wrapText="1"/>
    </xf>
    <xf numFmtId="0" fontId="7" fillId="4" borderId="2279" xfId="0" applyFont="1" applyFill="1" applyBorder="1" applyAlignment="1">
      <alignment horizontal="left" vertical="top" wrapText="1"/>
    </xf>
    <xf numFmtId="0" fontId="10" fillId="4" borderId="2277" xfId="0" applyFont="1" applyFill="1" applyBorder="1" applyAlignment="1">
      <alignment horizontal="center" vertical="center" wrapText="1"/>
    </xf>
    <xf numFmtId="0" fontId="10" fillId="4" borderId="2279" xfId="0" applyFont="1" applyFill="1" applyBorder="1" applyAlignment="1">
      <alignment horizontal="center" vertical="center" wrapText="1"/>
    </xf>
    <xf numFmtId="0" fontId="16" fillId="0" borderId="2277" xfId="0" applyFont="1" applyBorder="1" applyAlignment="1">
      <alignment horizontal="left" vertical="center" wrapText="1"/>
    </xf>
    <xf numFmtId="0" fontId="16" fillId="0" borderId="2278" xfId="0" applyFont="1" applyBorder="1" applyAlignment="1">
      <alignment horizontal="left" vertical="center" wrapText="1"/>
    </xf>
    <xf numFmtId="0" fontId="16" fillId="0" borderId="2279" xfId="0" applyFont="1" applyBorder="1" applyAlignment="1">
      <alignment horizontal="left" vertical="center" wrapText="1"/>
    </xf>
    <xf numFmtId="0" fontId="7" fillId="3" borderId="2277" xfId="0" applyFont="1" applyFill="1" applyBorder="1" applyAlignment="1">
      <alignment horizontal="center" vertical="center"/>
    </xf>
    <xf numFmtId="0" fontId="7" fillId="3" borderId="2278" xfId="0" applyFont="1" applyFill="1" applyBorder="1" applyAlignment="1">
      <alignment horizontal="center" vertical="center"/>
    </xf>
    <xf numFmtId="0" fontId="11" fillId="0" borderId="2278" xfId="0" applyFont="1" applyBorder="1" applyAlignment="1">
      <alignment horizontal="left" vertical="center" wrapText="1"/>
    </xf>
    <xf numFmtId="0" fontId="11" fillId="0" borderId="2279" xfId="0" applyFont="1" applyBorder="1" applyAlignment="1">
      <alignment horizontal="left" vertical="center" wrapText="1"/>
    </xf>
    <xf numFmtId="0" fontId="7" fillId="3" borderId="2280" xfId="0" applyFont="1" applyFill="1" applyBorder="1" applyAlignment="1">
      <alignment horizontal="center" vertical="center"/>
    </xf>
    <xf numFmtId="0" fontId="7" fillId="3" borderId="2281" xfId="0" applyFont="1" applyFill="1" applyBorder="1" applyAlignment="1">
      <alignment horizontal="center" vertical="center"/>
    </xf>
    <xf numFmtId="0" fontId="13" fillId="0" borderId="2282" xfId="0" applyFont="1" applyBorder="1" applyAlignment="1">
      <alignment horizontal="left" vertical="center" shrinkToFit="1"/>
    </xf>
    <xf numFmtId="0" fontId="13" fillId="0" borderId="2283" xfId="0" applyFont="1" applyBorder="1" applyAlignment="1">
      <alignment horizontal="left" vertical="center" shrinkToFit="1"/>
    </xf>
    <xf numFmtId="0" fontId="13" fillId="0" borderId="2284" xfId="0" applyFont="1" applyBorder="1" applyAlignment="1">
      <alignment horizontal="left" vertical="center" shrinkToFit="1"/>
    </xf>
    <xf numFmtId="0" fontId="7" fillId="4" borderId="2291" xfId="0" applyFont="1" applyFill="1" applyBorder="1" applyAlignment="1">
      <alignment horizontal="left" vertical="top" wrapText="1"/>
    </xf>
    <xf numFmtId="0" fontId="7" fillId="4" borderId="2292" xfId="0" applyFont="1" applyFill="1" applyBorder="1" applyAlignment="1">
      <alignment horizontal="left" vertical="top" wrapText="1"/>
    </xf>
    <xf numFmtId="0" fontId="7" fillId="3" borderId="2285" xfId="0" applyFont="1" applyFill="1" applyBorder="1" applyAlignment="1">
      <alignment horizontal="center" vertical="center"/>
    </xf>
    <xf numFmtId="0" fontId="7" fillId="3" borderId="2286" xfId="0" applyFont="1" applyFill="1" applyBorder="1" applyAlignment="1">
      <alignment horizontal="center" vertical="center"/>
    </xf>
    <xf numFmtId="0" fontId="14" fillId="0" borderId="2287" xfId="0" applyFont="1" applyBorder="1" applyAlignment="1">
      <alignment horizontal="left" vertical="center" shrinkToFit="1"/>
    </xf>
    <xf numFmtId="0" fontId="14" fillId="0" borderId="2288" xfId="0" applyFont="1" applyBorder="1" applyAlignment="1">
      <alignment horizontal="left" vertical="center" shrinkToFit="1"/>
    </xf>
    <xf numFmtId="0" fontId="14" fillId="0" borderId="2289" xfId="0" applyFont="1" applyBorder="1" applyAlignment="1">
      <alignment horizontal="left" vertical="center" shrinkToFit="1"/>
    </xf>
    <xf numFmtId="0" fontId="7" fillId="3" borderId="2298" xfId="0" applyFont="1" applyFill="1" applyBorder="1" applyAlignment="1">
      <alignment horizontal="center" vertical="center"/>
    </xf>
    <xf numFmtId="0" fontId="7" fillId="3" borderId="2299" xfId="0" applyFont="1" applyFill="1" applyBorder="1" applyAlignment="1">
      <alignment horizontal="center" vertical="center"/>
    </xf>
    <xf numFmtId="0" fontId="14" fillId="0" borderId="2300" xfId="0" applyFont="1" applyBorder="1" applyAlignment="1">
      <alignment horizontal="left" vertical="center" shrinkToFit="1"/>
    </xf>
    <xf numFmtId="0" fontId="14" fillId="0" borderId="2301" xfId="0" applyFont="1" applyBorder="1" applyAlignment="1">
      <alignment horizontal="left" vertical="center" shrinkToFit="1"/>
    </xf>
    <xf numFmtId="0" fontId="14" fillId="0" borderId="2302" xfId="0" applyFont="1" applyBorder="1" applyAlignment="1">
      <alignment horizontal="left" vertical="center" shrinkToFit="1"/>
    </xf>
    <xf numFmtId="0" fontId="13" fillId="0" borderId="2287" xfId="0" applyFont="1" applyBorder="1" applyAlignment="1">
      <alignment horizontal="left" vertical="center" shrinkToFit="1"/>
    </xf>
    <xf numFmtId="0" fontId="13" fillId="0" borderId="2288" xfId="0" applyFont="1" applyBorder="1" applyAlignment="1">
      <alignment horizontal="left" vertical="center" shrinkToFit="1"/>
    </xf>
    <xf numFmtId="0" fontId="13" fillId="0" borderId="2289" xfId="0" applyFont="1" applyBorder="1" applyAlignment="1">
      <alignment horizontal="left" vertical="center" shrinkToFit="1"/>
    </xf>
    <xf numFmtId="0" fontId="7" fillId="3" borderId="2290" xfId="0" applyFont="1" applyFill="1" applyBorder="1" applyAlignment="1">
      <alignment horizontal="center" vertical="center" wrapText="1"/>
    </xf>
    <xf numFmtId="0" fontId="7" fillId="3" borderId="2291" xfId="0" applyFont="1" applyFill="1" applyBorder="1" applyAlignment="1">
      <alignment horizontal="center" vertical="center" wrapText="1"/>
    </xf>
    <xf numFmtId="0" fontId="11" fillId="0" borderId="2291" xfId="0" applyFont="1" applyBorder="1" applyAlignment="1">
      <alignment horizontal="left" vertical="center" wrapText="1"/>
    </xf>
    <xf numFmtId="0" fontId="11" fillId="0" borderId="2292" xfId="0" applyFont="1" applyBorder="1" applyAlignment="1">
      <alignment horizontal="left" vertical="center" wrapText="1"/>
    </xf>
    <xf numFmtId="0" fontId="7" fillId="3" borderId="2293" xfId="0" applyFont="1" applyFill="1" applyBorder="1" applyAlignment="1">
      <alignment horizontal="center" vertical="center"/>
    </xf>
    <xf numFmtId="0" fontId="7" fillId="3" borderId="2294" xfId="0" applyFont="1" applyFill="1" applyBorder="1" applyAlignment="1">
      <alignment horizontal="center" vertical="center"/>
    </xf>
    <xf numFmtId="0" fontId="7" fillId="3" borderId="2295" xfId="0" applyFont="1" applyFill="1" applyBorder="1" applyAlignment="1">
      <alignment horizontal="center" vertical="center"/>
    </xf>
    <xf numFmtId="0" fontId="8" fillId="0" borderId="2296" xfId="0" applyFont="1" applyBorder="1" applyAlignment="1">
      <alignment horizontal="left" vertical="top" wrapText="1"/>
    </xf>
    <xf numFmtId="0" fontId="8" fillId="0" borderId="2294" xfId="0" applyFont="1" applyBorder="1" applyAlignment="1">
      <alignment horizontal="left" vertical="top" wrapText="1"/>
    </xf>
    <xf numFmtId="0" fontId="8" fillId="0" borderId="2297" xfId="0" applyFont="1" applyBorder="1" applyAlignment="1">
      <alignment horizontal="left" vertical="top" wrapText="1"/>
    </xf>
    <xf numFmtId="0" fontId="7" fillId="3" borderId="2290" xfId="0" applyFont="1" applyFill="1" applyBorder="1" applyAlignment="1">
      <alignment horizontal="center" vertical="center"/>
    </xf>
    <xf numFmtId="0" fontId="7" fillId="3" borderId="2291" xfId="0" applyFont="1" applyFill="1" applyBorder="1" applyAlignment="1">
      <alignment horizontal="center" vertical="center"/>
    </xf>
    <xf numFmtId="0" fontId="7" fillId="3" borderId="2303" xfId="0" applyFont="1" applyFill="1" applyBorder="1" applyAlignment="1">
      <alignment horizontal="center" vertical="center" wrapText="1"/>
    </xf>
    <xf numFmtId="0" fontId="7" fillId="3" borderId="2314" xfId="0" applyFont="1" applyFill="1" applyBorder="1" applyAlignment="1">
      <alignment horizontal="center" vertical="center"/>
    </xf>
    <xf numFmtId="0" fontId="7" fillId="3" borderId="2315" xfId="0" applyFont="1" applyFill="1" applyBorder="1" applyAlignment="1">
      <alignment horizontal="center" vertical="center"/>
    </xf>
    <xf numFmtId="0" fontId="7" fillId="3" borderId="2316" xfId="0" applyFont="1" applyFill="1" applyBorder="1" applyAlignment="1">
      <alignment horizontal="center" vertical="center"/>
    </xf>
    <xf numFmtId="0" fontId="8" fillId="0" borderId="2317" xfId="0" applyFont="1" applyBorder="1" applyAlignment="1">
      <alignment horizontal="left" vertical="top" wrapText="1"/>
    </xf>
    <xf numFmtId="0" fontId="8" fillId="0" borderId="2315" xfId="0" applyFont="1" applyBorder="1" applyAlignment="1">
      <alignment horizontal="left" vertical="top" wrapText="1"/>
    </xf>
    <xf numFmtId="0" fontId="8" fillId="0" borderId="2318" xfId="0" applyFont="1" applyBorder="1" applyAlignment="1">
      <alignment horizontal="left" vertical="top" wrapText="1"/>
    </xf>
    <xf numFmtId="0" fontId="7" fillId="3" borderId="2309" xfId="0" applyFont="1" applyFill="1" applyBorder="1" applyAlignment="1">
      <alignment horizontal="center" vertical="center"/>
    </xf>
    <xf numFmtId="0" fontId="7" fillId="3" borderId="2310" xfId="0" applyFont="1" applyFill="1" applyBorder="1" applyAlignment="1">
      <alignment horizontal="center" vertical="center"/>
    </xf>
    <xf numFmtId="0" fontId="14" fillId="0" borderId="2311" xfId="0" applyFont="1" applyBorder="1" applyAlignment="1">
      <alignment horizontal="left" vertical="center" shrinkToFit="1"/>
    </xf>
    <xf numFmtId="0" fontId="14" fillId="0" borderId="2312" xfId="0" applyFont="1" applyBorder="1" applyAlignment="1">
      <alignment horizontal="left" vertical="center" shrinkToFit="1"/>
    </xf>
    <xf numFmtId="0" fontId="14" fillId="0" borderId="2313" xfId="0" applyFont="1" applyBorder="1" applyAlignment="1">
      <alignment horizontal="left" vertical="center" shrinkToFit="1"/>
    </xf>
    <xf numFmtId="0" fontId="7" fillId="3" borderId="2304" xfId="0" applyFont="1" applyFill="1" applyBorder="1" applyAlignment="1">
      <alignment horizontal="center" vertical="center"/>
    </xf>
    <xf numFmtId="0" fontId="7" fillId="3" borderId="2305" xfId="0" applyFont="1" applyFill="1" applyBorder="1" applyAlignment="1">
      <alignment horizontal="center" vertical="center"/>
    </xf>
    <xf numFmtId="0" fontId="13" fillId="0" borderId="2306" xfId="0" applyFont="1" applyBorder="1" applyAlignment="1">
      <alignment horizontal="left" vertical="center" shrinkToFit="1"/>
    </xf>
    <xf numFmtId="0" fontId="13" fillId="0" borderId="2307" xfId="0" applyFont="1" applyBorder="1" applyAlignment="1">
      <alignment horizontal="left" vertical="center" shrinkToFit="1"/>
    </xf>
    <xf numFmtId="0" fontId="13" fillId="0" borderId="2308" xfId="0" applyFont="1" applyBorder="1" applyAlignment="1">
      <alignment horizontal="left" vertical="center" shrinkToFit="1"/>
    </xf>
    <xf numFmtId="0" fontId="13" fillId="0" borderId="2311" xfId="0" applyFont="1" applyBorder="1" applyAlignment="1">
      <alignment horizontal="left" vertical="center" shrinkToFit="1"/>
    </xf>
    <xf numFmtId="0" fontId="13" fillId="0" borderId="2312" xfId="0" applyFont="1" applyBorder="1" applyAlignment="1">
      <alignment horizontal="left" vertical="center" shrinkToFit="1"/>
    </xf>
    <xf numFmtId="0" fontId="13" fillId="0" borderId="2313" xfId="0" applyFont="1" applyBorder="1" applyAlignment="1">
      <alignment horizontal="left" vertical="center" shrinkToFit="1"/>
    </xf>
    <xf numFmtId="0" fontId="7" fillId="3" borderId="2319" xfId="0" applyFont="1" applyFill="1" applyBorder="1" applyAlignment="1">
      <alignment horizontal="center" vertical="center"/>
    </xf>
    <xf numFmtId="0" fontId="7" fillId="3" borderId="2320" xfId="0" applyFont="1" applyFill="1" applyBorder="1" applyAlignment="1">
      <alignment horizontal="center" vertical="center"/>
    </xf>
    <xf numFmtId="0" fontId="14" fillId="0" borderId="2321" xfId="0" applyFont="1" applyBorder="1" applyAlignment="1">
      <alignment horizontal="left" vertical="center" shrinkToFit="1"/>
    </xf>
    <xf numFmtId="0" fontId="14" fillId="0" borderId="2322" xfId="0" applyFont="1" applyBorder="1" applyAlignment="1">
      <alignment horizontal="left" vertical="center" shrinkToFit="1"/>
    </xf>
    <xf numFmtId="0" fontId="14" fillId="0" borderId="2323" xfId="0" applyFont="1" applyBorder="1" applyAlignment="1">
      <alignment horizontal="left" vertical="center" shrinkToFit="1"/>
    </xf>
    <xf numFmtId="0" fontId="7" fillId="3" borderId="2324" xfId="0" applyFont="1" applyFill="1" applyBorder="1" applyAlignment="1">
      <alignment horizontal="center" vertical="center" wrapText="1"/>
    </xf>
    <xf numFmtId="0" fontId="7" fillId="3" borderId="2325" xfId="0" applyFont="1" applyFill="1" applyBorder="1" applyAlignment="1">
      <alignment horizontal="center" vertical="center" wrapText="1"/>
    </xf>
    <xf numFmtId="0" fontId="7" fillId="3" borderId="2326" xfId="0" applyFont="1" applyFill="1" applyBorder="1" applyAlignment="1">
      <alignment horizontal="center" vertical="center" wrapText="1"/>
    </xf>
    <xf numFmtId="0" fontId="7" fillId="4" borderId="2324" xfId="0" applyFont="1" applyFill="1" applyBorder="1" applyAlignment="1">
      <alignment horizontal="left" vertical="top" wrapText="1"/>
    </xf>
    <xf numFmtId="0" fontId="7" fillId="4" borderId="2325" xfId="0" applyFont="1" applyFill="1" applyBorder="1" applyAlignment="1">
      <alignment horizontal="left" vertical="top" wrapText="1"/>
    </xf>
    <xf numFmtId="0" fontId="7" fillId="4" borderId="2326" xfId="0" applyFont="1" applyFill="1" applyBorder="1" applyAlignment="1">
      <alignment horizontal="left" vertical="top" wrapText="1"/>
    </xf>
    <xf numFmtId="0" fontId="10" fillId="4" borderId="2324" xfId="0" applyFont="1" applyFill="1" applyBorder="1" applyAlignment="1">
      <alignment horizontal="center" vertical="center" wrapText="1"/>
    </xf>
    <xf numFmtId="0" fontId="10" fillId="4" borderId="2326" xfId="0" applyFont="1" applyFill="1" applyBorder="1" applyAlignment="1">
      <alignment horizontal="center" vertical="center" wrapText="1"/>
    </xf>
    <xf numFmtId="0" fontId="16" fillId="0" borderId="2324" xfId="0" applyFont="1" applyBorder="1" applyAlignment="1">
      <alignment horizontal="left" vertical="center" wrapText="1"/>
    </xf>
    <xf numFmtId="0" fontId="16" fillId="0" borderId="2325" xfId="0" applyFont="1" applyBorder="1" applyAlignment="1">
      <alignment horizontal="left" vertical="center" wrapText="1"/>
    </xf>
    <xf numFmtId="0" fontId="16" fillId="0" borderId="2326" xfId="0" applyFont="1" applyBorder="1" applyAlignment="1">
      <alignment horizontal="left" vertical="center" wrapText="1"/>
    </xf>
    <xf numFmtId="0" fontId="7" fillId="3" borderId="2324" xfId="0" applyFont="1" applyFill="1" applyBorder="1" applyAlignment="1">
      <alignment horizontal="center" vertical="center"/>
    </xf>
    <xf numFmtId="0" fontId="7" fillId="3" borderId="2325" xfId="0" applyFont="1" applyFill="1" applyBorder="1" applyAlignment="1">
      <alignment horizontal="center" vertical="center"/>
    </xf>
    <xf numFmtId="0" fontId="11" fillId="0" borderId="2325" xfId="0" applyFont="1" applyBorder="1" applyAlignment="1">
      <alignment horizontal="left" vertical="center" wrapText="1"/>
    </xf>
    <xf numFmtId="0" fontId="11" fillId="0" borderId="2326" xfId="0" applyFont="1" applyBorder="1" applyAlignment="1">
      <alignment horizontal="left" vertical="center" wrapText="1"/>
    </xf>
    <xf numFmtId="0" fontId="7" fillId="3" borderId="2327" xfId="0" applyFont="1" applyFill="1" applyBorder="1" applyAlignment="1">
      <alignment horizontal="center" vertical="center"/>
    </xf>
    <xf numFmtId="0" fontId="7" fillId="3" borderId="2328" xfId="0" applyFont="1" applyFill="1" applyBorder="1" applyAlignment="1">
      <alignment horizontal="center" vertical="center"/>
    </xf>
    <xf numFmtId="0" fontId="13" fillId="0" borderId="2329" xfId="0" applyFont="1" applyBorder="1" applyAlignment="1">
      <alignment horizontal="left" vertical="center" shrinkToFit="1"/>
    </xf>
    <xf numFmtId="0" fontId="13" fillId="0" borderId="2330" xfId="0" applyFont="1" applyBorder="1" applyAlignment="1">
      <alignment horizontal="left" vertical="center" shrinkToFit="1"/>
    </xf>
    <xf numFmtId="0" fontId="13" fillId="0" borderId="2331" xfId="0" applyFont="1" applyBorder="1" applyAlignment="1">
      <alignment horizontal="left" vertical="center" shrinkToFit="1"/>
    </xf>
    <xf numFmtId="0" fontId="7" fillId="4" borderId="2338" xfId="0" applyFont="1" applyFill="1" applyBorder="1" applyAlignment="1">
      <alignment horizontal="left" vertical="top" wrapText="1"/>
    </xf>
    <xf numFmtId="0" fontId="7" fillId="4" borderId="2339" xfId="0" applyFont="1" applyFill="1" applyBorder="1" applyAlignment="1">
      <alignment horizontal="left" vertical="top" wrapText="1"/>
    </xf>
    <xf numFmtId="0" fontId="7" fillId="3" borderId="2332" xfId="0" applyFont="1" applyFill="1" applyBorder="1" applyAlignment="1">
      <alignment horizontal="center" vertical="center"/>
    </xf>
    <xf numFmtId="0" fontId="7" fillId="3" borderId="2333" xfId="0" applyFont="1" applyFill="1" applyBorder="1" applyAlignment="1">
      <alignment horizontal="center" vertical="center"/>
    </xf>
    <xf numFmtId="0" fontId="14" fillId="0" borderId="2334" xfId="0" applyFont="1" applyBorder="1" applyAlignment="1">
      <alignment horizontal="left" vertical="center" shrinkToFit="1"/>
    </xf>
    <xf numFmtId="0" fontId="14" fillId="0" borderId="2335" xfId="0" applyFont="1" applyBorder="1" applyAlignment="1">
      <alignment horizontal="left" vertical="center" shrinkToFit="1"/>
    </xf>
    <xf numFmtId="0" fontId="14" fillId="0" borderId="2336" xfId="0" applyFont="1" applyBorder="1" applyAlignment="1">
      <alignment horizontal="left" vertical="center" shrinkToFit="1"/>
    </xf>
    <xf numFmtId="0" fontId="7" fillId="3" borderId="2345" xfId="0" applyFont="1" applyFill="1" applyBorder="1" applyAlignment="1">
      <alignment horizontal="center" vertical="center"/>
    </xf>
    <xf numFmtId="0" fontId="7" fillId="3" borderId="2346" xfId="0" applyFont="1" applyFill="1" applyBorder="1" applyAlignment="1">
      <alignment horizontal="center" vertical="center"/>
    </xf>
    <xf numFmtId="0" fontId="14" fillId="0" borderId="2347" xfId="0" applyFont="1" applyBorder="1" applyAlignment="1">
      <alignment horizontal="left" vertical="center" shrinkToFit="1"/>
    </xf>
    <xf numFmtId="0" fontId="14" fillId="0" borderId="2348" xfId="0" applyFont="1" applyBorder="1" applyAlignment="1">
      <alignment horizontal="left" vertical="center" shrinkToFit="1"/>
    </xf>
    <xf numFmtId="0" fontId="14" fillId="0" borderId="2349" xfId="0" applyFont="1" applyBorder="1" applyAlignment="1">
      <alignment horizontal="left" vertical="center" shrinkToFit="1"/>
    </xf>
    <xf numFmtId="0" fontId="13" fillId="0" borderId="2334" xfId="0" applyFont="1" applyBorder="1" applyAlignment="1">
      <alignment horizontal="left" vertical="center" shrinkToFit="1"/>
    </xf>
    <xf numFmtId="0" fontId="13" fillId="0" borderId="2335" xfId="0" applyFont="1" applyBorder="1" applyAlignment="1">
      <alignment horizontal="left" vertical="center" shrinkToFit="1"/>
    </xf>
    <xf numFmtId="0" fontId="13" fillId="0" borderId="2336" xfId="0" applyFont="1" applyBorder="1" applyAlignment="1">
      <alignment horizontal="left" vertical="center" shrinkToFit="1"/>
    </xf>
    <xf numFmtId="0" fontId="7" fillId="3" borderId="2337" xfId="0" applyFont="1" applyFill="1" applyBorder="1" applyAlignment="1">
      <alignment horizontal="center" vertical="center" wrapText="1"/>
    </xf>
    <xf numFmtId="0" fontId="7" fillId="3" borderId="2338" xfId="0" applyFont="1" applyFill="1" applyBorder="1" applyAlignment="1">
      <alignment horizontal="center" vertical="center" wrapText="1"/>
    </xf>
    <xf numFmtId="0" fontId="11" fillId="0" borderId="2338" xfId="0" applyFont="1" applyBorder="1" applyAlignment="1">
      <alignment horizontal="left" vertical="center" wrapText="1"/>
    </xf>
    <xf numFmtId="0" fontId="11" fillId="0" borderId="2339" xfId="0" applyFont="1" applyBorder="1" applyAlignment="1">
      <alignment horizontal="left" vertical="center" wrapText="1"/>
    </xf>
    <xf numFmtId="0" fontId="7" fillId="3" borderId="2340" xfId="0" applyFont="1" applyFill="1" applyBorder="1" applyAlignment="1">
      <alignment horizontal="center" vertical="center"/>
    </xf>
    <xf numFmtId="0" fontId="7" fillId="3" borderId="2341" xfId="0" applyFont="1" applyFill="1" applyBorder="1" applyAlignment="1">
      <alignment horizontal="center" vertical="center"/>
    </xf>
    <xf numFmtId="0" fontId="7" fillId="3" borderId="2342" xfId="0" applyFont="1" applyFill="1" applyBorder="1" applyAlignment="1">
      <alignment horizontal="center" vertical="center"/>
    </xf>
    <xf numFmtId="0" fontId="8" fillId="0" borderId="2343" xfId="0" applyFont="1" applyBorder="1" applyAlignment="1">
      <alignment horizontal="left" vertical="top" wrapText="1"/>
    </xf>
    <xf numFmtId="0" fontId="8" fillId="0" borderId="2341" xfId="0" applyFont="1" applyBorder="1" applyAlignment="1">
      <alignment horizontal="left" vertical="top" wrapText="1"/>
    </xf>
    <xf numFmtId="0" fontId="8" fillId="0" borderId="2344" xfId="0" applyFont="1" applyBorder="1" applyAlignment="1">
      <alignment horizontal="left" vertical="top" wrapText="1"/>
    </xf>
    <xf numFmtId="0" fontId="7" fillId="3" borderId="2337" xfId="0" applyFont="1" applyFill="1" applyBorder="1" applyAlignment="1">
      <alignment horizontal="center" vertical="center"/>
    </xf>
    <xf numFmtId="0" fontId="7" fillId="3" borderId="2338" xfId="0" applyFont="1" applyFill="1" applyBorder="1" applyAlignment="1">
      <alignment horizontal="center" vertical="center"/>
    </xf>
    <xf numFmtId="0" fontId="7" fillId="3" borderId="2350" xfId="0" applyFont="1" applyFill="1" applyBorder="1" applyAlignment="1">
      <alignment horizontal="center" vertical="center" wrapText="1"/>
    </xf>
    <xf numFmtId="0" fontId="7" fillId="3" borderId="2361" xfId="0" applyFont="1" applyFill="1" applyBorder="1" applyAlignment="1">
      <alignment horizontal="center" vertical="center"/>
    </xf>
    <xf numFmtId="0" fontId="7" fillId="3" borderId="2362" xfId="0" applyFont="1" applyFill="1" applyBorder="1" applyAlignment="1">
      <alignment horizontal="center" vertical="center"/>
    </xf>
    <xf numFmtId="0" fontId="7" fillId="3" borderId="2363" xfId="0" applyFont="1" applyFill="1" applyBorder="1" applyAlignment="1">
      <alignment horizontal="center" vertical="center"/>
    </xf>
    <xf numFmtId="0" fontId="8" fillId="0" borderId="2364" xfId="0" applyFont="1" applyBorder="1" applyAlignment="1">
      <alignment horizontal="left" vertical="top" wrapText="1"/>
    </xf>
    <xf numFmtId="0" fontId="8" fillId="0" borderId="2362" xfId="0" applyFont="1" applyBorder="1" applyAlignment="1">
      <alignment horizontal="left" vertical="top" wrapText="1"/>
    </xf>
    <xf numFmtId="0" fontId="8" fillId="0" borderId="2365" xfId="0" applyFont="1" applyBorder="1" applyAlignment="1">
      <alignment horizontal="left" vertical="top" wrapText="1"/>
    </xf>
    <xf numFmtId="0" fontId="7" fillId="3" borderId="2356" xfId="0" applyFont="1" applyFill="1" applyBorder="1" applyAlignment="1">
      <alignment horizontal="center" vertical="center"/>
    </xf>
    <xf numFmtId="0" fontId="7" fillId="3" borderId="2357" xfId="0" applyFont="1" applyFill="1" applyBorder="1" applyAlignment="1">
      <alignment horizontal="center" vertical="center"/>
    </xf>
    <xf numFmtId="0" fontId="14" fillId="0" borderId="2358" xfId="0" applyFont="1" applyBorder="1" applyAlignment="1">
      <alignment horizontal="left" vertical="center" shrinkToFit="1"/>
    </xf>
    <xf numFmtId="0" fontId="14" fillId="0" borderId="2359" xfId="0" applyFont="1" applyBorder="1" applyAlignment="1">
      <alignment horizontal="left" vertical="center" shrinkToFit="1"/>
    </xf>
    <xf numFmtId="0" fontId="14" fillId="0" borderId="2360" xfId="0" applyFont="1" applyBorder="1" applyAlignment="1">
      <alignment horizontal="left" vertical="center" shrinkToFit="1"/>
    </xf>
    <xf numFmtId="0" fontId="7" fillId="3" borderId="2351" xfId="0" applyFont="1" applyFill="1" applyBorder="1" applyAlignment="1">
      <alignment horizontal="center" vertical="center"/>
    </xf>
    <xf numFmtId="0" fontId="7" fillId="3" borderId="2352" xfId="0" applyFont="1" applyFill="1" applyBorder="1" applyAlignment="1">
      <alignment horizontal="center" vertical="center"/>
    </xf>
    <xf numFmtId="0" fontId="13" fillId="0" borderId="2353" xfId="0" applyFont="1" applyBorder="1" applyAlignment="1">
      <alignment horizontal="left" vertical="center" shrinkToFit="1"/>
    </xf>
    <xf numFmtId="0" fontId="13" fillId="0" borderId="2354" xfId="0" applyFont="1" applyBorder="1" applyAlignment="1">
      <alignment horizontal="left" vertical="center" shrinkToFit="1"/>
    </xf>
    <xf numFmtId="0" fontId="13" fillId="0" borderId="2355" xfId="0" applyFont="1" applyBorder="1" applyAlignment="1">
      <alignment horizontal="left" vertical="center" shrinkToFit="1"/>
    </xf>
    <xf numFmtId="0" fontId="13" fillId="0" borderId="2358" xfId="0" applyFont="1" applyBorder="1" applyAlignment="1">
      <alignment horizontal="left" vertical="center" shrinkToFit="1"/>
    </xf>
    <xf numFmtId="0" fontId="13" fillId="0" borderId="2359" xfId="0" applyFont="1" applyBorder="1" applyAlignment="1">
      <alignment horizontal="left" vertical="center" shrinkToFit="1"/>
    </xf>
    <xf numFmtId="0" fontId="13" fillId="0" borderId="2360" xfId="0" applyFont="1" applyBorder="1" applyAlignment="1">
      <alignment horizontal="left" vertical="center" shrinkToFit="1"/>
    </xf>
    <xf numFmtId="0" fontId="7" fillId="3" borderId="2366" xfId="0" applyFont="1" applyFill="1" applyBorder="1" applyAlignment="1">
      <alignment horizontal="center" vertical="center"/>
    </xf>
    <xf numFmtId="0" fontId="7" fillId="3" borderId="2367" xfId="0" applyFont="1" applyFill="1" applyBorder="1" applyAlignment="1">
      <alignment horizontal="center" vertical="center"/>
    </xf>
    <xf numFmtId="0" fontId="14" fillId="0" borderId="2368" xfId="0" applyFont="1" applyBorder="1" applyAlignment="1">
      <alignment horizontal="left" vertical="center" shrinkToFit="1"/>
    </xf>
    <xf numFmtId="0" fontId="14" fillId="0" borderId="2369" xfId="0" applyFont="1" applyBorder="1" applyAlignment="1">
      <alignment horizontal="left" vertical="center" shrinkToFit="1"/>
    </xf>
    <xf numFmtId="0" fontId="14" fillId="0" borderId="2370" xfId="0" applyFont="1" applyBorder="1" applyAlignment="1">
      <alignment horizontal="left" vertical="center" shrinkToFit="1"/>
    </xf>
    <xf numFmtId="0" fontId="7" fillId="3" borderId="2371" xfId="0" applyFont="1" applyFill="1" applyBorder="1" applyAlignment="1">
      <alignment horizontal="center" vertical="center" wrapText="1"/>
    </xf>
    <xf numFmtId="0" fontId="7" fillId="3" borderId="2372" xfId="0" applyFont="1" applyFill="1" applyBorder="1" applyAlignment="1">
      <alignment horizontal="center" vertical="center" wrapText="1"/>
    </xf>
    <xf numFmtId="0" fontId="7" fillId="3" borderId="2373" xfId="0" applyFont="1" applyFill="1" applyBorder="1" applyAlignment="1">
      <alignment horizontal="center" vertical="center" wrapText="1"/>
    </xf>
    <xf numFmtId="0" fontId="7" fillId="4" borderId="2371" xfId="0" applyFont="1" applyFill="1" applyBorder="1" applyAlignment="1">
      <alignment horizontal="left" vertical="top" wrapText="1"/>
    </xf>
    <xf numFmtId="0" fontId="7" fillId="4" borderId="2372" xfId="0" applyFont="1" applyFill="1" applyBorder="1" applyAlignment="1">
      <alignment horizontal="left" vertical="top" wrapText="1"/>
    </xf>
    <xf numFmtId="0" fontId="7" fillId="4" borderId="2373" xfId="0" applyFont="1" applyFill="1" applyBorder="1" applyAlignment="1">
      <alignment horizontal="left" vertical="top" wrapText="1"/>
    </xf>
    <xf numFmtId="0" fontId="10" fillId="4" borderId="2371" xfId="0" applyFont="1" applyFill="1" applyBorder="1" applyAlignment="1">
      <alignment horizontal="center" vertical="center" wrapText="1"/>
    </xf>
    <xf numFmtId="0" fontId="10" fillId="4" borderId="2373" xfId="0" applyFont="1" applyFill="1" applyBorder="1" applyAlignment="1">
      <alignment horizontal="center" vertical="center" wrapText="1"/>
    </xf>
    <xf numFmtId="0" fontId="16" fillId="0" borderId="2371" xfId="0" applyFont="1" applyBorder="1" applyAlignment="1">
      <alignment horizontal="left" vertical="center" wrapText="1"/>
    </xf>
    <xf numFmtId="0" fontId="16" fillId="0" borderId="2372" xfId="0" applyFont="1" applyBorder="1" applyAlignment="1">
      <alignment horizontal="left" vertical="center" wrapText="1"/>
    </xf>
    <xf numFmtId="0" fontId="16" fillId="0" borderId="2373" xfId="0" applyFont="1" applyBorder="1" applyAlignment="1">
      <alignment horizontal="left" vertical="center" wrapText="1"/>
    </xf>
    <xf numFmtId="0" fontId="7" fillId="3" borderId="2371" xfId="0" applyFont="1" applyFill="1" applyBorder="1" applyAlignment="1">
      <alignment horizontal="center" vertical="center"/>
    </xf>
    <xf numFmtId="0" fontId="7" fillId="3" borderId="2372" xfId="0" applyFont="1" applyFill="1" applyBorder="1" applyAlignment="1">
      <alignment horizontal="center" vertical="center"/>
    </xf>
    <xf numFmtId="0" fontId="11" fillId="0" borderId="2372" xfId="0" applyFont="1" applyBorder="1" applyAlignment="1">
      <alignment horizontal="left" vertical="center" wrapText="1"/>
    </xf>
    <xf numFmtId="0" fontId="11" fillId="0" borderId="2373" xfId="0" applyFont="1" applyBorder="1" applyAlignment="1">
      <alignment horizontal="left" vertical="center" wrapText="1"/>
    </xf>
    <xf numFmtId="0" fontId="7" fillId="3" borderId="2374" xfId="0" applyFont="1" applyFill="1" applyBorder="1" applyAlignment="1">
      <alignment horizontal="center" vertical="center"/>
    </xf>
    <xf numFmtId="0" fontId="7" fillId="3" borderId="2375" xfId="0" applyFont="1" applyFill="1" applyBorder="1" applyAlignment="1">
      <alignment horizontal="center" vertical="center"/>
    </xf>
    <xf numFmtId="0" fontId="13" fillId="0" borderId="2376" xfId="0" applyFont="1" applyBorder="1" applyAlignment="1">
      <alignment horizontal="left" vertical="center" shrinkToFit="1"/>
    </xf>
    <xf numFmtId="0" fontId="13" fillId="0" borderId="2377" xfId="0" applyFont="1" applyBorder="1" applyAlignment="1">
      <alignment horizontal="left" vertical="center" shrinkToFit="1"/>
    </xf>
    <xf numFmtId="0" fontId="13" fillId="0" borderId="2378" xfId="0" applyFont="1" applyBorder="1" applyAlignment="1">
      <alignment horizontal="left" vertical="center" shrinkToFit="1"/>
    </xf>
    <xf numFmtId="0" fontId="7" fillId="4" borderId="2385" xfId="0" applyFont="1" applyFill="1" applyBorder="1" applyAlignment="1">
      <alignment horizontal="left" vertical="top" wrapText="1"/>
    </xf>
    <xf numFmtId="0" fontId="7" fillId="4" borderId="2386" xfId="0" applyFont="1" applyFill="1" applyBorder="1" applyAlignment="1">
      <alignment horizontal="left" vertical="top" wrapText="1"/>
    </xf>
    <xf numFmtId="0" fontId="7" fillId="3" borderId="2379" xfId="0" applyFont="1" applyFill="1" applyBorder="1" applyAlignment="1">
      <alignment horizontal="center" vertical="center"/>
    </xf>
    <xf numFmtId="0" fontId="7" fillId="3" borderId="2380" xfId="0" applyFont="1" applyFill="1" applyBorder="1" applyAlignment="1">
      <alignment horizontal="center" vertical="center"/>
    </xf>
    <xf numFmtId="0" fontId="14" fillId="0" borderId="2381" xfId="0" applyFont="1" applyBorder="1" applyAlignment="1">
      <alignment horizontal="left" vertical="center" shrinkToFit="1"/>
    </xf>
    <xf numFmtId="0" fontId="14" fillId="0" borderId="2382" xfId="0" applyFont="1" applyBorder="1" applyAlignment="1">
      <alignment horizontal="left" vertical="center" shrinkToFit="1"/>
    </xf>
    <xf numFmtId="0" fontId="14" fillId="0" borderId="2383" xfId="0" applyFont="1" applyBorder="1" applyAlignment="1">
      <alignment horizontal="left" vertical="center" shrinkToFit="1"/>
    </xf>
    <xf numFmtId="0" fontId="7" fillId="3" borderId="2392" xfId="0" applyFont="1" applyFill="1" applyBorder="1" applyAlignment="1">
      <alignment horizontal="center" vertical="center"/>
    </xf>
    <xf numFmtId="0" fontId="7" fillId="3" borderId="2393" xfId="0" applyFont="1" applyFill="1" applyBorder="1" applyAlignment="1">
      <alignment horizontal="center" vertical="center"/>
    </xf>
    <xf numFmtId="0" fontId="14" fillId="0" borderId="2394" xfId="0" applyFont="1" applyBorder="1" applyAlignment="1">
      <alignment horizontal="left" vertical="center" shrinkToFit="1"/>
    </xf>
    <xf numFmtId="0" fontId="14" fillId="0" borderId="2395" xfId="0" applyFont="1" applyBorder="1" applyAlignment="1">
      <alignment horizontal="left" vertical="center" shrinkToFit="1"/>
    </xf>
    <xf numFmtId="0" fontId="14" fillId="0" borderId="2396" xfId="0" applyFont="1" applyBorder="1" applyAlignment="1">
      <alignment horizontal="left" vertical="center" shrinkToFit="1"/>
    </xf>
    <xf numFmtId="0" fontId="13" fillId="0" borderId="2381" xfId="0" applyFont="1" applyBorder="1" applyAlignment="1">
      <alignment horizontal="left" vertical="center" shrinkToFit="1"/>
    </xf>
    <xf numFmtId="0" fontId="13" fillId="0" borderId="2382" xfId="0" applyFont="1" applyBorder="1" applyAlignment="1">
      <alignment horizontal="left" vertical="center" shrinkToFit="1"/>
    </xf>
    <xf numFmtId="0" fontId="13" fillId="0" borderId="2383" xfId="0" applyFont="1" applyBorder="1" applyAlignment="1">
      <alignment horizontal="left" vertical="center" shrinkToFit="1"/>
    </xf>
    <xf numFmtId="0" fontId="7" fillId="3" borderId="2384" xfId="0" applyFont="1" applyFill="1" applyBorder="1" applyAlignment="1">
      <alignment horizontal="center" vertical="center" wrapText="1"/>
    </xf>
    <xf numFmtId="0" fontId="7" fillId="3" borderId="2385" xfId="0" applyFont="1" applyFill="1" applyBorder="1" applyAlignment="1">
      <alignment horizontal="center" vertical="center" wrapText="1"/>
    </xf>
    <xf numFmtId="0" fontId="11" fillId="0" borderId="2385" xfId="0" applyFont="1" applyBorder="1" applyAlignment="1">
      <alignment horizontal="left" vertical="center" wrapText="1"/>
    </xf>
    <xf numFmtId="0" fontId="11" fillId="0" borderId="2386" xfId="0" applyFont="1" applyBorder="1" applyAlignment="1">
      <alignment horizontal="left" vertical="center" wrapText="1"/>
    </xf>
    <xf numFmtId="0" fontId="7" fillId="3" borderId="2387" xfId="0" applyFont="1" applyFill="1" applyBorder="1" applyAlignment="1">
      <alignment horizontal="center" vertical="center"/>
    </xf>
    <xf numFmtId="0" fontId="7" fillId="3" borderId="2388" xfId="0" applyFont="1" applyFill="1" applyBorder="1" applyAlignment="1">
      <alignment horizontal="center" vertical="center"/>
    </xf>
    <xf numFmtId="0" fontId="7" fillId="3" borderId="2389" xfId="0" applyFont="1" applyFill="1" applyBorder="1" applyAlignment="1">
      <alignment horizontal="center" vertical="center"/>
    </xf>
    <xf numFmtId="0" fontId="8" fillId="0" borderId="2390" xfId="0" applyFont="1" applyBorder="1" applyAlignment="1">
      <alignment horizontal="left" vertical="top" wrapText="1"/>
    </xf>
    <xf numFmtId="0" fontId="8" fillId="0" borderId="2388" xfId="0" applyFont="1" applyBorder="1" applyAlignment="1">
      <alignment horizontal="left" vertical="top" wrapText="1"/>
    </xf>
    <xf numFmtId="0" fontId="8" fillId="0" borderId="2391" xfId="0" applyFont="1" applyBorder="1" applyAlignment="1">
      <alignment horizontal="left" vertical="top" wrapText="1"/>
    </xf>
    <xf numFmtId="0" fontId="7" fillId="3" borderId="2384" xfId="0" applyFont="1" applyFill="1" applyBorder="1" applyAlignment="1">
      <alignment horizontal="center" vertical="center"/>
    </xf>
    <xf numFmtId="0" fontId="7" fillId="3" borderId="2385" xfId="0" applyFont="1" applyFill="1" applyBorder="1" applyAlignment="1">
      <alignment horizontal="center" vertical="center"/>
    </xf>
    <xf numFmtId="0" fontId="7" fillId="3" borderId="2397" xfId="0" applyFont="1" applyFill="1" applyBorder="1" applyAlignment="1">
      <alignment horizontal="center" vertical="center" wrapText="1"/>
    </xf>
    <xf numFmtId="0" fontId="7" fillId="3" borderId="2408" xfId="0" applyFont="1" applyFill="1" applyBorder="1" applyAlignment="1">
      <alignment horizontal="center" vertical="center"/>
    </xf>
    <xf numFmtId="0" fontId="7" fillId="3" borderId="2409" xfId="0" applyFont="1" applyFill="1" applyBorder="1" applyAlignment="1">
      <alignment horizontal="center" vertical="center"/>
    </xf>
    <xf numFmtId="0" fontId="7" fillId="3" borderId="2410" xfId="0" applyFont="1" applyFill="1" applyBorder="1" applyAlignment="1">
      <alignment horizontal="center" vertical="center"/>
    </xf>
    <xf numFmtId="0" fontId="8" fillId="0" borderId="2411" xfId="0" applyFont="1" applyBorder="1" applyAlignment="1">
      <alignment horizontal="left" vertical="top" wrapText="1"/>
    </xf>
    <xf numFmtId="0" fontId="8" fillId="0" borderId="2409" xfId="0" applyFont="1" applyBorder="1" applyAlignment="1">
      <alignment horizontal="left" vertical="top" wrapText="1"/>
    </xf>
    <xf numFmtId="0" fontId="8" fillId="0" borderId="2412" xfId="0" applyFont="1" applyBorder="1" applyAlignment="1">
      <alignment horizontal="left" vertical="top" wrapText="1"/>
    </xf>
    <xf numFmtId="0" fontId="7" fillId="3" borderId="2403" xfId="0" applyFont="1" applyFill="1" applyBorder="1" applyAlignment="1">
      <alignment horizontal="center" vertical="center"/>
    </xf>
    <xf numFmtId="0" fontId="7" fillId="3" borderId="2404" xfId="0" applyFont="1" applyFill="1" applyBorder="1" applyAlignment="1">
      <alignment horizontal="center" vertical="center"/>
    </xf>
    <xf numFmtId="0" fontId="14" fillId="0" borderId="2405" xfId="0" applyFont="1" applyBorder="1" applyAlignment="1">
      <alignment horizontal="left" vertical="center" shrinkToFit="1"/>
    </xf>
    <xf numFmtId="0" fontId="14" fillId="0" borderId="2406" xfId="0" applyFont="1" applyBorder="1" applyAlignment="1">
      <alignment horizontal="left" vertical="center" shrinkToFit="1"/>
    </xf>
    <xf numFmtId="0" fontId="14" fillId="0" borderId="2407" xfId="0" applyFont="1" applyBorder="1" applyAlignment="1">
      <alignment horizontal="left" vertical="center" shrinkToFit="1"/>
    </xf>
    <xf numFmtId="0" fontId="7" fillId="3" borderId="2398" xfId="0" applyFont="1" applyFill="1" applyBorder="1" applyAlignment="1">
      <alignment horizontal="center" vertical="center"/>
    </xf>
    <xf numFmtId="0" fontId="7" fillId="3" borderId="2399" xfId="0" applyFont="1" applyFill="1" applyBorder="1" applyAlignment="1">
      <alignment horizontal="center" vertical="center"/>
    </xf>
    <xf numFmtId="0" fontId="13" fillId="0" borderId="2400" xfId="0" applyFont="1" applyBorder="1" applyAlignment="1">
      <alignment horizontal="left" vertical="center" shrinkToFit="1"/>
    </xf>
    <xf numFmtId="0" fontId="13" fillId="0" borderId="2401" xfId="0" applyFont="1" applyBorder="1" applyAlignment="1">
      <alignment horizontal="left" vertical="center" shrinkToFit="1"/>
    </xf>
    <xf numFmtId="0" fontId="13" fillId="0" borderId="2402" xfId="0" applyFont="1" applyBorder="1" applyAlignment="1">
      <alignment horizontal="left" vertical="center" shrinkToFit="1"/>
    </xf>
    <xf numFmtId="0" fontId="13" fillId="0" borderId="2405" xfId="0" applyFont="1" applyBorder="1" applyAlignment="1">
      <alignment horizontal="left" vertical="center" shrinkToFit="1"/>
    </xf>
    <xf numFmtId="0" fontId="13" fillId="0" borderId="2406" xfId="0" applyFont="1" applyBorder="1" applyAlignment="1">
      <alignment horizontal="left" vertical="center" shrinkToFit="1"/>
    </xf>
    <xf numFmtId="0" fontId="13" fillId="0" borderId="2407" xfId="0" applyFont="1" applyBorder="1" applyAlignment="1">
      <alignment horizontal="left" vertical="center" shrinkToFit="1"/>
    </xf>
    <xf numFmtId="0" fontId="7" fillId="3" borderId="2413" xfId="0" applyFont="1" applyFill="1" applyBorder="1" applyAlignment="1">
      <alignment horizontal="center" vertical="center"/>
    </xf>
    <xf numFmtId="0" fontId="7" fillId="3" borderId="2414" xfId="0" applyFont="1" applyFill="1" applyBorder="1" applyAlignment="1">
      <alignment horizontal="center" vertical="center"/>
    </xf>
    <xf numFmtId="0" fontId="14" fillId="0" borderId="2415" xfId="0" applyFont="1" applyBorder="1" applyAlignment="1">
      <alignment horizontal="left" vertical="center" shrinkToFit="1"/>
    </xf>
    <xf numFmtId="0" fontId="14" fillId="0" borderId="2416" xfId="0" applyFont="1" applyBorder="1" applyAlignment="1">
      <alignment horizontal="left" vertical="center" shrinkToFit="1"/>
    </xf>
    <xf numFmtId="0" fontId="14" fillId="0" borderId="2417" xfId="0" applyFont="1" applyBorder="1" applyAlignment="1">
      <alignment horizontal="left" vertical="center" shrinkToFit="1"/>
    </xf>
    <xf numFmtId="0" fontId="7" fillId="3" borderId="2418" xfId="0" applyFont="1" applyFill="1" applyBorder="1" applyAlignment="1">
      <alignment horizontal="center" vertical="center" wrapText="1"/>
    </xf>
    <xf numFmtId="0" fontId="7" fillId="3" borderId="2419" xfId="0" applyFont="1" applyFill="1" applyBorder="1" applyAlignment="1">
      <alignment horizontal="center" vertical="center" wrapText="1"/>
    </xf>
    <xf numFmtId="0" fontId="7" fillId="3" borderId="2420" xfId="0" applyFont="1" applyFill="1" applyBorder="1" applyAlignment="1">
      <alignment horizontal="center" vertical="center" wrapText="1"/>
    </xf>
    <xf numFmtId="0" fontId="7" fillId="4" borderId="2418" xfId="0" applyFont="1" applyFill="1" applyBorder="1" applyAlignment="1">
      <alignment horizontal="left" vertical="top" wrapText="1"/>
    </xf>
    <xf numFmtId="0" fontId="7" fillId="4" borderId="2419" xfId="0" applyFont="1" applyFill="1" applyBorder="1" applyAlignment="1">
      <alignment horizontal="left" vertical="top" wrapText="1"/>
    </xf>
    <xf numFmtId="0" fontId="7" fillId="4" borderId="2420" xfId="0" applyFont="1" applyFill="1" applyBorder="1" applyAlignment="1">
      <alignment horizontal="left" vertical="top" wrapText="1"/>
    </xf>
    <xf numFmtId="0" fontId="10" fillId="4" borderId="2418" xfId="0" applyFont="1" applyFill="1" applyBorder="1" applyAlignment="1">
      <alignment horizontal="center" vertical="center" wrapText="1"/>
    </xf>
    <xf numFmtId="0" fontId="10" fillId="4" borderId="2420" xfId="0" applyFont="1" applyFill="1" applyBorder="1" applyAlignment="1">
      <alignment horizontal="center" vertical="center" wrapText="1"/>
    </xf>
    <xf numFmtId="0" fontId="16" fillId="0" borderId="2418" xfId="0" applyFont="1" applyBorder="1" applyAlignment="1">
      <alignment horizontal="left" vertical="center" wrapText="1"/>
    </xf>
    <xf numFmtId="0" fontId="16" fillId="0" borderId="2419" xfId="0" applyFont="1" applyBorder="1" applyAlignment="1">
      <alignment horizontal="left" vertical="center" wrapText="1"/>
    </xf>
    <xf numFmtId="0" fontId="16" fillId="0" borderId="2420" xfId="0" applyFont="1" applyBorder="1" applyAlignment="1">
      <alignment horizontal="left" vertical="center" wrapText="1"/>
    </xf>
    <xf numFmtId="0" fontId="7" fillId="3" borderId="2418" xfId="0" applyFont="1" applyFill="1" applyBorder="1" applyAlignment="1">
      <alignment horizontal="center" vertical="center"/>
    </xf>
    <xf numFmtId="0" fontId="7" fillId="3" borderId="2419" xfId="0" applyFont="1" applyFill="1" applyBorder="1" applyAlignment="1">
      <alignment horizontal="center" vertical="center"/>
    </xf>
    <xf numFmtId="0" fontId="11" fillId="0" borderId="2419" xfId="0" applyFont="1" applyBorder="1" applyAlignment="1">
      <alignment horizontal="left" vertical="center" wrapText="1"/>
    </xf>
    <xf numFmtId="0" fontId="11" fillId="0" borderId="2420" xfId="0" applyFont="1" applyBorder="1" applyAlignment="1">
      <alignment horizontal="left" vertical="center" wrapText="1"/>
    </xf>
    <xf numFmtId="0" fontId="7" fillId="3" borderId="2421" xfId="0" applyFont="1" applyFill="1" applyBorder="1" applyAlignment="1">
      <alignment horizontal="center" vertical="center"/>
    </xf>
    <xf numFmtId="0" fontId="7" fillId="3" borderId="2422" xfId="0" applyFont="1" applyFill="1" applyBorder="1" applyAlignment="1">
      <alignment horizontal="center" vertical="center"/>
    </xf>
    <xf numFmtId="0" fontId="13" fillId="0" borderId="2423" xfId="0" applyFont="1" applyBorder="1" applyAlignment="1">
      <alignment horizontal="left" vertical="center" shrinkToFit="1"/>
    </xf>
    <xf numFmtId="0" fontId="13" fillId="0" borderId="2424" xfId="0" applyFont="1" applyBorder="1" applyAlignment="1">
      <alignment horizontal="left" vertical="center" shrinkToFit="1"/>
    </xf>
    <xf numFmtId="0" fontId="13" fillId="0" borderId="2425" xfId="0" applyFont="1" applyBorder="1" applyAlignment="1">
      <alignment horizontal="left" vertical="center" shrinkToFit="1"/>
    </xf>
    <xf numFmtId="0" fontId="7" fillId="4" borderId="2432" xfId="0" applyFont="1" applyFill="1" applyBorder="1" applyAlignment="1">
      <alignment horizontal="left" vertical="top" wrapText="1"/>
    </xf>
    <xf numFmtId="0" fontId="7" fillId="4" borderId="2433" xfId="0" applyFont="1" applyFill="1" applyBorder="1" applyAlignment="1">
      <alignment horizontal="left" vertical="top" wrapText="1"/>
    </xf>
    <xf numFmtId="0" fontId="7" fillId="3" borderId="2426" xfId="0" applyFont="1" applyFill="1" applyBorder="1" applyAlignment="1">
      <alignment horizontal="center" vertical="center"/>
    </xf>
    <xf numFmtId="0" fontId="7" fillId="3" borderId="2427" xfId="0" applyFont="1" applyFill="1" applyBorder="1" applyAlignment="1">
      <alignment horizontal="center" vertical="center"/>
    </xf>
    <xf numFmtId="0" fontId="14" fillId="0" borderId="2428" xfId="0" applyFont="1" applyBorder="1" applyAlignment="1">
      <alignment horizontal="left" vertical="center" shrinkToFit="1"/>
    </xf>
    <xf numFmtId="0" fontId="14" fillId="0" borderId="2429" xfId="0" applyFont="1" applyBorder="1" applyAlignment="1">
      <alignment horizontal="left" vertical="center" shrinkToFit="1"/>
    </xf>
    <xf numFmtId="0" fontId="14" fillId="0" borderId="2430" xfId="0" applyFont="1" applyBorder="1" applyAlignment="1">
      <alignment horizontal="left" vertical="center" shrinkToFit="1"/>
    </xf>
    <xf numFmtId="0" fontId="7" fillId="3" borderId="2439" xfId="0" applyFont="1" applyFill="1" applyBorder="1" applyAlignment="1">
      <alignment horizontal="center" vertical="center"/>
    </xf>
    <xf numFmtId="0" fontId="7" fillId="3" borderId="2440" xfId="0" applyFont="1" applyFill="1" applyBorder="1" applyAlignment="1">
      <alignment horizontal="center" vertical="center"/>
    </xf>
    <xf numFmtId="0" fontId="14" fillId="0" borderId="2441" xfId="0" applyFont="1" applyBorder="1" applyAlignment="1">
      <alignment horizontal="left" vertical="center" shrinkToFit="1"/>
    </xf>
    <xf numFmtId="0" fontId="14" fillId="0" borderId="2442" xfId="0" applyFont="1" applyBorder="1" applyAlignment="1">
      <alignment horizontal="left" vertical="center" shrinkToFit="1"/>
    </xf>
    <xf numFmtId="0" fontId="14" fillId="0" borderId="2443" xfId="0" applyFont="1" applyBorder="1" applyAlignment="1">
      <alignment horizontal="left" vertical="center" shrinkToFit="1"/>
    </xf>
    <xf numFmtId="0" fontId="13" fillId="0" borderId="2428" xfId="0" applyFont="1" applyBorder="1" applyAlignment="1">
      <alignment horizontal="left" vertical="center" shrinkToFit="1"/>
    </xf>
    <xf numFmtId="0" fontId="13" fillId="0" borderId="2429" xfId="0" applyFont="1" applyBorder="1" applyAlignment="1">
      <alignment horizontal="left" vertical="center" shrinkToFit="1"/>
    </xf>
    <xf numFmtId="0" fontId="13" fillId="0" borderId="2430" xfId="0" applyFont="1" applyBorder="1" applyAlignment="1">
      <alignment horizontal="left" vertical="center" shrinkToFit="1"/>
    </xf>
    <xf numFmtId="0" fontId="7" fillId="3" borderId="2431" xfId="0" applyFont="1" applyFill="1" applyBorder="1" applyAlignment="1">
      <alignment horizontal="center" vertical="center" wrapText="1"/>
    </xf>
    <xf numFmtId="0" fontId="7" fillId="3" borderId="2432" xfId="0" applyFont="1" applyFill="1" applyBorder="1" applyAlignment="1">
      <alignment horizontal="center" vertical="center" wrapText="1"/>
    </xf>
    <xf numFmtId="0" fontId="11" fillId="0" borderId="2432" xfId="0" applyFont="1" applyBorder="1" applyAlignment="1">
      <alignment horizontal="left" vertical="center" wrapText="1"/>
    </xf>
    <xf numFmtId="0" fontId="11" fillId="0" borderId="2433" xfId="0" applyFont="1" applyBorder="1" applyAlignment="1">
      <alignment horizontal="left" vertical="center" wrapText="1"/>
    </xf>
    <xf numFmtId="0" fontId="7" fillId="3" borderId="2434" xfId="0" applyFont="1" applyFill="1" applyBorder="1" applyAlignment="1">
      <alignment horizontal="center" vertical="center"/>
    </xf>
    <xf numFmtId="0" fontId="7" fillId="3" borderId="2435" xfId="0" applyFont="1" applyFill="1" applyBorder="1" applyAlignment="1">
      <alignment horizontal="center" vertical="center"/>
    </xf>
    <xf numFmtId="0" fontId="7" fillId="3" borderId="2436" xfId="0" applyFont="1" applyFill="1" applyBorder="1" applyAlignment="1">
      <alignment horizontal="center" vertical="center"/>
    </xf>
    <xf numFmtId="0" fontId="8" fillId="0" borderId="2437" xfId="0" applyFont="1" applyBorder="1" applyAlignment="1">
      <alignment horizontal="left" vertical="top" wrapText="1"/>
    </xf>
    <xf numFmtId="0" fontId="8" fillId="0" borderId="2435" xfId="0" applyFont="1" applyBorder="1" applyAlignment="1">
      <alignment horizontal="left" vertical="top" wrapText="1"/>
    </xf>
    <xf numFmtId="0" fontId="8" fillId="0" borderId="2438" xfId="0" applyFont="1" applyBorder="1" applyAlignment="1">
      <alignment horizontal="left" vertical="top" wrapText="1"/>
    </xf>
    <xf numFmtId="0" fontId="7" fillId="3" borderId="2431" xfId="0" applyFont="1" applyFill="1" applyBorder="1" applyAlignment="1">
      <alignment horizontal="center" vertical="center"/>
    </xf>
    <xf numFmtId="0" fontId="7" fillId="3" borderId="2432" xfId="0" applyFont="1" applyFill="1" applyBorder="1" applyAlignment="1">
      <alignment horizontal="center" vertical="center"/>
    </xf>
    <xf numFmtId="0" fontId="7" fillId="3" borderId="2444" xfId="0" applyFont="1" applyFill="1" applyBorder="1" applyAlignment="1">
      <alignment horizontal="center" vertical="center" wrapText="1"/>
    </xf>
    <xf numFmtId="0" fontId="7" fillId="3" borderId="2455" xfId="0" applyFont="1" applyFill="1" applyBorder="1" applyAlignment="1">
      <alignment horizontal="center" vertical="center"/>
    </xf>
    <xf numFmtId="0" fontId="7" fillId="3" borderId="2456" xfId="0" applyFont="1" applyFill="1" applyBorder="1" applyAlignment="1">
      <alignment horizontal="center" vertical="center"/>
    </xf>
    <xf numFmtId="0" fontId="7" fillId="3" borderId="2457" xfId="0" applyFont="1" applyFill="1" applyBorder="1" applyAlignment="1">
      <alignment horizontal="center" vertical="center"/>
    </xf>
    <xf numFmtId="0" fontId="8" fillId="0" borderId="2458" xfId="0" applyFont="1" applyBorder="1" applyAlignment="1">
      <alignment horizontal="left" vertical="top" wrapText="1"/>
    </xf>
    <xf numFmtId="0" fontId="8" fillId="0" borderId="2456" xfId="0" applyFont="1" applyBorder="1" applyAlignment="1">
      <alignment horizontal="left" vertical="top" wrapText="1"/>
    </xf>
    <xf numFmtId="0" fontId="8" fillId="0" borderId="2459" xfId="0" applyFont="1" applyBorder="1" applyAlignment="1">
      <alignment horizontal="left" vertical="top" wrapText="1"/>
    </xf>
    <xf numFmtId="0" fontId="7" fillId="3" borderId="2450" xfId="0" applyFont="1" applyFill="1" applyBorder="1" applyAlignment="1">
      <alignment horizontal="center" vertical="center"/>
    </xf>
    <xf numFmtId="0" fontId="7" fillId="3" borderId="2451" xfId="0" applyFont="1" applyFill="1" applyBorder="1" applyAlignment="1">
      <alignment horizontal="center" vertical="center"/>
    </xf>
    <xf numFmtId="0" fontId="14" fillId="0" borderId="2452" xfId="0" applyFont="1" applyBorder="1" applyAlignment="1">
      <alignment horizontal="left" vertical="center" shrinkToFit="1"/>
    </xf>
    <xf numFmtId="0" fontId="14" fillId="0" borderId="2453" xfId="0" applyFont="1" applyBorder="1" applyAlignment="1">
      <alignment horizontal="left" vertical="center" shrinkToFit="1"/>
    </xf>
    <xf numFmtId="0" fontId="14" fillId="0" borderId="2454" xfId="0" applyFont="1" applyBorder="1" applyAlignment="1">
      <alignment horizontal="left" vertical="center" shrinkToFit="1"/>
    </xf>
    <xf numFmtId="0" fontId="7" fillId="3" borderId="2445" xfId="0" applyFont="1" applyFill="1" applyBorder="1" applyAlignment="1">
      <alignment horizontal="center" vertical="center"/>
    </xf>
    <xf numFmtId="0" fontId="7" fillId="3" borderId="2446" xfId="0" applyFont="1" applyFill="1" applyBorder="1" applyAlignment="1">
      <alignment horizontal="center" vertical="center"/>
    </xf>
    <xf numFmtId="0" fontId="13" fillId="0" borderId="2447" xfId="0" applyFont="1" applyBorder="1" applyAlignment="1">
      <alignment horizontal="left" vertical="center" shrinkToFit="1"/>
    </xf>
    <xf numFmtId="0" fontId="13" fillId="0" borderId="2448" xfId="0" applyFont="1" applyBorder="1" applyAlignment="1">
      <alignment horizontal="left" vertical="center" shrinkToFit="1"/>
    </xf>
    <xf numFmtId="0" fontId="13" fillId="0" borderId="2449" xfId="0" applyFont="1" applyBorder="1" applyAlignment="1">
      <alignment horizontal="left" vertical="center" shrinkToFit="1"/>
    </xf>
    <xf numFmtId="0" fontId="13" fillId="0" borderId="2452" xfId="0" applyFont="1" applyBorder="1" applyAlignment="1">
      <alignment horizontal="left" vertical="center" shrinkToFit="1"/>
    </xf>
    <xf numFmtId="0" fontId="13" fillId="0" borderId="2453" xfId="0" applyFont="1" applyBorder="1" applyAlignment="1">
      <alignment horizontal="left" vertical="center" shrinkToFit="1"/>
    </xf>
    <xf numFmtId="0" fontId="13" fillId="0" borderId="2454" xfId="0" applyFont="1" applyBorder="1" applyAlignment="1">
      <alignment horizontal="left" vertical="center" shrinkToFit="1"/>
    </xf>
    <xf numFmtId="0" fontId="7" fillId="3" borderId="2460" xfId="0" applyFont="1" applyFill="1" applyBorder="1" applyAlignment="1">
      <alignment horizontal="center" vertical="center"/>
    </xf>
    <xf numFmtId="0" fontId="7" fillId="3" borderId="2461" xfId="0" applyFont="1" applyFill="1" applyBorder="1" applyAlignment="1">
      <alignment horizontal="center" vertical="center"/>
    </xf>
    <xf numFmtId="0" fontId="14" fillId="0" borderId="2462" xfId="0" applyFont="1" applyBorder="1" applyAlignment="1">
      <alignment horizontal="left" vertical="center" shrinkToFit="1"/>
    </xf>
    <xf numFmtId="0" fontId="14" fillId="0" borderId="2463" xfId="0" applyFont="1" applyBorder="1" applyAlignment="1">
      <alignment horizontal="left" vertical="center" shrinkToFit="1"/>
    </xf>
    <xf numFmtId="0" fontId="14" fillId="0" borderId="2464" xfId="0" applyFont="1" applyBorder="1" applyAlignment="1">
      <alignment horizontal="left" vertical="center" shrinkToFit="1"/>
    </xf>
    <xf numFmtId="0" fontId="7" fillId="3" borderId="2465" xfId="0" applyFont="1" applyFill="1" applyBorder="1" applyAlignment="1">
      <alignment horizontal="center" vertical="center" wrapText="1"/>
    </xf>
    <xf numFmtId="0" fontId="7" fillId="3" borderId="2466" xfId="0" applyFont="1" applyFill="1" applyBorder="1" applyAlignment="1">
      <alignment horizontal="center" vertical="center" wrapText="1"/>
    </xf>
    <xf numFmtId="0" fontId="7" fillId="3" borderId="2467" xfId="0" applyFont="1" applyFill="1" applyBorder="1" applyAlignment="1">
      <alignment horizontal="center" vertical="center" wrapText="1"/>
    </xf>
    <xf numFmtId="0" fontId="7" fillId="4" borderId="2465" xfId="0" applyFont="1" applyFill="1" applyBorder="1" applyAlignment="1">
      <alignment horizontal="left" vertical="top" wrapText="1"/>
    </xf>
    <xf numFmtId="0" fontId="7" fillId="4" borderId="2466" xfId="0" applyFont="1" applyFill="1" applyBorder="1" applyAlignment="1">
      <alignment horizontal="left" vertical="top" wrapText="1"/>
    </xf>
    <xf numFmtId="0" fontId="7" fillId="4" borderId="2467" xfId="0" applyFont="1" applyFill="1" applyBorder="1" applyAlignment="1">
      <alignment horizontal="left" vertical="top" wrapText="1"/>
    </xf>
    <xf numFmtId="0" fontId="10" fillId="4" borderId="2465" xfId="0" applyFont="1" applyFill="1" applyBorder="1" applyAlignment="1">
      <alignment horizontal="center" vertical="center" wrapText="1"/>
    </xf>
    <xf numFmtId="0" fontId="10" fillId="4" borderId="2467" xfId="0" applyFont="1" applyFill="1" applyBorder="1" applyAlignment="1">
      <alignment horizontal="center" vertical="center" wrapText="1"/>
    </xf>
    <xf numFmtId="0" fontId="16" fillId="0" borderId="2465" xfId="0" applyFont="1" applyBorder="1" applyAlignment="1">
      <alignment horizontal="left" vertical="center" wrapText="1"/>
    </xf>
    <xf numFmtId="0" fontId="16" fillId="0" borderId="2466" xfId="0" applyFont="1" applyBorder="1" applyAlignment="1">
      <alignment horizontal="left" vertical="center" wrapText="1"/>
    </xf>
    <xf numFmtId="0" fontId="16" fillId="0" borderId="2467" xfId="0" applyFont="1" applyBorder="1" applyAlignment="1">
      <alignment horizontal="left" vertical="center" wrapText="1"/>
    </xf>
    <xf numFmtId="0" fontId="7" fillId="3" borderId="2465" xfId="0" applyFont="1" applyFill="1" applyBorder="1" applyAlignment="1">
      <alignment horizontal="center" vertical="center"/>
    </xf>
    <xf numFmtId="0" fontId="7" fillId="3" borderId="2466" xfId="0" applyFont="1" applyFill="1" applyBorder="1" applyAlignment="1">
      <alignment horizontal="center" vertical="center"/>
    </xf>
    <xf numFmtId="0" fontId="11" fillId="0" borderId="2466" xfId="0" applyFont="1" applyBorder="1" applyAlignment="1">
      <alignment horizontal="left" vertical="center" wrapText="1"/>
    </xf>
    <xf numFmtId="0" fontId="11" fillId="0" borderId="2467" xfId="0" applyFont="1" applyBorder="1" applyAlignment="1">
      <alignment horizontal="left" vertical="center" wrapText="1"/>
    </xf>
    <xf numFmtId="0" fontId="7" fillId="3" borderId="2468" xfId="0" applyFont="1" applyFill="1" applyBorder="1" applyAlignment="1">
      <alignment horizontal="center" vertical="center"/>
    </xf>
    <xf numFmtId="0" fontId="7" fillId="3" borderId="2469" xfId="0" applyFont="1" applyFill="1" applyBorder="1" applyAlignment="1">
      <alignment horizontal="center" vertical="center"/>
    </xf>
    <xf numFmtId="0" fontId="13" fillId="0" borderId="2470" xfId="0" applyFont="1" applyBorder="1" applyAlignment="1">
      <alignment horizontal="left" vertical="center" shrinkToFit="1"/>
    </xf>
    <xf numFmtId="0" fontId="13" fillId="0" borderId="2471" xfId="0" applyFont="1" applyBorder="1" applyAlignment="1">
      <alignment horizontal="left" vertical="center" shrinkToFit="1"/>
    </xf>
    <xf numFmtId="0" fontId="13" fillId="0" borderId="2472" xfId="0" applyFont="1" applyBorder="1" applyAlignment="1">
      <alignment horizontal="left" vertical="center" shrinkToFit="1"/>
    </xf>
    <xf numFmtId="0" fontId="7" fillId="4" borderId="2479" xfId="0" applyFont="1" applyFill="1" applyBorder="1" applyAlignment="1">
      <alignment horizontal="left" vertical="top" wrapText="1"/>
    </xf>
    <xf numFmtId="0" fontId="7" fillId="4" borderId="2480" xfId="0" applyFont="1" applyFill="1" applyBorder="1" applyAlignment="1">
      <alignment horizontal="left" vertical="top" wrapText="1"/>
    </xf>
    <xf numFmtId="0" fontId="7" fillId="3" borderId="2473" xfId="0" applyFont="1" applyFill="1" applyBorder="1" applyAlignment="1">
      <alignment horizontal="center" vertical="center"/>
    </xf>
    <xf numFmtId="0" fontId="7" fillId="3" borderId="2474" xfId="0" applyFont="1" applyFill="1" applyBorder="1" applyAlignment="1">
      <alignment horizontal="center" vertical="center"/>
    </xf>
    <xf numFmtId="0" fontId="14" fillId="0" borderId="2475" xfId="0" applyFont="1" applyBorder="1" applyAlignment="1">
      <alignment horizontal="left" vertical="center" shrinkToFit="1"/>
    </xf>
    <xf numFmtId="0" fontId="14" fillId="0" borderId="2476" xfId="0" applyFont="1" applyBorder="1" applyAlignment="1">
      <alignment horizontal="left" vertical="center" shrinkToFit="1"/>
    </xf>
    <xf numFmtId="0" fontId="14" fillId="0" borderId="2477" xfId="0" applyFont="1" applyBorder="1" applyAlignment="1">
      <alignment horizontal="left" vertical="center" shrinkToFit="1"/>
    </xf>
    <xf numFmtId="0" fontId="7" fillId="3" borderId="2486" xfId="0" applyFont="1" applyFill="1" applyBorder="1" applyAlignment="1">
      <alignment horizontal="center" vertical="center"/>
    </xf>
    <xf numFmtId="0" fontId="7" fillId="3" borderId="2487" xfId="0" applyFont="1" applyFill="1" applyBorder="1" applyAlignment="1">
      <alignment horizontal="center" vertical="center"/>
    </xf>
    <xf numFmtId="0" fontId="14" fillId="0" borderId="2488" xfId="0" applyFont="1" applyBorder="1" applyAlignment="1">
      <alignment horizontal="left" vertical="center" shrinkToFit="1"/>
    </xf>
    <xf numFmtId="0" fontId="14" fillId="0" borderId="2489" xfId="0" applyFont="1" applyBorder="1" applyAlignment="1">
      <alignment horizontal="left" vertical="center" shrinkToFit="1"/>
    </xf>
    <xf numFmtId="0" fontId="14" fillId="0" borderId="2490" xfId="0" applyFont="1" applyBorder="1" applyAlignment="1">
      <alignment horizontal="left" vertical="center" shrinkToFit="1"/>
    </xf>
    <xf numFmtId="0" fontId="13" fillId="0" borderId="2475" xfId="0" applyFont="1" applyBorder="1" applyAlignment="1">
      <alignment horizontal="left" vertical="center" shrinkToFit="1"/>
    </xf>
    <xf numFmtId="0" fontId="13" fillId="0" borderId="2476" xfId="0" applyFont="1" applyBorder="1" applyAlignment="1">
      <alignment horizontal="left" vertical="center" shrinkToFit="1"/>
    </xf>
    <xf numFmtId="0" fontId="13" fillId="0" borderId="2477" xfId="0" applyFont="1" applyBorder="1" applyAlignment="1">
      <alignment horizontal="left" vertical="center" shrinkToFit="1"/>
    </xf>
    <xf numFmtId="0" fontId="7" fillId="3" borderId="2478" xfId="0" applyFont="1" applyFill="1" applyBorder="1" applyAlignment="1">
      <alignment horizontal="center" vertical="center" wrapText="1"/>
    </xf>
    <xf numFmtId="0" fontId="7" fillId="3" borderId="2479" xfId="0" applyFont="1" applyFill="1" applyBorder="1" applyAlignment="1">
      <alignment horizontal="center" vertical="center" wrapText="1"/>
    </xf>
    <xf numFmtId="0" fontId="11" fillId="0" borderId="2479" xfId="0" applyFont="1" applyBorder="1" applyAlignment="1">
      <alignment horizontal="left" vertical="center" wrapText="1"/>
    </xf>
    <xf numFmtId="0" fontId="11" fillId="0" borderId="2480" xfId="0" applyFont="1" applyBorder="1" applyAlignment="1">
      <alignment horizontal="left" vertical="center" wrapText="1"/>
    </xf>
    <xf numFmtId="0" fontId="7" fillId="3" borderId="2481" xfId="0" applyFont="1" applyFill="1" applyBorder="1" applyAlignment="1">
      <alignment horizontal="center" vertical="center"/>
    </xf>
    <xf numFmtId="0" fontId="7" fillId="3" borderId="2482" xfId="0" applyFont="1" applyFill="1" applyBorder="1" applyAlignment="1">
      <alignment horizontal="center" vertical="center"/>
    </xf>
    <xf numFmtId="0" fontId="7" fillId="3" borderId="2483" xfId="0" applyFont="1" applyFill="1" applyBorder="1" applyAlignment="1">
      <alignment horizontal="center" vertical="center"/>
    </xf>
    <xf numFmtId="0" fontId="8" fillId="0" borderId="2484" xfId="0" applyFont="1" applyBorder="1" applyAlignment="1">
      <alignment horizontal="left" vertical="top" wrapText="1"/>
    </xf>
    <xf numFmtId="0" fontId="8" fillId="0" borderId="2482" xfId="0" applyFont="1" applyBorder="1" applyAlignment="1">
      <alignment horizontal="left" vertical="top" wrapText="1"/>
    </xf>
    <xf numFmtId="0" fontId="8" fillId="0" borderId="2485" xfId="0" applyFont="1" applyBorder="1" applyAlignment="1">
      <alignment horizontal="left" vertical="top" wrapText="1"/>
    </xf>
    <xf numFmtId="0" fontId="7" fillId="3" borderId="2478" xfId="0" applyFont="1" applyFill="1" applyBorder="1" applyAlignment="1">
      <alignment horizontal="center" vertical="center"/>
    </xf>
    <xf numFmtId="0" fontId="7" fillId="3" borderId="2479" xfId="0" applyFont="1" applyFill="1" applyBorder="1" applyAlignment="1">
      <alignment horizontal="center" vertical="center"/>
    </xf>
    <xf numFmtId="0" fontId="7" fillId="3" borderId="2491" xfId="0" applyFont="1" applyFill="1" applyBorder="1" applyAlignment="1">
      <alignment horizontal="center" vertical="center" wrapText="1"/>
    </xf>
    <xf numFmtId="0" fontId="7" fillId="3" borderId="2502" xfId="0" applyFont="1" applyFill="1" applyBorder="1" applyAlignment="1">
      <alignment horizontal="center" vertical="center"/>
    </xf>
    <xf numFmtId="0" fontId="7" fillId="3" borderId="2503" xfId="0" applyFont="1" applyFill="1" applyBorder="1" applyAlignment="1">
      <alignment horizontal="center" vertical="center"/>
    </xf>
    <xf numFmtId="0" fontId="7" fillId="3" borderId="2504" xfId="0" applyFont="1" applyFill="1" applyBorder="1" applyAlignment="1">
      <alignment horizontal="center" vertical="center"/>
    </xf>
    <xf numFmtId="0" fontId="8" fillId="0" borderId="2505" xfId="0" applyFont="1" applyBorder="1" applyAlignment="1">
      <alignment horizontal="left" vertical="top" wrapText="1"/>
    </xf>
    <xf numFmtId="0" fontId="8" fillId="0" borderId="2503" xfId="0" applyFont="1" applyBorder="1" applyAlignment="1">
      <alignment horizontal="left" vertical="top" wrapText="1"/>
    </xf>
    <xf numFmtId="0" fontId="8" fillId="0" borderId="2506" xfId="0" applyFont="1" applyBorder="1" applyAlignment="1">
      <alignment horizontal="left" vertical="top" wrapText="1"/>
    </xf>
    <xf numFmtId="0" fontId="7" fillId="3" borderId="2497" xfId="0" applyFont="1" applyFill="1" applyBorder="1" applyAlignment="1">
      <alignment horizontal="center" vertical="center"/>
    </xf>
    <xf numFmtId="0" fontId="7" fillId="3" borderId="2498" xfId="0" applyFont="1" applyFill="1" applyBorder="1" applyAlignment="1">
      <alignment horizontal="center" vertical="center"/>
    </xf>
    <xf numFmtId="0" fontId="14" fillId="0" borderId="2499" xfId="0" applyFont="1" applyBorder="1" applyAlignment="1">
      <alignment horizontal="left" vertical="center" shrinkToFit="1"/>
    </xf>
    <xf numFmtId="0" fontId="14" fillId="0" borderId="2500" xfId="0" applyFont="1" applyBorder="1" applyAlignment="1">
      <alignment horizontal="left" vertical="center" shrinkToFit="1"/>
    </xf>
    <xf numFmtId="0" fontId="14" fillId="0" borderId="2501" xfId="0" applyFont="1" applyBorder="1" applyAlignment="1">
      <alignment horizontal="left" vertical="center" shrinkToFit="1"/>
    </xf>
    <xf numFmtId="0" fontId="7" fillId="3" borderId="2492" xfId="0" applyFont="1" applyFill="1" applyBorder="1" applyAlignment="1">
      <alignment horizontal="center" vertical="center"/>
    </xf>
    <xf numFmtId="0" fontId="7" fillId="3" borderId="2493" xfId="0" applyFont="1" applyFill="1" applyBorder="1" applyAlignment="1">
      <alignment horizontal="center" vertical="center"/>
    </xf>
    <xf numFmtId="0" fontId="13" fillId="0" borderId="2494" xfId="0" applyFont="1" applyBorder="1" applyAlignment="1">
      <alignment horizontal="left" vertical="center" shrinkToFit="1"/>
    </xf>
    <xf numFmtId="0" fontId="13" fillId="0" borderId="2495" xfId="0" applyFont="1" applyBorder="1" applyAlignment="1">
      <alignment horizontal="left" vertical="center" shrinkToFit="1"/>
    </xf>
    <xf numFmtId="0" fontId="13" fillId="0" borderId="2496" xfId="0" applyFont="1" applyBorder="1" applyAlignment="1">
      <alignment horizontal="left" vertical="center" shrinkToFit="1"/>
    </xf>
    <xf numFmtId="0" fontId="13" fillId="0" borderId="2499" xfId="0" applyFont="1" applyBorder="1" applyAlignment="1">
      <alignment horizontal="left" vertical="center" shrinkToFit="1"/>
    </xf>
    <xf numFmtId="0" fontId="13" fillId="0" borderId="2500" xfId="0" applyFont="1" applyBorder="1" applyAlignment="1">
      <alignment horizontal="left" vertical="center" shrinkToFit="1"/>
    </xf>
    <xf numFmtId="0" fontId="13" fillId="0" borderId="2501" xfId="0" applyFont="1" applyBorder="1" applyAlignment="1">
      <alignment horizontal="left" vertical="center" shrinkToFit="1"/>
    </xf>
    <xf numFmtId="0" fontId="7" fillId="3" borderId="2507" xfId="0" applyFont="1" applyFill="1" applyBorder="1" applyAlignment="1">
      <alignment horizontal="center" vertical="center"/>
    </xf>
    <xf numFmtId="0" fontId="7" fillId="3" borderId="2508" xfId="0" applyFont="1" applyFill="1" applyBorder="1" applyAlignment="1">
      <alignment horizontal="center" vertical="center"/>
    </xf>
    <xf numFmtId="0" fontId="14" fillId="0" borderId="2509" xfId="0" applyFont="1" applyBorder="1" applyAlignment="1">
      <alignment horizontal="left" vertical="center" shrinkToFit="1"/>
    </xf>
    <xf numFmtId="0" fontId="14" fillId="0" borderId="2510" xfId="0" applyFont="1" applyBorder="1" applyAlignment="1">
      <alignment horizontal="left" vertical="center" shrinkToFit="1"/>
    </xf>
    <xf numFmtId="0" fontId="14" fillId="0" borderId="2511" xfId="0" applyFont="1" applyBorder="1" applyAlignment="1">
      <alignment horizontal="left" vertical="center" shrinkToFit="1"/>
    </xf>
    <xf numFmtId="0" fontId="7" fillId="3" borderId="2512" xfId="0" applyFont="1" applyFill="1" applyBorder="1" applyAlignment="1">
      <alignment horizontal="center" vertical="center" wrapText="1"/>
    </xf>
    <xf numFmtId="0" fontId="7" fillId="3" borderId="2513" xfId="0" applyFont="1" applyFill="1" applyBorder="1" applyAlignment="1">
      <alignment horizontal="center" vertical="center" wrapText="1"/>
    </xf>
    <xf numFmtId="0" fontId="7" fillId="3" borderId="2514" xfId="0" applyFont="1" applyFill="1" applyBorder="1" applyAlignment="1">
      <alignment horizontal="center" vertical="center" wrapText="1"/>
    </xf>
    <xf numFmtId="0" fontId="7" fillId="4" borderId="2512" xfId="0" applyFont="1" applyFill="1" applyBorder="1" applyAlignment="1">
      <alignment horizontal="left" vertical="top" wrapText="1"/>
    </xf>
    <xf numFmtId="0" fontId="7" fillId="4" borderId="2513" xfId="0" applyFont="1" applyFill="1" applyBorder="1" applyAlignment="1">
      <alignment horizontal="left" vertical="top" wrapText="1"/>
    </xf>
    <xf numFmtId="0" fontId="7" fillId="4" borderId="2514" xfId="0" applyFont="1" applyFill="1" applyBorder="1" applyAlignment="1">
      <alignment horizontal="left" vertical="top" wrapText="1"/>
    </xf>
    <xf numFmtId="0" fontId="10" fillId="4" borderId="2512" xfId="0" applyFont="1" applyFill="1" applyBorder="1" applyAlignment="1">
      <alignment horizontal="center" vertical="center" wrapText="1"/>
    </xf>
    <xf numFmtId="0" fontId="10" fillId="4" borderId="2514" xfId="0" applyFont="1" applyFill="1" applyBorder="1" applyAlignment="1">
      <alignment horizontal="center" vertical="center" wrapText="1"/>
    </xf>
    <xf numFmtId="0" fontId="16" fillId="0" borderId="2512" xfId="0" applyFont="1" applyBorder="1" applyAlignment="1">
      <alignment horizontal="left" vertical="center" wrapText="1"/>
    </xf>
    <xf numFmtId="0" fontId="16" fillId="0" borderId="2513" xfId="0" applyFont="1" applyBorder="1" applyAlignment="1">
      <alignment horizontal="left" vertical="center" wrapText="1"/>
    </xf>
    <xf numFmtId="0" fontId="16" fillId="0" borderId="2514" xfId="0" applyFont="1" applyBorder="1" applyAlignment="1">
      <alignment horizontal="left" vertical="center" wrapText="1"/>
    </xf>
    <xf numFmtId="0" fontId="7" fillId="3" borderId="2512" xfId="0" applyFont="1" applyFill="1" applyBorder="1" applyAlignment="1">
      <alignment horizontal="center" vertical="center"/>
    </xf>
    <xf numFmtId="0" fontId="7" fillId="3" borderId="2513" xfId="0" applyFont="1" applyFill="1" applyBorder="1" applyAlignment="1">
      <alignment horizontal="center" vertical="center"/>
    </xf>
    <xf numFmtId="0" fontId="11" fillId="0" borderId="2513" xfId="0" applyFont="1" applyBorder="1" applyAlignment="1">
      <alignment horizontal="left" vertical="center" wrapText="1"/>
    </xf>
    <xf numFmtId="0" fontId="11" fillId="0" borderId="2514" xfId="0" applyFont="1" applyBorder="1" applyAlignment="1">
      <alignment horizontal="left" vertical="center" wrapText="1"/>
    </xf>
    <xf numFmtId="0" fontId="7" fillId="3" borderId="2515" xfId="0" applyFont="1" applyFill="1" applyBorder="1" applyAlignment="1">
      <alignment horizontal="center" vertical="center"/>
    </xf>
    <xf numFmtId="0" fontId="7" fillId="3" borderId="2516" xfId="0" applyFont="1" applyFill="1" applyBorder="1" applyAlignment="1">
      <alignment horizontal="center" vertical="center"/>
    </xf>
    <xf numFmtId="0" fontId="13" fillId="0" borderId="2517" xfId="0" applyFont="1" applyBorder="1" applyAlignment="1">
      <alignment horizontal="left" vertical="center" shrinkToFit="1"/>
    </xf>
    <xf numFmtId="0" fontId="13" fillId="0" borderId="2518" xfId="0" applyFont="1" applyBorder="1" applyAlignment="1">
      <alignment horizontal="left" vertical="center" shrinkToFit="1"/>
    </xf>
    <xf numFmtId="0" fontId="13" fillId="0" borderId="2519" xfId="0" applyFont="1" applyBorder="1" applyAlignment="1">
      <alignment horizontal="left" vertical="center" shrinkToFit="1"/>
    </xf>
    <xf numFmtId="0" fontId="7" fillId="4" borderId="2526" xfId="0" applyFont="1" applyFill="1" applyBorder="1" applyAlignment="1">
      <alignment horizontal="left" vertical="top" wrapText="1"/>
    </xf>
    <xf numFmtId="0" fontId="7" fillId="4" borderId="2527" xfId="0" applyFont="1" applyFill="1" applyBorder="1" applyAlignment="1">
      <alignment horizontal="left" vertical="top" wrapText="1"/>
    </xf>
    <xf numFmtId="0" fontId="7" fillId="3" borderId="2520" xfId="0" applyFont="1" applyFill="1" applyBorder="1" applyAlignment="1">
      <alignment horizontal="center" vertical="center"/>
    </xf>
    <xf numFmtId="0" fontId="7" fillId="3" borderId="2521" xfId="0" applyFont="1" applyFill="1" applyBorder="1" applyAlignment="1">
      <alignment horizontal="center" vertical="center"/>
    </xf>
    <xf numFmtId="0" fontId="14" fillId="0" borderId="2522" xfId="0" applyFont="1" applyBorder="1" applyAlignment="1">
      <alignment horizontal="left" vertical="center" shrinkToFit="1"/>
    </xf>
    <xf numFmtId="0" fontId="14" fillId="0" borderId="2523" xfId="0" applyFont="1" applyBorder="1" applyAlignment="1">
      <alignment horizontal="left" vertical="center" shrinkToFit="1"/>
    </xf>
    <xf numFmtId="0" fontId="14" fillId="0" borderId="2524" xfId="0" applyFont="1" applyBorder="1" applyAlignment="1">
      <alignment horizontal="left" vertical="center" shrinkToFit="1"/>
    </xf>
    <xf numFmtId="0" fontId="7" fillId="3" borderId="2533" xfId="0" applyFont="1" applyFill="1" applyBorder="1" applyAlignment="1">
      <alignment horizontal="center" vertical="center"/>
    </xf>
    <xf numFmtId="0" fontId="7" fillId="3" borderId="2534" xfId="0" applyFont="1" applyFill="1" applyBorder="1" applyAlignment="1">
      <alignment horizontal="center" vertical="center"/>
    </xf>
    <xf numFmtId="0" fontId="14" fillId="0" borderId="2535" xfId="0" applyFont="1" applyBorder="1" applyAlignment="1">
      <alignment horizontal="left" vertical="center" shrinkToFit="1"/>
    </xf>
    <xf numFmtId="0" fontId="14" fillId="0" borderId="2536" xfId="0" applyFont="1" applyBorder="1" applyAlignment="1">
      <alignment horizontal="left" vertical="center" shrinkToFit="1"/>
    </xf>
    <xf numFmtId="0" fontId="14" fillId="0" borderId="2537" xfId="0" applyFont="1" applyBorder="1" applyAlignment="1">
      <alignment horizontal="left" vertical="center" shrinkToFit="1"/>
    </xf>
    <xf numFmtId="0" fontId="13" fillId="0" borderId="2522" xfId="0" applyFont="1" applyBorder="1" applyAlignment="1">
      <alignment horizontal="left" vertical="center" shrinkToFit="1"/>
    </xf>
    <xf numFmtId="0" fontId="13" fillId="0" borderId="2523" xfId="0" applyFont="1" applyBorder="1" applyAlignment="1">
      <alignment horizontal="left" vertical="center" shrinkToFit="1"/>
    </xf>
    <xf numFmtId="0" fontId="13" fillId="0" borderId="2524" xfId="0" applyFont="1" applyBorder="1" applyAlignment="1">
      <alignment horizontal="left" vertical="center" shrinkToFit="1"/>
    </xf>
    <xf numFmtId="0" fontId="7" fillId="3" borderId="2525" xfId="0" applyFont="1" applyFill="1" applyBorder="1" applyAlignment="1">
      <alignment horizontal="center" vertical="center" wrapText="1"/>
    </xf>
    <xf numFmtId="0" fontId="7" fillId="3" borderId="2526" xfId="0" applyFont="1" applyFill="1" applyBorder="1" applyAlignment="1">
      <alignment horizontal="center" vertical="center" wrapText="1"/>
    </xf>
    <xf numFmtId="0" fontId="11" fillId="0" borderId="2526" xfId="0" applyFont="1" applyBorder="1" applyAlignment="1">
      <alignment horizontal="left" vertical="center" wrapText="1"/>
    </xf>
    <xf numFmtId="0" fontId="11" fillId="0" borderId="2527" xfId="0" applyFont="1" applyBorder="1" applyAlignment="1">
      <alignment horizontal="left" vertical="center" wrapText="1"/>
    </xf>
    <xf numFmtId="0" fontId="7" fillId="3" borderId="2528" xfId="0" applyFont="1" applyFill="1" applyBorder="1" applyAlignment="1">
      <alignment horizontal="center" vertical="center"/>
    </xf>
    <xf numFmtId="0" fontId="7" fillId="3" borderId="2529" xfId="0" applyFont="1" applyFill="1" applyBorder="1" applyAlignment="1">
      <alignment horizontal="center" vertical="center"/>
    </xf>
    <xf numFmtId="0" fontId="7" fillId="3" borderId="2530" xfId="0" applyFont="1" applyFill="1" applyBorder="1" applyAlignment="1">
      <alignment horizontal="center" vertical="center"/>
    </xf>
    <xf numFmtId="0" fontId="8" fillId="0" borderId="2531" xfId="0" applyFont="1" applyBorder="1" applyAlignment="1">
      <alignment horizontal="left" vertical="top" wrapText="1"/>
    </xf>
    <xf numFmtId="0" fontId="8" fillId="0" borderId="2529" xfId="0" applyFont="1" applyBorder="1" applyAlignment="1">
      <alignment horizontal="left" vertical="top" wrapText="1"/>
    </xf>
    <xf numFmtId="0" fontId="8" fillId="0" borderId="2532" xfId="0" applyFont="1" applyBorder="1" applyAlignment="1">
      <alignment horizontal="left" vertical="top" wrapText="1"/>
    </xf>
    <xf numFmtId="0" fontId="7" fillId="3" borderId="2525" xfId="0" applyFont="1" applyFill="1" applyBorder="1" applyAlignment="1">
      <alignment horizontal="center" vertical="center"/>
    </xf>
    <xf numFmtId="0" fontId="7" fillId="3" borderId="2526" xfId="0" applyFont="1" applyFill="1" applyBorder="1" applyAlignment="1">
      <alignment horizontal="center" vertical="center"/>
    </xf>
    <xf numFmtId="0" fontId="7" fillId="3" borderId="2538" xfId="0" applyFont="1" applyFill="1" applyBorder="1" applyAlignment="1">
      <alignment horizontal="center" vertical="center" wrapText="1"/>
    </xf>
    <xf numFmtId="0" fontId="7" fillId="3" borderId="2549" xfId="0" applyFont="1" applyFill="1" applyBorder="1" applyAlignment="1">
      <alignment horizontal="center" vertical="center"/>
    </xf>
    <xf numFmtId="0" fontId="7" fillId="3" borderId="2550" xfId="0" applyFont="1" applyFill="1" applyBorder="1" applyAlignment="1">
      <alignment horizontal="center" vertical="center"/>
    </xf>
    <xf numFmtId="0" fontId="7" fillId="3" borderId="2551" xfId="0" applyFont="1" applyFill="1" applyBorder="1" applyAlignment="1">
      <alignment horizontal="center" vertical="center"/>
    </xf>
    <xf numFmtId="0" fontId="8" fillId="0" borderId="2552" xfId="0" applyFont="1" applyBorder="1" applyAlignment="1">
      <alignment horizontal="left" vertical="top" wrapText="1"/>
    </xf>
    <xf numFmtId="0" fontId="8" fillId="0" borderId="2550" xfId="0" applyFont="1" applyBorder="1" applyAlignment="1">
      <alignment horizontal="left" vertical="top" wrapText="1"/>
    </xf>
    <xf numFmtId="0" fontId="8" fillId="0" borderId="2553" xfId="0" applyFont="1" applyBorder="1" applyAlignment="1">
      <alignment horizontal="left" vertical="top" wrapText="1"/>
    </xf>
    <xf numFmtId="0" fontId="7" fillId="3" borderId="2544" xfId="0" applyFont="1" applyFill="1" applyBorder="1" applyAlignment="1">
      <alignment horizontal="center" vertical="center"/>
    </xf>
    <xf numFmtId="0" fontId="7" fillId="3" borderId="2545" xfId="0" applyFont="1" applyFill="1" applyBorder="1" applyAlignment="1">
      <alignment horizontal="center" vertical="center"/>
    </xf>
    <xf numFmtId="0" fontId="14" fillId="0" borderId="2546" xfId="0" applyFont="1" applyBorder="1" applyAlignment="1">
      <alignment horizontal="left" vertical="center" shrinkToFit="1"/>
    </xf>
    <xf numFmtId="0" fontId="14" fillId="0" borderId="2547" xfId="0" applyFont="1" applyBorder="1" applyAlignment="1">
      <alignment horizontal="left" vertical="center" shrinkToFit="1"/>
    </xf>
    <xf numFmtId="0" fontId="14" fillId="0" borderId="2548" xfId="0" applyFont="1" applyBorder="1" applyAlignment="1">
      <alignment horizontal="left" vertical="center" shrinkToFit="1"/>
    </xf>
    <xf numFmtId="0" fontId="7" fillId="3" borderId="2539" xfId="0" applyFont="1" applyFill="1" applyBorder="1" applyAlignment="1">
      <alignment horizontal="center" vertical="center"/>
    </xf>
    <xf numFmtId="0" fontId="7" fillId="3" borderId="2540" xfId="0" applyFont="1" applyFill="1" applyBorder="1" applyAlignment="1">
      <alignment horizontal="center" vertical="center"/>
    </xf>
    <xf numFmtId="0" fontId="13" fillId="0" borderId="2541" xfId="0" applyFont="1" applyBorder="1" applyAlignment="1">
      <alignment horizontal="left" vertical="center" shrinkToFit="1"/>
    </xf>
    <xf numFmtId="0" fontId="13" fillId="0" borderId="2542" xfId="0" applyFont="1" applyBorder="1" applyAlignment="1">
      <alignment horizontal="left" vertical="center" shrinkToFit="1"/>
    </xf>
    <xf numFmtId="0" fontId="13" fillId="0" borderId="2543" xfId="0" applyFont="1" applyBorder="1" applyAlignment="1">
      <alignment horizontal="left" vertical="center" shrinkToFit="1"/>
    </xf>
    <xf numFmtId="0" fontId="13" fillId="0" borderId="2546" xfId="0" applyFont="1" applyBorder="1" applyAlignment="1">
      <alignment horizontal="left" vertical="center" shrinkToFit="1"/>
    </xf>
    <xf numFmtId="0" fontId="13" fillId="0" borderId="2547" xfId="0" applyFont="1" applyBorder="1" applyAlignment="1">
      <alignment horizontal="left" vertical="center" shrinkToFit="1"/>
    </xf>
    <xf numFmtId="0" fontId="13" fillId="0" borderId="2548" xfId="0" applyFont="1" applyBorder="1" applyAlignment="1">
      <alignment horizontal="left" vertical="center" shrinkToFit="1"/>
    </xf>
    <xf numFmtId="0" fontId="7" fillId="3" borderId="2554" xfId="0" applyFont="1" applyFill="1" applyBorder="1" applyAlignment="1">
      <alignment horizontal="center" vertical="center"/>
    </xf>
    <xf numFmtId="0" fontId="7" fillId="3" borderId="2555" xfId="0" applyFont="1" applyFill="1" applyBorder="1" applyAlignment="1">
      <alignment horizontal="center" vertical="center"/>
    </xf>
    <xf numFmtId="0" fontId="14" fillId="0" borderId="2556" xfId="0" applyFont="1" applyBorder="1" applyAlignment="1">
      <alignment horizontal="left" vertical="center" shrinkToFit="1"/>
    </xf>
    <xf numFmtId="0" fontId="14" fillId="0" borderId="2557" xfId="0" applyFont="1" applyBorder="1" applyAlignment="1">
      <alignment horizontal="left" vertical="center" shrinkToFit="1"/>
    </xf>
    <xf numFmtId="0" fontId="14" fillId="0" borderId="2558" xfId="0" applyFont="1" applyBorder="1" applyAlignment="1">
      <alignment horizontal="left" vertical="center" shrinkToFit="1"/>
    </xf>
    <xf numFmtId="0" fontId="7" fillId="3" borderId="2559" xfId="0" applyFont="1" applyFill="1" applyBorder="1" applyAlignment="1">
      <alignment horizontal="center" vertical="center" wrapText="1"/>
    </xf>
    <xf numFmtId="0" fontId="7" fillId="3" borderId="2560" xfId="0" applyFont="1" applyFill="1" applyBorder="1" applyAlignment="1">
      <alignment horizontal="center" vertical="center" wrapText="1"/>
    </xf>
    <xf numFmtId="0" fontId="7" fillId="3" borderId="2561" xfId="0" applyFont="1" applyFill="1" applyBorder="1" applyAlignment="1">
      <alignment horizontal="center" vertical="center" wrapText="1"/>
    </xf>
    <xf numFmtId="0" fontId="7" fillId="4" borderId="2559" xfId="0" applyFont="1" applyFill="1" applyBorder="1" applyAlignment="1">
      <alignment horizontal="left" vertical="top" wrapText="1"/>
    </xf>
    <xf numFmtId="0" fontId="7" fillId="4" borderId="2560" xfId="0" applyFont="1" applyFill="1" applyBorder="1" applyAlignment="1">
      <alignment horizontal="left" vertical="top" wrapText="1"/>
    </xf>
    <xf numFmtId="0" fontId="7" fillId="4" borderId="2561" xfId="0" applyFont="1" applyFill="1" applyBorder="1" applyAlignment="1">
      <alignment horizontal="left" vertical="top" wrapText="1"/>
    </xf>
    <xf numFmtId="0" fontId="10" fillId="4" borderId="2559" xfId="0" applyFont="1" applyFill="1" applyBorder="1" applyAlignment="1">
      <alignment horizontal="center" vertical="center" wrapText="1"/>
    </xf>
    <xf numFmtId="0" fontId="10" fillId="4" borderId="2561" xfId="0" applyFont="1" applyFill="1" applyBorder="1" applyAlignment="1">
      <alignment horizontal="center" vertical="center" wrapText="1"/>
    </xf>
    <xf numFmtId="0" fontId="16" fillId="0" borderId="2559" xfId="0" applyFont="1" applyBorder="1" applyAlignment="1">
      <alignment horizontal="left" vertical="center" wrapText="1"/>
    </xf>
    <xf numFmtId="0" fontId="16" fillId="0" borderId="2560" xfId="0" applyFont="1" applyBorder="1" applyAlignment="1">
      <alignment horizontal="left" vertical="center" wrapText="1"/>
    </xf>
    <xf numFmtId="0" fontId="16" fillId="0" borderId="2561" xfId="0" applyFont="1" applyBorder="1" applyAlignment="1">
      <alignment horizontal="left" vertical="center" wrapText="1"/>
    </xf>
    <xf numFmtId="0" fontId="7" fillId="3" borderId="2559" xfId="0" applyFont="1" applyFill="1" applyBorder="1" applyAlignment="1">
      <alignment horizontal="center" vertical="center"/>
    </xf>
    <xf numFmtId="0" fontId="7" fillId="3" borderId="2560" xfId="0" applyFont="1" applyFill="1" applyBorder="1" applyAlignment="1">
      <alignment horizontal="center" vertical="center"/>
    </xf>
    <xf numFmtId="0" fontId="11" fillId="0" borderId="2560" xfId="0" applyFont="1" applyBorder="1" applyAlignment="1">
      <alignment horizontal="left" vertical="center" wrapText="1"/>
    </xf>
    <xf numFmtId="0" fontId="11" fillId="0" borderId="2561" xfId="0" applyFont="1" applyBorder="1" applyAlignment="1">
      <alignment horizontal="left" vertical="center" wrapText="1"/>
    </xf>
    <xf numFmtId="0" fontId="7" fillId="3" borderId="2562" xfId="0" applyFont="1" applyFill="1" applyBorder="1" applyAlignment="1">
      <alignment horizontal="center" vertical="center"/>
    </xf>
    <xf numFmtId="0" fontId="7" fillId="3" borderId="2563" xfId="0" applyFont="1" applyFill="1" applyBorder="1" applyAlignment="1">
      <alignment horizontal="center" vertical="center"/>
    </xf>
    <xf numFmtId="0" fontId="13" fillId="0" borderId="2564" xfId="0" applyFont="1" applyBorder="1" applyAlignment="1">
      <alignment horizontal="left" vertical="center" shrinkToFit="1"/>
    </xf>
    <xf numFmtId="0" fontId="13" fillId="0" borderId="2565" xfId="0" applyFont="1" applyBorder="1" applyAlignment="1">
      <alignment horizontal="left" vertical="center" shrinkToFit="1"/>
    </xf>
    <xf numFmtId="0" fontId="13" fillId="0" borderId="2566" xfId="0" applyFont="1" applyBorder="1" applyAlignment="1">
      <alignment horizontal="left" vertical="center" shrinkToFit="1"/>
    </xf>
    <xf numFmtId="0" fontId="7" fillId="4" borderId="2573" xfId="0" applyFont="1" applyFill="1" applyBorder="1" applyAlignment="1">
      <alignment horizontal="left" vertical="top" wrapText="1"/>
    </xf>
    <xf numFmtId="0" fontId="7" fillId="4" borderId="2574" xfId="0" applyFont="1" applyFill="1" applyBorder="1" applyAlignment="1">
      <alignment horizontal="left" vertical="top" wrapText="1"/>
    </xf>
    <xf numFmtId="0" fontId="7" fillId="3" borderId="2567" xfId="0" applyFont="1" applyFill="1" applyBorder="1" applyAlignment="1">
      <alignment horizontal="center" vertical="center"/>
    </xf>
    <xf numFmtId="0" fontId="7" fillId="3" borderId="2568" xfId="0" applyFont="1" applyFill="1" applyBorder="1" applyAlignment="1">
      <alignment horizontal="center" vertical="center"/>
    </xf>
    <xf numFmtId="0" fontId="14" fillId="0" borderId="2569" xfId="0" applyFont="1" applyBorder="1" applyAlignment="1">
      <alignment horizontal="left" vertical="center" shrinkToFit="1"/>
    </xf>
    <xf numFmtId="0" fontId="14" fillId="0" borderId="2570" xfId="0" applyFont="1" applyBorder="1" applyAlignment="1">
      <alignment horizontal="left" vertical="center" shrinkToFit="1"/>
    </xf>
    <xf numFmtId="0" fontId="14" fillId="0" borderId="2571" xfId="0" applyFont="1" applyBorder="1" applyAlignment="1">
      <alignment horizontal="left" vertical="center" shrinkToFit="1"/>
    </xf>
    <xf numFmtId="0" fontId="7" fillId="3" borderId="2580" xfId="0" applyFont="1" applyFill="1" applyBorder="1" applyAlignment="1">
      <alignment horizontal="center" vertical="center"/>
    </xf>
    <xf numFmtId="0" fontId="7" fillId="3" borderId="2581" xfId="0" applyFont="1" applyFill="1" applyBorder="1" applyAlignment="1">
      <alignment horizontal="center" vertical="center"/>
    </xf>
    <xf numFmtId="0" fontId="14" fillId="0" borderId="2582" xfId="0" applyFont="1" applyBorder="1" applyAlignment="1">
      <alignment horizontal="left" vertical="center" shrinkToFit="1"/>
    </xf>
    <xf numFmtId="0" fontId="14" fillId="0" borderId="2583" xfId="0" applyFont="1" applyBorder="1" applyAlignment="1">
      <alignment horizontal="left" vertical="center" shrinkToFit="1"/>
    </xf>
    <xf numFmtId="0" fontId="14" fillId="0" borderId="2584" xfId="0" applyFont="1" applyBorder="1" applyAlignment="1">
      <alignment horizontal="left" vertical="center" shrinkToFit="1"/>
    </xf>
    <xf numFmtId="0" fontId="13" fillId="0" borderId="2569" xfId="0" applyFont="1" applyBorder="1" applyAlignment="1">
      <alignment horizontal="left" vertical="center" shrinkToFit="1"/>
    </xf>
    <xf numFmtId="0" fontId="13" fillId="0" borderId="2570" xfId="0" applyFont="1" applyBorder="1" applyAlignment="1">
      <alignment horizontal="left" vertical="center" shrinkToFit="1"/>
    </xf>
    <xf numFmtId="0" fontId="13" fillId="0" borderId="2571" xfId="0" applyFont="1" applyBorder="1" applyAlignment="1">
      <alignment horizontal="left" vertical="center" shrinkToFit="1"/>
    </xf>
    <xf numFmtId="0" fontId="7" fillId="3" borderId="2572" xfId="0" applyFont="1" applyFill="1" applyBorder="1" applyAlignment="1">
      <alignment horizontal="center" vertical="center" wrapText="1"/>
    </xf>
    <xf numFmtId="0" fontId="7" fillId="3" borderId="2573" xfId="0" applyFont="1" applyFill="1" applyBorder="1" applyAlignment="1">
      <alignment horizontal="center" vertical="center" wrapText="1"/>
    </xf>
    <xf numFmtId="0" fontId="11" fillId="0" borderId="2573" xfId="0" applyFont="1" applyBorder="1" applyAlignment="1">
      <alignment horizontal="left" vertical="center" wrapText="1"/>
    </xf>
    <xf numFmtId="0" fontId="11" fillId="0" borderId="2574" xfId="0" applyFont="1" applyBorder="1" applyAlignment="1">
      <alignment horizontal="left" vertical="center" wrapText="1"/>
    </xf>
    <xf numFmtId="0" fontId="7" fillId="3" borderId="2575" xfId="0" applyFont="1" applyFill="1" applyBorder="1" applyAlignment="1">
      <alignment horizontal="center" vertical="center"/>
    </xf>
    <xf numFmtId="0" fontId="7" fillId="3" borderId="2576" xfId="0" applyFont="1" applyFill="1" applyBorder="1" applyAlignment="1">
      <alignment horizontal="center" vertical="center"/>
    </xf>
    <xf numFmtId="0" fontId="7" fillId="3" borderId="2577" xfId="0" applyFont="1" applyFill="1" applyBorder="1" applyAlignment="1">
      <alignment horizontal="center" vertical="center"/>
    </xf>
    <xf numFmtId="0" fontId="8" fillId="0" borderId="2578" xfId="0" applyFont="1" applyBorder="1" applyAlignment="1">
      <alignment horizontal="left" vertical="top" wrapText="1"/>
    </xf>
    <xf numFmtId="0" fontId="8" fillId="0" borderId="2576" xfId="0" applyFont="1" applyBorder="1" applyAlignment="1">
      <alignment horizontal="left" vertical="top" wrapText="1"/>
    </xf>
    <xf numFmtId="0" fontId="8" fillId="0" borderId="2579" xfId="0" applyFont="1" applyBorder="1" applyAlignment="1">
      <alignment horizontal="left" vertical="top" wrapText="1"/>
    </xf>
    <xf numFmtId="0" fontId="7" fillId="3" borderId="2572" xfId="0" applyFont="1" applyFill="1" applyBorder="1" applyAlignment="1">
      <alignment horizontal="center" vertical="center"/>
    </xf>
    <xf numFmtId="0" fontId="7" fillId="3" borderId="2573" xfId="0" applyFont="1" applyFill="1" applyBorder="1" applyAlignment="1">
      <alignment horizontal="center" vertical="center"/>
    </xf>
    <xf numFmtId="0" fontId="7" fillId="3" borderId="2585" xfId="0" applyFont="1" applyFill="1" applyBorder="1" applyAlignment="1">
      <alignment horizontal="center" vertical="center" wrapText="1"/>
    </xf>
    <xf numFmtId="0" fontId="7" fillId="3" borderId="2596" xfId="0" applyFont="1" applyFill="1" applyBorder="1" applyAlignment="1">
      <alignment horizontal="center" vertical="center"/>
    </xf>
    <xf numFmtId="0" fontId="7" fillId="3" borderId="2597" xfId="0" applyFont="1" applyFill="1" applyBorder="1" applyAlignment="1">
      <alignment horizontal="center" vertical="center"/>
    </xf>
    <xf numFmtId="0" fontId="7" fillId="3" borderId="2598" xfId="0" applyFont="1" applyFill="1" applyBorder="1" applyAlignment="1">
      <alignment horizontal="center" vertical="center"/>
    </xf>
    <xf numFmtId="0" fontId="8" fillId="0" borderId="2599" xfId="0" applyFont="1" applyBorder="1" applyAlignment="1">
      <alignment horizontal="left" vertical="top" wrapText="1"/>
    </xf>
    <xf numFmtId="0" fontId="8" fillId="0" borderId="2597" xfId="0" applyFont="1" applyBorder="1" applyAlignment="1">
      <alignment horizontal="left" vertical="top" wrapText="1"/>
    </xf>
    <xf numFmtId="0" fontId="8" fillId="0" borderId="2600" xfId="0" applyFont="1" applyBorder="1" applyAlignment="1">
      <alignment horizontal="left" vertical="top" wrapText="1"/>
    </xf>
    <xf numFmtId="0" fontId="7" fillId="3" borderId="2591" xfId="0" applyFont="1" applyFill="1" applyBorder="1" applyAlignment="1">
      <alignment horizontal="center" vertical="center"/>
    </xf>
    <xf numFmtId="0" fontId="7" fillId="3" borderId="2592" xfId="0" applyFont="1" applyFill="1" applyBorder="1" applyAlignment="1">
      <alignment horizontal="center" vertical="center"/>
    </xf>
    <xf numFmtId="0" fontId="14" fillId="0" borderId="2593" xfId="0" applyFont="1" applyBorder="1" applyAlignment="1">
      <alignment horizontal="left" vertical="center" shrinkToFit="1"/>
    </xf>
    <xf numFmtId="0" fontId="14" fillId="0" borderId="2594" xfId="0" applyFont="1" applyBorder="1" applyAlignment="1">
      <alignment horizontal="left" vertical="center" shrinkToFit="1"/>
    </xf>
    <xf numFmtId="0" fontId="14" fillId="0" borderId="2595" xfId="0" applyFont="1" applyBorder="1" applyAlignment="1">
      <alignment horizontal="left" vertical="center" shrinkToFit="1"/>
    </xf>
    <xf numFmtId="0" fontId="7" fillId="3" borderId="2586" xfId="0" applyFont="1" applyFill="1" applyBorder="1" applyAlignment="1">
      <alignment horizontal="center" vertical="center"/>
    </xf>
    <xf numFmtId="0" fontId="7" fillId="3" borderId="2587" xfId="0" applyFont="1" applyFill="1" applyBorder="1" applyAlignment="1">
      <alignment horizontal="center" vertical="center"/>
    </xf>
    <xf numFmtId="0" fontId="13" fillId="0" borderId="2588" xfId="0" applyFont="1" applyBorder="1" applyAlignment="1">
      <alignment horizontal="left" vertical="center" shrinkToFit="1"/>
    </xf>
    <xf numFmtId="0" fontId="13" fillId="0" borderId="2589" xfId="0" applyFont="1" applyBorder="1" applyAlignment="1">
      <alignment horizontal="left" vertical="center" shrinkToFit="1"/>
    </xf>
    <xf numFmtId="0" fontId="13" fillId="0" borderId="2590" xfId="0" applyFont="1" applyBorder="1" applyAlignment="1">
      <alignment horizontal="left" vertical="center" shrinkToFit="1"/>
    </xf>
    <xf numFmtId="0" fontId="13" fillId="0" borderId="2593" xfId="0" applyFont="1" applyBorder="1" applyAlignment="1">
      <alignment horizontal="left" vertical="center" shrinkToFit="1"/>
    </xf>
    <xf numFmtId="0" fontId="13" fillId="0" borderId="2594" xfId="0" applyFont="1" applyBorder="1" applyAlignment="1">
      <alignment horizontal="left" vertical="center" shrinkToFit="1"/>
    </xf>
    <xf numFmtId="0" fontId="13" fillId="0" borderId="2595" xfId="0" applyFont="1" applyBorder="1" applyAlignment="1">
      <alignment horizontal="left" vertical="center" shrinkToFit="1"/>
    </xf>
    <xf numFmtId="0" fontId="7" fillId="3" borderId="2601" xfId="0" applyFont="1" applyFill="1" applyBorder="1" applyAlignment="1">
      <alignment horizontal="center" vertical="center"/>
    </xf>
    <xf numFmtId="0" fontId="7" fillId="3" borderId="2602" xfId="0" applyFont="1" applyFill="1" applyBorder="1" applyAlignment="1">
      <alignment horizontal="center" vertical="center"/>
    </xf>
    <xf numFmtId="0" fontId="14" fillId="0" borderId="2603" xfId="0" applyFont="1" applyBorder="1" applyAlignment="1">
      <alignment horizontal="left" vertical="center" shrinkToFit="1"/>
    </xf>
    <xf numFmtId="0" fontId="14" fillId="0" borderId="2604" xfId="0" applyFont="1" applyBorder="1" applyAlignment="1">
      <alignment horizontal="left" vertical="center" shrinkToFit="1"/>
    </xf>
    <xf numFmtId="0" fontId="14" fillId="0" borderId="2605" xfId="0" applyFont="1" applyBorder="1" applyAlignment="1">
      <alignment horizontal="left" vertical="center" shrinkToFit="1"/>
    </xf>
    <xf numFmtId="0" fontId="7" fillId="3" borderId="2606" xfId="0" applyFont="1" applyFill="1" applyBorder="1" applyAlignment="1">
      <alignment horizontal="center" vertical="center" wrapText="1"/>
    </xf>
    <xf numFmtId="0" fontId="7" fillId="3" borderId="2607" xfId="0" applyFont="1" applyFill="1" applyBorder="1" applyAlignment="1">
      <alignment horizontal="center" vertical="center" wrapText="1"/>
    </xf>
    <xf numFmtId="0" fontId="7" fillId="3" borderId="2608" xfId="0" applyFont="1" applyFill="1" applyBorder="1" applyAlignment="1">
      <alignment horizontal="center" vertical="center" wrapText="1"/>
    </xf>
    <xf numFmtId="0" fontId="7" fillId="4" borderId="2606" xfId="0" applyFont="1" applyFill="1" applyBorder="1" applyAlignment="1">
      <alignment horizontal="left" vertical="top" wrapText="1"/>
    </xf>
    <xf numFmtId="0" fontId="7" fillId="4" borderId="2607" xfId="0" applyFont="1" applyFill="1" applyBorder="1" applyAlignment="1">
      <alignment horizontal="left" vertical="top" wrapText="1"/>
    </xf>
    <xf numFmtId="0" fontId="7" fillId="4" borderId="2608" xfId="0" applyFont="1" applyFill="1" applyBorder="1" applyAlignment="1">
      <alignment horizontal="left" vertical="top" wrapText="1"/>
    </xf>
    <xf numFmtId="0" fontId="10" fillId="4" borderId="2606" xfId="0" applyFont="1" applyFill="1" applyBorder="1" applyAlignment="1">
      <alignment horizontal="center" vertical="center" wrapText="1"/>
    </xf>
    <xf numFmtId="0" fontId="10" fillId="4" borderId="2608" xfId="0" applyFont="1" applyFill="1" applyBorder="1" applyAlignment="1">
      <alignment horizontal="center" vertical="center" wrapText="1"/>
    </xf>
    <xf numFmtId="0" fontId="16" fillId="0" borderId="2606" xfId="0" applyFont="1" applyBorder="1" applyAlignment="1">
      <alignment horizontal="left" vertical="center" wrapText="1"/>
    </xf>
    <xf numFmtId="0" fontId="16" fillId="0" borderId="2607" xfId="0" applyFont="1" applyBorder="1" applyAlignment="1">
      <alignment horizontal="left" vertical="center" wrapText="1"/>
    </xf>
    <xf numFmtId="0" fontId="16" fillId="0" borderId="2608" xfId="0" applyFont="1" applyBorder="1" applyAlignment="1">
      <alignment horizontal="left" vertical="center" wrapText="1"/>
    </xf>
    <xf numFmtId="0" fontId="7" fillId="3" borderId="2606" xfId="0" applyFont="1" applyFill="1" applyBorder="1" applyAlignment="1">
      <alignment horizontal="center" vertical="center"/>
    </xf>
    <xf numFmtId="0" fontId="7" fillId="3" borderId="2607" xfId="0" applyFont="1" applyFill="1" applyBorder="1" applyAlignment="1">
      <alignment horizontal="center" vertical="center"/>
    </xf>
    <xf numFmtId="0" fontId="11" fillId="0" borderId="2607" xfId="0" applyFont="1" applyBorder="1" applyAlignment="1">
      <alignment horizontal="left" vertical="center" wrapText="1"/>
    </xf>
    <xf numFmtId="0" fontId="11" fillId="0" borderId="2608" xfId="0" applyFont="1" applyBorder="1" applyAlignment="1">
      <alignment horizontal="left" vertical="center" wrapText="1"/>
    </xf>
    <xf numFmtId="0" fontId="7" fillId="3" borderId="2609" xfId="0" applyFont="1" applyFill="1" applyBorder="1" applyAlignment="1">
      <alignment horizontal="center" vertical="center"/>
    </xf>
    <xf numFmtId="0" fontId="7" fillId="3" borderId="2610" xfId="0" applyFont="1" applyFill="1" applyBorder="1" applyAlignment="1">
      <alignment horizontal="center" vertical="center"/>
    </xf>
    <xf numFmtId="0" fontId="13" fillId="0" borderId="2611" xfId="0" applyFont="1" applyBorder="1" applyAlignment="1">
      <alignment horizontal="left" vertical="center" shrinkToFit="1"/>
    </xf>
    <xf numFmtId="0" fontId="13" fillId="0" borderId="2612" xfId="0" applyFont="1" applyBorder="1" applyAlignment="1">
      <alignment horizontal="left" vertical="center" shrinkToFit="1"/>
    </xf>
    <xf numFmtId="0" fontId="13" fillId="0" borderId="2613" xfId="0" applyFont="1" applyBorder="1" applyAlignment="1">
      <alignment horizontal="left" vertical="center" shrinkToFit="1"/>
    </xf>
    <xf numFmtId="0" fontId="7" fillId="4" borderId="2620" xfId="0" applyFont="1" applyFill="1" applyBorder="1" applyAlignment="1">
      <alignment horizontal="left" vertical="top" wrapText="1"/>
    </xf>
    <xf numFmtId="0" fontId="7" fillId="4" borderId="2621" xfId="0" applyFont="1" applyFill="1" applyBorder="1" applyAlignment="1">
      <alignment horizontal="left" vertical="top" wrapText="1"/>
    </xf>
    <xf numFmtId="0" fontId="7" fillId="3" borderId="2614" xfId="0" applyFont="1" applyFill="1" applyBorder="1" applyAlignment="1">
      <alignment horizontal="center" vertical="center"/>
    </xf>
    <xf numFmtId="0" fontId="7" fillId="3" borderId="2615" xfId="0" applyFont="1" applyFill="1" applyBorder="1" applyAlignment="1">
      <alignment horizontal="center" vertical="center"/>
    </xf>
    <xf numFmtId="0" fontId="14" fillId="0" borderId="2616" xfId="0" applyFont="1" applyBorder="1" applyAlignment="1">
      <alignment horizontal="left" vertical="center" shrinkToFit="1"/>
    </xf>
    <xf numFmtId="0" fontId="14" fillId="0" borderId="2617" xfId="0" applyFont="1" applyBorder="1" applyAlignment="1">
      <alignment horizontal="left" vertical="center" shrinkToFit="1"/>
    </xf>
    <xf numFmtId="0" fontId="14" fillId="0" borderId="2618" xfId="0" applyFont="1" applyBorder="1" applyAlignment="1">
      <alignment horizontal="left" vertical="center" shrinkToFit="1"/>
    </xf>
    <xf numFmtId="0" fontId="7" fillId="3" borderId="2627" xfId="0" applyFont="1" applyFill="1" applyBorder="1" applyAlignment="1">
      <alignment horizontal="center" vertical="center"/>
    </xf>
    <xf numFmtId="0" fontId="7" fillId="3" borderId="2628" xfId="0" applyFont="1" applyFill="1" applyBorder="1" applyAlignment="1">
      <alignment horizontal="center" vertical="center"/>
    </xf>
    <xf numFmtId="0" fontId="14" fillId="0" borderId="2629" xfId="0" applyFont="1" applyBorder="1" applyAlignment="1">
      <alignment horizontal="left" vertical="center" shrinkToFit="1"/>
    </xf>
    <xf numFmtId="0" fontId="14" fillId="0" borderId="2630" xfId="0" applyFont="1" applyBorder="1" applyAlignment="1">
      <alignment horizontal="left" vertical="center" shrinkToFit="1"/>
    </xf>
    <xf numFmtId="0" fontId="14" fillId="0" borderId="2631" xfId="0" applyFont="1" applyBorder="1" applyAlignment="1">
      <alignment horizontal="left" vertical="center" shrinkToFit="1"/>
    </xf>
    <xf numFmtId="0" fontId="13" fillId="0" borderId="2616" xfId="0" applyFont="1" applyBorder="1" applyAlignment="1">
      <alignment horizontal="left" vertical="center" shrinkToFit="1"/>
    </xf>
    <xf numFmtId="0" fontId="13" fillId="0" borderId="2617" xfId="0" applyFont="1" applyBorder="1" applyAlignment="1">
      <alignment horizontal="left" vertical="center" shrinkToFit="1"/>
    </xf>
    <xf numFmtId="0" fontId="13" fillId="0" borderId="2618" xfId="0" applyFont="1" applyBorder="1" applyAlignment="1">
      <alignment horizontal="left" vertical="center" shrinkToFit="1"/>
    </xf>
    <xf numFmtId="0" fontId="7" fillId="3" borderId="2619" xfId="0" applyFont="1" applyFill="1" applyBorder="1" applyAlignment="1">
      <alignment horizontal="center" vertical="center" wrapText="1"/>
    </xf>
    <xf numFmtId="0" fontId="7" fillId="3" borderId="2620" xfId="0" applyFont="1" applyFill="1" applyBorder="1" applyAlignment="1">
      <alignment horizontal="center" vertical="center" wrapText="1"/>
    </xf>
    <xf numFmtId="0" fontId="11" fillId="0" borderId="2620" xfId="0" applyFont="1" applyBorder="1" applyAlignment="1">
      <alignment horizontal="left" vertical="center" wrapText="1"/>
    </xf>
    <xf numFmtId="0" fontId="11" fillId="0" borderId="2621" xfId="0" applyFont="1" applyBorder="1" applyAlignment="1">
      <alignment horizontal="left" vertical="center" wrapText="1"/>
    </xf>
    <xf numFmtId="0" fontId="7" fillId="3" borderId="2622" xfId="0" applyFont="1" applyFill="1" applyBorder="1" applyAlignment="1">
      <alignment horizontal="center" vertical="center"/>
    </xf>
    <xf numFmtId="0" fontId="7" fillId="3" borderId="2623" xfId="0" applyFont="1" applyFill="1" applyBorder="1" applyAlignment="1">
      <alignment horizontal="center" vertical="center"/>
    </xf>
    <xf numFmtId="0" fontId="7" fillId="3" borderId="2624" xfId="0" applyFont="1" applyFill="1" applyBorder="1" applyAlignment="1">
      <alignment horizontal="center" vertical="center"/>
    </xf>
    <xf numFmtId="0" fontId="8" fillId="0" borderId="2625" xfId="0" applyFont="1" applyBorder="1" applyAlignment="1">
      <alignment horizontal="left" vertical="top" wrapText="1"/>
    </xf>
    <xf numFmtId="0" fontId="8" fillId="0" borderId="2623" xfId="0" applyFont="1" applyBorder="1" applyAlignment="1">
      <alignment horizontal="left" vertical="top" wrapText="1"/>
    </xf>
    <xf numFmtId="0" fontId="8" fillId="0" borderId="2626" xfId="0" applyFont="1" applyBorder="1" applyAlignment="1">
      <alignment horizontal="left" vertical="top" wrapText="1"/>
    </xf>
    <xf numFmtId="0" fontId="7" fillId="3" borderId="2619" xfId="0" applyFont="1" applyFill="1" applyBorder="1" applyAlignment="1">
      <alignment horizontal="center" vertical="center"/>
    </xf>
    <xf numFmtId="0" fontId="7" fillId="3" borderId="2620" xfId="0" applyFont="1" applyFill="1" applyBorder="1" applyAlignment="1">
      <alignment horizontal="center" vertical="center"/>
    </xf>
    <xf numFmtId="0" fontId="7" fillId="3" borderId="2632" xfId="0" applyFont="1" applyFill="1" applyBorder="1" applyAlignment="1">
      <alignment horizontal="center" vertical="center" wrapText="1"/>
    </xf>
    <xf numFmtId="0" fontId="7" fillId="3" borderId="2643" xfId="0" applyFont="1" applyFill="1" applyBorder="1" applyAlignment="1">
      <alignment horizontal="center" vertical="center"/>
    </xf>
    <xf numFmtId="0" fontId="7" fillId="3" borderId="2644" xfId="0" applyFont="1" applyFill="1" applyBorder="1" applyAlignment="1">
      <alignment horizontal="center" vertical="center"/>
    </xf>
    <xf numFmtId="0" fontId="7" fillId="3" borderId="2645" xfId="0" applyFont="1" applyFill="1" applyBorder="1" applyAlignment="1">
      <alignment horizontal="center" vertical="center"/>
    </xf>
    <xf numFmtId="0" fontId="8" fillId="0" borderId="2646" xfId="0" applyFont="1" applyBorder="1" applyAlignment="1">
      <alignment horizontal="left" vertical="top" wrapText="1"/>
    </xf>
    <xf numFmtId="0" fontId="8" fillId="0" borderId="2644" xfId="0" applyFont="1" applyBorder="1" applyAlignment="1">
      <alignment horizontal="left" vertical="top" wrapText="1"/>
    </xf>
    <xf numFmtId="0" fontId="8" fillId="0" borderId="2647" xfId="0" applyFont="1" applyBorder="1" applyAlignment="1">
      <alignment horizontal="left" vertical="top" wrapText="1"/>
    </xf>
    <xf numFmtId="0" fontId="7" fillId="3" borderId="2638" xfId="0" applyFont="1" applyFill="1" applyBorder="1" applyAlignment="1">
      <alignment horizontal="center" vertical="center"/>
    </xf>
    <xf numFmtId="0" fontId="7" fillId="3" borderId="2639" xfId="0" applyFont="1" applyFill="1" applyBorder="1" applyAlignment="1">
      <alignment horizontal="center" vertical="center"/>
    </xf>
    <xf numFmtId="0" fontId="14" fillId="0" borderId="2640" xfId="0" applyFont="1" applyBorder="1" applyAlignment="1">
      <alignment horizontal="left" vertical="center" shrinkToFit="1"/>
    </xf>
    <xf numFmtId="0" fontId="14" fillId="0" borderId="2641" xfId="0" applyFont="1" applyBorder="1" applyAlignment="1">
      <alignment horizontal="left" vertical="center" shrinkToFit="1"/>
    </xf>
    <xf numFmtId="0" fontId="14" fillId="0" borderId="2642" xfId="0" applyFont="1" applyBorder="1" applyAlignment="1">
      <alignment horizontal="left" vertical="center" shrinkToFit="1"/>
    </xf>
    <xf numFmtId="0" fontId="7" fillId="3" borderId="2633" xfId="0" applyFont="1" applyFill="1" applyBorder="1" applyAlignment="1">
      <alignment horizontal="center" vertical="center"/>
    </xf>
    <xf numFmtId="0" fontId="7" fillId="3" borderId="2634" xfId="0" applyFont="1" applyFill="1" applyBorder="1" applyAlignment="1">
      <alignment horizontal="center" vertical="center"/>
    </xf>
    <xf numFmtId="0" fontId="13" fillId="0" borderId="2635" xfId="0" applyFont="1" applyBorder="1" applyAlignment="1">
      <alignment horizontal="left" vertical="center" shrinkToFit="1"/>
    </xf>
    <xf numFmtId="0" fontId="13" fillId="0" borderId="2636" xfId="0" applyFont="1" applyBorder="1" applyAlignment="1">
      <alignment horizontal="left" vertical="center" shrinkToFit="1"/>
    </xf>
    <xf numFmtId="0" fontId="13" fillId="0" borderId="2637" xfId="0" applyFont="1" applyBorder="1" applyAlignment="1">
      <alignment horizontal="left" vertical="center" shrinkToFit="1"/>
    </xf>
    <xf numFmtId="0" fontId="13" fillId="0" borderId="2640" xfId="0" applyFont="1" applyBorder="1" applyAlignment="1">
      <alignment horizontal="left" vertical="center" shrinkToFit="1"/>
    </xf>
    <xf numFmtId="0" fontId="13" fillId="0" borderId="2641" xfId="0" applyFont="1" applyBorder="1" applyAlignment="1">
      <alignment horizontal="left" vertical="center" shrinkToFit="1"/>
    </xf>
    <xf numFmtId="0" fontId="13" fillId="0" borderId="2642" xfId="0" applyFont="1" applyBorder="1" applyAlignment="1">
      <alignment horizontal="left" vertical="center" shrinkToFit="1"/>
    </xf>
    <xf numFmtId="0" fontId="7" fillId="3" borderId="2648" xfId="0" applyFont="1" applyFill="1" applyBorder="1" applyAlignment="1">
      <alignment horizontal="center" vertical="center"/>
    </xf>
    <xf numFmtId="0" fontId="7" fillId="3" borderId="2649" xfId="0" applyFont="1" applyFill="1" applyBorder="1" applyAlignment="1">
      <alignment horizontal="center" vertical="center"/>
    </xf>
    <xf numFmtId="0" fontId="14" fillId="0" borderId="2650" xfId="0" applyFont="1" applyBorder="1" applyAlignment="1">
      <alignment horizontal="left" vertical="center" shrinkToFit="1"/>
    </xf>
    <xf numFmtId="0" fontId="14" fillId="0" borderId="2651" xfId="0" applyFont="1" applyBorder="1" applyAlignment="1">
      <alignment horizontal="left" vertical="center" shrinkToFit="1"/>
    </xf>
    <xf numFmtId="0" fontId="14" fillId="0" borderId="2652" xfId="0" applyFont="1" applyBorder="1" applyAlignment="1">
      <alignment horizontal="left" vertical="center" shrinkToFit="1"/>
    </xf>
    <xf numFmtId="0" fontId="7" fillId="3" borderId="2653" xfId="0" applyFont="1" applyFill="1" applyBorder="1" applyAlignment="1">
      <alignment horizontal="center" vertical="center" wrapText="1"/>
    </xf>
    <xf numFmtId="0" fontId="7" fillId="3" borderId="2654" xfId="0" applyFont="1" applyFill="1" applyBorder="1" applyAlignment="1">
      <alignment horizontal="center" vertical="center" wrapText="1"/>
    </xf>
    <xf numFmtId="0" fontId="7" fillId="3" borderId="2655" xfId="0" applyFont="1" applyFill="1" applyBorder="1" applyAlignment="1">
      <alignment horizontal="center" vertical="center" wrapText="1"/>
    </xf>
    <xf numFmtId="0" fontId="7" fillId="4" borderId="2653" xfId="0" applyFont="1" applyFill="1" applyBorder="1" applyAlignment="1">
      <alignment horizontal="left" vertical="top" wrapText="1"/>
    </xf>
    <xf numFmtId="0" fontId="7" fillId="4" borderId="2654" xfId="0" applyFont="1" applyFill="1" applyBorder="1" applyAlignment="1">
      <alignment horizontal="left" vertical="top" wrapText="1"/>
    </xf>
    <xf numFmtId="0" fontId="7" fillId="4" borderId="2655" xfId="0" applyFont="1" applyFill="1" applyBorder="1" applyAlignment="1">
      <alignment horizontal="left" vertical="top" wrapText="1"/>
    </xf>
    <xf numFmtId="0" fontId="10" fillId="4" borderId="2653" xfId="0" applyFont="1" applyFill="1" applyBorder="1" applyAlignment="1">
      <alignment horizontal="center" vertical="center" wrapText="1"/>
    </xf>
    <xf numFmtId="0" fontId="10" fillId="4" borderId="2655" xfId="0" applyFont="1" applyFill="1" applyBorder="1" applyAlignment="1">
      <alignment horizontal="center" vertical="center" wrapText="1"/>
    </xf>
    <xf numFmtId="0" fontId="16" fillId="0" borderId="2653" xfId="0" applyFont="1" applyBorder="1" applyAlignment="1">
      <alignment horizontal="left" vertical="center" wrapText="1"/>
    </xf>
    <xf numFmtId="0" fontId="16" fillId="0" borderId="2654" xfId="0" applyFont="1" applyBorder="1" applyAlignment="1">
      <alignment horizontal="left" vertical="center" wrapText="1"/>
    </xf>
    <xf numFmtId="0" fontId="16" fillId="0" borderId="2655" xfId="0" applyFont="1" applyBorder="1" applyAlignment="1">
      <alignment horizontal="left" vertical="center" wrapText="1"/>
    </xf>
    <xf numFmtId="0" fontId="7" fillId="3" borderId="2653" xfId="0" applyFont="1" applyFill="1" applyBorder="1" applyAlignment="1">
      <alignment horizontal="center" vertical="center"/>
    </xf>
    <xf numFmtId="0" fontId="7" fillId="3" borderId="2654" xfId="0" applyFont="1" applyFill="1" applyBorder="1" applyAlignment="1">
      <alignment horizontal="center" vertical="center"/>
    </xf>
    <xf numFmtId="0" fontId="11" fillId="0" borderId="2654" xfId="0" applyFont="1" applyBorder="1" applyAlignment="1">
      <alignment horizontal="left" vertical="center" wrapText="1"/>
    </xf>
    <xf numFmtId="0" fontId="11" fillId="0" borderId="2655" xfId="0" applyFont="1" applyBorder="1" applyAlignment="1">
      <alignment horizontal="left" vertical="center" wrapText="1"/>
    </xf>
    <xf numFmtId="0" fontId="7" fillId="3" borderId="2656" xfId="0" applyFont="1" applyFill="1" applyBorder="1" applyAlignment="1">
      <alignment horizontal="center" vertical="center"/>
    </xf>
    <xf numFmtId="0" fontId="7" fillId="3" borderId="2657" xfId="0" applyFont="1" applyFill="1" applyBorder="1" applyAlignment="1">
      <alignment horizontal="center" vertical="center"/>
    </xf>
    <xf numFmtId="0" fontId="13" fillId="0" borderId="2658" xfId="0" applyFont="1" applyBorder="1" applyAlignment="1">
      <alignment horizontal="left" vertical="center" shrinkToFit="1"/>
    </xf>
    <xf numFmtId="0" fontId="13" fillId="0" borderId="2659" xfId="0" applyFont="1" applyBorder="1" applyAlignment="1">
      <alignment horizontal="left" vertical="center" shrinkToFit="1"/>
    </xf>
    <xf numFmtId="0" fontId="13" fillId="0" borderId="2660" xfId="0" applyFont="1" applyBorder="1" applyAlignment="1">
      <alignment horizontal="left" vertical="center" shrinkToFit="1"/>
    </xf>
    <xf numFmtId="0" fontId="7" fillId="4" borderId="2667" xfId="0" applyFont="1" applyFill="1" applyBorder="1" applyAlignment="1">
      <alignment horizontal="left" vertical="top" wrapText="1"/>
    </xf>
    <xf numFmtId="0" fontId="7" fillId="4" borderId="2668" xfId="0" applyFont="1" applyFill="1" applyBorder="1" applyAlignment="1">
      <alignment horizontal="left" vertical="top" wrapText="1"/>
    </xf>
    <xf numFmtId="0" fontId="7" fillId="3" borderId="2661" xfId="0" applyFont="1" applyFill="1" applyBorder="1" applyAlignment="1">
      <alignment horizontal="center" vertical="center"/>
    </xf>
    <xf numFmtId="0" fontId="7" fillId="3" borderId="2662" xfId="0" applyFont="1" applyFill="1" applyBorder="1" applyAlignment="1">
      <alignment horizontal="center" vertical="center"/>
    </xf>
    <xf numFmtId="0" fontId="14" fillId="0" borderId="2663" xfId="0" applyFont="1" applyBorder="1" applyAlignment="1">
      <alignment horizontal="left" vertical="center" shrinkToFit="1"/>
    </xf>
    <xf numFmtId="0" fontId="14" fillId="0" borderId="2664" xfId="0" applyFont="1" applyBorder="1" applyAlignment="1">
      <alignment horizontal="left" vertical="center" shrinkToFit="1"/>
    </xf>
    <xf numFmtId="0" fontId="14" fillId="0" borderId="2665" xfId="0" applyFont="1" applyBorder="1" applyAlignment="1">
      <alignment horizontal="left" vertical="center" shrinkToFit="1"/>
    </xf>
    <xf numFmtId="0" fontId="7" fillId="3" borderId="2674" xfId="0" applyFont="1" applyFill="1" applyBorder="1" applyAlignment="1">
      <alignment horizontal="center" vertical="center"/>
    </xf>
    <xf numFmtId="0" fontId="7" fillId="3" borderId="2675" xfId="0" applyFont="1" applyFill="1" applyBorder="1" applyAlignment="1">
      <alignment horizontal="center" vertical="center"/>
    </xf>
    <xf numFmtId="0" fontId="14" fillId="0" borderId="2676" xfId="0" applyFont="1" applyBorder="1" applyAlignment="1">
      <alignment horizontal="left" vertical="center" shrinkToFit="1"/>
    </xf>
    <xf numFmtId="0" fontId="14" fillId="0" borderId="2677" xfId="0" applyFont="1" applyBorder="1" applyAlignment="1">
      <alignment horizontal="left" vertical="center" shrinkToFit="1"/>
    </xf>
    <xf numFmtId="0" fontId="14" fillId="0" borderId="2678" xfId="0" applyFont="1" applyBorder="1" applyAlignment="1">
      <alignment horizontal="left" vertical="center" shrinkToFit="1"/>
    </xf>
    <xf numFmtId="0" fontId="13" fillId="0" borderId="2663" xfId="0" applyFont="1" applyBorder="1" applyAlignment="1">
      <alignment horizontal="left" vertical="center" shrinkToFit="1"/>
    </xf>
    <xf numFmtId="0" fontId="13" fillId="0" borderId="2664" xfId="0" applyFont="1" applyBorder="1" applyAlignment="1">
      <alignment horizontal="left" vertical="center" shrinkToFit="1"/>
    </xf>
    <xf numFmtId="0" fontId="13" fillId="0" borderId="2665" xfId="0" applyFont="1" applyBorder="1" applyAlignment="1">
      <alignment horizontal="left" vertical="center" shrinkToFit="1"/>
    </xf>
    <xf numFmtId="0" fontId="7" fillId="3" borderId="2666" xfId="0" applyFont="1" applyFill="1" applyBorder="1" applyAlignment="1">
      <alignment horizontal="center" vertical="center" wrapText="1"/>
    </xf>
    <xf numFmtId="0" fontId="7" fillId="3" borderId="2667" xfId="0" applyFont="1" applyFill="1" applyBorder="1" applyAlignment="1">
      <alignment horizontal="center" vertical="center" wrapText="1"/>
    </xf>
    <xf numFmtId="0" fontId="11" fillId="0" borderId="2667" xfId="0" applyFont="1" applyBorder="1" applyAlignment="1">
      <alignment horizontal="left" vertical="center" wrapText="1"/>
    </xf>
    <xf numFmtId="0" fontId="11" fillId="0" borderId="2668" xfId="0" applyFont="1" applyBorder="1" applyAlignment="1">
      <alignment horizontal="left" vertical="center" wrapText="1"/>
    </xf>
    <xf numFmtId="0" fontId="7" fillId="3" borderId="2669" xfId="0" applyFont="1" applyFill="1" applyBorder="1" applyAlignment="1">
      <alignment horizontal="center" vertical="center"/>
    </xf>
    <xf numFmtId="0" fontId="7" fillId="3" borderId="2670" xfId="0" applyFont="1" applyFill="1" applyBorder="1" applyAlignment="1">
      <alignment horizontal="center" vertical="center"/>
    </xf>
    <xf numFmtId="0" fontId="7" fillId="3" borderId="2671" xfId="0" applyFont="1" applyFill="1" applyBorder="1" applyAlignment="1">
      <alignment horizontal="center" vertical="center"/>
    </xf>
    <xf numFmtId="0" fontId="8" fillId="0" borderId="2672" xfId="0" applyFont="1" applyBorder="1" applyAlignment="1">
      <alignment horizontal="left" vertical="top" wrapText="1"/>
    </xf>
    <xf numFmtId="0" fontId="8" fillId="0" borderId="2670" xfId="0" applyFont="1" applyBorder="1" applyAlignment="1">
      <alignment horizontal="left" vertical="top" wrapText="1"/>
    </xf>
    <xf numFmtId="0" fontId="8" fillId="0" borderId="2673" xfId="0" applyFont="1" applyBorder="1" applyAlignment="1">
      <alignment horizontal="left" vertical="top" wrapText="1"/>
    </xf>
    <xf numFmtId="0" fontId="7" fillId="3" borderId="2666" xfId="0" applyFont="1" applyFill="1" applyBorder="1" applyAlignment="1">
      <alignment horizontal="center" vertical="center"/>
    </xf>
    <xf numFmtId="0" fontId="7" fillId="3" borderId="2667" xfId="0" applyFont="1" applyFill="1" applyBorder="1" applyAlignment="1">
      <alignment horizontal="center" vertical="center"/>
    </xf>
    <xf numFmtId="0" fontId="7" fillId="3" borderId="2679" xfId="0" applyFont="1" applyFill="1" applyBorder="1" applyAlignment="1">
      <alignment horizontal="center" vertical="center" wrapText="1"/>
    </xf>
    <xf numFmtId="0" fontId="7" fillId="3" borderId="2690" xfId="0" applyFont="1" applyFill="1" applyBorder="1" applyAlignment="1">
      <alignment horizontal="center" vertical="center"/>
    </xf>
    <xf numFmtId="0" fontId="7" fillId="3" borderId="2691" xfId="0" applyFont="1" applyFill="1" applyBorder="1" applyAlignment="1">
      <alignment horizontal="center" vertical="center"/>
    </xf>
    <xf numFmtId="0" fontId="7" fillId="3" borderId="2692" xfId="0" applyFont="1" applyFill="1" applyBorder="1" applyAlignment="1">
      <alignment horizontal="center" vertical="center"/>
    </xf>
    <xf numFmtId="0" fontId="8" fillId="0" borderId="2693" xfId="0" applyFont="1" applyBorder="1" applyAlignment="1">
      <alignment horizontal="left" vertical="top" wrapText="1"/>
    </xf>
    <xf numFmtId="0" fontId="8" fillId="0" borderId="2691" xfId="0" applyFont="1" applyBorder="1" applyAlignment="1">
      <alignment horizontal="left" vertical="top" wrapText="1"/>
    </xf>
    <xf numFmtId="0" fontId="8" fillId="0" borderId="2694" xfId="0" applyFont="1" applyBorder="1" applyAlignment="1">
      <alignment horizontal="left" vertical="top" wrapText="1"/>
    </xf>
    <xf numFmtId="0" fontId="7" fillId="3" borderId="2685" xfId="0" applyFont="1" applyFill="1" applyBorder="1" applyAlignment="1">
      <alignment horizontal="center" vertical="center"/>
    </xf>
    <xf numFmtId="0" fontId="7" fillId="3" borderId="2686" xfId="0" applyFont="1" applyFill="1" applyBorder="1" applyAlignment="1">
      <alignment horizontal="center" vertical="center"/>
    </xf>
    <xf numFmtId="0" fontId="14" fillId="0" borderId="2687" xfId="0" applyFont="1" applyBorder="1" applyAlignment="1">
      <alignment horizontal="left" vertical="center" shrinkToFit="1"/>
    </xf>
    <xf numFmtId="0" fontId="14" fillId="0" borderId="2688" xfId="0" applyFont="1" applyBorder="1" applyAlignment="1">
      <alignment horizontal="left" vertical="center" shrinkToFit="1"/>
    </xf>
    <xf numFmtId="0" fontId="14" fillId="0" borderId="2689" xfId="0" applyFont="1" applyBorder="1" applyAlignment="1">
      <alignment horizontal="left" vertical="center" shrinkToFit="1"/>
    </xf>
    <xf numFmtId="0" fontId="7" fillId="3" borderId="2680" xfId="0" applyFont="1" applyFill="1" applyBorder="1" applyAlignment="1">
      <alignment horizontal="center" vertical="center"/>
    </xf>
    <xf numFmtId="0" fontId="7" fillId="3" borderId="2681" xfId="0" applyFont="1" applyFill="1" applyBorder="1" applyAlignment="1">
      <alignment horizontal="center" vertical="center"/>
    </xf>
    <xf numFmtId="0" fontId="13" fillId="0" borderId="2682" xfId="0" applyFont="1" applyBorder="1" applyAlignment="1">
      <alignment horizontal="left" vertical="center" shrinkToFit="1"/>
    </xf>
    <xf numFmtId="0" fontId="13" fillId="0" borderId="2683" xfId="0" applyFont="1" applyBorder="1" applyAlignment="1">
      <alignment horizontal="left" vertical="center" shrinkToFit="1"/>
    </xf>
    <xf numFmtId="0" fontId="13" fillId="0" borderId="2684" xfId="0" applyFont="1" applyBorder="1" applyAlignment="1">
      <alignment horizontal="left" vertical="center" shrinkToFit="1"/>
    </xf>
    <xf numFmtId="0" fontId="13" fillId="0" borderId="2687" xfId="0" applyFont="1" applyBorder="1" applyAlignment="1">
      <alignment horizontal="left" vertical="center" shrinkToFit="1"/>
    </xf>
    <xf numFmtId="0" fontId="13" fillId="0" borderId="2688" xfId="0" applyFont="1" applyBorder="1" applyAlignment="1">
      <alignment horizontal="left" vertical="center" shrinkToFit="1"/>
    </xf>
    <xf numFmtId="0" fontId="13" fillId="0" borderId="2689" xfId="0" applyFont="1" applyBorder="1" applyAlignment="1">
      <alignment horizontal="left" vertical="center" shrinkToFit="1"/>
    </xf>
    <xf numFmtId="0" fontId="7" fillId="3" borderId="2695" xfId="0" applyFont="1" applyFill="1" applyBorder="1" applyAlignment="1">
      <alignment horizontal="center" vertical="center"/>
    </xf>
    <xf numFmtId="0" fontId="7" fillId="3" borderId="2696" xfId="0" applyFont="1" applyFill="1" applyBorder="1" applyAlignment="1">
      <alignment horizontal="center" vertical="center"/>
    </xf>
    <xf numFmtId="0" fontId="14" fillId="0" borderId="2697" xfId="0" applyFont="1" applyBorder="1" applyAlignment="1">
      <alignment horizontal="left" vertical="center" shrinkToFit="1"/>
    </xf>
    <xf numFmtId="0" fontId="14" fillId="0" borderId="2698" xfId="0" applyFont="1" applyBorder="1" applyAlignment="1">
      <alignment horizontal="left" vertical="center" shrinkToFit="1"/>
    </xf>
    <xf numFmtId="0" fontId="14" fillId="0" borderId="2699" xfId="0" applyFont="1" applyBorder="1" applyAlignment="1">
      <alignment horizontal="left" vertical="center" shrinkToFit="1"/>
    </xf>
    <xf numFmtId="38" fontId="8" fillId="5" borderId="7" xfId="1" applyFont="1" applyFill="1" applyBorder="1" applyAlignment="1">
      <alignment horizontal="right" vertical="center" wrapText="1"/>
    </xf>
    <xf numFmtId="10" fontId="8" fillId="5" borderId="7" xfId="1" applyNumberFormat="1" applyFont="1" applyFill="1" applyBorder="1" applyAlignment="1">
      <alignment horizontal="right" vertical="center" wrapText="1"/>
    </xf>
    <xf numFmtId="0" fontId="7" fillId="3" borderId="2700" xfId="0" applyFont="1" applyFill="1" applyBorder="1" applyAlignment="1">
      <alignment horizontal="center" vertical="center" wrapText="1"/>
    </xf>
    <xf numFmtId="0" fontId="7" fillId="3" borderId="2701" xfId="0" applyFont="1" applyFill="1" applyBorder="1" applyAlignment="1">
      <alignment horizontal="center" vertical="center" wrapText="1"/>
    </xf>
    <xf numFmtId="0" fontId="7" fillId="3" borderId="2702" xfId="0" applyFont="1" applyFill="1" applyBorder="1" applyAlignment="1">
      <alignment horizontal="center" vertical="center" wrapText="1"/>
    </xf>
    <xf numFmtId="0" fontId="7" fillId="4" borderId="2700" xfId="0" applyFont="1" applyFill="1" applyBorder="1" applyAlignment="1">
      <alignment horizontal="left" vertical="top" wrapText="1"/>
    </xf>
    <xf numFmtId="0" fontId="7" fillId="4" borderId="2701" xfId="0" applyFont="1" applyFill="1" applyBorder="1" applyAlignment="1">
      <alignment horizontal="left" vertical="top" wrapText="1"/>
    </xf>
    <xf numFmtId="0" fontId="7" fillId="4" borderId="2702" xfId="0" applyFont="1" applyFill="1" applyBorder="1" applyAlignment="1">
      <alignment horizontal="left" vertical="top" wrapText="1"/>
    </xf>
    <xf numFmtId="0" fontId="10" fillId="4" borderId="2700" xfId="0" applyFont="1" applyFill="1" applyBorder="1" applyAlignment="1">
      <alignment horizontal="center" vertical="center" wrapText="1"/>
    </xf>
    <xf numFmtId="0" fontId="10" fillId="4" borderId="2702" xfId="0" applyFont="1" applyFill="1" applyBorder="1" applyAlignment="1">
      <alignment horizontal="center" vertical="center" wrapText="1"/>
    </xf>
    <xf numFmtId="0" fontId="16" fillId="0" borderId="2700" xfId="0" applyFont="1" applyBorder="1" applyAlignment="1">
      <alignment horizontal="left" vertical="center" wrapText="1"/>
    </xf>
    <xf numFmtId="0" fontId="16" fillId="0" borderId="2701" xfId="0" applyFont="1" applyBorder="1" applyAlignment="1">
      <alignment horizontal="left" vertical="center" wrapText="1"/>
    </xf>
    <xf numFmtId="0" fontId="16" fillId="0" borderId="2702" xfId="0" applyFont="1" applyBorder="1" applyAlignment="1">
      <alignment horizontal="left" vertical="center" wrapText="1"/>
    </xf>
    <xf numFmtId="0" fontId="7" fillId="3" borderId="2700" xfId="0" applyFont="1" applyFill="1" applyBorder="1" applyAlignment="1">
      <alignment horizontal="center" vertical="center"/>
    </xf>
    <xf numFmtId="0" fontId="7" fillId="3" borderId="2701" xfId="0" applyFont="1" applyFill="1" applyBorder="1" applyAlignment="1">
      <alignment horizontal="center" vertical="center"/>
    </xf>
    <xf numFmtId="0" fontId="11" fillId="0" borderId="2701" xfId="0" applyFont="1" applyBorder="1" applyAlignment="1">
      <alignment horizontal="left" vertical="center" wrapText="1"/>
    </xf>
    <xf numFmtId="0" fontId="11" fillId="0" borderId="2702" xfId="0" applyFont="1" applyBorder="1" applyAlignment="1">
      <alignment horizontal="left" vertical="center" wrapText="1"/>
    </xf>
    <xf numFmtId="0" fontId="7" fillId="3" borderId="2703" xfId="0" applyFont="1" applyFill="1" applyBorder="1" applyAlignment="1">
      <alignment horizontal="center" vertical="center"/>
    </xf>
    <xf numFmtId="0" fontId="7" fillId="3" borderId="2704" xfId="0" applyFont="1" applyFill="1" applyBorder="1" applyAlignment="1">
      <alignment horizontal="center" vertical="center"/>
    </xf>
    <xf numFmtId="0" fontId="13" fillId="0" borderId="2705" xfId="0" applyFont="1" applyBorder="1" applyAlignment="1">
      <alignment horizontal="left" vertical="center" shrinkToFit="1"/>
    </xf>
    <xf numFmtId="0" fontId="13" fillId="0" borderId="2706" xfId="0" applyFont="1" applyBorder="1" applyAlignment="1">
      <alignment horizontal="left" vertical="center" shrinkToFit="1"/>
    </xf>
    <xf numFmtId="0" fontId="13" fillId="0" borderId="2707" xfId="0" applyFont="1" applyBorder="1" applyAlignment="1">
      <alignment horizontal="left" vertical="center" shrinkToFit="1"/>
    </xf>
    <xf numFmtId="0" fontId="7" fillId="4" borderId="2714" xfId="0" applyFont="1" applyFill="1" applyBorder="1" applyAlignment="1">
      <alignment horizontal="left" vertical="top" wrapText="1"/>
    </xf>
    <xf numFmtId="0" fontId="7" fillId="4" borderId="2715" xfId="0" applyFont="1" applyFill="1" applyBorder="1" applyAlignment="1">
      <alignment horizontal="left" vertical="top" wrapText="1"/>
    </xf>
    <xf numFmtId="0" fontId="7" fillId="3" borderId="2708" xfId="0" applyFont="1" applyFill="1" applyBorder="1" applyAlignment="1">
      <alignment horizontal="center" vertical="center"/>
    </xf>
    <xf numFmtId="0" fontId="7" fillId="3" borderId="2709" xfId="0" applyFont="1" applyFill="1" applyBorder="1" applyAlignment="1">
      <alignment horizontal="center" vertical="center"/>
    </xf>
    <xf numFmtId="0" fontId="14" fillId="0" borderId="2710" xfId="0" applyFont="1" applyBorder="1" applyAlignment="1">
      <alignment horizontal="left" vertical="center" shrinkToFit="1"/>
    </xf>
    <xf numFmtId="0" fontId="14" fillId="0" borderId="2711" xfId="0" applyFont="1" applyBorder="1" applyAlignment="1">
      <alignment horizontal="left" vertical="center" shrinkToFit="1"/>
    </xf>
    <xf numFmtId="0" fontId="14" fillId="0" borderId="2712" xfId="0" applyFont="1" applyBorder="1" applyAlignment="1">
      <alignment horizontal="left" vertical="center" shrinkToFit="1"/>
    </xf>
    <xf numFmtId="0" fontId="7" fillId="3" borderId="2721" xfId="0" applyFont="1" applyFill="1" applyBorder="1" applyAlignment="1">
      <alignment horizontal="center" vertical="center"/>
    </xf>
    <xf numFmtId="0" fontId="7" fillId="3" borderId="2722" xfId="0" applyFont="1" applyFill="1" applyBorder="1" applyAlignment="1">
      <alignment horizontal="center" vertical="center"/>
    </xf>
    <xf numFmtId="0" fontId="14" fillId="0" borderId="2723" xfId="0" applyFont="1" applyBorder="1" applyAlignment="1">
      <alignment horizontal="left" vertical="center" shrinkToFit="1"/>
    </xf>
    <xf numFmtId="0" fontId="14" fillId="0" borderId="2724" xfId="0" applyFont="1" applyBorder="1" applyAlignment="1">
      <alignment horizontal="left" vertical="center" shrinkToFit="1"/>
    </xf>
    <xf numFmtId="0" fontId="14" fillId="0" borderId="2725" xfId="0" applyFont="1" applyBorder="1" applyAlignment="1">
      <alignment horizontal="left" vertical="center" shrinkToFit="1"/>
    </xf>
    <xf numFmtId="0" fontId="13" fillId="0" borderId="2710" xfId="0" applyFont="1" applyBorder="1" applyAlignment="1">
      <alignment horizontal="left" vertical="center" shrinkToFit="1"/>
    </xf>
    <xf numFmtId="0" fontId="13" fillId="0" borderId="2711" xfId="0" applyFont="1" applyBorder="1" applyAlignment="1">
      <alignment horizontal="left" vertical="center" shrinkToFit="1"/>
    </xf>
    <xf numFmtId="0" fontId="13" fillId="0" borderId="2712" xfId="0" applyFont="1" applyBorder="1" applyAlignment="1">
      <alignment horizontal="left" vertical="center" shrinkToFit="1"/>
    </xf>
    <xf numFmtId="0" fontId="7" fillId="3" borderId="2713" xfId="0" applyFont="1" applyFill="1" applyBorder="1" applyAlignment="1">
      <alignment horizontal="center" vertical="center" wrapText="1"/>
    </xf>
    <xf numFmtId="0" fontId="7" fillId="3" borderId="2714" xfId="0" applyFont="1" applyFill="1" applyBorder="1" applyAlignment="1">
      <alignment horizontal="center" vertical="center" wrapText="1"/>
    </xf>
    <xf numFmtId="0" fontId="11" fillId="0" borderId="2714" xfId="0" applyFont="1" applyBorder="1" applyAlignment="1">
      <alignment horizontal="left" vertical="center" wrapText="1"/>
    </xf>
    <xf numFmtId="0" fontId="11" fillId="0" borderId="2715" xfId="0" applyFont="1" applyBorder="1" applyAlignment="1">
      <alignment horizontal="left" vertical="center" wrapText="1"/>
    </xf>
    <xf numFmtId="0" fontId="7" fillId="3" borderId="2716" xfId="0" applyFont="1" applyFill="1" applyBorder="1" applyAlignment="1">
      <alignment horizontal="center" vertical="center"/>
    </xf>
    <xf numFmtId="0" fontId="7" fillId="3" borderId="2717" xfId="0" applyFont="1" applyFill="1" applyBorder="1" applyAlignment="1">
      <alignment horizontal="center" vertical="center"/>
    </xf>
    <xf numFmtId="0" fontId="7" fillId="3" borderId="2718" xfId="0" applyFont="1" applyFill="1" applyBorder="1" applyAlignment="1">
      <alignment horizontal="center" vertical="center"/>
    </xf>
    <xf numFmtId="0" fontId="8" fillId="0" borderId="2719" xfId="0" applyFont="1" applyBorder="1" applyAlignment="1">
      <alignment horizontal="left" vertical="top" wrapText="1"/>
    </xf>
    <xf numFmtId="0" fontId="8" fillId="0" borderId="2717" xfId="0" applyFont="1" applyBorder="1" applyAlignment="1">
      <alignment horizontal="left" vertical="top" wrapText="1"/>
    </xf>
    <xf numFmtId="0" fontId="8" fillId="0" borderId="2720" xfId="0" applyFont="1" applyBorder="1" applyAlignment="1">
      <alignment horizontal="left" vertical="top" wrapText="1"/>
    </xf>
    <xf numFmtId="0" fontId="7" fillId="3" borderId="2713" xfId="0" applyFont="1" applyFill="1" applyBorder="1" applyAlignment="1">
      <alignment horizontal="center" vertical="center"/>
    </xf>
    <xf numFmtId="0" fontId="7" fillId="3" borderId="2714" xfId="0" applyFont="1" applyFill="1" applyBorder="1" applyAlignment="1">
      <alignment horizontal="center" vertical="center"/>
    </xf>
    <xf numFmtId="0" fontId="7" fillId="3" borderId="2726" xfId="0" applyFont="1" applyFill="1" applyBorder="1" applyAlignment="1">
      <alignment horizontal="center" vertical="center" wrapText="1"/>
    </xf>
    <xf numFmtId="0" fontId="7" fillId="3" borderId="2737" xfId="0" applyFont="1" applyFill="1" applyBorder="1" applyAlignment="1">
      <alignment horizontal="center" vertical="center"/>
    </xf>
    <xf numFmtId="0" fontId="7" fillId="3" borderId="2738" xfId="0" applyFont="1" applyFill="1" applyBorder="1" applyAlignment="1">
      <alignment horizontal="center" vertical="center"/>
    </xf>
    <xf numFmtId="0" fontId="7" fillId="3" borderId="2739" xfId="0" applyFont="1" applyFill="1" applyBorder="1" applyAlignment="1">
      <alignment horizontal="center" vertical="center"/>
    </xf>
    <xf numFmtId="0" fontId="8" fillId="0" borderId="2740" xfId="0" applyFont="1" applyBorder="1" applyAlignment="1">
      <alignment horizontal="left" vertical="top" wrapText="1"/>
    </xf>
    <xf numFmtId="0" fontId="8" fillId="0" borderId="2738" xfId="0" applyFont="1" applyBorder="1" applyAlignment="1">
      <alignment horizontal="left" vertical="top" wrapText="1"/>
    </xf>
    <xf numFmtId="0" fontId="8" fillId="0" borderId="2741" xfId="0" applyFont="1" applyBorder="1" applyAlignment="1">
      <alignment horizontal="left" vertical="top" wrapText="1"/>
    </xf>
    <xf numFmtId="0" fontId="7" fillId="3" borderId="2732" xfId="0" applyFont="1" applyFill="1" applyBorder="1" applyAlignment="1">
      <alignment horizontal="center" vertical="center"/>
    </xf>
    <xf numFmtId="0" fontId="7" fillId="3" borderId="2733" xfId="0" applyFont="1" applyFill="1" applyBorder="1" applyAlignment="1">
      <alignment horizontal="center" vertical="center"/>
    </xf>
    <xf numFmtId="0" fontId="14" fillId="0" borderId="2734" xfId="0" applyFont="1" applyBorder="1" applyAlignment="1">
      <alignment horizontal="left" vertical="center" shrinkToFit="1"/>
    </xf>
    <xf numFmtId="0" fontId="14" fillId="0" borderId="2735" xfId="0" applyFont="1" applyBorder="1" applyAlignment="1">
      <alignment horizontal="left" vertical="center" shrinkToFit="1"/>
    </xf>
    <xf numFmtId="0" fontId="14" fillId="0" borderId="2736" xfId="0" applyFont="1" applyBorder="1" applyAlignment="1">
      <alignment horizontal="left" vertical="center" shrinkToFit="1"/>
    </xf>
    <xf numFmtId="0" fontId="7" fillId="3" borderId="2727" xfId="0" applyFont="1" applyFill="1" applyBorder="1" applyAlignment="1">
      <alignment horizontal="center" vertical="center"/>
    </xf>
    <xf numFmtId="0" fontId="7" fillId="3" borderId="2728" xfId="0" applyFont="1" applyFill="1" applyBorder="1" applyAlignment="1">
      <alignment horizontal="center" vertical="center"/>
    </xf>
    <xf numFmtId="0" fontId="13" fillId="0" borderId="2729" xfId="0" applyFont="1" applyBorder="1" applyAlignment="1">
      <alignment horizontal="left" vertical="center" shrinkToFit="1"/>
    </xf>
    <xf numFmtId="0" fontId="13" fillId="0" borderId="2730" xfId="0" applyFont="1" applyBorder="1" applyAlignment="1">
      <alignment horizontal="left" vertical="center" shrinkToFit="1"/>
    </xf>
    <xf numFmtId="0" fontId="13" fillId="0" borderId="2731" xfId="0" applyFont="1" applyBorder="1" applyAlignment="1">
      <alignment horizontal="left" vertical="center" shrinkToFit="1"/>
    </xf>
    <xf numFmtId="0" fontId="13" fillId="0" borderId="2734" xfId="0" applyFont="1" applyBorder="1" applyAlignment="1">
      <alignment horizontal="left" vertical="center" shrinkToFit="1"/>
    </xf>
    <xf numFmtId="0" fontId="13" fillId="0" borderId="2735" xfId="0" applyFont="1" applyBorder="1" applyAlignment="1">
      <alignment horizontal="left" vertical="center" shrinkToFit="1"/>
    </xf>
    <xf numFmtId="0" fontId="13" fillId="0" borderId="2736" xfId="0" applyFont="1" applyBorder="1" applyAlignment="1">
      <alignment horizontal="left" vertical="center" shrinkToFit="1"/>
    </xf>
    <xf numFmtId="0" fontId="7" fillId="3" borderId="2742" xfId="0" applyFont="1" applyFill="1" applyBorder="1" applyAlignment="1">
      <alignment horizontal="center" vertical="center"/>
    </xf>
    <xf numFmtId="0" fontId="7" fillId="3" borderId="2743" xfId="0" applyFont="1" applyFill="1" applyBorder="1" applyAlignment="1">
      <alignment horizontal="center" vertical="center"/>
    </xf>
    <xf numFmtId="0" fontId="14" fillId="0" borderId="2744" xfId="0" applyFont="1" applyBorder="1" applyAlignment="1">
      <alignment horizontal="left" vertical="center" shrinkToFit="1"/>
    </xf>
    <xf numFmtId="0" fontId="14" fillId="0" borderId="2745" xfId="0" applyFont="1" applyBorder="1" applyAlignment="1">
      <alignment horizontal="left" vertical="center" shrinkToFit="1"/>
    </xf>
    <xf numFmtId="0" fontId="14" fillId="0" borderId="2746" xfId="0" applyFont="1" applyBorder="1" applyAlignment="1">
      <alignment horizontal="left" vertical="center" shrinkToFit="1"/>
    </xf>
    <xf numFmtId="0" fontId="7" fillId="3" borderId="2747" xfId="0" applyFont="1" applyFill="1" applyBorder="1" applyAlignment="1">
      <alignment horizontal="center" vertical="center" wrapText="1"/>
    </xf>
    <xf numFmtId="0" fontId="7" fillId="3" borderId="2748" xfId="0" applyFont="1" applyFill="1" applyBorder="1" applyAlignment="1">
      <alignment horizontal="center" vertical="center" wrapText="1"/>
    </xf>
    <xf numFmtId="0" fontId="7" fillId="3" borderId="2749" xfId="0" applyFont="1" applyFill="1" applyBorder="1" applyAlignment="1">
      <alignment horizontal="center" vertical="center" wrapText="1"/>
    </xf>
    <xf numFmtId="0" fontId="7" fillId="4" borderId="2747" xfId="0" applyFont="1" applyFill="1" applyBorder="1" applyAlignment="1">
      <alignment horizontal="left" vertical="top" wrapText="1"/>
    </xf>
    <xf numFmtId="0" fontId="7" fillId="4" borderId="2748" xfId="0" applyFont="1" applyFill="1" applyBorder="1" applyAlignment="1">
      <alignment horizontal="left" vertical="top" wrapText="1"/>
    </xf>
    <xf numFmtId="0" fontId="7" fillId="4" borderId="2749" xfId="0" applyFont="1" applyFill="1" applyBorder="1" applyAlignment="1">
      <alignment horizontal="left" vertical="top" wrapText="1"/>
    </xf>
    <xf numFmtId="0" fontId="10" fillId="4" borderId="2747" xfId="0" applyFont="1" applyFill="1" applyBorder="1" applyAlignment="1">
      <alignment horizontal="center" vertical="center" wrapText="1"/>
    </xf>
    <xf numFmtId="0" fontId="10" fillId="4" borderId="2749" xfId="0" applyFont="1" applyFill="1" applyBorder="1" applyAlignment="1">
      <alignment horizontal="center" vertical="center" wrapText="1"/>
    </xf>
    <xf numFmtId="0" fontId="16" fillId="0" borderId="2747" xfId="0" applyFont="1" applyBorder="1" applyAlignment="1">
      <alignment horizontal="left" vertical="center" wrapText="1"/>
    </xf>
    <xf numFmtId="0" fontId="16" fillId="0" borderId="2748" xfId="0" applyFont="1" applyBorder="1" applyAlignment="1">
      <alignment horizontal="left" vertical="center" wrapText="1"/>
    </xf>
    <xf numFmtId="0" fontId="16" fillId="0" borderId="2749" xfId="0" applyFont="1" applyBorder="1" applyAlignment="1">
      <alignment horizontal="left" vertical="center" wrapText="1"/>
    </xf>
    <xf numFmtId="0" fontId="7" fillId="3" borderId="2747" xfId="0" applyFont="1" applyFill="1" applyBorder="1" applyAlignment="1">
      <alignment horizontal="center" vertical="center"/>
    </xf>
    <xf numFmtId="0" fontId="7" fillId="3" borderId="2748" xfId="0" applyFont="1" applyFill="1" applyBorder="1" applyAlignment="1">
      <alignment horizontal="center" vertical="center"/>
    </xf>
  </cellXfs>
  <cellStyles count="4">
    <cellStyle name="ハイパーリンク" xfId="3" builtinId="8"/>
    <cellStyle name="桁区切り" xfId="1" builtinId="6"/>
    <cellStyle name="標準" xfId="0" builtinId="0"/>
    <cellStyle name="標準 3" xfId="2"/>
  </cellStyles>
  <dxfs count="14">
    <dxf>
      <fill>
        <patternFill>
          <bgColor rgb="FFFFFF66"/>
        </patternFill>
      </fill>
    </dxf>
    <dxf>
      <fill>
        <patternFill>
          <bgColor theme="7" tint="0.59996337778862885"/>
        </patternFill>
      </fill>
    </dxf>
    <dxf>
      <fill>
        <patternFill>
          <bgColor theme="7" tint="0.39994506668294322"/>
        </patternFill>
      </fill>
    </dxf>
    <dxf>
      <fill>
        <patternFill>
          <bgColor theme="8" tint="0.39994506668294322"/>
        </patternFill>
      </fill>
    </dxf>
    <dxf>
      <font>
        <color theme="0"/>
      </font>
      <fill>
        <patternFill>
          <bgColor theme="8" tint="-0.499984740745262"/>
        </patternFill>
      </fill>
    </dxf>
    <dxf>
      <font>
        <color theme="0"/>
      </font>
      <fill>
        <patternFill>
          <bgColor theme="8" tint="-0.499984740745262"/>
        </patternFill>
      </fill>
    </dxf>
    <dxf>
      <font>
        <color rgb="FF006100"/>
      </font>
      <fill>
        <patternFill>
          <bgColor rgb="FFC6EFCE"/>
        </patternFill>
      </fill>
    </dxf>
    <dxf>
      <fill>
        <patternFill>
          <bgColor rgb="FFFFFF66"/>
        </patternFill>
      </fill>
    </dxf>
    <dxf>
      <fill>
        <patternFill>
          <bgColor theme="7" tint="0.59996337778862885"/>
        </patternFill>
      </fill>
    </dxf>
    <dxf>
      <fill>
        <patternFill>
          <bgColor theme="7" tint="0.39994506668294322"/>
        </patternFill>
      </fill>
    </dxf>
    <dxf>
      <fill>
        <patternFill>
          <bgColor theme="8" tint="0.39994506668294322"/>
        </patternFill>
      </fill>
    </dxf>
    <dxf>
      <font>
        <color theme="0"/>
      </font>
      <fill>
        <patternFill>
          <bgColor theme="8" tint="-0.499984740745262"/>
        </patternFill>
      </fill>
    </dxf>
    <dxf>
      <font>
        <color theme="0"/>
      </font>
      <fill>
        <patternFill>
          <bgColor theme="8" tint="-0.499984740745262"/>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view="pageBreakPreview" zoomScale="70" zoomScaleNormal="70" zoomScaleSheetLayoutView="70" workbookViewId="0"/>
  </sheetViews>
  <sheetFormatPr defaultColWidth="9" defaultRowHeight="18.75" x14ac:dyDescent="0.4"/>
  <cols>
    <col min="1" max="1" width="9" style="25"/>
    <col min="2" max="2" width="23.625" style="25" customWidth="1"/>
    <col min="3" max="3" width="22.375" style="30" customWidth="1"/>
    <col min="4" max="4" width="31.875" style="30" customWidth="1"/>
    <col min="5" max="5" width="23.75" style="30" hidden="1" customWidth="1"/>
    <col min="6" max="6" width="29.25" style="25" hidden="1" customWidth="1"/>
    <col min="7" max="7" width="44.5" style="30" customWidth="1"/>
    <col min="8" max="8" width="9" style="38"/>
    <col min="9" max="9" width="13" style="39" bestFit="1" customWidth="1"/>
    <col min="10" max="13" width="9" style="40"/>
    <col min="14" max="14" width="22.75" style="25" customWidth="1"/>
    <col min="15" max="16384" width="9" style="25"/>
  </cols>
  <sheetData>
    <row r="1" spans="1:14" x14ac:dyDescent="0.4">
      <c r="A1" s="24" t="s">
        <v>585</v>
      </c>
      <c r="B1" s="24" t="s">
        <v>503</v>
      </c>
      <c r="C1" s="24" t="s">
        <v>504</v>
      </c>
      <c r="D1" s="24" t="s">
        <v>505</v>
      </c>
      <c r="E1" s="24" t="s">
        <v>506</v>
      </c>
      <c r="F1" s="24" t="s">
        <v>507</v>
      </c>
      <c r="G1" s="24" t="s">
        <v>582</v>
      </c>
      <c r="H1" s="31" t="s">
        <v>569</v>
      </c>
      <c r="I1" s="32" t="s">
        <v>570</v>
      </c>
      <c r="J1" s="33" t="s">
        <v>571</v>
      </c>
      <c r="K1" s="33" t="s">
        <v>572</v>
      </c>
      <c r="L1" s="33" t="s">
        <v>573</v>
      </c>
      <c r="M1" s="33" t="s">
        <v>574</v>
      </c>
      <c r="N1" s="24" t="s">
        <v>575</v>
      </c>
    </row>
    <row r="2" spans="1:14" x14ac:dyDescent="0.4">
      <c r="A2" s="27">
        <v>328</v>
      </c>
      <c r="B2" s="29" t="s">
        <v>508</v>
      </c>
      <c r="C2" s="26" t="s">
        <v>44</v>
      </c>
      <c r="D2" s="26" t="s">
        <v>45</v>
      </c>
      <c r="E2" s="27" t="s">
        <v>509</v>
      </c>
      <c r="F2" s="27" t="str">
        <f t="shared" ref="F2:F60" ca="1" si="0">INDIRECT("'"&amp;E2&amp;"'!E7")</f>
        <v>都市計画審議会</v>
      </c>
      <c r="G2" s="28" t="str">
        <f t="shared" ref="G2:G59" ca="1" si="1">HYPERLINK("#'"&amp;E2&amp;"'!A1", F2)</f>
        <v>都市計画審議会</v>
      </c>
      <c r="H2" s="34" t="s">
        <v>47</v>
      </c>
      <c r="I2" s="35">
        <v>175</v>
      </c>
      <c r="J2" s="36" t="s">
        <v>576</v>
      </c>
      <c r="K2" s="36" t="s">
        <v>576</v>
      </c>
      <c r="L2" s="36" t="s">
        <v>577</v>
      </c>
      <c r="M2" s="36" t="s">
        <v>577</v>
      </c>
      <c r="N2" s="37" t="s">
        <v>578</v>
      </c>
    </row>
    <row r="3" spans="1:14" x14ac:dyDescent="0.4">
      <c r="A3" s="27">
        <v>329</v>
      </c>
      <c r="B3" s="29" t="s">
        <v>508</v>
      </c>
      <c r="C3" s="26" t="s">
        <v>44</v>
      </c>
      <c r="D3" s="26" t="s">
        <v>45</v>
      </c>
      <c r="E3" s="27" t="s">
        <v>510</v>
      </c>
      <c r="F3" s="27" t="str">
        <f t="shared" ca="1" si="0"/>
        <v>まちづくり基礎調査</v>
      </c>
      <c r="G3" s="28" t="str">
        <f t="shared" ca="1" si="1"/>
        <v>まちづくり基礎調査</v>
      </c>
      <c r="H3" s="34" t="s">
        <v>47</v>
      </c>
      <c r="I3" s="35">
        <v>99</v>
      </c>
      <c r="J3" s="36" t="s">
        <v>576</v>
      </c>
      <c r="K3" s="36" t="s">
        <v>577</v>
      </c>
      <c r="L3" s="36" t="s">
        <v>577</v>
      </c>
      <c r="M3" s="36" t="s">
        <v>577</v>
      </c>
      <c r="N3" s="37" t="s">
        <v>579</v>
      </c>
    </row>
    <row r="4" spans="1:14" x14ac:dyDescent="0.4">
      <c r="A4" s="27">
        <v>330</v>
      </c>
      <c r="B4" s="29" t="s">
        <v>508</v>
      </c>
      <c r="C4" s="26" t="s">
        <v>44</v>
      </c>
      <c r="D4" s="26" t="s">
        <v>45</v>
      </c>
      <c r="E4" s="27" t="s">
        <v>511</v>
      </c>
      <c r="F4" s="27" t="str">
        <f t="shared" ca="1" si="0"/>
        <v>都市計画図等作成</v>
      </c>
      <c r="G4" s="28" t="str">
        <f t="shared" ca="1" si="1"/>
        <v>都市計画図等作成</v>
      </c>
      <c r="H4" s="34" t="s">
        <v>47</v>
      </c>
      <c r="I4" s="35">
        <v>912</v>
      </c>
      <c r="J4" s="36" t="s">
        <v>576</v>
      </c>
      <c r="K4" s="36" t="s">
        <v>576</v>
      </c>
      <c r="L4" s="36" t="s">
        <v>577</v>
      </c>
      <c r="M4" s="36" t="s">
        <v>577</v>
      </c>
      <c r="N4" s="37" t="s">
        <v>578</v>
      </c>
    </row>
    <row r="5" spans="1:14" x14ac:dyDescent="0.4">
      <c r="A5" s="27">
        <v>331</v>
      </c>
      <c r="B5" s="29" t="s">
        <v>508</v>
      </c>
      <c r="C5" s="26" t="s">
        <v>44</v>
      </c>
      <c r="D5" s="26" t="s">
        <v>45</v>
      </c>
      <c r="E5" s="27" t="s">
        <v>512</v>
      </c>
      <c r="F5" s="27" t="str">
        <f t="shared" ca="1" si="0"/>
        <v>景観審議会</v>
      </c>
      <c r="G5" s="28" t="str">
        <f t="shared" ca="1" si="1"/>
        <v>景観審議会</v>
      </c>
      <c r="H5" s="34" t="s">
        <v>47</v>
      </c>
      <c r="I5" s="35">
        <v>0</v>
      </c>
      <c r="J5" s="36" t="s">
        <v>576</v>
      </c>
      <c r="K5" s="36" t="s">
        <v>576</v>
      </c>
      <c r="L5" s="36" t="s">
        <v>577</v>
      </c>
      <c r="M5" s="36" t="s">
        <v>577</v>
      </c>
      <c r="N5" s="37" t="s">
        <v>578</v>
      </c>
    </row>
    <row r="6" spans="1:14" x14ac:dyDescent="0.4">
      <c r="A6" s="27">
        <v>332</v>
      </c>
      <c r="B6" s="29" t="s">
        <v>508</v>
      </c>
      <c r="C6" s="26" t="s">
        <v>44</v>
      </c>
      <c r="D6" s="26" t="s">
        <v>45</v>
      </c>
      <c r="E6" s="27" t="s">
        <v>513</v>
      </c>
      <c r="F6" s="27" t="str">
        <f t="shared" ca="1" si="0"/>
        <v>産業用地適地選定</v>
      </c>
      <c r="G6" s="28" t="str">
        <f t="shared" ca="1" si="1"/>
        <v>産業用地適地選定</v>
      </c>
      <c r="H6" s="34" t="s">
        <v>47</v>
      </c>
      <c r="I6" s="35">
        <v>2750</v>
      </c>
      <c r="J6" s="36" t="s">
        <v>576</v>
      </c>
      <c r="K6" s="36" t="s">
        <v>576</v>
      </c>
      <c r="L6" s="36" t="s">
        <v>577</v>
      </c>
      <c r="M6" s="36" t="s">
        <v>577</v>
      </c>
      <c r="N6" s="37" t="s">
        <v>579</v>
      </c>
    </row>
    <row r="7" spans="1:14" x14ac:dyDescent="0.4">
      <c r="A7" s="27">
        <v>333</v>
      </c>
      <c r="B7" s="29" t="s">
        <v>508</v>
      </c>
      <c r="C7" s="26" t="s">
        <v>44</v>
      </c>
      <c r="D7" s="26" t="s">
        <v>45</v>
      </c>
      <c r="E7" s="27" t="s">
        <v>514</v>
      </c>
      <c r="F7" s="27" t="str">
        <f t="shared" ca="1" si="0"/>
        <v>土地区画整理事業特別会計繰出金</v>
      </c>
      <c r="G7" s="28" t="str">
        <f t="shared" ca="1" si="1"/>
        <v>土地区画整理事業特別会計繰出金</v>
      </c>
      <c r="H7" s="34" t="s">
        <v>47</v>
      </c>
      <c r="I7" s="35">
        <v>288580</v>
      </c>
      <c r="J7" s="36" t="s">
        <v>576</v>
      </c>
      <c r="K7" s="36" t="s">
        <v>576</v>
      </c>
      <c r="L7" s="36" t="s">
        <v>577</v>
      </c>
      <c r="M7" s="36" t="s">
        <v>577</v>
      </c>
      <c r="N7" s="37" t="s">
        <v>578</v>
      </c>
    </row>
    <row r="8" spans="1:14" x14ac:dyDescent="0.4">
      <c r="A8" s="27">
        <v>334</v>
      </c>
      <c r="B8" s="29" t="s">
        <v>508</v>
      </c>
      <c r="C8" s="26" t="s">
        <v>44</v>
      </c>
      <c r="D8" s="26" t="s">
        <v>45</v>
      </c>
      <c r="E8" s="27" t="s">
        <v>515</v>
      </c>
      <c r="F8" s="27" t="str">
        <f t="shared" ca="1" si="0"/>
        <v>大和田二・三丁目地区土地区画整理事業</v>
      </c>
      <c r="G8" s="28" t="str">
        <f t="shared" ca="1" si="1"/>
        <v>大和田二・三丁目地区土地区画整理事業</v>
      </c>
      <c r="H8" s="34" t="s">
        <v>47</v>
      </c>
      <c r="I8" s="35">
        <v>191985</v>
      </c>
      <c r="J8" s="36" t="s">
        <v>576</v>
      </c>
      <c r="K8" s="36" t="s">
        <v>576</v>
      </c>
      <c r="L8" s="36" t="s">
        <v>577</v>
      </c>
      <c r="M8" s="36" t="s">
        <v>577</v>
      </c>
      <c r="N8" s="37" t="s">
        <v>579</v>
      </c>
    </row>
    <row r="9" spans="1:14" x14ac:dyDescent="0.4">
      <c r="A9" s="27">
        <v>335</v>
      </c>
      <c r="B9" s="29" t="s">
        <v>508</v>
      </c>
      <c r="C9" s="26" t="s">
        <v>44</v>
      </c>
      <c r="D9" s="26" t="s">
        <v>45</v>
      </c>
      <c r="E9" s="27" t="s">
        <v>516</v>
      </c>
      <c r="F9" s="27" t="str">
        <f t="shared" ca="1" si="0"/>
        <v>土地区画整理事業</v>
      </c>
      <c r="G9" s="28" t="str">
        <f t="shared" ca="1" si="1"/>
        <v>土地区画整理事業</v>
      </c>
      <c r="H9" s="34" t="s">
        <v>111</v>
      </c>
      <c r="I9" s="35">
        <v>722399</v>
      </c>
      <c r="J9" s="36" t="s">
        <v>576</v>
      </c>
      <c r="K9" s="36" t="s">
        <v>576</v>
      </c>
      <c r="L9" s="36" t="s">
        <v>576</v>
      </c>
      <c r="M9" s="36" t="s">
        <v>577</v>
      </c>
      <c r="N9" s="37" t="s">
        <v>580</v>
      </c>
    </row>
    <row r="10" spans="1:14" x14ac:dyDescent="0.4">
      <c r="A10" s="27">
        <v>336</v>
      </c>
      <c r="B10" s="29" t="s">
        <v>508</v>
      </c>
      <c r="C10" s="26" t="s">
        <v>44</v>
      </c>
      <c r="D10" s="26" t="s">
        <v>45</v>
      </c>
      <c r="E10" s="27" t="s">
        <v>517</v>
      </c>
      <c r="F10" s="27" t="str">
        <f t="shared" ca="1" si="0"/>
        <v>建築紛争調停委員会</v>
      </c>
      <c r="G10" s="28" t="str">
        <f t="shared" ca="1" si="1"/>
        <v>建築紛争調停委員会</v>
      </c>
      <c r="H10" s="34" t="s">
        <v>47</v>
      </c>
      <c r="I10" s="35">
        <v>0</v>
      </c>
      <c r="J10" s="36" t="s">
        <v>576</v>
      </c>
      <c r="K10" s="36" t="s">
        <v>576</v>
      </c>
      <c r="L10" s="36" t="s">
        <v>577</v>
      </c>
      <c r="M10" s="36" t="s">
        <v>577</v>
      </c>
      <c r="N10" s="37" t="s">
        <v>578</v>
      </c>
    </row>
    <row r="11" spans="1:14" x14ac:dyDescent="0.4">
      <c r="A11" s="27">
        <v>337</v>
      </c>
      <c r="B11" s="29" t="s">
        <v>508</v>
      </c>
      <c r="C11" s="26" t="s">
        <v>44</v>
      </c>
      <c r="D11" s="26" t="s">
        <v>45</v>
      </c>
      <c r="E11" s="27" t="s">
        <v>518</v>
      </c>
      <c r="F11" s="27" t="str">
        <f t="shared" ca="1" si="0"/>
        <v>ホテル等審査会</v>
      </c>
      <c r="G11" s="28" t="str">
        <f t="shared" ca="1" si="1"/>
        <v>ホテル等審査会</v>
      </c>
      <c r="H11" s="34" t="s">
        <v>47</v>
      </c>
      <c r="I11" s="35">
        <v>0</v>
      </c>
      <c r="J11" s="36" t="s">
        <v>576</v>
      </c>
      <c r="K11" s="36" t="s">
        <v>576</v>
      </c>
      <c r="L11" s="36" t="s">
        <v>577</v>
      </c>
      <c r="M11" s="36" t="s">
        <v>577</v>
      </c>
      <c r="N11" s="37" t="s">
        <v>578</v>
      </c>
    </row>
    <row r="12" spans="1:14" x14ac:dyDescent="0.4">
      <c r="A12" s="27">
        <v>338</v>
      </c>
      <c r="B12" s="29" t="s">
        <v>508</v>
      </c>
      <c r="C12" s="26" t="s">
        <v>44</v>
      </c>
      <c r="D12" s="26" t="s">
        <v>133</v>
      </c>
      <c r="E12" s="27" t="s">
        <v>519</v>
      </c>
      <c r="F12" s="27" t="str">
        <f t="shared" ca="1" si="0"/>
        <v>空家等対策</v>
      </c>
      <c r="G12" s="28" t="str">
        <f t="shared" ca="1" si="1"/>
        <v>空家等対策</v>
      </c>
      <c r="H12" s="34" t="s">
        <v>135</v>
      </c>
      <c r="I12" s="35">
        <v>2014</v>
      </c>
      <c r="J12" s="36" t="s">
        <v>576</v>
      </c>
      <c r="K12" s="36" t="s">
        <v>576</v>
      </c>
      <c r="L12" s="36" t="s">
        <v>577</v>
      </c>
      <c r="M12" s="36" t="s">
        <v>577</v>
      </c>
      <c r="N12" s="37" t="s">
        <v>578</v>
      </c>
    </row>
    <row r="13" spans="1:14" x14ac:dyDescent="0.4">
      <c r="A13" s="27">
        <v>339</v>
      </c>
      <c r="B13" s="29" t="s">
        <v>508</v>
      </c>
      <c r="C13" s="26" t="s">
        <v>142</v>
      </c>
      <c r="D13" s="26" t="s">
        <v>143</v>
      </c>
      <c r="E13" s="27" t="s">
        <v>520</v>
      </c>
      <c r="F13" s="27" t="str">
        <f t="shared" ca="1" si="0"/>
        <v>東武東上線改善対策</v>
      </c>
      <c r="G13" s="28" t="str">
        <f t="shared" ca="1" si="1"/>
        <v>東武東上線改善対策</v>
      </c>
      <c r="H13" s="34" t="s">
        <v>145</v>
      </c>
      <c r="I13" s="35">
        <v>5</v>
      </c>
      <c r="J13" s="36" t="s">
        <v>576</v>
      </c>
      <c r="K13" s="36" t="s">
        <v>576</v>
      </c>
      <c r="L13" s="36" t="s">
        <v>577</v>
      </c>
      <c r="M13" s="36" t="s">
        <v>577</v>
      </c>
      <c r="N13" s="37" t="s">
        <v>578</v>
      </c>
    </row>
    <row r="14" spans="1:14" x14ac:dyDescent="0.4">
      <c r="A14" s="27">
        <v>340</v>
      </c>
      <c r="B14" s="29" t="s">
        <v>508</v>
      </c>
      <c r="C14" s="26" t="s">
        <v>142</v>
      </c>
      <c r="D14" s="26" t="s">
        <v>143</v>
      </c>
      <c r="E14" s="27" t="s">
        <v>521</v>
      </c>
      <c r="F14" s="27" t="str">
        <f t="shared" ca="1" si="0"/>
        <v>武蔵野線旅客輸送改善対策</v>
      </c>
      <c r="G14" s="28" t="str">
        <f t="shared" ca="1" si="1"/>
        <v>武蔵野線旅客輸送改善対策</v>
      </c>
      <c r="H14" s="34" t="s">
        <v>145</v>
      </c>
      <c r="I14" s="35">
        <v>13</v>
      </c>
      <c r="J14" s="36" t="s">
        <v>576</v>
      </c>
      <c r="K14" s="36" t="s">
        <v>576</v>
      </c>
      <c r="L14" s="36" t="s">
        <v>577</v>
      </c>
      <c r="M14" s="36" t="s">
        <v>577</v>
      </c>
      <c r="N14" s="37" t="s">
        <v>578</v>
      </c>
    </row>
    <row r="15" spans="1:14" x14ac:dyDescent="0.4">
      <c r="A15" s="27">
        <v>341</v>
      </c>
      <c r="B15" s="29" t="s">
        <v>508</v>
      </c>
      <c r="C15" s="26" t="s">
        <v>142</v>
      </c>
      <c r="D15" s="26" t="s">
        <v>143</v>
      </c>
      <c r="E15" s="27" t="s">
        <v>522</v>
      </c>
      <c r="F15" s="27" t="str">
        <f t="shared" ca="1" si="0"/>
        <v>自動車駐車場管理</v>
      </c>
      <c r="G15" s="28" t="str">
        <f t="shared" ca="1" si="1"/>
        <v>自動車駐車場管理</v>
      </c>
      <c r="H15" s="34" t="s">
        <v>145</v>
      </c>
      <c r="I15" s="35">
        <v>99</v>
      </c>
      <c r="J15" s="36" t="s">
        <v>577</v>
      </c>
      <c r="K15" s="36" t="s">
        <v>576</v>
      </c>
      <c r="L15" s="36" t="s">
        <v>577</v>
      </c>
      <c r="M15" s="36" t="s">
        <v>577</v>
      </c>
      <c r="N15" s="37" t="s">
        <v>578</v>
      </c>
    </row>
    <row r="16" spans="1:14" x14ac:dyDescent="0.4">
      <c r="A16" s="27">
        <v>342</v>
      </c>
      <c r="B16" s="29" t="s">
        <v>508</v>
      </c>
      <c r="C16" s="26" t="s">
        <v>142</v>
      </c>
      <c r="D16" s="26" t="s">
        <v>143</v>
      </c>
      <c r="E16" s="27" t="s">
        <v>523</v>
      </c>
      <c r="F16" s="27" t="str">
        <f t="shared" ca="1" si="0"/>
        <v>自転車駐車場管理</v>
      </c>
      <c r="G16" s="28" t="str">
        <f t="shared" ca="1" si="1"/>
        <v>自転車駐車場管理</v>
      </c>
      <c r="H16" s="34" t="s">
        <v>145</v>
      </c>
      <c r="I16" s="35">
        <v>6020</v>
      </c>
      <c r="J16" s="36" t="s">
        <v>576</v>
      </c>
      <c r="K16" s="36" t="s">
        <v>576</v>
      </c>
      <c r="L16" s="36" t="s">
        <v>577</v>
      </c>
      <c r="M16" s="36" t="s">
        <v>577</v>
      </c>
      <c r="N16" s="37" t="s">
        <v>581</v>
      </c>
    </row>
    <row r="17" spans="1:14" x14ac:dyDescent="0.4">
      <c r="A17" s="27">
        <v>343</v>
      </c>
      <c r="B17" s="29" t="s">
        <v>508</v>
      </c>
      <c r="C17" s="26" t="s">
        <v>142</v>
      </c>
      <c r="D17" s="26" t="s">
        <v>143</v>
      </c>
      <c r="E17" s="27" t="s">
        <v>524</v>
      </c>
      <c r="F17" s="27" t="str">
        <f t="shared" ca="1" si="0"/>
        <v>コミュニティバス運行</v>
      </c>
      <c r="G17" s="28" t="str">
        <f t="shared" ca="1" si="1"/>
        <v>コミュニティバス運行</v>
      </c>
      <c r="H17" s="34" t="s">
        <v>145</v>
      </c>
      <c r="I17" s="35">
        <v>62597</v>
      </c>
      <c r="J17" s="36" t="s">
        <v>576</v>
      </c>
      <c r="K17" s="36" t="s">
        <v>577</v>
      </c>
      <c r="L17" s="36" t="s">
        <v>577</v>
      </c>
      <c r="M17" s="36" t="s">
        <v>577</v>
      </c>
      <c r="N17" s="37" t="s">
        <v>578</v>
      </c>
    </row>
    <row r="18" spans="1:14" x14ac:dyDescent="0.4">
      <c r="A18" s="27">
        <v>344</v>
      </c>
      <c r="B18" s="29" t="s">
        <v>508</v>
      </c>
      <c r="C18" s="26" t="s">
        <v>142</v>
      </c>
      <c r="D18" s="26" t="s">
        <v>143</v>
      </c>
      <c r="E18" s="27" t="s">
        <v>525</v>
      </c>
      <c r="F18" s="27" t="str">
        <f t="shared" ca="1" si="0"/>
        <v>路線バス運行支援</v>
      </c>
      <c r="G18" s="28" t="str">
        <f t="shared" ca="1" si="1"/>
        <v>路線バス運行支援</v>
      </c>
      <c r="H18" s="34" t="s">
        <v>145</v>
      </c>
      <c r="I18" s="35">
        <v>12474</v>
      </c>
      <c r="J18" s="36" t="s">
        <v>576</v>
      </c>
      <c r="K18" s="36" t="s">
        <v>576</v>
      </c>
      <c r="L18" s="36" t="s">
        <v>577</v>
      </c>
      <c r="M18" s="36" t="s">
        <v>577</v>
      </c>
      <c r="N18" s="37" t="s">
        <v>578</v>
      </c>
    </row>
    <row r="19" spans="1:14" x14ac:dyDescent="0.4">
      <c r="A19" s="27">
        <v>345</v>
      </c>
      <c r="B19" s="29" t="s">
        <v>508</v>
      </c>
      <c r="C19" s="26" t="s">
        <v>142</v>
      </c>
      <c r="D19" s="26" t="s">
        <v>143</v>
      </c>
      <c r="E19" s="27" t="s">
        <v>526</v>
      </c>
      <c r="F19" s="27" t="str">
        <f t="shared" ca="1" si="0"/>
        <v>地域公共交通システム</v>
      </c>
      <c r="G19" s="28" t="str">
        <f t="shared" ca="1" si="1"/>
        <v>地域公共交通システム</v>
      </c>
      <c r="H19" s="34" t="s">
        <v>145</v>
      </c>
      <c r="I19" s="35">
        <v>76</v>
      </c>
      <c r="J19" s="36" t="s">
        <v>576</v>
      </c>
      <c r="K19" s="36" t="s">
        <v>577</v>
      </c>
      <c r="L19" s="36" t="s">
        <v>577</v>
      </c>
      <c r="M19" s="36" t="s">
        <v>577</v>
      </c>
      <c r="N19" s="37" t="s">
        <v>581</v>
      </c>
    </row>
    <row r="20" spans="1:14" x14ac:dyDescent="0.4">
      <c r="A20" s="27">
        <v>346</v>
      </c>
      <c r="B20" s="29" t="s">
        <v>508</v>
      </c>
      <c r="C20" s="26" t="s">
        <v>142</v>
      </c>
      <c r="D20" s="26" t="s">
        <v>143</v>
      </c>
      <c r="E20" s="27" t="s">
        <v>527</v>
      </c>
      <c r="F20" s="27" t="str">
        <f t="shared" ca="1" si="0"/>
        <v>自転車駐車場施設整備</v>
      </c>
      <c r="G20" s="28" t="str">
        <f t="shared" ca="1" si="1"/>
        <v>自転車駐車場施設整備</v>
      </c>
      <c r="H20" s="34" t="s">
        <v>145</v>
      </c>
      <c r="I20" s="35">
        <v>6586</v>
      </c>
      <c r="J20" s="36" t="s">
        <v>576</v>
      </c>
      <c r="K20" s="36" t="s">
        <v>577</v>
      </c>
      <c r="L20" s="36" t="s">
        <v>577</v>
      </c>
      <c r="M20" s="36" t="s">
        <v>577</v>
      </c>
      <c r="N20" s="37" t="s">
        <v>579</v>
      </c>
    </row>
    <row r="21" spans="1:14" x14ac:dyDescent="0.4">
      <c r="A21" s="27">
        <v>347</v>
      </c>
      <c r="B21" s="29" t="s">
        <v>508</v>
      </c>
      <c r="C21" s="26" t="s">
        <v>142</v>
      </c>
      <c r="D21" s="26" t="s">
        <v>143</v>
      </c>
      <c r="E21" s="27" t="s">
        <v>528</v>
      </c>
      <c r="F21" s="27" t="str">
        <f t="shared" ca="1" si="0"/>
        <v>都市高速鉄道１２号線延伸促進</v>
      </c>
      <c r="G21" s="28" t="str">
        <f t="shared" ca="1" si="1"/>
        <v>都市高速鉄道１２号線延伸促進</v>
      </c>
      <c r="H21" s="34" t="s">
        <v>206</v>
      </c>
      <c r="I21" s="35">
        <v>4470</v>
      </c>
      <c r="J21" s="36" t="s">
        <v>576</v>
      </c>
      <c r="K21" s="36" t="s">
        <v>576</v>
      </c>
      <c r="L21" s="36" t="s">
        <v>577</v>
      </c>
      <c r="M21" s="36" t="s">
        <v>577</v>
      </c>
      <c r="N21" s="37" t="s">
        <v>578</v>
      </c>
    </row>
    <row r="22" spans="1:14" x14ac:dyDescent="0.4">
      <c r="A22" s="27">
        <v>348</v>
      </c>
      <c r="B22" s="29" t="s">
        <v>508</v>
      </c>
      <c r="C22" s="26" t="s">
        <v>142</v>
      </c>
      <c r="D22" s="26" t="s">
        <v>143</v>
      </c>
      <c r="E22" s="27" t="s">
        <v>529</v>
      </c>
      <c r="F22" s="27" t="str">
        <f t="shared" ca="1" si="0"/>
        <v>志木駅南口エレベーター管理</v>
      </c>
      <c r="G22" s="28" t="str">
        <f t="shared" ca="1" si="1"/>
        <v>志木駅南口エレベーター管理</v>
      </c>
      <c r="H22" s="34" t="s">
        <v>217</v>
      </c>
      <c r="I22" s="35">
        <v>2260</v>
      </c>
      <c r="J22" s="36" t="s">
        <v>576</v>
      </c>
      <c r="K22" s="36" t="s">
        <v>576</v>
      </c>
      <c r="L22" s="36" t="s">
        <v>577</v>
      </c>
      <c r="M22" s="36" t="s">
        <v>577</v>
      </c>
      <c r="N22" s="37" t="s">
        <v>578</v>
      </c>
    </row>
    <row r="23" spans="1:14" x14ac:dyDescent="0.4">
      <c r="A23" s="27">
        <v>349</v>
      </c>
      <c r="B23" s="29" t="s">
        <v>508</v>
      </c>
      <c r="C23" s="26" t="s">
        <v>142</v>
      </c>
      <c r="D23" s="26" t="s">
        <v>223</v>
      </c>
      <c r="E23" s="27" t="s">
        <v>530</v>
      </c>
      <c r="F23" s="27" t="str">
        <f t="shared" ca="1" si="0"/>
        <v>放置自動車対策</v>
      </c>
      <c r="G23" s="28" t="str">
        <f t="shared" ca="1" si="1"/>
        <v>放置自動車対策</v>
      </c>
      <c r="H23" s="34" t="s">
        <v>145</v>
      </c>
      <c r="I23" s="35">
        <v>0</v>
      </c>
      <c r="J23" s="36" t="s">
        <v>576</v>
      </c>
      <c r="K23" s="36" t="s">
        <v>576</v>
      </c>
      <c r="L23" s="36" t="s">
        <v>577</v>
      </c>
      <c r="M23" s="36" t="s">
        <v>577</v>
      </c>
      <c r="N23" s="37" t="s">
        <v>578</v>
      </c>
    </row>
    <row r="24" spans="1:14" x14ac:dyDescent="0.4">
      <c r="A24" s="27">
        <v>350</v>
      </c>
      <c r="B24" s="29" t="s">
        <v>508</v>
      </c>
      <c r="C24" s="26" t="s">
        <v>142</v>
      </c>
      <c r="D24" s="26" t="s">
        <v>223</v>
      </c>
      <c r="E24" s="27" t="s">
        <v>531</v>
      </c>
      <c r="F24" s="27" t="str">
        <f t="shared" ca="1" si="0"/>
        <v>放置自転車対策</v>
      </c>
      <c r="G24" s="28" t="str">
        <f t="shared" ca="1" si="1"/>
        <v>放置自転車対策</v>
      </c>
      <c r="H24" s="34" t="s">
        <v>145</v>
      </c>
      <c r="I24" s="35">
        <v>14086</v>
      </c>
      <c r="J24" s="36" t="s">
        <v>576</v>
      </c>
      <c r="K24" s="36" t="s">
        <v>576</v>
      </c>
      <c r="L24" s="36" t="s">
        <v>577</v>
      </c>
      <c r="M24" s="36" t="s">
        <v>577</v>
      </c>
      <c r="N24" s="37" t="s">
        <v>578</v>
      </c>
    </row>
    <row r="25" spans="1:14" x14ac:dyDescent="0.4">
      <c r="A25" s="27">
        <v>351</v>
      </c>
      <c r="B25" s="29" t="s">
        <v>508</v>
      </c>
      <c r="C25" s="26" t="s">
        <v>142</v>
      </c>
      <c r="D25" s="26" t="s">
        <v>223</v>
      </c>
      <c r="E25" s="27" t="s">
        <v>532</v>
      </c>
      <c r="F25" s="27" t="str">
        <f t="shared" ca="1" si="0"/>
        <v>交通安全啓発対策</v>
      </c>
      <c r="G25" s="28" t="str">
        <f t="shared" ca="1" si="1"/>
        <v>交通安全啓発対策</v>
      </c>
      <c r="H25" s="34" t="s">
        <v>145</v>
      </c>
      <c r="I25" s="35">
        <v>124</v>
      </c>
      <c r="J25" s="36" t="s">
        <v>577</v>
      </c>
      <c r="K25" s="36" t="s">
        <v>576</v>
      </c>
      <c r="L25" s="36" t="s">
        <v>577</v>
      </c>
      <c r="M25" s="36" t="s">
        <v>577</v>
      </c>
      <c r="N25" s="37" t="s">
        <v>580</v>
      </c>
    </row>
    <row r="26" spans="1:14" x14ac:dyDescent="0.4">
      <c r="A26" s="27">
        <v>352</v>
      </c>
      <c r="B26" s="29" t="s">
        <v>508</v>
      </c>
      <c r="C26" s="26" t="s">
        <v>142</v>
      </c>
      <c r="D26" s="26" t="s">
        <v>223</v>
      </c>
      <c r="E26" s="27" t="s">
        <v>533</v>
      </c>
      <c r="F26" s="27" t="str">
        <f t="shared" ca="1" si="0"/>
        <v>交通安全推進補助</v>
      </c>
      <c r="G26" s="28" t="str">
        <f t="shared" ca="1" si="1"/>
        <v>交通安全推進補助</v>
      </c>
      <c r="H26" s="34" t="s">
        <v>145</v>
      </c>
      <c r="I26" s="35">
        <v>1711</v>
      </c>
      <c r="J26" s="36" t="s">
        <v>576</v>
      </c>
      <c r="K26" s="36" t="s">
        <v>576</v>
      </c>
      <c r="L26" s="36" t="s">
        <v>576</v>
      </c>
      <c r="M26" s="36" t="s">
        <v>577</v>
      </c>
      <c r="N26" s="37" t="s">
        <v>580</v>
      </c>
    </row>
    <row r="27" spans="1:14" x14ac:dyDescent="0.4">
      <c r="A27" s="27">
        <v>353</v>
      </c>
      <c r="B27" s="29" t="s">
        <v>508</v>
      </c>
      <c r="C27" s="26" t="s">
        <v>142</v>
      </c>
      <c r="D27" s="26" t="s">
        <v>223</v>
      </c>
      <c r="E27" s="27" t="s">
        <v>534</v>
      </c>
      <c r="F27" s="27" t="str">
        <f t="shared" ca="1" si="0"/>
        <v>道路施設整備</v>
      </c>
      <c r="G27" s="28" t="str">
        <f t="shared" ca="1" si="1"/>
        <v>道路施設整備</v>
      </c>
      <c r="H27" s="34" t="s">
        <v>217</v>
      </c>
      <c r="I27" s="35">
        <v>8158</v>
      </c>
      <c r="J27" s="36" t="s">
        <v>576</v>
      </c>
      <c r="K27" s="36" t="s">
        <v>576</v>
      </c>
      <c r="L27" s="36" t="s">
        <v>577</v>
      </c>
      <c r="M27" s="36" t="s">
        <v>577</v>
      </c>
      <c r="N27" s="37" t="s">
        <v>578</v>
      </c>
    </row>
    <row r="28" spans="1:14" x14ac:dyDescent="0.4">
      <c r="A28" s="27">
        <v>354</v>
      </c>
      <c r="B28" s="29" t="s">
        <v>508</v>
      </c>
      <c r="C28" s="26" t="s">
        <v>258</v>
      </c>
      <c r="D28" s="26" t="s">
        <v>259</v>
      </c>
      <c r="E28" s="27" t="s">
        <v>535</v>
      </c>
      <c r="F28" s="27" t="str">
        <f t="shared" ca="1" si="0"/>
        <v>一般事務（緑化推進協議会）</v>
      </c>
      <c r="G28" s="28" t="str">
        <f t="shared" ca="1" si="1"/>
        <v>一般事務（緑化推進協議会）</v>
      </c>
      <c r="H28" s="34" t="s">
        <v>261</v>
      </c>
      <c r="I28" s="35">
        <v>484</v>
      </c>
      <c r="J28" s="36" t="s">
        <v>576</v>
      </c>
      <c r="K28" s="36" t="s">
        <v>576</v>
      </c>
      <c r="L28" s="36" t="s">
        <v>576</v>
      </c>
      <c r="M28" s="36" t="s">
        <v>577</v>
      </c>
      <c r="N28" s="37" t="s">
        <v>580</v>
      </c>
    </row>
    <row r="29" spans="1:14" x14ac:dyDescent="0.4">
      <c r="A29" s="27">
        <v>355</v>
      </c>
      <c r="B29" s="29" t="s">
        <v>508</v>
      </c>
      <c r="C29" s="26" t="s">
        <v>258</v>
      </c>
      <c r="D29" s="26" t="s">
        <v>259</v>
      </c>
      <c r="E29" s="27" t="s">
        <v>536</v>
      </c>
      <c r="F29" s="27" t="str">
        <f t="shared" ca="1" si="0"/>
        <v>みどりのボランティア活動</v>
      </c>
      <c r="G29" s="28" t="str">
        <f t="shared" ca="1" si="1"/>
        <v>みどりのボランティア活動</v>
      </c>
      <c r="H29" s="34" t="s">
        <v>261</v>
      </c>
      <c r="I29" s="35">
        <v>956</v>
      </c>
      <c r="J29" s="36" t="s">
        <v>576</v>
      </c>
      <c r="K29" s="36" t="s">
        <v>577</v>
      </c>
      <c r="L29" s="36" t="s">
        <v>576</v>
      </c>
      <c r="M29" s="36" t="s">
        <v>577</v>
      </c>
      <c r="N29" s="37" t="s">
        <v>580</v>
      </c>
    </row>
    <row r="30" spans="1:14" x14ac:dyDescent="0.4">
      <c r="A30" s="27">
        <v>356</v>
      </c>
      <c r="B30" s="29" t="s">
        <v>508</v>
      </c>
      <c r="C30" s="26" t="s">
        <v>258</v>
      </c>
      <c r="D30" s="26" t="s">
        <v>259</v>
      </c>
      <c r="E30" s="27" t="s">
        <v>537</v>
      </c>
      <c r="F30" s="27" t="str">
        <f t="shared" ca="1" si="0"/>
        <v>みどりの保全協定緑地等管理</v>
      </c>
      <c r="G30" s="28" t="str">
        <f t="shared" ca="1" si="1"/>
        <v>みどりの保全協定緑地等管理</v>
      </c>
      <c r="H30" s="34" t="s">
        <v>261</v>
      </c>
      <c r="I30" s="35">
        <v>37565</v>
      </c>
      <c r="J30" s="36" t="s">
        <v>576</v>
      </c>
      <c r="K30" s="36" t="s">
        <v>576</v>
      </c>
      <c r="L30" s="36" t="s">
        <v>577</v>
      </c>
      <c r="M30" s="36" t="s">
        <v>577</v>
      </c>
      <c r="N30" s="37" t="s">
        <v>578</v>
      </c>
    </row>
    <row r="31" spans="1:14" x14ac:dyDescent="0.4">
      <c r="A31" s="27">
        <v>357</v>
      </c>
      <c r="B31" s="29" t="s">
        <v>508</v>
      </c>
      <c r="C31" s="26" t="s">
        <v>258</v>
      </c>
      <c r="D31" s="26" t="s">
        <v>259</v>
      </c>
      <c r="E31" s="27" t="s">
        <v>538</v>
      </c>
      <c r="F31" s="27" t="str">
        <f t="shared" ca="1" si="0"/>
        <v>みどりの保全協定緑地等施設整備</v>
      </c>
      <c r="G31" s="28" t="str">
        <f t="shared" ca="1" si="1"/>
        <v>みどりの保全協定緑地等施設整備</v>
      </c>
      <c r="H31" s="34" t="s">
        <v>261</v>
      </c>
      <c r="I31" s="35">
        <v>12899</v>
      </c>
      <c r="J31" s="36" t="s">
        <v>576</v>
      </c>
      <c r="K31" s="36" t="s">
        <v>576</v>
      </c>
      <c r="L31" s="36" t="s">
        <v>577</v>
      </c>
      <c r="M31" s="36" t="s">
        <v>577</v>
      </c>
      <c r="N31" s="37" t="s">
        <v>578</v>
      </c>
    </row>
    <row r="32" spans="1:14" x14ac:dyDescent="0.4">
      <c r="A32" s="27">
        <v>358</v>
      </c>
      <c r="B32" s="29" t="s">
        <v>508</v>
      </c>
      <c r="C32" s="26" t="s">
        <v>258</v>
      </c>
      <c r="D32" s="26" t="s">
        <v>259</v>
      </c>
      <c r="E32" s="27" t="s">
        <v>539</v>
      </c>
      <c r="F32" s="27" t="str">
        <f t="shared" ca="1" si="0"/>
        <v>緑化推進助成</v>
      </c>
      <c r="G32" s="28" t="str">
        <f t="shared" ca="1" si="1"/>
        <v>緑化推進助成</v>
      </c>
      <c r="H32" s="34" t="s">
        <v>261</v>
      </c>
      <c r="I32" s="35">
        <v>300</v>
      </c>
      <c r="J32" s="36" t="s">
        <v>576</v>
      </c>
      <c r="K32" s="36" t="s">
        <v>577</v>
      </c>
      <c r="L32" s="36" t="s">
        <v>576</v>
      </c>
      <c r="M32" s="36" t="s">
        <v>577</v>
      </c>
      <c r="N32" s="37" t="s">
        <v>580</v>
      </c>
    </row>
    <row r="33" spans="1:14" x14ac:dyDescent="0.4">
      <c r="A33" s="27">
        <v>359</v>
      </c>
      <c r="B33" s="29" t="s">
        <v>508</v>
      </c>
      <c r="C33" s="26" t="s">
        <v>258</v>
      </c>
      <c r="D33" s="26" t="s">
        <v>300</v>
      </c>
      <c r="E33" s="27" t="s">
        <v>540</v>
      </c>
      <c r="F33" s="27" t="str">
        <f t="shared" ca="1" si="0"/>
        <v>一般事務（大和田三丁目公園整備検討協議会）</v>
      </c>
      <c r="G33" s="28" t="str">
        <f t="shared" ca="1" si="1"/>
        <v>一般事務（大和田三丁目公園整備検討協議会）</v>
      </c>
      <c r="H33" s="34" t="s">
        <v>261</v>
      </c>
      <c r="I33" s="35">
        <v>5208</v>
      </c>
      <c r="J33" s="36" t="s">
        <v>576</v>
      </c>
      <c r="K33" s="36" t="s">
        <v>576</v>
      </c>
      <c r="L33" s="36" t="s">
        <v>577</v>
      </c>
      <c r="M33" s="36" t="s">
        <v>577</v>
      </c>
      <c r="N33" s="37" t="s">
        <v>578</v>
      </c>
    </row>
    <row r="34" spans="1:14" x14ac:dyDescent="0.4">
      <c r="A34" s="27">
        <v>360</v>
      </c>
      <c r="B34" s="29" t="s">
        <v>508</v>
      </c>
      <c r="C34" s="26" t="s">
        <v>258</v>
      </c>
      <c r="D34" s="26" t="s">
        <v>300</v>
      </c>
      <c r="E34" s="27" t="s">
        <v>541</v>
      </c>
      <c r="F34" s="27" t="str">
        <f t="shared" ca="1" si="0"/>
        <v>公園管理</v>
      </c>
      <c r="G34" s="28" t="str">
        <f t="shared" ca="1" si="1"/>
        <v>公園管理</v>
      </c>
      <c r="H34" s="34" t="s">
        <v>261</v>
      </c>
      <c r="I34" s="35">
        <v>142486</v>
      </c>
      <c r="J34" s="36" t="s">
        <v>576</v>
      </c>
      <c r="K34" s="36" t="s">
        <v>576</v>
      </c>
      <c r="L34" s="36" t="s">
        <v>577</v>
      </c>
      <c r="M34" s="36" t="s">
        <v>577</v>
      </c>
      <c r="N34" s="37" t="s">
        <v>578</v>
      </c>
    </row>
    <row r="35" spans="1:14" x14ac:dyDescent="0.4">
      <c r="A35" s="27">
        <v>361</v>
      </c>
      <c r="B35" s="29" t="s">
        <v>508</v>
      </c>
      <c r="C35" s="26" t="s">
        <v>258</v>
      </c>
      <c r="D35" s="26" t="s">
        <v>300</v>
      </c>
      <c r="E35" s="27" t="s">
        <v>542</v>
      </c>
      <c r="F35" s="27" t="str">
        <f t="shared" ca="1" si="0"/>
        <v>公園施設整備</v>
      </c>
      <c r="G35" s="28" t="str">
        <f t="shared" ca="1" si="1"/>
        <v>公園施設整備</v>
      </c>
      <c r="H35" s="34" t="s">
        <v>261</v>
      </c>
      <c r="I35" s="35">
        <v>381099</v>
      </c>
      <c r="J35" s="36" t="s">
        <v>576</v>
      </c>
      <c r="K35" s="36" t="s">
        <v>576</v>
      </c>
      <c r="L35" s="36" t="s">
        <v>577</v>
      </c>
      <c r="M35" s="36" t="s">
        <v>577</v>
      </c>
      <c r="N35" s="37" t="s">
        <v>578</v>
      </c>
    </row>
    <row r="36" spans="1:14" x14ac:dyDescent="0.4">
      <c r="A36" s="27">
        <v>362</v>
      </c>
      <c r="B36" s="29" t="s">
        <v>508</v>
      </c>
      <c r="C36" s="26" t="s">
        <v>258</v>
      </c>
      <c r="D36" s="26" t="s">
        <v>300</v>
      </c>
      <c r="E36" s="27" t="s">
        <v>543</v>
      </c>
      <c r="F36" s="27" t="str">
        <f t="shared" ca="1" si="0"/>
        <v>石神三丁目緑地用地取得</v>
      </c>
      <c r="G36" s="28" t="str">
        <f t="shared" ca="1" si="1"/>
        <v>石神三丁目緑地用地取得</v>
      </c>
      <c r="H36" s="34" t="s">
        <v>261</v>
      </c>
      <c r="I36" s="35">
        <v>239492</v>
      </c>
      <c r="J36" s="36" t="s">
        <v>576</v>
      </c>
      <c r="K36" s="36" t="s">
        <v>576</v>
      </c>
      <c r="L36" s="36" t="s">
        <v>577</v>
      </c>
      <c r="M36" s="36" t="s">
        <v>577</v>
      </c>
      <c r="N36" s="37" t="s">
        <v>579</v>
      </c>
    </row>
    <row r="37" spans="1:14" x14ac:dyDescent="0.4">
      <c r="A37" s="27">
        <v>363</v>
      </c>
      <c r="B37" s="29" t="s">
        <v>508</v>
      </c>
      <c r="C37" s="26" t="s">
        <v>258</v>
      </c>
      <c r="D37" s="26" t="s">
        <v>300</v>
      </c>
      <c r="E37" s="27" t="s">
        <v>544</v>
      </c>
      <c r="F37" s="27" t="str">
        <f t="shared" ca="1" si="0"/>
        <v>児童遊園管理</v>
      </c>
      <c r="G37" s="28" t="str">
        <f t="shared" ca="1" si="1"/>
        <v>児童遊園管理</v>
      </c>
      <c r="H37" s="34" t="s">
        <v>261</v>
      </c>
      <c r="I37" s="35">
        <v>51268</v>
      </c>
      <c r="J37" s="36" t="s">
        <v>576</v>
      </c>
      <c r="K37" s="36" t="s">
        <v>576</v>
      </c>
      <c r="L37" s="36" t="s">
        <v>577</v>
      </c>
      <c r="M37" s="36" t="s">
        <v>577</v>
      </c>
      <c r="N37" s="37" t="s">
        <v>578</v>
      </c>
    </row>
    <row r="38" spans="1:14" x14ac:dyDescent="0.4">
      <c r="A38" s="27">
        <v>364</v>
      </c>
      <c r="B38" s="29" t="s">
        <v>508</v>
      </c>
      <c r="C38" s="26" t="s">
        <v>258</v>
      </c>
      <c r="D38" s="26" t="s">
        <v>300</v>
      </c>
      <c r="E38" s="27" t="s">
        <v>545</v>
      </c>
      <c r="F38" s="27" t="str">
        <f t="shared" ca="1" si="0"/>
        <v>児童遊園施設整備</v>
      </c>
      <c r="G38" s="28" t="str">
        <f t="shared" ca="1" si="1"/>
        <v>児童遊園施設整備</v>
      </c>
      <c r="H38" s="34" t="s">
        <v>261</v>
      </c>
      <c r="I38" s="35">
        <v>40882</v>
      </c>
      <c r="J38" s="36" t="s">
        <v>576</v>
      </c>
      <c r="K38" s="36" t="s">
        <v>576</v>
      </c>
      <c r="L38" s="36" t="s">
        <v>577</v>
      </c>
      <c r="M38" s="36" t="s">
        <v>577</v>
      </c>
      <c r="N38" s="37" t="s">
        <v>578</v>
      </c>
    </row>
    <row r="39" spans="1:14" x14ac:dyDescent="0.4">
      <c r="A39" s="27">
        <v>365</v>
      </c>
      <c r="B39" s="29" t="s">
        <v>508</v>
      </c>
      <c r="C39" s="26" t="s">
        <v>258</v>
      </c>
      <c r="D39" s="26" t="s">
        <v>300</v>
      </c>
      <c r="E39" s="27" t="s">
        <v>546</v>
      </c>
      <c r="F39" s="27" t="str">
        <f t="shared" ca="1" si="0"/>
        <v>総合運動公園管理</v>
      </c>
      <c r="G39" s="28" t="str">
        <f t="shared" ca="1" si="1"/>
        <v>総合運動公園管理</v>
      </c>
      <c r="H39" s="34" t="s">
        <v>261</v>
      </c>
      <c r="I39" s="35">
        <v>72109</v>
      </c>
      <c r="J39" s="36" t="s">
        <v>576</v>
      </c>
      <c r="K39" s="36" t="s">
        <v>576</v>
      </c>
      <c r="L39" s="36" t="s">
        <v>576</v>
      </c>
      <c r="M39" s="36" t="s">
        <v>577</v>
      </c>
      <c r="N39" s="37" t="s">
        <v>580</v>
      </c>
    </row>
    <row r="40" spans="1:14" x14ac:dyDescent="0.4">
      <c r="A40" s="27">
        <v>366</v>
      </c>
      <c r="B40" s="29" t="s">
        <v>508</v>
      </c>
      <c r="C40" s="26" t="s">
        <v>258</v>
      </c>
      <c r="D40" s="26" t="s">
        <v>300</v>
      </c>
      <c r="E40" s="27" t="s">
        <v>547</v>
      </c>
      <c r="F40" s="27" t="str">
        <f t="shared" ca="1" si="0"/>
        <v>総合運動公園施設整備</v>
      </c>
      <c r="G40" s="28" t="str">
        <f t="shared" ca="1" si="1"/>
        <v>総合運動公園施設整備</v>
      </c>
      <c r="H40" s="34" t="s">
        <v>261</v>
      </c>
      <c r="I40" s="35">
        <v>770</v>
      </c>
      <c r="J40" s="36" t="s">
        <v>576</v>
      </c>
      <c r="K40" s="36" t="s">
        <v>576</v>
      </c>
      <c r="L40" s="36" t="s">
        <v>577</v>
      </c>
      <c r="M40" s="36" t="s">
        <v>577</v>
      </c>
      <c r="N40" s="37" t="s">
        <v>578</v>
      </c>
    </row>
    <row r="41" spans="1:14" x14ac:dyDescent="0.4">
      <c r="A41" s="27">
        <v>367</v>
      </c>
      <c r="B41" s="29" t="s">
        <v>508</v>
      </c>
      <c r="C41" s="26" t="s">
        <v>354</v>
      </c>
      <c r="D41" s="26" t="s">
        <v>355</v>
      </c>
      <c r="E41" s="27" t="s">
        <v>548</v>
      </c>
      <c r="F41" s="27" t="str">
        <f t="shared" ca="1" si="0"/>
        <v>道路拡幅用地取得</v>
      </c>
      <c r="G41" s="28" t="str">
        <f t="shared" ca="1" si="1"/>
        <v>道路拡幅用地取得</v>
      </c>
      <c r="H41" s="34" t="s">
        <v>217</v>
      </c>
      <c r="I41" s="35">
        <v>114226</v>
      </c>
      <c r="J41" s="36" t="s">
        <v>576</v>
      </c>
      <c r="K41" s="36" t="s">
        <v>576</v>
      </c>
      <c r="L41" s="36" t="s">
        <v>577</v>
      </c>
      <c r="M41" s="36" t="s">
        <v>577</v>
      </c>
      <c r="N41" s="37" t="s">
        <v>578</v>
      </c>
    </row>
    <row r="42" spans="1:14" x14ac:dyDescent="0.4">
      <c r="A42" s="27">
        <v>368</v>
      </c>
      <c r="B42" s="29" t="s">
        <v>508</v>
      </c>
      <c r="C42" s="26" t="s">
        <v>354</v>
      </c>
      <c r="D42" s="26" t="s">
        <v>355</v>
      </c>
      <c r="E42" s="27" t="s">
        <v>549</v>
      </c>
      <c r="F42" s="27" t="str">
        <f t="shared" ca="1" si="0"/>
        <v>生活道路拡幅用地取得</v>
      </c>
      <c r="G42" s="28" t="str">
        <f t="shared" ca="1" si="1"/>
        <v>生活道路拡幅用地取得</v>
      </c>
      <c r="H42" s="34" t="s">
        <v>217</v>
      </c>
      <c r="I42" s="35">
        <v>3986</v>
      </c>
      <c r="J42" s="36" t="s">
        <v>576</v>
      </c>
      <c r="K42" s="36" t="s">
        <v>576</v>
      </c>
      <c r="L42" s="36" t="s">
        <v>577</v>
      </c>
      <c r="M42" s="36" t="s">
        <v>577</v>
      </c>
      <c r="N42" s="37" t="s">
        <v>578</v>
      </c>
    </row>
    <row r="43" spans="1:14" x14ac:dyDescent="0.4">
      <c r="A43" s="27">
        <v>369</v>
      </c>
      <c r="B43" s="29" t="s">
        <v>508</v>
      </c>
      <c r="C43" s="26" t="s">
        <v>354</v>
      </c>
      <c r="D43" s="26" t="s">
        <v>355</v>
      </c>
      <c r="E43" s="27" t="s">
        <v>550</v>
      </c>
      <c r="F43" s="27" t="str">
        <f t="shared" ca="1" si="0"/>
        <v>都市計画道路保谷秋津線用地取得</v>
      </c>
      <c r="G43" s="28" t="str">
        <f t="shared" ca="1" si="1"/>
        <v>都市計画道路保谷秋津線用地取得</v>
      </c>
      <c r="H43" s="34" t="s">
        <v>217</v>
      </c>
      <c r="I43" s="35">
        <v>96835</v>
      </c>
      <c r="J43" s="36" t="s">
        <v>576</v>
      </c>
      <c r="K43" s="36" t="s">
        <v>576</v>
      </c>
      <c r="L43" s="36" t="s">
        <v>577</v>
      </c>
      <c r="M43" s="36" t="s">
        <v>577</v>
      </c>
      <c r="N43" s="37" t="s">
        <v>578</v>
      </c>
    </row>
    <row r="44" spans="1:14" x14ac:dyDescent="0.4">
      <c r="A44" s="27">
        <v>370</v>
      </c>
      <c r="B44" s="29" t="s">
        <v>508</v>
      </c>
      <c r="C44" s="26" t="s">
        <v>354</v>
      </c>
      <c r="D44" s="26" t="s">
        <v>355</v>
      </c>
      <c r="E44" s="27" t="s">
        <v>551</v>
      </c>
      <c r="F44" s="27" t="str">
        <f t="shared" ca="1" si="0"/>
        <v>都市計画道路東久留米志木線用地取得</v>
      </c>
      <c r="G44" s="28" t="str">
        <f t="shared" ca="1" si="1"/>
        <v>都市計画道路東久留米志木線用地取得</v>
      </c>
      <c r="H44" s="34" t="s">
        <v>217</v>
      </c>
      <c r="I44" s="35">
        <v>6490</v>
      </c>
      <c r="J44" s="36" t="s">
        <v>576</v>
      </c>
      <c r="K44" s="36" t="s">
        <v>576</v>
      </c>
      <c r="L44" s="36" t="s">
        <v>577</v>
      </c>
      <c r="M44" s="36" t="s">
        <v>577</v>
      </c>
      <c r="N44" s="37" t="s">
        <v>578</v>
      </c>
    </row>
    <row r="45" spans="1:14" x14ac:dyDescent="0.4">
      <c r="A45" s="27">
        <v>371</v>
      </c>
      <c r="B45" s="29" t="s">
        <v>508</v>
      </c>
      <c r="C45" s="26" t="s">
        <v>354</v>
      </c>
      <c r="D45" s="26" t="s">
        <v>379</v>
      </c>
      <c r="E45" s="27" t="s">
        <v>552</v>
      </c>
      <c r="F45" s="27" t="str">
        <f t="shared" ca="1" si="0"/>
        <v>道路管理</v>
      </c>
      <c r="G45" s="28" t="str">
        <f t="shared" ca="1" si="1"/>
        <v>道路管理</v>
      </c>
      <c r="H45" s="34" t="s">
        <v>217</v>
      </c>
      <c r="I45" s="35">
        <v>152629</v>
      </c>
      <c r="J45" s="36" t="s">
        <v>576</v>
      </c>
      <c r="K45" s="36" t="s">
        <v>576</v>
      </c>
      <c r="L45" s="36" t="s">
        <v>577</v>
      </c>
      <c r="M45" s="36" t="s">
        <v>577</v>
      </c>
      <c r="N45" s="37" t="s">
        <v>578</v>
      </c>
    </row>
    <row r="46" spans="1:14" x14ac:dyDescent="0.4">
      <c r="A46" s="27">
        <v>372</v>
      </c>
      <c r="B46" s="29" t="s">
        <v>508</v>
      </c>
      <c r="C46" s="26" t="s">
        <v>354</v>
      </c>
      <c r="D46" s="26" t="s">
        <v>379</v>
      </c>
      <c r="E46" s="27" t="s">
        <v>553</v>
      </c>
      <c r="F46" s="27" t="str">
        <f t="shared" ca="1" si="0"/>
        <v>測量調査</v>
      </c>
      <c r="G46" s="28" t="str">
        <f t="shared" ca="1" si="1"/>
        <v>測量調査</v>
      </c>
      <c r="H46" s="34" t="s">
        <v>217</v>
      </c>
      <c r="I46" s="35">
        <v>11968</v>
      </c>
      <c r="J46" s="36" t="s">
        <v>576</v>
      </c>
      <c r="K46" s="36" t="s">
        <v>576</v>
      </c>
      <c r="L46" s="36" t="s">
        <v>577</v>
      </c>
      <c r="M46" s="36" t="s">
        <v>576</v>
      </c>
      <c r="N46" s="37" t="s">
        <v>578</v>
      </c>
    </row>
    <row r="47" spans="1:14" x14ac:dyDescent="0.4">
      <c r="A47" s="27">
        <v>373</v>
      </c>
      <c r="B47" s="29" t="s">
        <v>508</v>
      </c>
      <c r="C47" s="26" t="s">
        <v>354</v>
      </c>
      <c r="D47" s="26" t="s">
        <v>379</v>
      </c>
      <c r="E47" s="27" t="s">
        <v>554</v>
      </c>
      <c r="F47" s="27" t="str">
        <f t="shared" ca="1" si="0"/>
        <v>街路事業費負担金</v>
      </c>
      <c r="G47" s="28" t="str">
        <f t="shared" ca="1" si="1"/>
        <v>街路事業費負担金</v>
      </c>
      <c r="H47" s="34" t="s">
        <v>217</v>
      </c>
      <c r="I47" s="35">
        <v>385343</v>
      </c>
      <c r="J47" s="36" t="s">
        <v>576</v>
      </c>
      <c r="K47" s="36" t="s">
        <v>576</v>
      </c>
      <c r="L47" s="36" t="s">
        <v>577</v>
      </c>
      <c r="M47" s="36" t="s">
        <v>577</v>
      </c>
      <c r="N47" s="37" t="s">
        <v>578</v>
      </c>
    </row>
    <row r="48" spans="1:14" x14ac:dyDescent="0.4">
      <c r="A48" s="27">
        <v>374</v>
      </c>
      <c r="B48" s="29" t="s">
        <v>508</v>
      </c>
      <c r="C48" s="26" t="s">
        <v>354</v>
      </c>
      <c r="D48" s="26" t="s">
        <v>379</v>
      </c>
      <c r="E48" s="27" t="s">
        <v>555</v>
      </c>
      <c r="F48" s="27" t="str">
        <f t="shared" ca="1" si="0"/>
        <v>道路施設管理</v>
      </c>
      <c r="G48" s="28" t="str">
        <f t="shared" ca="1" si="1"/>
        <v>道路施設管理</v>
      </c>
      <c r="H48" s="34" t="s">
        <v>399</v>
      </c>
      <c r="I48" s="35">
        <v>79509</v>
      </c>
      <c r="J48" s="36" t="s">
        <v>576</v>
      </c>
      <c r="K48" s="36" t="s">
        <v>576</v>
      </c>
      <c r="L48" s="36" t="s">
        <v>577</v>
      </c>
      <c r="M48" s="36" t="s">
        <v>577</v>
      </c>
      <c r="N48" s="37" t="s">
        <v>580</v>
      </c>
    </row>
    <row r="49" spans="1:14" x14ac:dyDescent="0.4">
      <c r="A49" s="27">
        <v>375</v>
      </c>
      <c r="B49" s="29" t="s">
        <v>508</v>
      </c>
      <c r="C49" s="26" t="s">
        <v>354</v>
      </c>
      <c r="D49" s="26" t="s">
        <v>379</v>
      </c>
      <c r="E49" s="27" t="s">
        <v>556</v>
      </c>
      <c r="F49" s="27" t="str">
        <f t="shared" ca="1" si="0"/>
        <v>道路維持補修</v>
      </c>
      <c r="G49" s="28" t="str">
        <f t="shared" ca="1" si="1"/>
        <v>道路維持補修</v>
      </c>
      <c r="H49" s="34" t="s">
        <v>399</v>
      </c>
      <c r="I49" s="35">
        <v>519866</v>
      </c>
      <c r="J49" s="36" t="s">
        <v>576</v>
      </c>
      <c r="K49" s="36" t="s">
        <v>576</v>
      </c>
      <c r="L49" s="36" t="s">
        <v>577</v>
      </c>
      <c r="M49" s="36" t="s">
        <v>577</v>
      </c>
      <c r="N49" s="37" t="s">
        <v>578</v>
      </c>
    </row>
    <row r="50" spans="1:14" x14ac:dyDescent="0.4">
      <c r="A50" s="27">
        <v>376</v>
      </c>
      <c r="B50" s="29" t="s">
        <v>508</v>
      </c>
      <c r="C50" s="26" t="s">
        <v>354</v>
      </c>
      <c r="D50" s="26" t="s">
        <v>379</v>
      </c>
      <c r="E50" s="27" t="s">
        <v>557</v>
      </c>
      <c r="F50" s="27" t="str">
        <f t="shared" ca="1" si="0"/>
        <v>道路改良</v>
      </c>
      <c r="G50" s="28" t="str">
        <f t="shared" ca="1" si="1"/>
        <v>道路改良</v>
      </c>
      <c r="H50" s="34" t="s">
        <v>399</v>
      </c>
      <c r="I50" s="35">
        <v>67236</v>
      </c>
      <c r="J50" s="36" t="s">
        <v>576</v>
      </c>
      <c r="K50" s="36" t="s">
        <v>576</v>
      </c>
      <c r="L50" s="36" t="s">
        <v>577</v>
      </c>
      <c r="M50" s="36" t="s">
        <v>576</v>
      </c>
      <c r="N50" s="37" t="s">
        <v>578</v>
      </c>
    </row>
    <row r="51" spans="1:14" x14ac:dyDescent="0.4">
      <c r="A51" s="27">
        <v>377</v>
      </c>
      <c r="B51" s="29" t="s">
        <v>508</v>
      </c>
      <c r="C51" s="26" t="s">
        <v>416</v>
      </c>
      <c r="D51" s="26" t="s">
        <v>417</v>
      </c>
      <c r="E51" s="27" t="s">
        <v>558</v>
      </c>
      <c r="F51" s="27" t="str">
        <f t="shared" ca="1" si="0"/>
        <v>河川管理</v>
      </c>
      <c r="G51" s="28" t="str">
        <f t="shared" ca="1" si="1"/>
        <v>河川管理</v>
      </c>
      <c r="H51" s="34" t="s">
        <v>399</v>
      </c>
      <c r="I51" s="35">
        <v>86626</v>
      </c>
      <c r="J51" s="36" t="s">
        <v>576</v>
      </c>
      <c r="K51" s="36" t="s">
        <v>576</v>
      </c>
      <c r="L51" s="36" t="s">
        <v>577</v>
      </c>
      <c r="M51" s="36" t="s">
        <v>577</v>
      </c>
      <c r="N51" s="37" t="s">
        <v>578</v>
      </c>
    </row>
    <row r="52" spans="1:14" x14ac:dyDescent="0.4">
      <c r="A52" s="27">
        <v>378</v>
      </c>
      <c r="B52" s="29" t="s">
        <v>508</v>
      </c>
      <c r="C52" s="26" t="s">
        <v>416</v>
      </c>
      <c r="D52" s="26" t="s">
        <v>417</v>
      </c>
      <c r="E52" s="27" t="s">
        <v>559</v>
      </c>
      <c r="F52" s="27" t="str">
        <f t="shared" ca="1" si="0"/>
        <v>河川改修</v>
      </c>
      <c r="G52" s="28" t="str">
        <f t="shared" ca="1" si="1"/>
        <v>河川改修</v>
      </c>
      <c r="H52" s="34" t="s">
        <v>399</v>
      </c>
      <c r="I52" s="35">
        <v>58482</v>
      </c>
      <c r="J52" s="36" t="s">
        <v>576</v>
      </c>
      <c r="K52" s="36" t="s">
        <v>577</v>
      </c>
      <c r="L52" s="36" t="s">
        <v>576</v>
      </c>
      <c r="M52" s="36" t="s">
        <v>577</v>
      </c>
      <c r="N52" s="37" t="s">
        <v>580</v>
      </c>
    </row>
    <row r="53" spans="1:14" x14ac:dyDescent="0.4">
      <c r="A53" s="27">
        <v>379</v>
      </c>
      <c r="B53" s="29" t="s">
        <v>508</v>
      </c>
      <c r="C53" s="26" t="s">
        <v>431</v>
      </c>
      <c r="D53" s="26" t="s">
        <v>432</v>
      </c>
      <c r="E53" s="27" t="s">
        <v>560</v>
      </c>
      <c r="F53" s="27" t="str">
        <f t="shared" ca="1" si="0"/>
        <v>水道事業経営戦略策定・運用</v>
      </c>
      <c r="G53" s="28" t="str">
        <f t="shared" ca="1" si="1"/>
        <v>水道事業経営戦略策定・運用</v>
      </c>
      <c r="H53" s="41" t="s">
        <v>583</v>
      </c>
      <c r="I53" s="42">
        <v>10560</v>
      </c>
      <c r="J53" s="36" t="s">
        <v>576</v>
      </c>
      <c r="K53" s="36" t="s">
        <v>576</v>
      </c>
      <c r="L53" s="36" t="s">
        <v>576</v>
      </c>
      <c r="M53" s="36" t="s">
        <v>577</v>
      </c>
      <c r="N53" s="37" t="s">
        <v>580</v>
      </c>
    </row>
    <row r="54" spans="1:14" x14ac:dyDescent="0.4">
      <c r="A54" s="27">
        <v>380</v>
      </c>
      <c r="B54" s="29" t="s">
        <v>508</v>
      </c>
      <c r="C54" s="26" t="s">
        <v>431</v>
      </c>
      <c r="D54" s="26" t="s">
        <v>432</v>
      </c>
      <c r="E54" s="27" t="s">
        <v>561</v>
      </c>
      <c r="F54" s="27" t="str">
        <f t="shared" ca="1" si="0"/>
        <v>耐震管更新</v>
      </c>
      <c r="G54" s="28" t="str">
        <f t="shared" ca="1" si="1"/>
        <v>耐震管更新</v>
      </c>
      <c r="H54" s="41" t="s">
        <v>584</v>
      </c>
      <c r="I54" s="42">
        <v>344702</v>
      </c>
      <c r="J54" s="36" t="s">
        <v>576</v>
      </c>
      <c r="K54" s="36" t="s">
        <v>577</v>
      </c>
      <c r="L54" s="36" t="s">
        <v>577</v>
      </c>
      <c r="M54" s="36" t="s">
        <v>577</v>
      </c>
      <c r="N54" s="37" t="s">
        <v>578</v>
      </c>
    </row>
    <row r="55" spans="1:14" x14ac:dyDescent="0.4">
      <c r="A55" s="27">
        <v>381</v>
      </c>
      <c r="B55" s="29" t="s">
        <v>508</v>
      </c>
      <c r="C55" s="26" t="s">
        <v>431</v>
      </c>
      <c r="D55" s="26" t="s">
        <v>432</v>
      </c>
      <c r="E55" s="27" t="s">
        <v>562</v>
      </c>
      <c r="F55" s="27" t="str">
        <f t="shared" ca="1" si="0"/>
        <v>浄水場施設設備更新</v>
      </c>
      <c r="G55" s="28" t="str">
        <f t="shared" ca="1" si="1"/>
        <v>浄水場施設設備更新</v>
      </c>
      <c r="H55" s="41" t="s">
        <v>584</v>
      </c>
      <c r="I55" s="42">
        <v>790743</v>
      </c>
      <c r="J55" s="36" t="s">
        <v>576</v>
      </c>
      <c r="K55" s="36" t="s">
        <v>576</v>
      </c>
      <c r="L55" s="36" t="s">
        <v>577</v>
      </c>
      <c r="M55" s="36" t="s">
        <v>577</v>
      </c>
      <c r="N55" s="37" t="s">
        <v>578</v>
      </c>
    </row>
    <row r="56" spans="1:14" x14ac:dyDescent="0.4">
      <c r="A56" s="27">
        <v>382</v>
      </c>
      <c r="B56" s="29" t="s">
        <v>508</v>
      </c>
      <c r="C56" s="26" t="s">
        <v>431</v>
      </c>
      <c r="D56" s="26" t="s">
        <v>432</v>
      </c>
      <c r="E56" s="27" t="s">
        <v>563</v>
      </c>
      <c r="F56" s="27" t="str">
        <f t="shared" ca="1" si="0"/>
        <v>水質検査・放射性物質検査</v>
      </c>
      <c r="G56" s="28" t="str">
        <f t="shared" ca="1" si="1"/>
        <v>水質検査・放射性物質検査</v>
      </c>
      <c r="H56" s="41" t="s">
        <v>584</v>
      </c>
      <c r="I56" s="42">
        <v>8665</v>
      </c>
      <c r="J56" s="36" t="s">
        <v>576</v>
      </c>
      <c r="K56" s="36" t="s">
        <v>576</v>
      </c>
      <c r="L56" s="36" t="s">
        <v>577</v>
      </c>
      <c r="M56" s="36" t="s">
        <v>577</v>
      </c>
      <c r="N56" s="37" t="s">
        <v>578</v>
      </c>
    </row>
    <row r="57" spans="1:14" x14ac:dyDescent="0.4">
      <c r="A57" s="27">
        <v>383</v>
      </c>
      <c r="B57" s="29" t="s">
        <v>508</v>
      </c>
      <c r="C57" s="26" t="s">
        <v>431</v>
      </c>
      <c r="D57" s="26" t="s">
        <v>432</v>
      </c>
      <c r="E57" s="27" t="s">
        <v>564</v>
      </c>
      <c r="F57" s="27" t="str">
        <f t="shared" ca="1" si="0"/>
        <v>漏水調査・修繕</v>
      </c>
      <c r="G57" s="28" t="str">
        <f t="shared" ca="1" si="1"/>
        <v>漏水調査・修繕</v>
      </c>
      <c r="H57" s="41" t="s">
        <v>584</v>
      </c>
      <c r="I57" s="42">
        <v>40365</v>
      </c>
      <c r="J57" s="36" t="s">
        <v>576</v>
      </c>
      <c r="K57" s="36" t="s">
        <v>576</v>
      </c>
      <c r="L57" s="36" t="s">
        <v>577</v>
      </c>
      <c r="M57" s="36" t="s">
        <v>577</v>
      </c>
      <c r="N57" s="37" t="s">
        <v>578</v>
      </c>
    </row>
    <row r="58" spans="1:14" x14ac:dyDescent="0.4">
      <c r="A58" s="27">
        <v>384</v>
      </c>
      <c r="B58" s="29" t="s">
        <v>508</v>
      </c>
      <c r="C58" s="26" t="s">
        <v>469</v>
      </c>
      <c r="D58" s="26" t="s">
        <v>470</v>
      </c>
      <c r="E58" s="27" t="s">
        <v>565</v>
      </c>
      <c r="F58" s="27" t="str">
        <f t="shared" ca="1" si="0"/>
        <v>排水施設管理</v>
      </c>
      <c r="G58" s="28" t="str">
        <f t="shared" ca="1" si="1"/>
        <v>排水施設管理</v>
      </c>
      <c r="H58" s="34" t="s">
        <v>472</v>
      </c>
      <c r="I58" s="35">
        <v>11657</v>
      </c>
      <c r="J58" s="36" t="s">
        <v>576</v>
      </c>
      <c r="K58" s="36" t="s">
        <v>576</v>
      </c>
      <c r="L58" s="36" t="s">
        <v>577</v>
      </c>
      <c r="M58" s="36" t="s">
        <v>576</v>
      </c>
      <c r="N58" s="37" t="s">
        <v>578</v>
      </c>
    </row>
    <row r="59" spans="1:14" x14ac:dyDescent="0.4">
      <c r="A59" s="27">
        <v>385</v>
      </c>
      <c r="B59" s="29" t="s">
        <v>508</v>
      </c>
      <c r="C59" s="26" t="s">
        <v>469</v>
      </c>
      <c r="D59" s="26" t="s">
        <v>470</v>
      </c>
      <c r="E59" s="27" t="s">
        <v>566</v>
      </c>
      <c r="F59" s="27" t="str">
        <f t="shared" ca="1" si="0"/>
        <v>公共下水道事業会計繰出金</v>
      </c>
      <c r="G59" s="28" t="str">
        <f t="shared" ca="1" si="1"/>
        <v>公共下水道事業会計繰出金</v>
      </c>
      <c r="H59" s="34" t="s">
        <v>472</v>
      </c>
      <c r="I59" s="35">
        <v>783079</v>
      </c>
      <c r="J59" s="36" t="s">
        <v>576</v>
      </c>
      <c r="K59" s="36" t="s">
        <v>576</v>
      </c>
      <c r="L59" s="36" t="s">
        <v>577</v>
      </c>
      <c r="M59" s="36" t="s">
        <v>576</v>
      </c>
      <c r="N59" s="37" t="s">
        <v>578</v>
      </c>
    </row>
    <row r="60" spans="1:14" x14ac:dyDescent="0.4">
      <c r="A60" s="27">
        <v>386</v>
      </c>
      <c r="B60" s="29" t="s">
        <v>508</v>
      </c>
      <c r="C60" s="26" t="s">
        <v>469</v>
      </c>
      <c r="D60" s="26" t="s">
        <v>470</v>
      </c>
      <c r="E60" s="27" t="s">
        <v>567</v>
      </c>
      <c r="F60" s="27" t="str">
        <f t="shared" ca="1" si="0"/>
        <v>汚水排水対策推進</v>
      </c>
      <c r="G60" s="28" t="str">
        <f t="shared" ref="G60:G61" ca="1" si="2">HYPERLINK("#'"&amp;E60&amp;"'!A1", F60)</f>
        <v>汚水排水対策推進</v>
      </c>
      <c r="H60" s="34" t="s">
        <v>472</v>
      </c>
      <c r="I60" s="42">
        <v>179033</v>
      </c>
      <c r="J60" s="36" t="s">
        <v>576</v>
      </c>
      <c r="K60" s="36" t="s">
        <v>576</v>
      </c>
      <c r="L60" s="36" t="s">
        <v>577</v>
      </c>
      <c r="M60" s="36" t="s">
        <v>577</v>
      </c>
      <c r="N60" s="37" t="s">
        <v>578</v>
      </c>
    </row>
    <row r="61" spans="1:14" x14ac:dyDescent="0.4">
      <c r="A61" s="27">
        <v>387</v>
      </c>
      <c r="B61" s="29" t="s">
        <v>508</v>
      </c>
      <c r="C61" s="26" t="s">
        <v>469</v>
      </c>
      <c r="D61" s="26" t="s">
        <v>470</v>
      </c>
      <c r="E61" s="27" t="s">
        <v>568</v>
      </c>
      <c r="F61" s="27" t="str">
        <f t="shared" ref="F61" ca="1" si="3">INDIRECT("'"&amp;E61&amp;"'!E7")</f>
        <v>雨水排水対策推進</v>
      </c>
      <c r="G61" s="28" t="str">
        <f t="shared" ca="1" si="2"/>
        <v>雨水排水対策推進</v>
      </c>
      <c r="H61" s="34" t="s">
        <v>472</v>
      </c>
      <c r="I61" s="42">
        <v>462903</v>
      </c>
      <c r="J61" s="36" t="s">
        <v>576</v>
      </c>
      <c r="K61" s="36" t="s">
        <v>576</v>
      </c>
      <c r="L61" s="36" t="s">
        <v>577</v>
      </c>
      <c r="M61" s="36" t="s">
        <v>577</v>
      </c>
      <c r="N61" s="37" t="s">
        <v>578</v>
      </c>
    </row>
  </sheetData>
  <phoneticPr fontId="22"/>
  <conditionalFormatting sqref="J1:M1 J62:M1048576">
    <cfRule type="containsText" dxfId="13" priority="15" operator="containsText" text="Ｃ">
      <formula>NOT(ISERROR(SEARCH("Ｃ",J1)))</formula>
    </cfRule>
  </conditionalFormatting>
  <conditionalFormatting sqref="N1 N62:N1048576">
    <cfRule type="cellIs" dxfId="12" priority="8" operator="equal">
      <formula>"Ⅵ：事業終了"</formula>
    </cfRule>
    <cfRule type="cellIs" dxfId="11" priority="9" operator="equal">
      <formula>"Ⅵ：事業終了"</formula>
    </cfRule>
    <cfRule type="cellIs" dxfId="10" priority="10" operator="equal">
      <formula>"Ⅳ：事業規模縮小"</formula>
    </cfRule>
    <cfRule type="cellIs" dxfId="9" priority="11" operator="equal">
      <formula>"Ⅲ：現状のまま継続"</formula>
    </cfRule>
    <cfRule type="cellIs" dxfId="8" priority="12" operator="equal">
      <formula>"Ⅱ：改善しながら継続"</formula>
    </cfRule>
    <cfRule type="cellIs" dxfId="7" priority="13" operator="equal">
      <formula>"Ⅰ：事業規模拡大"</formula>
    </cfRule>
  </conditionalFormatting>
  <conditionalFormatting sqref="J2:M61">
    <cfRule type="containsText" dxfId="6" priority="7" operator="containsText" text="Ｃ">
      <formula>NOT(ISERROR(SEARCH("Ｃ",J2)))</formula>
    </cfRule>
  </conditionalFormatting>
  <conditionalFormatting sqref="N2:N61">
    <cfRule type="cellIs" dxfId="5" priority="1" operator="equal">
      <formula>"Ⅵ：事業終了"</formula>
    </cfRule>
    <cfRule type="cellIs" dxfId="4" priority="2" operator="equal">
      <formula>"Ⅵ：事業終了"</formula>
    </cfRule>
    <cfRule type="cellIs" dxfId="3" priority="3" operator="equal">
      <formula>"Ⅳ：事業規模縮小"</formula>
    </cfRule>
    <cfRule type="cellIs" dxfId="2" priority="4" operator="equal">
      <formula>"Ⅲ：現状のまま継続"</formula>
    </cfRule>
    <cfRule type="cellIs" dxfId="1" priority="5" operator="equal">
      <formula>"Ⅱ：改善しながら継続"</formula>
    </cfRule>
    <cfRule type="cellIs" dxfId="0" priority="6" operator="equal">
      <formula>"Ⅰ：事業規模拡大"</formula>
    </cfRule>
  </conditionalFormatting>
  <pageMargins left="0.7" right="0.7" top="0.75" bottom="0.75" header="0.3" footer="0.3"/>
  <pageSetup paperSize="9" scale="43"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J1"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67" t="s">
        <v>3</v>
      </c>
      <c r="Q4" s="68"/>
      <c r="R4" s="68"/>
      <c r="S4" s="68"/>
      <c r="T4" s="51" t="str">
        <f>LEFT(E83,1)</f>
        <v>Ｂ</v>
      </c>
      <c r="U4" s="53" t="s">
        <v>4</v>
      </c>
      <c r="V4" s="53"/>
      <c r="W4" s="53"/>
      <c r="X4" s="5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第1節　都市づくり</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計画的なまちづくりの推進</v>
      </c>
      <c r="F6" s="45"/>
      <c r="G6" s="45"/>
      <c r="H6" s="45"/>
      <c r="I6" s="45"/>
      <c r="J6" s="45"/>
      <c r="K6" s="45"/>
      <c r="L6" s="45"/>
      <c r="M6" s="45"/>
      <c r="N6" s="46"/>
      <c r="P6" s="47" t="s">
        <v>7</v>
      </c>
      <c r="Q6" s="48"/>
      <c r="R6" s="48"/>
      <c r="S6" s="48"/>
      <c r="T6" s="51" t="str">
        <f>LEFT(E85,1)</f>
        <v>Ｂ</v>
      </c>
      <c r="U6" s="53" t="s">
        <v>8</v>
      </c>
      <c r="V6" s="53"/>
      <c r="W6" s="53"/>
      <c r="X6" s="5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57" t="s">
        <v>9</v>
      </c>
      <c r="B7" s="58"/>
      <c r="C7" s="58"/>
      <c r="D7" s="58"/>
      <c r="E7" s="59" t="str">
        <f t="shared" si="0"/>
        <v>都市計画審議会</v>
      </c>
      <c r="F7" s="60"/>
      <c r="G7" s="60"/>
      <c r="H7" s="60"/>
      <c r="I7" s="60"/>
      <c r="J7" s="60"/>
      <c r="K7" s="60"/>
      <c r="L7" s="60"/>
      <c r="M7" s="60"/>
      <c r="N7" s="61"/>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83" t="s">
        <v>10</v>
      </c>
      <c r="B8" s="84"/>
      <c r="C8" s="84"/>
      <c r="D8" s="84"/>
      <c r="E8" s="93" t="str">
        <f t="shared" si="0"/>
        <v>都市計画課</v>
      </c>
      <c r="F8" s="94"/>
      <c r="G8" s="94"/>
      <c r="H8" s="94"/>
      <c r="I8" s="94"/>
      <c r="J8" s="94"/>
      <c r="K8" s="94"/>
      <c r="L8" s="94"/>
      <c r="M8" s="94"/>
      <c r="N8" s="95"/>
      <c r="P8" s="96" t="s">
        <v>11</v>
      </c>
      <c r="Q8" s="97"/>
      <c r="R8" s="97"/>
      <c r="S8" s="97"/>
      <c r="T8" s="98" t="str">
        <f>LEFT(E87,1)</f>
        <v>Ａ</v>
      </c>
      <c r="U8" s="99" t="s">
        <v>12</v>
      </c>
      <c r="V8" s="99"/>
      <c r="W8" s="99"/>
      <c r="X8" s="10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01" t="s">
        <v>13</v>
      </c>
      <c r="B9" s="102"/>
      <c r="C9" s="102"/>
      <c r="D9" s="103"/>
      <c r="E9" s="110" t="str">
        <f t="shared" si="0"/>
        <v>新座市都市計画審議会条例に基づき、新座市都市計画審議会を設置し、都市計画に関する事項を調査・審議する。</v>
      </c>
      <c r="F9" s="111"/>
      <c r="G9" s="111"/>
      <c r="H9" s="111"/>
      <c r="I9" s="111"/>
      <c r="J9" s="111"/>
      <c r="K9" s="111"/>
      <c r="L9" s="111"/>
      <c r="M9" s="111"/>
      <c r="N9" s="112"/>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119" t="s">
        <v>14</v>
      </c>
      <c r="Q10" s="120"/>
      <c r="R10" s="120"/>
      <c r="S10" s="120"/>
      <c r="T10" s="51" t="str">
        <f>LEFT(E89,1)</f>
        <v>Ａ</v>
      </c>
      <c r="U10" s="99" t="s">
        <v>15</v>
      </c>
      <c r="V10" s="99"/>
      <c r="W10" s="99"/>
      <c r="X10" s="10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都市計画法第７７条の２第１項の規定により、新座市都市計画審議会を開催し、都市計画に関する重要事項の調査審議を行った。
令和５年度については、２件の諮問案件について調査審議を行い、立地適正化計画の策定に関して市から報告を行った。
また、審議会としての機能強化を図るため、委員構成の見直しを行い学識経験者を１名増員した。</v>
      </c>
      <c r="U12" s="76"/>
      <c r="V12" s="76"/>
      <c r="W12" s="76"/>
      <c r="X12" s="77"/>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83" t="s">
        <v>17</v>
      </c>
      <c r="B14" s="84"/>
      <c r="C14" s="84"/>
      <c r="D14" s="84"/>
      <c r="E14" s="85" t="str">
        <f>E51</f>
        <v>■市が直接実施  □一部委託  □全部委託・指定管理  □その他</v>
      </c>
      <c r="F14" s="86"/>
      <c r="G14" s="86"/>
      <c r="H14" s="86"/>
      <c r="I14" s="86"/>
      <c r="J14" s="86"/>
      <c r="K14" s="86"/>
      <c r="L14" s="86"/>
      <c r="M14" s="86"/>
      <c r="N14" s="87"/>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83" t="s">
        <v>18</v>
      </c>
      <c r="B15" s="84"/>
      <c r="C15" s="84"/>
      <c r="D15" s="84"/>
      <c r="E15" s="85" t="str">
        <f>E52</f>
        <v>■国・県の制度　 □国・県の制度＋市独自の制度　 □市独自の制度</v>
      </c>
      <c r="F15" s="86"/>
      <c r="G15" s="86"/>
      <c r="H15" s="86"/>
      <c r="I15" s="86"/>
      <c r="J15" s="86"/>
      <c r="K15" s="86"/>
      <c r="L15" s="86"/>
      <c r="M15" s="86"/>
      <c r="N15" s="87"/>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88" t="s">
        <v>19</v>
      </c>
      <c r="B16" s="89"/>
      <c r="C16" s="89"/>
      <c r="D16" s="89"/>
      <c r="E16" s="90" t="str">
        <f>E53</f>
        <v>都市計画法、新座市都市計画審議会条例、新座市都市計画審議会規則</v>
      </c>
      <c r="F16" s="91"/>
      <c r="G16" s="91"/>
      <c r="H16" s="91"/>
      <c r="I16" s="91"/>
      <c r="J16" s="91"/>
      <c r="K16" s="91"/>
      <c r="L16" s="91"/>
      <c r="M16" s="91"/>
      <c r="N16" s="92"/>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231000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231000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174500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56500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0.75541125541125542</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新座市都市計画審議会を開催し、都市計画に関する重要事項の調査・審議を行った。
　新座市都市計画審議会の構成員　１４人（学識経験者、市議会議員、市民）
　＜令和５年５月２６日開催＞
　審議内容　新座都市計画都市計画区域の整備、開発及び保全の方針の変更について
　＜令和５年１２月２０日開催＞
　審議内容　新座都市計画生産緑地地区の変更（案）について</v>
      </c>
      <c r="F26" s="142"/>
      <c r="G26" s="142"/>
      <c r="H26" s="142"/>
      <c r="I26" s="142"/>
      <c r="J26" s="142"/>
      <c r="K26" s="142"/>
      <c r="L26" s="142"/>
      <c r="M26" s="142"/>
      <c r="N26" s="143"/>
      <c r="O26" s="12"/>
      <c r="P26" s="96" t="s">
        <v>39</v>
      </c>
      <c r="Q26" s="97"/>
      <c r="R26" s="97"/>
      <c r="S26" s="144"/>
      <c r="T26" s="75" t="str">
        <f>E105</f>
        <v>市長の諮問に応じて都市計画に関する重要事項について調査審議を行い、都市計画マスタープランに基づくまちづくりを推進していく。</v>
      </c>
      <c r="U26" s="76"/>
      <c r="V26" s="76"/>
      <c r="W26" s="76"/>
      <c r="X26" s="77"/>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開催回数</v>
      </c>
      <c r="C33" s="135"/>
      <c r="D33" s="15" t="str">
        <f t="shared" ref="D33:E36" si="1">D70</f>
        <v>回</v>
      </c>
      <c r="E33" s="133">
        <f t="shared" si="1"/>
        <v>2</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第1節　都市づくり</v>
      </c>
      <c r="F42" s="45"/>
      <c r="G42" s="45"/>
      <c r="H42" s="45"/>
      <c r="I42" s="45"/>
      <c r="J42" s="45"/>
      <c r="K42" s="45"/>
      <c r="L42" s="45"/>
      <c r="M42" s="45"/>
      <c r="N42" s="46"/>
      <c r="AA42" s="2">
        <v>1</v>
      </c>
      <c r="AB42" s="2" t="s">
        <v>44</v>
      </c>
    </row>
    <row r="43" spans="1:35" ht="20.100000000000001" customHeight="1" x14ac:dyDescent="0.15">
      <c r="A43" s="43" t="s">
        <v>6</v>
      </c>
      <c r="B43" s="44"/>
      <c r="C43" s="44"/>
      <c r="D43" s="44"/>
      <c r="E43" s="45" t="str">
        <f>AB43</f>
        <v>施策１　計画的なまちづくりの推進</v>
      </c>
      <c r="F43" s="45"/>
      <c r="G43" s="45"/>
      <c r="H43" s="45"/>
      <c r="I43" s="45"/>
      <c r="J43" s="45"/>
      <c r="K43" s="45"/>
      <c r="L43" s="45"/>
      <c r="M43" s="45"/>
      <c r="N43" s="46"/>
      <c r="AA43" s="2">
        <v>1</v>
      </c>
      <c r="AB43" s="2" t="s">
        <v>45</v>
      </c>
    </row>
    <row r="44" spans="1:35" ht="20.100000000000001" customHeight="1" x14ac:dyDescent="0.15">
      <c r="A44" s="162" t="s">
        <v>9</v>
      </c>
      <c r="B44" s="163"/>
      <c r="C44" s="163"/>
      <c r="D44" s="163"/>
      <c r="E44" s="164" t="s">
        <v>46</v>
      </c>
      <c r="F44" s="165"/>
      <c r="G44" s="165"/>
      <c r="H44" s="165"/>
      <c r="I44" s="165"/>
      <c r="J44" s="165"/>
      <c r="K44" s="165"/>
      <c r="L44" s="165"/>
      <c r="M44" s="165"/>
      <c r="N44" s="166"/>
    </row>
    <row r="45" spans="1:35" ht="20.100000000000001" customHeight="1" x14ac:dyDescent="0.15">
      <c r="A45" s="157" t="s">
        <v>10</v>
      </c>
      <c r="B45" s="158"/>
      <c r="C45" s="158"/>
      <c r="D45" s="158"/>
      <c r="E45" s="167" t="s">
        <v>47</v>
      </c>
      <c r="F45" s="168"/>
      <c r="G45" s="168"/>
      <c r="H45" s="168"/>
      <c r="I45" s="168"/>
      <c r="J45" s="168"/>
      <c r="K45" s="168"/>
      <c r="L45" s="168"/>
      <c r="M45" s="168"/>
      <c r="N45" s="169"/>
    </row>
    <row r="46" spans="1:35" ht="20.100000000000001" customHeight="1" x14ac:dyDescent="0.15">
      <c r="A46" s="151" t="s">
        <v>13</v>
      </c>
      <c r="B46" s="152"/>
      <c r="C46" s="152"/>
      <c r="D46" s="153"/>
      <c r="E46" s="154" t="s">
        <v>48</v>
      </c>
      <c r="F46" s="155"/>
      <c r="G46" s="155"/>
      <c r="H46" s="155"/>
      <c r="I46" s="155"/>
      <c r="J46" s="155"/>
      <c r="K46" s="155"/>
      <c r="L46" s="155"/>
      <c r="M46" s="155"/>
      <c r="N46" s="156"/>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157" t="s">
        <v>17</v>
      </c>
      <c r="B51" s="158"/>
      <c r="C51" s="158"/>
      <c r="D51" s="158"/>
      <c r="E51" s="159" t="str">
        <f>AA52 &amp; "市が直接実施  " &amp; AB52  &amp; "一部委託  "  &amp; AC52 &amp; "全部委託・指定管理  " &amp; AD52 &amp; "その他"</f>
        <v>■市が直接実施  □一部委託  □全部委託・指定管理  □その他</v>
      </c>
      <c r="F51" s="160"/>
      <c r="G51" s="160"/>
      <c r="H51" s="160"/>
      <c r="I51" s="160"/>
      <c r="J51" s="160"/>
      <c r="K51" s="160"/>
      <c r="L51" s="160"/>
      <c r="M51" s="160"/>
      <c r="N51" s="161"/>
    </row>
    <row r="52" spans="1:40" ht="20.100000000000001" customHeight="1" x14ac:dyDescent="0.15">
      <c r="A52" s="157" t="s">
        <v>18</v>
      </c>
      <c r="B52" s="158"/>
      <c r="C52" s="158"/>
      <c r="D52" s="158"/>
      <c r="E52" s="159" t="str">
        <f>AA53 &amp; "国・県の制度　 " &amp; AB53  &amp; "国・県の制度＋市独自の制度　 "  &amp; AC53  &amp; "市独自の制度"</f>
        <v>■国・県の制度　 □国・県の制度＋市独自の制度　 □市独自の制度</v>
      </c>
      <c r="F52" s="160"/>
      <c r="G52" s="160"/>
      <c r="H52" s="160"/>
      <c r="I52" s="160"/>
      <c r="J52" s="160"/>
      <c r="K52" s="160"/>
      <c r="L52" s="160"/>
      <c r="M52" s="160"/>
      <c r="N52" s="161"/>
      <c r="AA52" s="2" t="s">
        <v>49</v>
      </c>
      <c r="AB52" s="2" t="s">
        <v>50</v>
      </c>
      <c r="AC52" s="2" t="s">
        <v>50</v>
      </c>
      <c r="AD52" s="2" t="s">
        <v>50</v>
      </c>
    </row>
    <row r="53" spans="1:40" ht="20.100000000000001" customHeight="1" thickBot="1" x14ac:dyDescent="0.2">
      <c r="A53" s="170" t="s">
        <v>19</v>
      </c>
      <c r="B53" s="171"/>
      <c r="C53" s="171"/>
      <c r="D53" s="171"/>
      <c r="E53" s="172" t="s">
        <v>51</v>
      </c>
      <c r="F53" s="173"/>
      <c r="G53" s="173"/>
      <c r="H53" s="173"/>
      <c r="I53" s="173"/>
      <c r="J53" s="173"/>
      <c r="K53" s="173"/>
      <c r="L53" s="173"/>
      <c r="M53" s="173"/>
      <c r="N53" s="174"/>
      <c r="AA53" s="2" t="s">
        <v>49</v>
      </c>
      <c r="AB53" s="2" t="s">
        <v>50</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231000</v>
      </c>
      <c r="F57" s="126"/>
      <c r="G57" s="126">
        <f>IFERROR(HLOOKUP($AF$38,$AA$56:$AI$57,2,FALSE)*1000,"")</f>
        <v>296000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273</v>
      </c>
      <c r="AE57" s="17">
        <v>231</v>
      </c>
      <c r="AF57" s="17">
        <v>296</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231000</v>
      </c>
      <c r="G58" s="9"/>
      <c r="H58" s="10">
        <f>IFERROR(G57-H59,"")</f>
        <v>296000</v>
      </c>
      <c r="I58" s="9"/>
      <c r="J58" s="10">
        <f>IFERROR(I57-J59,"")</f>
        <v>0</v>
      </c>
      <c r="K58" s="9"/>
      <c r="L58" s="10">
        <f>IFERROR(K57-L59,"")</f>
        <v>0</v>
      </c>
      <c r="M58" s="9"/>
      <c r="N58" s="11">
        <f>IFERROR(M57-N59,"")</f>
        <v>0</v>
      </c>
      <c r="AA58" s="17">
        <v>0</v>
      </c>
      <c r="AB58" s="17">
        <v>0</v>
      </c>
      <c r="AC58" s="17">
        <v>0</v>
      </c>
      <c r="AD58" s="17">
        <v>68500</v>
      </c>
      <c r="AE58" s="17">
        <v>174500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174500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56500</v>
      </c>
      <c r="F61" s="126"/>
      <c r="G61" s="126">
        <f>IFERROR(G57-G60,"")</f>
        <v>296000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0.75541125541125542</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53</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54</v>
      </c>
      <c r="C70" s="135"/>
      <c r="D70" s="20" t="s">
        <v>55</v>
      </c>
      <c r="E70" s="175">
        <f>IFERROR(HLOOKUP($AE$38,$AA$76:$AI$80,2,FALSE),"")</f>
        <v>2</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182" t="s">
        <v>7</v>
      </c>
      <c r="B85" s="183"/>
      <c r="C85" s="183"/>
      <c r="D85" s="183"/>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182" t="s">
        <v>11</v>
      </c>
      <c r="B87" s="183"/>
      <c r="C87" s="183"/>
      <c r="D87" s="183"/>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10" t="s">
        <v>14</v>
      </c>
      <c r="B89" s="211"/>
      <c r="C89" s="211"/>
      <c r="D89" s="211"/>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182" t="s">
        <v>16</v>
      </c>
      <c r="B91" s="183"/>
      <c r="C91" s="183"/>
      <c r="D91" s="186"/>
      <c r="E91" s="192" t="s">
        <v>60</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182" t="s">
        <v>28</v>
      </c>
      <c r="B98" s="183"/>
      <c r="C98" s="183"/>
      <c r="D98" s="186"/>
      <c r="E98" s="195" t="s">
        <v>61</v>
      </c>
      <c r="F98" s="196"/>
      <c r="G98" s="201" t="s">
        <v>29</v>
      </c>
      <c r="H98" s="202"/>
      <c r="I98" s="202"/>
      <c r="J98" s="202"/>
      <c r="K98" s="202"/>
      <c r="L98" s="202"/>
      <c r="M98" s="202"/>
      <c r="N98" s="203"/>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182" t="s">
        <v>39</v>
      </c>
      <c r="B105" s="183"/>
      <c r="C105" s="183"/>
      <c r="D105" s="186"/>
      <c r="E105" s="189" t="s">
        <v>62</v>
      </c>
      <c r="F105" s="190"/>
      <c r="G105" s="190"/>
      <c r="H105" s="190"/>
      <c r="I105" s="190"/>
      <c r="J105" s="190"/>
      <c r="K105" s="190"/>
      <c r="L105" s="190"/>
      <c r="M105" s="190"/>
      <c r="N105" s="191"/>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10" t="s">
        <v>3</v>
      </c>
      <c r="Q4" s="211"/>
      <c r="R4" s="211"/>
      <c r="S4" s="211"/>
      <c r="T4" s="51" t="str">
        <f>LEFT(E83,1)</f>
        <v>Ｂ</v>
      </c>
      <c r="U4" s="212" t="s">
        <v>4</v>
      </c>
      <c r="V4" s="212"/>
      <c r="W4" s="212"/>
      <c r="X4" s="213"/>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第1節　都市づくり</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計画的なまちづくりの推進</v>
      </c>
      <c r="F6" s="45"/>
      <c r="G6" s="45"/>
      <c r="H6" s="45"/>
      <c r="I6" s="45"/>
      <c r="J6" s="45"/>
      <c r="K6" s="45"/>
      <c r="L6" s="45"/>
      <c r="M6" s="45"/>
      <c r="N6" s="46"/>
      <c r="P6" s="182" t="s">
        <v>7</v>
      </c>
      <c r="Q6" s="183"/>
      <c r="R6" s="183"/>
      <c r="S6" s="183"/>
      <c r="T6" s="51" t="str">
        <f>LEFT(E85,1)</f>
        <v>Ａ</v>
      </c>
      <c r="U6" s="212" t="s">
        <v>8</v>
      </c>
      <c r="V6" s="212"/>
      <c r="W6" s="212"/>
      <c r="X6" s="213"/>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14" t="s">
        <v>9</v>
      </c>
      <c r="B7" s="215"/>
      <c r="C7" s="215"/>
      <c r="D7" s="215"/>
      <c r="E7" s="216" t="str">
        <f t="shared" si="0"/>
        <v>まちづくり基礎調査</v>
      </c>
      <c r="F7" s="217"/>
      <c r="G7" s="217"/>
      <c r="H7" s="217"/>
      <c r="I7" s="217"/>
      <c r="J7" s="217"/>
      <c r="K7" s="217"/>
      <c r="L7" s="217"/>
      <c r="M7" s="217"/>
      <c r="N7" s="218"/>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57" t="s">
        <v>10</v>
      </c>
      <c r="B8" s="158"/>
      <c r="C8" s="158"/>
      <c r="D8" s="158"/>
      <c r="E8" s="167" t="str">
        <f t="shared" si="0"/>
        <v>都市計画課</v>
      </c>
      <c r="F8" s="168"/>
      <c r="G8" s="168"/>
      <c r="H8" s="168"/>
      <c r="I8" s="168"/>
      <c r="J8" s="168"/>
      <c r="K8" s="168"/>
      <c r="L8" s="168"/>
      <c r="M8" s="168"/>
      <c r="N8" s="169"/>
      <c r="P8" s="182" t="s">
        <v>11</v>
      </c>
      <c r="Q8" s="183"/>
      <c r="R8" s="183"/>
      <c r="S8" s="183"/>
      <c r="T8" s="98" t="str">
        <f>LEFT(E87,1)</f>
        <v>Ａ</v>
      </c>
      <c r="U8" s="212" t="s">
        <v>12</v>
      </c>
      <c r="V8" s="212"/>
      <c r="W8" s="212"/>
      <c r="X8" s="213"/>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51" t="s">
        <v>13</v>
      </c>
      <c r="B9" s="102"/>
      <c r="C9" s="102"/>
      <c r="D9" s="103"/>
      <c r="E9" s="154" t="str">
        <f t="shared" si="0"/>
        <v>大和田一丁目地区（旧暫定逆線引き地区内の市街化調整区域）において市街地整備（組合土地区画整理事業）の実現可能性を探るため地権者への意向調査等を実施する。</v>
      </c>
      <c r="F9" s="111"/>
      <c r="G9" s="111"/>
      <c r="H9" s="111"/>
      <c r="I9" s="111"/>
      <c r="J9" s="111"/>
      <c r="K9" s="111"/>
      <c r="L9" s="111"/>
      <c r="M9" s="111"/>
      <c r="N9" s="156"/>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10" t="s">
        <v>14</v>
      </c>
      <c r="Q10" s="211"/>
      <c r="R10" s="211"/>
      <c r="S10" s="211"/>
      <c r="T10" s="51" t="str">
        <f>LEFT(E89,1)</f>
        <v>Ａ</v>
      </c>
      <c r="U10" s="212" t="s">
        <v>15</v>
      </c>
      <c r="V10" s="212"/>
      <c r="W10" s="212"/>
      <c r="X10" s="213"/>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農地及び住宅エリアの約９割（人数、面積）が市街化を望む結果となったことから、市街化編入に向け、引き続き事業を継続していく必要がある。今後、意向調査の結果報告会や地権者主体の発起人会及び準備組織の発足等、より一層の専門的知識が必要となることから、引き続き民間委託によって事業の効率化を図っていく。</v>
      </c>
      <c r="U12" s="190"/>
      <c r="V12" s="190"/>
      <c r="W12" s="190"/>
      <c r="X12" s="191"/>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57" t="s">
        <v>17</v>
      </c>
      <c r="B14" s="158"/>
      <c r="C14" s="158"/>
      <c r="D14" s="158"/>
      <c r="E14" s="159" t="str">
        <f>E51</f>
        <v>□市が直接実施  □一部委託  ■全部委託・指定管理  □その他</v>
      </c>
      <c r="F14" s="160"/>
      <c r="G14" s="160"/>
      <c r="H14" s="160"/>
      <c r="I14" s="160"/>
      <c r="J14" s="160"/>
      <c r="K14" s="160"/>
      <c r="L14" s="160"/>
      <c r="M14" s="160"/>
      <c r="N14" s="161"/>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57" t="s">
        <v>18</v>
      </c>
      <c r="B15" s="158"/>
      <c r="C15" s="158"/>
      <c r="D15" s="158"/>
      <c r="E15" s="159" t="str">
        <f>E52</f>
        <v>□国・県の制度　 □国・県の制度＋市独自の制度　 ■市独自の制度</v>
      </c>
      <c r="F15" s="160"/>
      <c r="G15" s="160"/>
      <c r="H15" s="160"/>
      <c r="I15" s="160"/>
      <c r="J15" s="160"/>
      <c r="K15" s="160"/>
      <c r="L15" s="160"/>
      <c r="M15" s="160"/>
      <c r="N15" s="161"/>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70" t="s">
        <v>19</v>
      </c>
      <c r="B16" s="171"/>
      <c r="C16" s="171"/>
      <c r="D16" s="171"/>
      <c r="E16" s="172" t="str">
        <f>E53</f>
        <v>なし</v>
      </c>
      <c r="F16" s="173"/>
      <c r="G16" s="173"/>
      <c r="H16" s="173"/>
      <c r="I16" s="173"/>
      <c r="J16" s="173"/>
      <c r="K16" s="173"/>
      <c r="L16" s="173"/>
      <c r="M16" s="173"/>
      <c r="N16" s="174"/>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Ⅵ</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99000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99000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99000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1</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大和田一丁目が抱える周辺道路の課題（緊急車両のアクセス困難、自転車同士等の接触事故）を解決するため、計画的な市街地整備に向けた検討を行うことを目的として、現状把握や課題の整理、土地所有者の意向調査等を行った。</v>
      </c>
      <c r="F26" s="142"/>
      <c r="G26" s="142"/>
      <c r="H26" s="142"/>
      <c r="I26" s="142"/>
      <c r="J26" s="142"/>
      <c r="K26" s="142"/>
      <c r="L26" s="142"/>
      <c r="M26" s="142"/>
      <c r="N26" s="143"/>
      <c r="O26" s="12"/>
      <c r="P26" s="182" t="s">
        <v>39</v>
      </c>
      <c r="Q26" s="183"/>
      <c r="R26" s="183"/>
      <c r="S26" s="219"/>
      <c r="T26" s="75" t="str">
        <f>E105</f>
        <v>意向調査の結果報告会を踏まえた上で地権者主体の発起人会を早期に発足し、大和田一丁目のまちづくりコンセプト案（道路、街並み等）を固め、来年度当初に準備組織を発足できるよう、事業を推進していく。</v>
      </c>
      <c r="U26" s="190"/>
      <c r="V26" s="190"/>
      <c r="W26" s="190"/>
      <c r="X26" s="191"/>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対象地権者数</v>
      </c>
      <c r="C33" s="135"/>
      <c r="D33" s="15" t="str">
        <f t="shared" ref="D33:E36" si="1">D70</f>
        <v>人</v>
      </c>
      <c r="E33" s="133">
        <f t="shared" si="1"/>
        <v>78</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第1節　都市づくり</v>
      </c>
      <c r="F42" s="45"/>
      <c r="G42" s="45"/>
      <c r="H42" s="45"/>
      <c r="I42" s="45"/>
      <c r="J42" s="45"/>
      <c r="K42" s="45"/>
      <c r="L42" s="45"/>
      <c r="M42" s="45"/>
      <c r="N42" s="46"/>
      <c r="AA42" s="2">
        <v>1</v>
      </c>
      <c r="AB42" s="2" t="s">
        <v>44</v>
      </c>
    </row>
    <row r="43" spans="1:35" ht="20.100000000000001" customHeight="1" x14ac:dyDescent="0.15">
      <c r="A43" s="43" t="s">
        <v>6</v>
      </c>
      <c r="B43" s="44"/>
      <c r="C43" s="44"/>
      <c r="D43" s="44"/>
      <c r="E43" s="45" t="str">
        <f>AB43</f>
        <v>施策１　計画的なまちづくりの推進</v>
      </c>
      <c r="F43" s="45"/>
      <c r="G43" s="45"/>
      <c r="H43" s="45"/>
      <c r="I43" s="45"/>
      <c r="J43" s="45"/>
      <c r="K43" s="45"/>
      <c r="L43" s="45"/>
      <c r="M43" s="45"/>
      <c r="N43" s="46"/>
      <c r="AA43" s="2">
        <v>1</v>
      </c>
      <c r="AB43" s="2" t="s">
        <v>45</v>
      </c>
    </row>
    <row r="44" spans="1:35" ht="20.100000000000001" customHeight="1" x14ac:dyDescent="0.15">
      <c r="A44" s="214" t="s">
        <v>9</v>
      </c>
      <c r="B44" s="215"/>
      <c r="C44" s="215"/>
      <c r="D44" s="215"/>
      <c r="E44" s="216" t="s">
        <v>63</v>
      </c>
      <c r="F44" s="217"/>
      <c r="G44" s="217"/>
      <c r="H44" s="217"/>
      <c r="I44" s="217"/>
      <c r="J44" s="217"/>
      <c r="K44" s="217"/>
      <c r="L44" s="217"/>
      <c r="M44" s="217"/>
      <c r="N44" s="218"/>
    </row>
    <row r="45" spans="1:35" ht="20.100000000000001" customHeight="1" x14ac:dyDescent="0.15">
      <c r="A45" s="226" t="s">
        <v>10</v>
      </c>
      <c r="B45" s="227"/>
      <c r="C45" s="227"/>
      <c r="D45" s="227"/>
      <c r="E45" s="231" t="s">
        <v>47</v>
      </c>
      <c r="F45" s="232"/>
      <c r="G45" s="232"/>
      <c r="H45" s="232"/>
      <c r="I45" s="232"/>
      <c r="J45" s="232"/>
      <c r="K45" s="232"/>
      <c r="L45" s="232"/>
      <c r="M45" s="232"/>
      <c r="N45" s="233"/>
    </row>
    <row r="46" spans="1:35" ht="20.100000000000001" customHeight="1" x14ac:dyDescent="0.15">
      <c r="A46" s="220" t="s">
        <v>13</v>
      </c>
      <c r="B46" s="221"/>
      <c r="C46" s="221"/>
      <c r="D46" s="222"/>
      <c r="E46" s="223" t="s">
        <v>64</v>
      </c>
      <c r="F46" s="224"/>
      <c r="G46" s="224"/>
      <c r="H46" s="224"/>
      <c r="I46" s="224"/>
      <c r="J46" s="224"/>
      <c r="K46" s="224"/>
      <c r="L46" s="224"/>
      <c r="M46" s="224"/>
      <c r="N46" s="225"/>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26" t="s">
        <v>17</v>
      </c>
      <c r="B51" s="227"/>
      <c r="C51" s="227"/>
      <c r="D51" s="227"/>
      <c r="E51" s="228" t="str">
        <f>AA52 &amp; "市が直接実施  " &amp; AB52  &amp; "一部委託  "  &amp; AC52 &amp; "全部委託・指定管理  " &amp; AD52 &amp; "その他"</f>
        <v>□市が直接実施  □一部委託  ■全部委託・指定管理  □その他</v>
      </c>
      <c r="F51" s="229"/>
      <c r="G51" s="229"/>
      <c r="H51" s="229"/>
      <c r="I51" s="229"/>
      <c r="J51" s="229"/>
      <c r="K51" s="229"/>
      <c r="L51" s="229"/>
      <c r="M51" s="229"/>
      <c r="N51" s="230"/>
    </row>
    <row r="52" spans="1:40" ht="20.100000000000001" customHeight="1" x14ac:dyDescent="0.15">
      <c r="A52" s="226" t="s">
        <v>18</v>
      </c>
      <c r="B52" s="227"/>
      <c r="C52" s="227"/>
      <c r="D52" s="227"/>
      <c r="E52" s="228" t="str">
        <f>AA53 &amp; "国・県の制度　 " &amp; AB53  &amp; "国・県の制度＋市独自の制度　 "  &amp; AC53  &amp; "市独自の制度"</f>
        <v>□国・県の制度　 □国・県の制度＋市独自の制度　 ■市独自の制度</v>
      </c>
      <c r="F52" s="229"/>
      <c r="G52" s="229"/>
      <c r="H52" s="229"/>
      <c r="I52" s="229"/>
      <c r="J52" s="229"/>
      <c r="K52" s="229"/>
      <c r="L52" s="229"/>
      <c r="M52" s="229"/>
      <c r="N52" s="230"/>
      <c r="AA52" s="2" t="s">
        <v>50</v>
      </c>
      <c r="AB52" s="2" t="s">
        <v>50</v>
      </c>
      <c r="AC52" s="2" t="s">
        <v>49</v>
      </c>
      <c r="AD52" s="2" t="s">
        <v>50</v>
      </c>
    </row>
    <row r="53" spans="1:40" ht="20.100000000000001" customHeight="1" thickBot="1" x14ac:dyDescent="0.2">
      <c r="A53" s="234" t="s">
        <v>19</v>
      </c>
      <c r="B53" s="235"/>
      <c r="C53" s="235"/>
      <c r="D53" s="235"/>
      <c r="E53" s="236" t="s">
        <v>65</v>
      </c>
      <c r="F53" s="237"/>
      <c r="G53" s="237"/>
      <c r="H53" s="237"/>
      <c r="I53" s="237"/>
      <c r="J53" s="237"/>
      <c r="K53" s="237"/>
      <c r="L53" s="237"/>
      <c r="M53" s="237"/>
      <c r="N53" s="238"/>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99000</v>
      </c>
      <c r="F57" s="126"/>
      <c r="G57" s="126">
        <f>IFERROR(HLOOKUP($AF$38,$AA$56:$AI$57,2,FALSE)*1000,"")</f>
        <v>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0</v>
      </c>
      <c r="AE57" s="17">
        <v>99</v>
      </c>
      <c r="AF57" s="17">
        <v>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99000</v>
      </c>
      <c r="G58" s="9"/>
      <c r="H58" s="10">
        <f>IFERROR(G57-H59,"")</f>
        <v>0</v>
      </c>
      <c r="I58" s="9"/>
      <c r="J58" s="10">
        <f>IFERROR(I57-J59,"")</f>
        <v>0</v>
      </c>
      <c r="K58" s="9"/>
      <c r="L58" s="10">
        <f>IFERROR(K57-L59,"")</f>
        <v>0</v>
      </c>
      <c r="M58" s="9"/>
      <c r="N58" s="11">
        <f>IFERROR(M57-N59,"")</f>
        <v>0</v>
      </c>
      <c r="AA58" s="17">
        <v>0</v>
      </c>
      <c r="AB58" s="17">
        <v>0</v>
      </c>
      <c r="AC58" s="17">
        <v>0</v>
      </c>
      <c r="AD58" s="17">
        <v>0</v>
      </c>
      <c r="AE58" s="17">
        <v>99000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99000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0</v>
      </c>
      <c r="F61" s="126"/>
      <c r="G61" s="126">
        <f>IFERROR(G57-G60,"")</f>
        <v>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1</v>
      </c>
      <c r="F62" s="131"/>
      <c r="G62" s="131" t="str">
        <f>IFERROR(G$60/G$57,"")</f>
        <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66</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67</v>
      </c>
      <c r="C70" s="135"/>
      <c r="D70" s="20" t="s">
        <v>68</v>
      </c>
      <c r="E70" s="175">
        <f>IFERROR(HLOOKUP($AE$38,$AA$76:$AI$80,2,FALSE),"")</f>
        <v>78</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78</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39" t="s">
        <v>7</v>
      </c>
      <c r="B85" s="240"/>
      <c r="C85" s="240"/>
      <c r="D85" s="240"/>
      <c r="E85" s="177" t="s">
        <v>69</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39" t="s">
        <v>11</v>
      </c>
      <c r="B87" s="240"/>
      <c r="C87" s="240"/>
      <c r="D87" s="240"/>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50" t="s">
        <v>14</v>
      </c>
      <c r="B89" s="251"/>
      <c r="C89" s="251"/>
      <c r="D89" s="251"/>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39" t="s">
        <v>16</v>
      </c>
      <c r="B91" s="240"/>
      <c r="C91" s="240"/>
      <c r="D91" s="241"/>
      <c r="E91" s="192" t="s">
        <v>70</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39" t="s">
        <v>28</v>
      </c>
      <c r="B98" s="240"/>
      <c r="C98" s="240"/>
      <c r="D98" s="241"/>
      <c r="E98" s="245" t="s">
        <v>71</v>
      </c>
      <c r="F98" s="246"/>
      <c r="G98" s="247" t="s">
        <v>29</v>
      </c>
      <c r="H98" s="248"/>
      <c r="I98" s="248"/>
      <c r="J98" s="248"/>
      <c r="K98" s="248"/>
      <c r="L98" s="248"/>
      <c r="M98" s="248"/>
      <c r="N98" s="249"/>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39" t="s">
        <v>39</v>
      </c>
      <c r="B105" s="240"/>
      <c r="C105" s="240"/>
      <c r="D105" s="241"/>
      <c r="E105" s="242" t="s">
        <v>72</v>
      </c>
      <c r="F105" s="243"/>
      <c r="G105" s="243"/>
      <c r="H105" s="243"/>
      <c r="I105" s="243"/>
      <c r="J105" s="243"/>
      <c r="K105" s="243"/>
      <c r="L105" s="243"/>
      <c r="M105" s="243"/>
      <c r="N105" s="244"/>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50" t="s">
        <v>3</v>
      </c>
      <c r="Q4" s="251"/>
      <c r="R4" s="251"/>
      <c r="S4" s="251"/>
      <c r="T4" s="51" t="str">
        <f>LEFT(E83,1)</f>
        <v>Ｂ</v>
      </c>
      <c r="U4" s="252" t="s">
        <v>4</v>
      </c>
      <c r="V4" s="252"/>
      <c r="W4" s="252"/>
      <c r="X4" s="253"/>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第1節　都市づくり</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計画的なまちづくりの推進</v>
      </c>
      <c r="F6" s="45"/>
      <c r="G6" s="45"/>
      <c r="H6" s="45"/>
      <c r="I6" s="45"/>
      <c r="J6" s="45"/>
      <c r="K6" s="45"/>
      <c r="L6" s="45"/>
      <c r="M6" s="45"/>
      <c r="N6" s="46"/>
      <c r="P6" s="239" t="s">
        <v>7</v>
      </c>
      <c r="Q6" s="240"/>
      <c r="R6" s="240"/>
      <c r="S6" s="240"/>
      <c r="T6" s="51" t="str">
        <f>LEFT(E85,1)</f>
        <v>Ｂ</v>
      </c>
      <c r="U6" s="252" t="s">
        <v>8</v>
      </c>
      <c r="V6" s="252"/>
      <c r="W6" s="252"/>
      <c r="X6" s="253"/>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54" t="s">
        <v>9</v>
      </c>
      <c r="B7" s="255"/>
      <c r="C7" s="255"/>
      <c r="D7" s="255"/>
      <c r="E7" s="256" t="str">
        <f t="shared" si="0"/>
        <v>都市計画図等作成</v>
      </c>
      <c r="F7" s="257"/>
      <c r="G7" s="257"/>
      <c r="H7" s="257"/>
      <c r="I7" s="257"/>
      <c r="J7" s="257"/>
      <c r="K7" s="257"/>
      <c r="L7" s="257"/>
      <c r="M7" s="257"/>
      <c r="N7" s="258"/>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26" t="s">
        <v>10</v>
      </c>
      <c r="B8" s="227"/>
      <c r="C8" s="227"/>
      <c r="D8" s="227"/>
      <c r="E8" s="231" t="str">
        <f t="shared" si="0"/>
        <v>都市計画課</v>
      </c>
      <c r="F8" s="232"/>
      <c r="G8" s="232"/>
      <c r="H8" s="232"/>
      <c r="I8" s="232"/>
      <c r="J8" s="232"/>
      <c r="K8" s="232"/>
      <c r="L8" s="232"/>
      <c r="M8" s="232"/>
      <c r="N8" s="233"/>
      <c r="P8" s="239" t="s">
        <v>11</v>
      </c>
      <c r="Q8" s="240"/>
      <c r="R8" s="240"/>
      <c r="S8" s="240"/>
      <c r="T8" s="98" t="str">
        <f>LEFT(E87,1)</f>
        <v>Ａ</v>
      </c>
      <c r="U8" s="252" t="s">
        <v>12</v>
      </c>
      <c r="V8" s="252"/>
      <c r="W8" s="252"/>
      <c r="X8" s="253"/>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20" t="s">
        <v>13</v>
      </c>
      <c r="B9" s="221"/>
      <c r="C9" s="221"/>
      <c r="D9" s="222"/>
      <c r="E9" s="223" t="str">
        <f t="shared" si="0"/>
        <v>都市計画図、街路図、都市計画変更の際に必要となる法規図書等を作成・印刷する。</v>
      </c>
      <c r="F9" s="224"/>
      <c r="G9" s="224"/>
      <c r="H9" s="224"/>
      <c r="I9" s="224"/>
      <c r="J9" s="224"/>
      <c r="K9" s="224"/>
      <c r="L9" s="224"/>
      <c r="M9" s="224"/>
      <c r="N9" s="225"/>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50" t="s">
        <v>14</v>
      </c>
      <c r="Q10" s="251"/>
      <c r="R10" s="251"/>
      <c r="S10" s="251"/>
      <c r="T10" s="51" t="str">
        <f>LEFT(E89,1)</f>
        <v>Ａ</v>
      </c>
      <c r="U10" s="252" t="s">
        <v>15</v>
      </c>
      <c r="V10" s="252"/>
      <c r="W10" s="252"/>
      <c r="X10" s="253"/>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都市計画図等の作成については、都市計画事務のみならず、まちづくり全般に関係する基礎資料となるものであり、さまざまな施策への貢献度は高いと考えられる。
また、都市計画決定図書等については、電子化を行い長期保存文書検索システムに掲載することで事務の効率化に貢献している。</v>
      </c>
      <c r="U12" s="243"/>
      <c r="V12" s="243"/>
      <c r="W12" s="243"/>
      <c r="X12" s="244"/>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26" t="s">
        <v>17</v>
      </c>
      <c r="B14" s="227"/>
      <c r="C14" s="227"/>
      <c r="D14" s="227"/>
      <c r="E14" s="228" t="str">
        <f>E51</f>
        <v>■市が直接実施  ■一部委託  □全部委託・指定管理  □その他</v>
      </c>
      <c r="F14" s="229"/>
      <c r="G14" s="229"/>
      <c r="H14" s="229"/>
      <c r="I14" s="229"/>
      <c r="J14" s="229"/>
      <c r="K14" s="229"/>
      <c r="L14" s="229"/>
      <c r="M14" s="229"/>
      <c r="N14" s="230"/>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26" t="s">
        <v>18</v>
      </c>
      <c r="B15" s="227"/>
      <c r="C15" s="227"/>
      <c r="D15" s="227"/>
      <c r="E15" s="228" t="str">
        <f>E52</f>
        <v>□国・県の制度　 □国・県の制度＋市独自の制度　 ■市独自の制度</v>
      </c>
      <c r="F15" s="229"/>
      <c r="G15" s="229"/>
      <c r="H15" s="229"/>
      <c r="I15" s="229"/>
      <c r="J15" s="229"/>
      <c r="K15" s="229"/>
      <c r="L15" s="229"/>
      <c r="M15" s="229"/>
      <c r="N15" s="230"/>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34" t="s">
        <v>19</v>
      </c>
      <c r="B16" s="235"/>
      <c r="C16" s="235"/>
      <c r="D16" s="235"/>
      <c r="E16" s="236" t="str">
        <f>E53</f>
        <v>なし</v>
      </c>
      <c r="F16" s="237"/>
      <c r="G16" s="237"/>
      <c r="H16" s="237"/>
      <c r="I16" s="237"/>
      <c r="J16" s="237"/>
      <c r="K16" s="237"/>
      <c r="L16" s="237"/>
      <c r="M16" s="237"/>
      <c r="N16" s="238"/>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923000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923000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911647</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11353</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0.98769989165763816</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都市計画図や白図(地形図)等を作成・印刷し、都市計画事務に活用した。また、旧地形図や過年度に手続きを行った都市計画決定図書等の電子化を行い、長期保存文書検索システムに掲載した。</v>
      </c>
      <c r="F26" s="142"/>
      <c r="G26" s="142"/>
      <c r="H26" s="142"/>
      <c r="I26" s="142"/>
      <c r="J26" s="142"/>
      <c r="K26" s="142"/>
      <c r="L26" s="142"/>
      <c r="M26" s="142"/>
      <c r="N26" s="143"/>
      <c r="O26" s="12"/>
      <c r="P26" s="239" t="s">
        <v>39</v>
      </c>
      <c r="Q26" s="240"/>
      <c r="R26" s="240"/>
      <c r="S26" s="259"/>
      <c r="T26" s="75" t="str">
        <f>E105</f>
        <v>都市計画図等については、まちづくりに関する基礎資料として、今後も継続して作成する必要がある。
また、過年度の都市計画決定図書等については、令和６年度で概ね電子化が完了するため、今後は都市計画手続がなされた際に対応することになる。</v>
      </c>
      <c r="U26" s="243"/>
      <c r="V26" s="243"/>
      <c r="W26" s="243"/>
      <c r="X26" s="244"/>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都市計画決定図書等電子化件数</v>
      </c>
      <c r="C33" s="135"/>
      <c r="D33" s="15" t="str">
        <f t="shared" ref="D33:E36" si="1">D70</f>
        <v>件</v>
      </c>
      <c r="E33" s="133">
        <f t="shared" si="1"/>
        <v>28</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旧地形図等原図電子化枚数</v>
      </c>
      <c r="C34" s="135"/>
      <c r="D34" s="15" t="str">
        <f t="shared" si="1"/>
        <v>枚</v>
      </c>
      <c r="E34" s="133">
        <f t="shared" si="1"/>
        <v>160</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第1節　都市づくり</v>
      </c>
      <c r="F42" s="45"/>
      <c r="G42" s="45"/>
      <c r="H42" s="45"/>
      <c r="I42" s="45"/>
      <c r="J42" s="45"/>
      <c r="K42" s="45"/>
      <c r="L42" s="45"/>
      <c r="M42" s="45"/>
      <c r="N42" s="46"/>
      <c r="AA42" s="2">
        <v>1</v>
      </c>
      <c r="AB42" s="2" t="s">
        <v>44</v>
      </c>
    </row>
    <row r="43" spans="1:35" ht="20.100000000000001" customHeight="1" x14ac:dyDescent="0.15">
      <c r="A43" s="43" t="s">
        <v>6</v>
      </c>
      <c r="B43" s="44"/>
      <c r="C43" s="44"/>
      <c r="D43" s="44"/>
      <c r="E43" s="45" t="str">
        <f>AB43</f>
        <v>施策１　計画的なまちづくりの推進</v>
      </c>
      <c r="F43" s="45"/>
      <c r="G43" s="45"/>
      <c r="H43" s="45"/>
      <c r="I43" s="45"/>
      <c r="J43" s="45"/>
      <c r="K43" s="45"/>
      <c r="L43" s="45"/>
      <c r="M43" s="45"/>
      <c r="N43" s="46"/>
      <c r="AA43" s="2">
        <v>1</v>
      </c>
      <c r="AB43" s="2" t="s">
        <v>45</v>
      </c>
    </row>
    <row r="44" spans="1:35" ht="20.100000000000001" customHeight="1" x14ac:dyDescent="0.15">
      <c r="A44" s="254" t="s">
        <v>9</v>
      </c>
      <c r="B44" s="255"/>
      <c r="C44" s="255"/>
      <c r="D44" s="255"/>
      <c r="E44" s="256" t="s">
        <v>73</v>
      </c>
      <c r="F44" s="257"/>
      <c r="G44" s="257"/>
      <c r="H44" s="257"/>
      <c r="I44" s="257"/>
      <c r="J44" s="257"/>
      <c r="K44" s="257"/>
      <c r="L44" s="257"/>
      <c r="M44" s="257"/>
      <c r="N44" s="258"/>
    </row>
    <row r="45" spans="1:35" ht="20.100000000000001" customHeight="1" x14ac:dyDescent="0.15">
      <c r="A45" s="266" t="s">
        <v>10</v>
      </c>
      <c r="B45" s="267"/>
      <c r="C45" s="267"/>
      <c r="D45" s="267"/>
      <c r="E45" s="271" t="s">
        <v>47</v>
      </c>
      <c r="F45" s="272"/>
      <c r="G45" s="272"/>
      <c r="H45" s="272"/>
      <c r="I45" s="272"/>
      <c r="J45" s="272"/>
      <c r="K45" s="272"/>
      <c r="L45" s="272"/>
      <c r="M45" s="272"/>
      <c r="N45" s="273"/>
    </row>
    <row r="46" spans="1:35" ht="20.100000000000001" customHeight="1" x14ac:dyDescent="0.15">
      <c r="A46" s="260" t="s">
        <v>13</v>
      </c>
      <c r="B46" s="261"/>
      <c r="C46" s="261"/>
      <c r="D46" s="262"/>
      <c r="E46" s="263" t="s">
        <v>74</v>
      </c>
      <c r="F46" s="264"/>
      <c r="G46" s="264"/>
      <c r="H46" s="264"/>
      <c r="I46" s="264"/>
      <c r="J46" s="264"/>
      <c r="K46" s="264"/>
      <c r="L46" s="264"/>
      <c r="M46" s="264"/>
      <c r="N46" s="265"/>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66" t="s">
        <v>17</v>
      </c>
      <c r="B51" s="267"/>
      <c r="C51" s="267"/>
      <c r="D51" s="267"/>
      <c r="E51" s="268" t="str">
        <f>AA52 &amp; "市が直接実施  " &amp; AB52  &amp; "一部委託  "  &amp; AC52 &amp; "全部委託・指定管理  " &amp; AD52 &amp; "その他"</f>
        <v>■市が直接実施  ■一部委託  □全部委託・指定管理  □その他</v>
      </c>
      <c r="F51" s="269"/>
      <c r="G51" s="269"/>
      <c r="H51" s="269"/>
      <c r="I51" s="269"/>
      <c r="J51" s="269"/>
      <c r="K51" s="269"/>
      <c r="L51" s="269"/>
      <c r="M51" s="269"/>
      <c r="N51" s="270"/>
    </row>
    <row r="52" spans="1:40" ht="20.100000000000001" customHeight="1" x14ac:dyDescent="0.15">
      <c r="A52" s="266" t="s">
        <v>18</v>
      </c>
      <c r="B52" s="267"/>
      <c r="C52" s="267"/>
      <c r="D52" s="267"/>
      <c r="E52" s="268" t="str">
        <f>AA53 &amp; "国・県の制度　 " &amp; AB53  &amp; "国・県の制度＋市独自の制度　 "  &amp; AC53  &amp; "市独自の制度"</f>
        <v>□国・県の制度　 □国・県の制度＋市独自の制度　 ■市独自の制度</v>
      </c>
      <c r="F52" s="269"/>
      <c r="G52" s="269"/>
      <c r="H52" s="269"/>
      <c r="I52" s="269"/>
      <c r="J52" s="269"/>
      <c r="K52" s="269"/>
      <c r="L52" s="269"/>
      <c r="M52" s="269"/>
      <c r="N52" s="270"/>
      <c r="AA52" s="2" t="s">
        <v>49</v>
      </c>
      <c r="AB52" s="2" t="s">
        <v>49</v>
      </c>
      <c r="AC52" s="2" t="s">
        <v>50</v>
      </c>
      <c r="AD52" s="2" t="s">
        <v>50</v>
      </c>
    </row>
    <row r="53" spans="1:40" ht="20.100000000000001" customHeight="1" thickBot="1" x14ac:dyDescent="0.2">
      <c r="A53" s="274" t="s">
        <v>19</v>
      </c>
      <c r="B53" s="275"/>
      <c r="C53" s="275"/>
      <c r="D53" s="275"/>
      <c r="E53" s="276" t="s">
        <v>65</v>
      </c>
      <c r="F53" s="277"/>
      <c r="G53" s="277"/>
      <c r="H53" s="277"/>
      <c r="I53" s="277"/>
      <c r="J53" s="277"/>
      <c r="K53" s="277"/>
      <c r="L53" s="277"/>
      <c r="M53" s="277"/>
      <c r="N53" s="278"/>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923000</v>
      </c>
      <c r="F57" s="126"/>
      <c r="G57" s="126">
        <f>IFERROR(HLOOKUP($AF$38,$AA$56:$AI$57,2,FALSE)*1000,"")</f>
        <v>757000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368</v>
      </c>
      <c r="AE57" s="17">
        <v>923</v>
      </c>
      <c r="AF57" s="17">
        <v>757</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923000</v>
      </c>
      <c r="G58" s="9"/>
      <c r="H58" s="10">
        <f>IFERROR(G57-H59,"")</f>
        <v>757000</v>
      </c>
      <c r="I58" s="9"/>
      <c r="J58" s="10">
        <f>IFERROR(I57-J59,"")</f>
        <v>0</v>
      </c>
      <c r="K58" s="9"/>
      <c r="L58" s="10">
        <f>IFERROR(K57-L59,"")</f>
        <v>0</v>
      </c>
      <c r="M58" s="9"/>
      <c r="N58" s="11">
        <f>IFERROR(M57-N59,"")</f>
        <v>0</v>
      </c>
      <c r="AA58" s="17">
        <v>0</v>
      </c>
      <c r="AB58" s="17">
        <v>0</v>
      </c>
      <c r="AC58" s="17">
        <v>0</v>
      </c>
      <c r="AD58" s="17">
        <v>65231</v>
      </c>
      <c r="AE58" s="17">
        <v>911647</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911647</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11353</v>
      </c>
      <c r="F61" s="126"/>
      <c r="G61" s="126">
        <f>IFERROR(G57-G60,"")</f>
        <v>757000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0.98769989165763816</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75</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76</v>
      </c>
      <c r="C70" s="135"/>
      <c r="D70" s="20" t="s">
        <v>77</v>
      </c>
      <c r="E70" s="175">
        <f>IFERROR(HLOOKUP($AE$38,$AA$76:$AI$80,2,FALSE),"")</f>
        <v>28</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78</v>
      </c>
      <c r="C71" s="135"/>
      <c r="D71" s="20" t="s">
        <v>79</v>
      </c>
      <c r="E71" s="175">
        <f>IFERROR(HLOOKUP($AE$38,$AA$76:$AI$80,3,FALSE),"")</f>
        <v>160</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28</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160</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79" t="s">
        <v>7</v>
      </c>
      <c r="B85" s="280"/>
      <c r="C85" s="280"/>
      <c r="D85" s="280"/>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79" t="s">
        <v>11</v>
      </c>
      <c r="B87" s="280"/>
      <c r="C87" s="280"/>
      <c r="D87" s="280"/>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90" t="s">
        <v>14</v>
      </c>
      <c r="B89" s="291"/>
      <c r="C89" s="291"/>
      <c r="D89" s="291"/>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79" t="s">
        <v>16</v>
      </c>
      <c r="B91" s="280"/>
      <c r="C91" s="280"/>
      <c r="D91" s="281"/>
      <c r="E91" s="192" t="s">
        <v>80</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79" t="s">
        <v>28</v>
      </c>
      <c r="B98" s="280"/>
      <c r="C98" s="280"/>
      <c r="D98" s="281"/>
      <c r="E98" s="285" t="s">
        <v>61</v>
      </c>
      <c r="F98" s="286"/>
      <c r="G98" s="287" t="s">
        <v>29</v>
      </c>
      <c r="H98" s="288"/>
      <c r="I98" s="288"/>
      <c r="J98" s="288"/>
      <c r="K98" s="288"/>
      <c r="L98" s="288"/>
      <c r="M98" s="288"/>
      <c r="N98" s="289"/>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79" t="s">
        <v>39</v>
      </c>
      <c r="B105" s="280"/>
      <c r="C105" s="280"/>
      <c r="D105" s="281"/>
      <c r="E105" s="282" t="s">
        <v>81</v>
      </c>
      <c r="F105" s="283"/>
      <c r="G105" s="283"/>
      <c r="H105" s="283"/>
      <c r="I105" s="283"/>
      <c r="J105" s="283"/>
      <c r="K105" s="283"/>
      <c r="L105" s="283"/>
      <c r="M105" s="283"/>
      <c r="N105" s="284"/>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90" t="s">
        <v>3</v>
      </c>
      <c r="Q4" s="291"/>
      <c r="R4" s="291"/>
      <c r="S4" s="291"/>
      <c r="T4" s="51" t="str">
        <f>LEFT(E83,1)</f>
        <v>Ｂ</v>
      </c>
      <c r="U4" s="292" t="s">
        <v>4</v>
      </c>
      <c r="V4" s="292"/>
      <c r="W4" s="292"/>
      <c r="X4" s="293"/>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第1節　都市づくり</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計画的なまちづくりの推進</v>
      </c>
      <c r="F6" s="45"/>
      <c r="G6" s="45"/>
      <c r="H6" s="45"/>
      <c r="I6" s="45"/>
      <c r="J6" s="45"/>
      <c r="K6" s="45"/>
      <c r="L6" s="45"/>
      <c r="M6" s="45"/>
      <c r="N6" s="46"/>
      <c r="P6" s="279" t="s">
        <v>7</v>
      </c>
      <c r="Q6" s="280"/>
      <c r="R6" s="280"/>
      <c r="S6" s="280"/>
      <c r="T6" s="51" t="str">
        <f>LEFT(E85,1)</f>
        <v>Ｂ</v>
      </c>
      <c r="U6" s="292" t="s">
        <v>8</v>
      </c>
      <c r="V6" s="292"/>
      <c r="W6" s="292"/>
      <c r="X6" s="293"/>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94" t="s">
        <v>9</v>
      </c>
      <c r="B7" s="295"/>
      <c r="C7" s="295"/>
      <c r="D7" s="295"/>
      <c r="E7" s="296" t="str">
        <f t="shared" si="0"/>
        <v>景観審議会</v>
      </c>
      <c r="F7" s="297"/>
      <c r="G7" s="297"/>
      <c r="H7" s="297"/>
      <c r="I7" s="297"/>
      <c r="J7" s="297"/>
      <c r="K7" s="297"/>
      <c r="L7" s="297"/>
      <c r="M7" s="297"/>
      <c r="N7" s="298"/>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01" t="s">
        <v>10</v>
      </c>
      <c r="B8" s="302"/>
      <c r="C8" s="302"/>
      <c r="D8" s="302"/>
      <c r="E8" s="311" t="str">
        <f t="shared" si="0"/>
        <v>都市計画課</v>
      </c>
      <c r="F8" s="312"/>
      <c r="G8" s="312"/>
      <c r="H8" s="312"/>
      <c r="I8" s="312"/>
      <c r="J8" s="312"/>
      <c r="K8" s="312"/>
      <c r="L8" s="312"/>
      <c r="M8" s="312"/>
      <c r="N8" s="313"/>
      <c r="P8" s="314" t="s">
        <v>11</v>
      </c>
      <c r="Q8" s="315"/>
      <c r="R8" s="315"/>
      <c r="S8" s="315"/>
      <c r="T8" s="98" t="str">
        <f>LEFT(E87,1)</f>
        <v>Ａ</v>
      </c>
      <c r="U8" s="316" t="s">
        <v>12</v>
      </c>
      <c r="V8" s="316"/>
      <c r="W8" s="316"/>
      <c r="X8" s="317"/>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18" t="s">
        <v>13</v>
      </c>
      <c r="B9" s="319"/>
      <c r="C9" s="319"/>
      <c r="D9" s="320"/>
      <c r="E9" s="321" t="str">
        <f t="shared" si="0"/>
        <v>新座市景観条例に基づき、新座市景観審議会を設置し、景観形成に関する事項を調査・審議する。</v>
      </c>
      <c r="F9" s="322"/>
      <c r="G9" s="322"/>
      <c r="H9" s="322"/>
      <c r="I9" s="322"/>
      <c r="J9" s="322"/>
      <c r="K9" s="322"/>
      <c r="L9" s="322"/>
      <c r="M9" s="322"/>
      <c r="N9" s="323"/>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24" t="s">
        <v>14</v>
      </c>
      <c r="Q10" s="325"/>
      <c r="R10" s="325"/>
      <c r="S10" s="325"/>
      <c r="T10" s="51" t="str">
        <f>LEFT(E89,1)</f>
        <v>Ａ</v>
      </c>
      <c r="U10" s="316" t="s">
        <v>15</v>
      </c>
      <c r="V10" s="316"/>
      <c r="W10" s="316"/>
      <c r="X10" s="317"/>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景観審議会は、景観形成に関する事項（景観計画の変更や景観法の届出に対し、勧告・命令をしようとする場合など）を調査・審議するため開催されるものであるが、令和５年度においては、これらの該当がなかったため、未開催であった。</v>
      </c>
      <c r="U12" s="299"/>
      <c r="V12" s="299"/>
      <c r="W12" s="299"/>
      <c r="X12" s="300"/>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01" t="s">
        <v>17</v>
      </c>
      <c r="B14" s="302"/>
      <c r="C14" s="302"/>
      <c r="D14" s="302"/>
      <c r="E14" s="303" t="str">
        <f>E51</f>
        <v>■市が直接実施  □一部委託  □全部委託・指定管理  □その他</v>
      </c>
      <c r="F14" s="304"/>
      <c r="G14" s="304"/>
      <c r="H14" s="304"/>
      <c r="I14" s="304"/>
      <c r="J14" s="304"/>
      <c r="K14" s="304"/>
      <c r="L14" s="304"/>
      <c r="M14" s="304"/>
      <c r="N14" s="305"/>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01" t="s">
        <v>18</v>
      </c>
      <c r="B15" s="302"/>
      <c r="C15" s="302"/>
      <c r="D15" s="302"/>
      <c r="E15" s="303" t="str">
        <f>E52</f>
        <v>□国・県の制度　 □国・県の制度＋市独自の制度　 ■市独自の制度</v>
      </c>
      <c r="F15" s="304"/>
      <c r="G15" s="304"/>
      <c r="H15" s="304"/>
      <c r="I15" s="304"/>
      <c r="J15" s="304"/>
      <c r="K15" s="304"/>
      <c r="L15" s="304"/>
      <c r="M15" s="304"/>
      <c r="N15" s="305"/>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06" t="s">
        <v>19</v>
      </c>
      <c r="B16" s="307"/>
      <c r="C16" s="307"/>
      <c r="D16" s="307"/>
      <c r="E16" s="308" t="str">
        <f>E53</f>
        <v>景観法、新座市景観条例</v>
      </c>
      <c r="F16" s="309"/>
      <c r="G16" s="309"/>
      <c r="H16" s="309"/>
      <c r="I16" s="309"/>
      <c r="J16" s="309"/>
      <c r="K16" s="309"/>
      <c r="L16" s="309"/>
      <c r="M16" s="309"/>
      <c r="N16" s="310"/>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39000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39000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39000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新座市景観条例に基づき、新座市景観審議会を設置し、景観形成に関する事項を調査・審議を行うものであるが、令和5年度は該当する案件がないことから未開催であった。
　新座市景観審議会の構成員　５人（学識経験者）</v>
      </c>
      <c r="F26" s="142"/>
      <c r="G26" s="142"/>
      <c r="H26" s="142"/>
      <c r="I26" s="142"/>
      <c r="J26" s="142"/>
      <c r="K26" s="142"/>
      <c r="L26" s="142"/>
      <c r="M26" s="142"/>
      <c r="N26" s="143"/>
      <c r="O26" s="12"/>
      <c r="P26" s="314" t="s">
        <v>39</v>
      </c>
      <c r="Q26" s="315"/>
      <c r="R26" s="315"/>
      <c r="S26" s="326"/>
      <c r="T26" s="75" t="str">
        <f>E105</f>
        <v>景観計画の変更等を行うときは、新座市景観条例に基づき新座市景観審議会を開催し、良好な景観の形成を図っていく。</v>
      </c>
      <c r="U26" s="299"/>
      <c r="V26" s="299"/>
      <c r="W26" s="299"/>
      <c r="X26" s="300"/>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開催回数</v>
      </c>
      <c r="C33" s="135"/>
      <c r="D33" s="15" t="str">
        <f t="shared" ref="D33:E36" si="1">D70</f>
        <v>回</v>
      </c>
      <c r="E33" s="133">
        <f t="shared" si="1"/>
        <v>0</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第1節　都市づくり</v>
      </c>
      <c r="F42" s="45"/>
      <c r="G42" s="45"/>
      <c r="H42" s="45"/>
      <c r="I42" s="45"/>
      <c r="J42" s="45"/>
      <c r="K42" s="45"/>
      <c r="L42" s="45"/>
      <c r="M42" s="45"/>
      <c r="N42" s="46"/>
      <c r="AA42" s="2">
        <v>1</v>
      </c>
      <c r="AB42" s="2" t="s">
        <v>44</v>
      </c>
    </row>
    <row r="43" spans="1:35" ht="20.100000000000001" customHeight="1" x14ac:dyDescent="0.15">
      <c r="A43" s="43" t="s">
        <v>6</v>
      </c>
      <c r="B43" s="44"/>
      <c r="C43" s="44"/>
      <c r="D43" s="44"/>
      <c r="E43" s="45" t="str">
        <f>AB43</f>
        <v>施策１　計画的なまちづくりの推進</v>
      </c>
      <c r="F43" s="45"/>
      <c r="G43" s="45"/>
      <c r="H43" s="45"/>
      <c r="I43" s="45"/>
      <c r="J43" s="45"/>
      <c r="K43" s="45"/>
      <c r="L43" s="45"/>
      <c r="M43" s="45"/>
      <c r="N43" s="46"/>
      <c r="AA43" s="2">
        <v>1</v>
      </c>
      <c r="AB43" s="2" t="s">
        <v>45</v>
      </c>
    </row>
    <row r="44" spans="1:35" ht="20.100000000000001" customHeight="1" x14ac:dyDescent="0.15">
      <c r="A44" s="338" t="s">
        <v>9</v>
      </c>
      <c r="B44" s="339"/>
      <c r="C44" s="339"/>
      <c r="D44" s="339"/>
      <c r="E44" s="340" t="s">
        <v>82</v>
      </c>
      <c r="F44" s="341"/>
      <c r="G44" s="341"/>
      <c r="H44" s="341"/>
      <c r="I44" s="341"/>
      <c r="J44" s="341"/>
      <c r="K44" s="341"/>
      <c r="L44" s="341"/>
      <c r="M44" s="341"/>
      <c r="N44" s="342"/>
    </row>
    <row r="45" spans="1:35" ht="20.100000000000001" customHeight="1" x14ac:dyDescent="0.15">
      <c r="A45" s="333" t="s">
        <v>10</v>
      </c>
      <c r="B45" s="334"/>
      <c r="C45" s="334"/>
      <c r="D45" s="334"/>
      <c r="E45" s="343" t="s">
        <v>47</v>
      </c>
      <c r="F45" s="344"/>
      <c r="G45" s="344"/>
      <c r="H45" s="344"/>
      <c r="I45" s="344"/>
      <c r="J45" s="344"/>
      <c r="K45" s="344"/>
      <c r="L45" s="344"/>
      <c r="M45" s="344"/>
      <c r="N45" s="345"/>
    </row>
    <row r="46" spans="1:35" ht="20.100000000000001" customHeight="1" x14ac:dyDescent="0.15">
      <c r="A46" s="327" t="s">
        <v>13</v>
      </c>
      <c r="B46" s="328"/>
      <c r="C46" s="328"/>
      <c r="D46" s="329"/>
      <c r="E46" s="330" t="s">
        <v>83</v>
      </c>
      <c r="F46" s="331"/>
      <c r="G46" s="331"/>
      <c r="H46" s="331"/>
      <c r="I46" s="331"/>
      <c r="J46" s="331"/>
      <c r="K46" s="331"/>
      <c r="L46" s="331"/>
      <c r="M46" s="331"/>
      <c r="N46" s="332"/>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333" t="s">
        <v>17</v>
      </c>
      <c r="B51" s="334"/>
      <c r="C51" s="334"/>
      <c r="D51" s="334"/>
      <c r="E51" s="335" t="str">
        <f>AA52 &amp; "市が直接実施  " &amp; AB52  &amp; "一部委託  "  &amp; AC52 &amp; "全部委託・指定管理  " &amp; AD52 &amp; "その他"</f>
        <v>■市が直接実施  □一部委託  □全部委託・指定管理  □その他</v>
      </c>
      <c r="F51" s="336"/>
      <c r="G51" s="336"/>
      <c r="H51" s="336"/>
      <c r="I51" s="336"/>
      <c r="J51" s="336"/>
      <c r="K51" s="336"/>
      <c r="L51" s="336"/>
      <c r="M51" s="336"/>
      <c r="N51" s="337"/>
    </row>
    <row r="52" spans="1:40" ht="20.100000000000001" customHeight="1" x14ac:dyDescent="0.15">
      <c r="A52" s="333" t="s">
        <v>18</v>
      </c>
      <c r="B52" s="334"/>
      <c r="C52" s="334"/>
      <c r="D52" s="334"/>
      <c r="E52" s="335" t="str">
        <f>AA53 &amp; "国・県の制度　 " &amp; AB53  &amp; "国・県の制度＋市独自の制度　 "  &amp; AC53  &amp; "市独自の制度"</f>
        <v>□国・県の制度　 □国・県の制度＋市独自の制度　 ■市独自の制度</v>
      </c>
      <c r="F52" s="336"/>
      <c r="G52" s="336"/>
      <c r="H52" s="336"/>
      <c r="I52" s="336"/>
      <c r="J52" s="336"/>
      <c r="K52" s="336"/>
      <c r="L52" s="336"/>
      <c r="M52" s="336"/>
      <c r="N52" s="337"/>
      <c r="AA52" s="2" t="s">
        <v>49</v>
      </c>
      <c r="AB52" s="2" t="s">
        <v>50</v>
      </c>
      <c r="AC52" s="2" t="s">
        <v>50</v>
      </c>
      <c r="AD52" s="2" t="s">
        <v>50</v>
      </c>
    </row>
    <row r="53" spans="1:40" ht="20.100000000000001" customHeight="1" thickBot="1" x14ac:dyDescent="0.2">
      <c r="A53" s="346" t="s">
        <v>19</v>
      </c>
      <c r="B53" s="347"/>
      <c r="C53" s="347"/>
      <c r="D53" s="347"/>
      <c r="E53" s="348" t="s">
        <v>84</v>
      </c>
      <c r="F53" s="349"/>
      <c r="G53" s="349"/>
      <c r="H53" s="349"/>
      <c r="I53" s="349"/>
      <c r="J53" s="349"/>
      <c r="K53" s="349"/>
      <c r="L53" s="349"/>
      <c r="M53" s="349"/>
      <c r="N53" s="350"/>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39000</v>
      </c>
      <c r="F57" s="126"/>
      <c r="G57" s="126">
        <f>IFERROR(HLOOKUP($AF$38,$AA$56:$AI$57,2,FALSE)*1000,"")</f>
        <v>39000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39</v>
      </c>
      <c r="AE57" s="17">
        <v>39</v>
      </c>
      <c r="AF57" s="17">
        <v>39</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39000</v>
      </c>
      <c r="G58" s="9"/>
      <c r="H58" s="10">
        <f>IFERROR(G57-H59,"")</f>
        <v>39000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39000</v>
      </c>
      <c r="F61" s="126"/>
      <c r="G61" s="126">
        <f>IFERROR(G57-G60,"")</f>
        <v>39000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85</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54</v>
      </c>
      <c r="C70" s="135"/>
      <c r="D70" s="20" t="s">
        <v>55</v>
      </c>
      <c r="E70" s="175">
        <f>IFERROR(HLOOKUP($AE$38,$AA$76:$AI$80,2,FALSE),"")</f>
        <v>0</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351" t="s">
        <v>7</v>
      </c>
      <c r="B85" s="352"/>
      <c r="C85" s="352"/>
      <c r="D85" s="352"/>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351" t="s">
        <v>11</v>
      </c>
      <c r="B87" s="352"/>
      <c r="C87" s="352"/>
      <c r="D87" s="352"/>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362" t="s">
        <v>14</v>
      </c>
      <c r="B89" s="363"/>
      <c r="C89" s="363"/>
      <c r="D89" s="363"/>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351" t="s">
        <v>16</v>
      </c>
      <c r="B91" s="352"/>
      <c r="C91" s="352"/>
      <c r="D91" s="353"/>
      <c r="E91" s="192" t="s">
        <v>86</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351" t="s">
        <v>28</v>
      </c>
      <c r="B98" s="352"/>
      <c r="C98" s="352"/>
      <c r="D98" s="353"/>
      <c r="E98" s="357" t="s">
        <v>61</v>
      </c>
      <c r="F98" s="358"/>
      <c r="G98" s="359" t="s">
        <v>29</v>
      </c>
      <c r="H98" s="360"/>
      <c r="I98" s="360"/>
      <c r="J98" s="360"/>
      <c r="K98" s="360"/>
      <c r="L98" s="360"/>
      <c r="M98" s="360"/>
      <c r="N98" s="361"/>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351" t="s">
        <v>39</v>
      </c>
      <c r="B105" s="352"/>
      <c r="C105" s="352"/>
      <c r="D105" s="353"/>
      <c r="E105" s="354" t="s">
        <v>87</v>
      </c>
      <c r="F105" s="355"/>
      <c r="G105" s="355"/>
      <c r="H105" s="355"/>
      <c r="I105" s="355"/>
      <c r="J105" s="355"/>
      <c r="K105" s="355"/>
      <c r="L105" s="355"/>
      <c r="M105" s="355"/>
      <c r="N105" s="356"/>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31"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362" t="s">
        <v>3</v>
      </c>
      <c r="Q4" s="363"/>
      <c r="R4" s="363"/>
      <c r="S4" s="363"/>
      <c r="T4" s="51" t="str">
        <f>LEFT(E83,1)</f>
        <v>Ｂ</v>
      </c>
      <c r="U4" s="364" t="s">
        <v>4</v>
      </c>
      <c r="V4" s="364"/>
      <c r="W4" s="364"/>
      <c r="X4" s="365"/>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第1節　都市づくり</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計画的なまちづくりの推進</v>
      </c>
      <c r="F6" s="45"/>
      <c r="G6" s="45"/>
      <c r="H6" s="45"/>
      <c r="I6" s="45"/>
      <c r="J6" s="45"/>
      <c r="K6" s="45"/>
      <c r="L6" s="45"/>
      <c r="M6" s="45"/>
      <c r="N6" s="46"/>
      <c r="P6" s="351" t="s">
        <v>7</v>
      </c>
      <c r="Q6" s="352"/>
      <c r="R6" s="352"/>
      <c r="S6" s="352"/>
      <c r="T6" s="51" t="str">
        <f>LEFT(E85,1)</f>
        <v>Ｂ</v>
      </c>
      <c r="U6" s="364" t="s">
        <v>8</v>
      </c>
      <c r="V6" s="364"/>
      <c r="W6" s="364"/>
      <c r="X6" s="365"/>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66" t="s">
        <v>9</v>
      </c>
      <c r="B7" s="367"/>
      <c r="C7" s="367"/>
      <c r="D7" s="367"/>
      <c r="E7" s="368" t="str">
        <f t="shared" si="0"/>
        <v>産業用地適地選定</v>
      </c>
      <c r="F7" s="369"/>
      <c r="G7" s="369"/>
      <c r="H7" s="369"/>
      <c r="I7" s="369"/>
      <c r="J7" s="369"/>
      <c r="K7" s="369"/>
      <c r="L7" s="369"/>
      <c r="M7" s="369"/>
      <c r="N7" s="370"/>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73" t="s">
        <v>10</v>
      </c>
      <c r="B8" s="374"/>
      <c r="C8" s="374"/>
      <c r="D8" s="374"/>
      <c r="E8" s="383" t="str">
        <f t="shared" si="0"/>
        <v>都市計画課</v>
      </c>
      <c r="F8" s="384"/>
      <c r="G8" s="384"/>
      <c r="H8" s="384"/>
      <c r="I8" s="384"/>
      <c r="J8" s="384"/>
      <c r="K8" s="384"/>
      <c r="L8" s="384"/>
      <c r="M8" s="384"/>
      <c r="N8" s="385"/>
      <c r="P8" s="386" t="s">
        <v>11</v>
      </c>
      <c r="Q8" s="387"/>
      <c r="R8" s="387"/>
      <c r="S8" s="387"/>
      <c r="T8" s="98" t="str">
        <f>LEFT(E87,1)</f>
        <v>Ａ</v>
      </c>
      <c r="U8" s="388" t="s">
        <v>12</v>
      </c>
      <c r="V8" s="388"/>
      <c r="W8" s="388"/>
      <c r="X8" s="389"/>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90" t="s">
        <v>13</v>
      </c>
      <c r="B9" s="391"/>
      <c r="C9" s="391"/>
      <c r="D9" s="392"/>
      <c r="E9" s="393" t="str">
        <f t="shared" si="0"/>
        <v>新座市域内における産業用地の適地を調査する。</v>
      </c>
      <c r="F9" s="394"/>
      <c r="G9" s="394"/>
      <c r="H9" s="394"/>
      <c r="I9" s="394"/>
      <c r="J9" s="394"/>
      <c r="K9" s="394"/>
      <c r="L9" s="394"/>
      <c r="M9" s="394"/>
      <c r="N9" s="395"/>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96" t="s">
        <v>14</v>
      </c>
      <c r="Q10" s="397"/>
      <c r="R10" s="397"/>
      <c r="S10" s="397"/>
      <c r="T10" s="51" t="str">
        <f>LEFT(E89,1)</f>
        <v>Ａ</v>
      </c>
      <c r="U10" s="388" t="s">
        <v>15</v>
      </c>
      <c r="V10" s="388"/>
      <c r="W10" s="388"/>
      <c r="X10" s="389"/>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産業用地適地となる優先候補地の選定及び土地利用構想図案の作成については、概ねスケジュールどおりに進み、令和５年度内に完了した。企業ヒアリングや地権者訪問及び概況整理の中でまちづくりを行う場合の課題抽出もできているため、今後の市街地整備についての地権者の意向を伺う際の説明資料とすることが可能となり、市街地整備を実施するとなった際の県との調整資料としても本事業の結果を活用することも可能になったものである。</v>
      </c>
      <c r="U12" s="371"/>
      <c r="V12" s="371"/>
      <c r="W12" s="371"/>
      <c r="X12" s="37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73" t="s">
        <v>17</v>
      </c>
      <c r="B14" s="374"/>
      <c r="C14" s="374"/>
      <c r="D14" s="374"/>
      <c r="E14" s="375" t="str">
        <f>E51</f>
        <v>□市が直接実施  □一部委託  ■全部委託・指定管理  □その他</v>
      </c>
      <c r="F14" s="376"/>
      <c r="G14" s="376"/>
      <c r="H14" s="376"/>
      <c r="I14" s="376"/>
      <c r="J14" s="376"/>
      <c r="K14" s="376"/>
      <c r="L14" s="376"/>
      <c r="M14" s="376"/>
      <c r="N14" s="377"/>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73" t="s">
        <v>18</v>
      </c>
      <c r="B15" s="374"/>
      <c r="C15" s="374"/>
      <c r="D15" s="374"/>
      <c r="E15" s="375" t="str">
        <f>E52</f>
        <v>□国・県の制度　 □国・県の制度＋市独自の制度　 ■市独自の制度</v>
      </c>
      <c r="F15" s="376"/>
      <c r="G15" s="376"/>
      <c r="H15" s="376"/>
      <c r="I15" s="376"/>
      <c r="J15" s="376"/>
      <c r="K15" s="376"/>
      <c r="L15" s="376"/>
      <c r="M15" s="376"/>
      <c r="N15" s="377"/>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78" t="s">
        <v>19</v>
      </c>
      <c r="B16" s="379"/>
      <c r="C16" s="379"/>
      <c r="D16" s="379"/>
      <c r="E16" s="380" t="str">
        <f>E53</f>
        <v>なし</v>
      </c>
      <c r="F16" s="381"/>
      <c r="G16" s="381"/>
      <c r="H16" s="381"/>
      <c r="I16" s="381"/>
      <c r="J16" s="381"/>
      <c r="K16" s="381"/>
      <c r="L16" s="381"/>
      <c r="M16" s="381"/>
      <c r="N16" s="382"/>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Ⅵ</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2882000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2882000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2750000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132000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0.95419847328244278</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新座市内の新たな産業拠点となり得る地区の選定及び土地利用構想図案の作成を行った。選定に当たっては、企業立地動向等の統計情報から規模等の条件を設定し、市内に存する低未利用地条件に合致する複数の候補地を抽出した。また、主に物流業を営む民間事業者に対し、各候補地の評価や市場性等のヒアリングを実施し、その結果と、周辺道路等の交通利便性、上下水道の整備状況、周辺の土地利用状況及び事業化難度を総合的に評価することで、優先候補地（道場二丁目地区）を１か所選定したもの。また、同地区においては地権者への個別訪問を実施、現時点でのまちづくりに対する意向を調査した。</v>
      </c>
      <c r="F26" s="142"/>
      <c r="G26" s="142"/>
      <c r="H26" s="142"/>
      <c r="I26" s="142"/>
      <c r="J26" s="142"/>
      <c r="K26" s="142"/>
      <c r="L26" s="142"/>
      <c r="M26" s="142"/>
      <c r="N26" s="143"/>
      <c r="O26" s="12"/>
      <c r="P26" s="386" t="s">
        <v>39</v>
      </c>
      <c r="Q26" s="387"/>
      <c r="R26" s="387"/>
      <c r="S26" s="398"/>
      <c r="T26" s="75" t="str">
        <f>E105</f>
        <v>産業用地適地選定は完了しているため、今後はこの結果を対象地区地権者に報告しながら、今後のまちづくりに関しての意向調査や相談会及び勉強会等を進め、計画的なまちづくりを推進していくものである。</v>
      </c>
      <c r="U26" s="371"/>
      <c r="V26" s="371"/>
      <c r="W26" s="371"/>
      <c r="X26" s="372"/>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優先候補地</v>
      </c>
      <c r="C33" s="135"/>
      <c r="D33" s="15" t="str">
        <f t="shared" ref="D33:E36" si="1">D70</f>
        <v>地区</v>
      </c>
      <c r="E33" s="133">
        <f t="shared" si="1"/>
        <v>1</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個別訪問件数</v>
      </c>
      <c r="C34" s="135"/>
      <c r="D34" s="15" t="str">
        <f t="shared" si="1"/>
        <v>件</v>
      </c>
      <c r="E34" s="133">
        <f t="shared" si="1"/>
        <v>79</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第1節　都市づくり</v>
      </c>
      <c r="F42" s="45"/>
      <c r="G42" s="45"/>
      <c r="H42" s="45"/>
      <c r="I42" s="45"/>
      <c r="J42" s="45"/>
      <c r="K42" s="45"/>
      <c r="L42" s="45"/>
      <c r="M42" s="45"/>
      <c r="N42" s="46"/>
      <c r="AA42" s="2">
        <v>1</v>
      </c>
      <c r="AB42" s="2" t="s">
        <v>44</v>
      </c>
    </row>
    <row r="43" spans="1:35" ht="20.100000000000001" customHeight="1" x14ac:dyDescent="0.15">
      <c r="A43" s="43" t="s">
        <v>6</v>
      </c>
      <c r="B43" s="44"/>
      <c r="C43" s="44"/>
      <c r="D43" s="44"/>
      <c r="E43" s="45" t="str">
        <f>AB43</f>
        <v>施策１　計画的なまちづくりの推進</v>
      </c>
      <c r="F43" s="45"/>
      <c r="G43" s="45"/>
      <c r="H43" s="45"/>
      <c r="I43" s="45"/>
      <c r="J43" s="45"/>
      <c r="K43" s="45"/>
      <c r="L43" s="45"/>
      <c r="M43" s="45"/>
      <c r="N43" s="46"/>
      <c r="AA43" s="2">
        <v>1</v>
      </c>
      <c r="AB43" s="2" t="s">
        <v>45</v>
      </c>
    </row>
    <row r="44" spans="1:35" ht="20.100000000000001" customHeight="1" x14ac:dyDescent="0.15">
      <c r="A44" s="410" t="s">
        <v>9</v>
      </c>
      <c r="B44" s="411"/>
      <c r="C44" s="411"/>
      <c r="D44" s="411"/>
      <c r="E44" s="412" t="s">
        <v>88</v>
      </c>
      <c r="F44" s="413"/>
      <c r="G44" s="413"/>
      <c r="H44" s="413"/>
      <c r="I44" s="413"/>
      <c r="J44" s="413"/>
      <c r="K44" s="413"/>
      <c r="L44" s="413"/>
      <c r="M44" s="413"/>
      <c r="N44" s="414"/>
    </row>
    <row r="45" spans="1:35" ht="20.100000000000001" customHeight="1" x14ac:dyDescent="0.15">
      <c r="A45" s="405" t="s">
        <v>10</v>
      </c>
      <c r="B45" s="406"/>
      <c r="C45" s="406"/>
      <c r="D45" s="406"/>
      <c r="E45" s="415" t="s">
        <v>47</v>
      </c>
      <c r="F45" s="416"/>
      <c r="G45" s="416"/>
      <c r="H45" s="416"/>
      <c r="I45" s="416"/>
      <c r="J45" s="416"/>
      <c r="K45" s="416"/>
      <c r="L45" s="416"/>
      <c r="M45" s="416"/>
      <c r="N45" s="417"/>
    </row>
    <row r="46" spans="1:35" ht="20.100000000000001" customHeight="1" x14ac:dyDescent="0.15">
      <c r="A46" s="399" t="s">
        <v>13</v>
      </c>
      <c r="B46" s="400"/>
      <c r="C46" s="400"/>
      <c r="D46" s="401"/>
      <c r="E46" s="402" t="s">
        <v>89</v>
      </c>
      <c r="F46" s="403"/>
      <c r="G46" s="403"/>
      <c r="H46" s="403"/>
      <c r="I46" s="403"/>
      <c r="J46" s="403"/>
      <c r="K46" s="403"/>
      <c r="L46" s="403"/>
      <c r="M46" s="403"/>
      <c r="N46" s="404"/>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405" t="s">
        <v>17</v>
      </c>
      <c r="B51" s="406"/>
      <c r="C51" s="406"/>
      <c r="D51" s="406"/>
      <c r="E51" s="407" t="str">
        <f>AA52 &amp; "市が直接実施  " &amp; AB52  &amp; "一部委託  "  &amp; AC52 &amp; "全部委託・指定管理  " &amp; AD52 &amp; "その他"</f>
        <v>□市が直接実施  □一部委託  ■全部委託・指定管理  □その他</v>
      </c>
      <c r="F51" s="408"/>
      <c r="G51" s="408"/>
      <c r="H51" s="408"/>
      <c r="I51" s="408"/>
      <c r="J51" s="408"/>
      <c r="K51" s="408"/>
      <c r="L51" s="408"/>
      <c r="M51" s="408"/>
      <c r="N51" s="409"/>
    </row>
    <row r="52" spans="1:40" ht="20.100000000000001" customHeight="1" x14ac:dyDescent="0.15">
      <c r="A52" s="405" t="s">
        <v>18</v>
      </c>
      <c r="B52" s="406"/>
      <c r="C52" s="406"/>
      <c r="D52" s="406"/>
      <c r="E52" s="407" t="str">
        <f>AA53 &amp; "国・県の制度　 " &amp; AB53  &amp; "国・県の制度＋市独自の制度　 "  &amp; AC53  &amp; "市独自の制度"</f>
        <v>□国・県の制度　 □国・県の制度＋市独自の制度　 ■市独自の制度</v>
      </c>
      <c r="F52" s="408"/>
      <c r="G52" s="408"/>
      <c r="H52" s="408"/>
      <c r="I52" s="408"/>
      <c r="J52" s="408"/>
      <c r="K52" s="408"/>
      <c r="L52" s="408"/>
      <c r="M52" s="408"/>
      <c r="N52" s="409"/>
      <c r="AA52" s="2" t="s">
        <v>50</v>
      </c>
      <c r="AB52" s="2" t="s">
        <v>50</v>
      </c>
      <c r="AC52" s="2" t="s">
        <v>49</v>
      </c>
      <c r="AD52" s="2" t="s">
        <v>50</v>
      </c>
    </row>
    <row r="53" spans="1:40" ht="20.100000000000001" customHeight="1" thickBot="1" x14ac:dyDescent="0.2">
      <c r="A53" s="418" t="s">
        <v>19</v>
      </c>
      <c r="B53" s="419"/>
      <c r="C53" s="419"/>
      <c r="D53" s="419"/>
      <c r="E53" s="420" t="s">
        <v>65</v>
      </c>
      <c r="F53" s="421"/>
      <c r="G53" s="421"/>
      <c r="H53" s="421"/>
      <c r="I53" s="421"/>
      <c r="J53" s="421"/>
      <c r="K53" s="421"/>
      <c r="L53" s="421"/>
      <c r="M53" s="421"/>
      <c r="N53" s="422"/>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2882000</v>
      </c>
      <c r="F57" s="126"/>
      <c r="G57" s="126">
        <f>IFERROR(HLOOKUP($AF$38,$AA$56:$AI$57,2,FALSE)*1000,"")</f>
        <v>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0</v>
      </c>
      <c r="AE57" s="17">
        <v>2882</v>
      </c>
      <c r="AF57" s="17">
        <v>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2882000</v>
      </c>
      <c r="G58" s="9"/>
      <c r="H58" s="10">
        <f>IFERROR(G57-H59,"")</f>
        <v>0</v>
      </c>
      <c r="I58" s="9"/>
      <c r="J58" s="10">
        <f>IFERROR(I57-J59,"")</f>
        <v>0</v>
      </c>
      <c r="K58" s="9"/>
      <c r="L58" s="10">
        <f>IFERROR(K57-L59,"")</f>
        <v>0</v>
      </c>
      <c r="M58" s="9"/>
      <c r="N58" s="11">
        <f>IFERROR(M57-N59,"")</f>
        <v>0</v>
      </c>
      <c r="AA58" s="17">
        <v>0</v>
      </c>
      <c r="AB58" s="17">
        <v>0</v>
      </c>
      <c r="AC58" s="17">
        <v>0</v>
      </c>
      <c r="AD58" s="17">
        <v>0</v>
      </c>
      <c r="AE58" s="17">
        <v>2750000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2750000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132000</v>
      </c>
      <c r="F61" s="126"/>
      <c r="G61" s="126">
        <f>IFERROR(G57-G60,"")</f>
        <v>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0.95419847328244278</v>
      </c>
      <c r="F62" s="131"/>
      <c r="G62" s="131" t="str">
        <f>IFERROR(G$60/G$57,"")</f>
        <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90</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91</v>
      </c>
      <c r="C70" s="135"/>
      <c r="D70" s="20" t="s">
        <v>92</v>
      </c>
      <c r="E70" s="175">
        <f>IFERROR(HLOOKUP($AE$38,$AA$76:$AI$80,2,FALSE),"")</f>
        <v>1</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93</v>
      </c>
      <c r="C71" s="135"/>
      <c r="D71" s="20" t="s">
        <v>77</v>
      </c>
      <c r="E71" s="175">
        <f>IFERROR(HLOOKUP($AE$38,$AA$76:$AI$80,3,FALSE),"")</f>
        <v>79</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79</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423" t="s">
        <v>7</v>
      </c>
      <c r="B85" s="424"/>
      <c r="C85" s="424"/>
      <c r="D85" s="424"/>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423" t="s">
        <v>11</v>
      </c>
      <c r="B87" s="424"/>
      <c r="C87" s="424"/>
      <c r="D87" s="424"/>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434" t="s">
        <v>14</v>
      </c>
      <c r="B89" s="435"/>
      <c r="C89" s="435"/>
      <c r="D89" s="435"/>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423" t="s">
        <v>16</v>
      </c>
      <c r="B91" s="424"/>
      <c r="C91" s="424"/>
      <c r="D91" s="425"/>
      <c r="E91" s="192" t="s">
        <v>94</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423" t="s">
        <v>28</v>
      </c>
      <c r="B98" s="424"/>
      <c r="C98" s="424"/>
      <c r="D98" s="425"/>
      <c r="E98" s="429" t="s">
        <v>71</v>
      </c>
      <c r="F98" s="430"/>
      <c r="G98" s="431" t="s">
        <v>29</v>
      </c>
      <c r="H98" s="432"/>
      <c r="I98" s="432"/>
      <c r="J98" s="432"/>
      <c r="K98" s="432"/>
      <c r="L98" s="432"/>
      <c r="M98" s="432"/>
      <c r="N98" s="433"/>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423" t="s">
        <v>39</v>
      </c>
      <c r="B105" s="424"/>
      <c r="C105" s="424"/>
      <c r="D105" s="425"/>
      <c r="E105" s="426" t="s">
        <v>95</v>
      </c>
      <c r="F105" s="427"/>
      <c r="G105" s="427"/>
      <c r="H105" s="427"/>
      <c r="I105" s="427"/>
      <c r="J105" s="427"/>
      <c r="K105" s="427"/>
      <c r="L105" s="427"/>
      <c r="M105" s="427"/>
      <c r="N105" s="428"/>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434" t="s">
        <v>3</v>
      </c>
      <c r="Q4" s="435"/>
      <c r="R4" s="435"/>
      <c r="S4" s="435"/>
      <c r="T4" s="51" t="str">
        <f>LEFT(E83,1)</f>
        <v>Ｂ</v>
      </c>
      <c r="U4" s="436" t="s">
        <v>4</v>
      </c>
      <c r="V4" s="436"/>
      <c r="W4" s="436"/>
      <c r="X4" s="437"/>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第1節　都市づくり</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計画的なまちづくりの推進</v>
      </c>
      <c r="F6" s="45"/>
      <c r="G6" s="45"/>
      <c r="H6" s="45"/>
      <c r="I6" s="45"/>
      <c r="J6" s="45"/>
      <c r="K6" s="45"/>
      <c r="L6" s="45"/>
      <c r="M6" s="45"/>
      <c r="N6" s="46"/>
      <c r="P6" s="423" t="s">
        <v>7</v>
      </c>
      <c r="Q6" s="424"/>
      <c r="R6" s="424"/>
      <c r="S6" s="424"/>
      <c r="T6" s="51" t="str">
        <f>LEFT(E85,1)</f>
        <v>Ｂ</v>
      </c>
      <c r="U6" s="436" t="s">
        <v>8</v>
      </c>
      <c r="V6" s="436"/>
      <c r="W6" s="436"/>
      <c r="X6" s="437"/>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438" t="s">
        <v>9</v>
      </c>
      <c r="B7" s="439"/>
      <c r="C7" s="439"/>
      <c r="D7" s="439"/>
      <c r="E7" s="440" t="str">
        <f t="shared" si="0"/>
        <v>土地区画整理事業特別会計繰出金</v>
      </c>
      <c r="F7" s="441"/>
      <c r="G7" s="441"/>
      <c r="H7" s="441"/>
      <c r="I7" s="441"/>
      <c r="J7" s="441"/>
      <c r="K7" s="441"/>
      <c r="L7" s="441"/>
      <c r="M7" s="441"/>
      <c r="N7" s="442"/>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405" t="s">
        <v>10</v>
      </c>
      <c r="B8" s="406"/>
      <c r="C8" s="406"/>
      <c r="D8" s="406"/>
      <c r="E8" s="415" t="str">
        <f t="shared" si="0"/>
        <v>都市計画課</v>
      </c>
      <c r="F8" s="384"/>
      <c r="G8" s="384"/>
      <c r="H8" s="384"/>
      <c r="I8" s="384"/>
      <c r="J8" s="384"/>
      <c r="K8" s="384"/>
      <c r="L8" s="384"/>
      <c r="M8" s="384"/>
      <c r="N8" s="385"/>
      <c r="P8" s="423" t="s">
        <v>11</v>
      </c>
      <c r="Q8" s="424"/>
      <c r="R8" s="424"/>
      <c r="S8" s="424"/>
      <c r="T8" s="98" t="str">
        <f>LEFT(E87,1)</f>
        <v>Ａ</v>
      </c>
      <c r="U8" s="436" t="s">
        <v>12</v>
      </c>
      <c r="V8" s="436"/>
      <c r="W8" s="436"/>
      <c r="X8" s="437"/>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90" t="s">
        <v>13</v>
      </c>
      <c r="B9" s="391"/>
      <c r="C9" s="391"/>
      <c r="D9" s="392"/>
      <c r="E9" s="393" t="str">
        <f t="shared" si="0"/>
        <v>新座駅北口土地区画整理事業特別会計に係る繰出金</v>
      </c>
      <c r="F9" s="394"/>
      <c r="G9" s="394"/>
      <c r="H9" s="394"/>
      <c r="I9" s="394"/>
      <c r="J9" s="394"/>
      <c r="K9" s="394"/>
      <c r="L9" s="394"/>
      <c r="M9" s="394"/>
      <c r="N9" s="395"/>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434" t="s">
        <v>14</v>
      </c>
      <c r="Q10" s="435"/>
      <c r="R10" s="435"/>
      <c r="S10" s="435"/>
      <c r="T10" s="51" t="str">
        <f>LEFT(E89,1)</f>
        <v>Ａ</v>
      </c>
      <c r="U10" s="436" t="s">
        <v>15</v>
      </c>
      <c r="V10" s="436"/>
      <c r="W10" s="436"/>
      <c r="X10" s="437"/>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新座駅北口土地区画整理事業特別会計に対し、必要額に応じて予算を確保し、適正な時期に繰出金の支出を行った。</v>
      </c>
      <c r="U12" s="427"/>
      <c r="V12" s="427"/>
      <c r="W12" s="427"/>
      <c r="X12" s="428"/>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405" t="s">
        <v>17</v>
      </c>
      <c r="B14" s="406"/>
      <c r="C14" s="406"/>
      <c r="D14" s="406"/>
      <c r="E14" s="407" t="str">
        <f>E51</f>
        <v>■市が直接実施  □一部委託  □全部委託・指定管理  □その他</v>
      </c>
      <c r="F14" s="376"/>
      <c r="G14" s="376"/>
      <c r="H14" s="376"/>
      <c r="I14" s="376"/>
      <c r="J14" s="376"/>
      <c r="K14" s="376"/>
      <c r="L14" s="376"/>
      <c r="M14" s="376"/>
      <c r="N14" s="377"/>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405" t="s">
        <v>18</v>
      </c>
      <c r="B15" s="406"/>
      <c r="C15" s="406"/>
      <c r="D15" s="406"/>
      <c r="E15" s="407" t="str">
        <f>E52</f>
        <v>□国・県の制度　 □国・県の制度＋市独自の制度　 ■市独自の制度</v>
      </c>
      <c r="F15" s="376"/>
      <c r="G15" s="376"/>
      <c r="H15" s="376"/>
      <c r="I15" s="376"/>
      <c r="J15" s="376"/>
      <c r="K15" s="376"/>
      <c r="L15" s="376"/>
      <c r="M15" s="376"/>
      <c r="N15" s="377"/>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418" t="s">
        <v>19</v>
      </c>
      <c r="B16" s="419"/>
      <c r="C16" s="419"/>
      <c r="D16" s="419"/>
      <c r="E16" s="420" t="str">
        <f>E53</f>
        <v>なし</v>
      </c>
      <c r="F16" s="421"/>
      <c r="G16" s="421"/>
      <c r="H16" s="421"/>
      <c r="I16" s="421"/>
      <c r="J16" s="421"/>
      <c r="K16" s="421"/>
      <c r="L16" s="421"/>
      <c r="M16" s="421"/>
      <c r="N16" s="422"/>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288580000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288580000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288580000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1</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一般会計から新座駅北口土地区画整理事業特別会計へ繰出金を支出した。</v>
      </c>
      <c r="F26" s="142"/>
      <c r="G26" s="142"/>
      <c r="H26" s="142"/>
      <c r="I26" s="142"/>
      <c r="J26" s="142"/>
      <c r="K26" s="142"/>
      <c r="L26" s="142"/>
      <c r="M26" s="142"/>
      <c r="N26" s="143"/>
      <c r="O26" s="12"/>
      <c r="P26" s="423" t="s">
        <v>39</v>
      </c>
      <c r="Q26" s="424"/>
      <c r="R26" s="424"/>
      <c r="S26" s="443"/>
      <c r="T26" s="75" t="str">
        <f>E105</f>
        <v>新座駅北口土地区画整理事業特別会計との調整を行いながら、確実な予算確保及び執行を行っていく。</v>
      </c>
      <c r="U26" s="427"/>
      <c r="V26" s="427"/>
      <c r="W26" s="427"/>
      <c r="X26" s="428"/>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支出回数</v>
      </c>
      <c r="C33" s="135"/>
      <c r="D33" s="15" t="str">
        <f t="shared" ref="D33:E36" si="1">D70</f>
        <v>回</v>
      </c>
      <c r="E33" s="133">
        <f t="shared" si="1"/>
        <v>5</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第1節　都市づくり</v>
      </c>
      <c r="F42" s="45"/>
      <c r="G42" s="45"/>
      <c r="H42" s="45"/>
      <c r="I42" s="45"/>
      <c r="J42" s="45"/>
      <c r="K42" s="45"/>
      <c r="L42" s="45"/>
      <c r="M42" s="45"/>
      <c r="N42" s="46"/>
      <c r="AA42" s="2">
        <v>1</v>
      </c>
      <c r="AB42" s="2" t="s">
        <v>44</v>
      </c>
    </row>
    <row r="43" spans="1:35" ht="20.100000000000001" customHeight="1" x14ac:dyDescent="0.15">
      <c r="A43" s="43" t="s">
        <v>6</v>
      </c>
      <c r="B43" s="44"/>
      <c r="C43" s="44"/>
      <c r="D43" s="44"/>
      <c r="E43" s="45" t="str">
        <f>AB43</f>
        <v>施策１　計画的なまちづくりの推進</v>
      </c>
      <c r="F43" s="45"/>
      <c r="G43" s="45"/>
      <c r="H43" s="45"/>
      <c r="I43" s="45"/>
      <c r="J43" s="45"/>
      <c r="K43" s="45"/>
      <c r="L43" s="45"/>
      <c r="M43" s="45"/>
      <c r="N43" s="46"/>
      <c r="AA43" s="2">
        <v>1</v>
      </c>
      <c r="AB43" s="2" t="s">
        <v>45</v>
      </c>
    </row>
    <row r="44" spans="1:35" ht="20.100000000000001" customHeight="1" x14ac:dyDescent="0.15">
      <c r="A44" s="438" t="s">
        <v>9</v>
      </c>
      <c r="B44" s="439"/>
      <c r="C44" s="439"/>
      <c r="D44" s="439"/>
      <c r="E44" s="440" t="s">
        <v>96</v>
      </c>
      <c r="F44" s="441"/>
      <c r="G44" s="441"/>
      <c r="H44" s="441"/>
      <c r="I44" s="441"/>
      <c r="J44" s="441"/>
      <c r="K44" s="441"/>
      <c r="L44" s="441"/>
      <c r="M44" s="441"/>
      <c r="N44" s="442"/>
    </row>
    <row r="45" spans="1:35" ht="20.100000000000001" customHeight="1" x14ac:dyDescent="0.15">
      <c r="A45" s="450" t="s">
        <v>10</v>
      </c>
      <c r="B45" s="451"/>
      <c r="C45" s="451"/>
      <c r="D45" s="451"/>
      <c r="E45" s="455" t="s">
        <v>47</v>
      </c>
      <c r="F45" s="456"/>
      <c r="G45" s="456"/>
      <c r="H45" s="456"/>
      <c r="I45" s="456"/>
      <c r="J45" s="456"/>
      <c r="K45" s="456"/>
      <c r="L45" s="456"/>
      <c r="M45" s="456"/>
      <c r="N45" s="457"/>
    </row>
    <row r="46" spans="1:35" ht="20.100000000000001" customHeight="1" x14ac:dyDescent="0.15">
      <c r="A46" s="444" t="s">
        <v>13</v>
      </c>
      <c r="B46" s="445"/>
      <c r="C46" s="445"/>
      <c r="D46" s="446"/>
      <c r="E46" s="447" t="s">
        <v>97</v>
      </c>
      <c r="F46" s="448"/>
      <c r="G46" s="448"/>
      <c r="H46" s="448"/>
      <c r="I46" s="448"/>
      <c r="J46" s="448"/>
      <c r="K46" s="448"/>
      <c r="L46" s="448"/>
      <c r="M46" s="448"/>
      <c r="N46" s="449"/>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450" t="s">
        <v>17</v>
      </c>
      <c r="B51" s="451"/>
      <c r="C51" s="451"/>
      <c r="D51" s="451"/>
      <c r="E51" s="452" t="str">
        <f>AA52 &amp; "市が直接実施  " &amp; AB52  &amp; "一部委託  "  &amp; AC52 &amp; "全部委託・指定管理  " &amp; AD52 &amp; "その他"</f>
        <v>■市が直接実施  □一部委託  □全部委託・指定管理  □その他</v>
      </c>
      <c r="F51" s="453"/>
      <c r="G51" s="453"/>
      <c r="H51" s="453"/>
      <c r="I51" s="453"/>
      <c r="J51" s="453"/>
      <c r="K51" s="453"/>
      <c r="L51" s="453"/>
      <c r="M51" s="453"/>
      <c r="N51" s="454"/>
    </row>
    <row r="52" spans="1:40" ht="20.100000000000001" customHeight="1" x14ac:dyDescent="0.15">
      <c r="A52" s="450" t="s">
        <v>18</v>
      </c>
      <c r="B52" s="451"/>
      <c r="C52" s="451"/>
      <c r="D52" s="451"/>
      <c r="E52" s="452" t="str">
        <f>AA53 &amp; "国・県の制度　 " &amp; AB53  &amp; "国・県の制度＋市独自の制度　 "  &amp; AC53  &amp; "市独自の制度"</f>
        <v>□国・県の制度　 □国・県の制度＋市独自の制度　 ■市独自の制度</v>
      </c>
      <c r="F52" s="453"/>
      <c r="G52" s="453"/>
      <c r="H52" s="453"/>
      <c r="I52" s="453"/>
      <c r="J52" s="453"/>
      <c r="K52" s="453"/>
      <c r="L52" s="453"/>
      <c r="M52" s="453"/>
      <c r="N52" s="454"/>
      <c r="AA52" s="2" t="s">
        <v>49</v>
      </c>
      <c r="AB52" s="2" t="s">
        <v>50</v>
      </c>
      <c r="AC52" s="2" t="s">
        <v>50</v>
      </c>
      <c r="AD52" s="2" t="s">
        <v>50</v>
      </c>
    </row>
    <row r="53" spans="1:40" ht="20.100000000000001" customHeight="1" thickBot="1" x14ac:dyDescent="0.2">
      <c r="A53" s="458" t="s">
        <v>19</v>
      </c>
      <c r="B53" s="459"/>
      <c r="C53" s="459"/>
      <c r="D53" s="459"/>
      <c r="E53" s="460" t="s">
        <v>65</v>
      </c>
      <c r="F53" s="461"/>
      <c r="G53" s="461"/>
      <c r="H53" s="461"/>
      <c r="I53" s="461"/>
      <c r="J53" s="461"/>
      <c r="K53" s="461"/>
      <c r="L53" s="461"/>
      <c r="M53" s="461"/>
      <c r="N53" s="462"/>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288580000</v>
      </c>
      <c r="F57" s="126"/>
      <c r="G57" s="126">
        <f>IFERROR(HLOOKUP($AF$38,$AA$56:$AI$57,2,FALSE)*1000,"")</f>
        <v>643478000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406195</v>
      </c>
      <c r="AE57" s="17">
        <v>288580</v>
      </c>
      <c r="AF57" s="17">
        <v>643478</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288580000</v>
      </c>
      <c r="G58" s="9"/>
      <c r="H58" s="10">
        <f>IFERROR(G57-H59,"")</f>
        <v>643478000</v>
      </c>
      <c r="I58" s="9"/>
      <c r="J58" s="10">
        <f>IFERROR(I57-J59,"")</f>
        <v>0</v>
      </c>
      <c r="K58" s="9"/>
      <c r="L58" s="10">
        <f>IFERROR(K57-L59,"")</f>
        <v>0</v>
      </c>
      <c r="M58" s="9"/>
      <c r="N58" s="11">
        <f>IFERROR(M57-N59,"")</f>
        <v>0</v>
      </c>
      <c r="AA58" s="17">
        <v>0</v>
      </c>
      <c r="AB58" s="17">
        <v>0</v>
      </c>
      <c r="AC58" s="17">
        <v>0</v>
      </c>
      <c r="AD58" s="17">
        <v>402450000</v>
      </c>
      <c r="AE58" s="17">
        <v>288580000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288580000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0</v>
      </c>
      <c r="F61" s="126"/>
      <c r="G61" s="126">
        <f>IFERROR(G57-G60,"")</f>
        <v>643478000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1</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98</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99</v>
      </c>
      <c r="C70" s="135"/>
      <c r="D70" s="20" t="s">
        <v>55</v>
      </c>
      <c r="E70" s="175">
        <f>IFERROR(HLOOKUP($AE$38,$AA$76:$AI$80,2,FALSE),"")</f>
        <v>5</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5</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463" t="s">
        <v>7</v>
      </c>
      <c r="B85" s="464"/>
      <c r="C85" s="464"/>
      <c r="D85" s="464"/>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463" t="s">
        <v>11</v>
      </c>
      <c r="B87" s="464"/>
      <c r="C87" s="464"/>
      <c r="D87" s="464"/>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474" t="s">
        <v>14</v>
      </c>
      <c r="B89" s="475"/>
      <c r="C89" s="475"/>
      <c r="D89" s="475"/>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463" t="s">
        <v>16</v>
      </c>
      <c r="B91" s="464"/>
      <c r="C91" s="464"/>
      <c r="D91" s="465"/>
      <c r="E91" s="192" t="s">
        <v>100</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463" t="s">
        <v>28</v>
      </c>
      <c r="B98" s="464"/>
      <c r="C98" s="464"/>
      <c r="D98" s="465"/>
      <c r="E98" s="469" t="s">
        <v>61</v>
      </c>
      <c r="F98" s="470"/>
      <c r="G98" s="471" t="s">
        <v>29</v>
      </c>
      <c r="H98" s="472"/>
      <c r="I98" s="472"/>
      <c r="J98" s="472"/>
      <c r="K98" s="472"/>
      <c r="L98" s="472"/>
      <c r="M98" s="472"/>
      <c r="N98" s="473"/>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463" t="s">
        <v>39</v>
      </c>
      <c r="B105" s="464"/>
      <c r="C105" s="464"/>
      <c r="D105" s="465"/>
      <c r="E105" s="466" t="s">
        <v>101</v>
      </c>
      <c r="F105" s="467"/>
      <c r="G105" s="467"/>
      <c r="H105" s="467"/>
      <c r="I105" s="467"/>
      <c r="J105" s="467"/>
      <c r="K105" s="467"/>
      <c r="L105" s="467"/>
      <c r="M105" s="467"/>
      <c r="N105" s="468"/>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474" t="s">
        <v>3</v>
      </c>
      <c r="Q4" s="475"/>
      <c r="R4" s="475"/>
      <c r="S4" s="475"/>
      <c r="T4" s="51" t="str">
        <f>LEFT(E83,1)</f>
        <v>Ｂ</v>
      </c>
      <c r="U4" s="476" t="s">
        <v>4</v>
      </c>
      <c r="V4" s="476"/>
      <c r="W4" s="476"/>
      <c r="X4" s="477"/>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第1節　都市づくり</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計画的なまちづくりの推進</v>
      </c>
      <c r="F6" s="45"/>
      <c r="G6" s="45"/>
      <c r="H6" s="45"/>
      <c r="I6" s="45"/>
      <c r="J6" s="45"/>
      <c r="K6" s="45"/>
      <c r="L6" s="45"/>
      <c r="M6" s="45"/>
      <c r="N6" s="46"/>
      <c r="P6" s="463" t="s">
        <v>7</v>
      </c>
      <c r="Q6" s="464"/>
      <c r="R6" s="464"/>
      <c r="S6" s="464"/>
      <c r="T6" s="51" t="str">
        <f>LEFT(E85,1)</f>
        <v>Ｂ</v>
      </c>
      <c r="U6" s="476" t="s">
        <v>8</v>
      </c>
      <c r="V6" s="476"/>
      <c r="W6" s="476"/>
      <c r="X6" s="477"/>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478" t="s">
        <v>9</v>
      </c>
      <c r="B7" s="479"/>
      <c r="C7" s="479"/>
      <c r="D7" s="479"/>
      <c r="E7" s="480" t="str">
        <f t="shared" si="0"/>
        <v>大和田二・三丁目地区土地区画整理事業</v>
      </c>
      <c r="F7" s="481"/>
      <c r="G7" s="481"/>
      <c r="H7" s="481"/>
      <c r="I7" s="481"/>
      <c r="J7" s="481"/>
      <c r="K7" s="481"/>
      <c r="L7" s="481"/>
      <c r="M7" s="481"/>
      <c r="N7" s="482"/>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450" t="s">
        <v>10</v>
      </c>
      <c r="B8" s="451"/>
      <c r="C8" s="451"/>
      <c r="D8" s="451"/>
      <c r="E8" s="455" t="str">
        <f t="shared" si="0"/>
        <v>都市計画課</v>
      </c>
      <c r="F8" s="456"/>
      <c r="G8" s="456"/>
      <c r="H8" s="456"/>
      <c r="I8" s="456"/>
      <c r="J8" s="456"/>
      <c r="K8" s="456"/>
      <c r="L8" s="456"/>
      <c r="M8" s="456"/>
      <c r="N8" s="457"/>
      <c r="P8" s="463" t="s">
        <v>11</v>
      </c>
      <c r="Q8" s="464"/>
      <c r="R8" s="464"/>
      <c r="S8" s="464"/>
      <c r="T8" s="98" t="str">
        <f>LEFT(E87,1)</f>
        <v>Ａ</v>
      </c>
      <c r="U8" s="476" t="s">
        <v>12</v>
      </c>
      <c r="V8" s="476"/>
      <c r="W8" s="476"/>
      <c r="X8" s="477"/>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444" t="s">
        <v>13</v>
      </c>
      <c r="B9" s="445"/>
      <c r="C9" s="445"/>
      <c r="D9" s="446"/>
      <c r="E9" s="447" t="str">
        <f t="shared" si="0"/>
        <v>大和田二・三丁目地区土地区画整理事業の現地事務所を廃止する。また、環境影響評価事後調査書への意見に対する事業者の見解を作成する。さらに、清算交付金の一括交付を行う。</v>
      </c>
      <c r="F9" s="448"/>
      <c r="G9" s="448"/>
      <c r="H9" s="448"/>
      <c r="I9" s="448"/>
      <c r="J9" s="448"/>
      <c r="K9" s="448"/>
      <c r="L9" s="448"/>
      <c r="M9" s="448"/>
      <c r="N9" s="449"/>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474" t="s">
        <v>14</v>
      </c>
      <c r="Q10" s="475"/>
      <c r="R10" s="475"/>
      <c r="S10" s="475"/>
      <c r="T10" s="51" t="str">
        <f>LEFT(E89,1)</f>
        <v>Ａ</v>
      </c>
      <c r="U10" s="476" t="s">
        <v>15</v>
      </c>
      <c r="V10" s="476"/>
      <c r="W10" s="476"/>
      <c r="X10" s="477"/>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環境影響評価事後調査書への意見に対する事業者の見解は、期間内に意見が提出されなかったため、不要となった。
大和田二・三丁目地区土地区画整理事業の現地事務所の廃止について、粗大ごみの廃棄は民間委託となったが、引っ越し作業は片付けの進捗状況を確認しながら職員が本庁舎等へ運搬を行っていたため、民間委託は不要となった。
清算交付金の一括交付は、大幅な遅延をすることなく職員で対応することができた。</v>
      </c>
      <c r="U12" s="467"/>
      <c r="V12" s="467"/>
      <c r="W12" s="467"/>
      <c r="X12" s="468"/>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450" t="s">
        <v>17</v>
      </c>
      <c r="B14" s="451"/>
      <c r="C14" s="451"/>
      <c r="D14" s="451"/>
      <c r="E14" s="452" t="str">
        <f>E51</f>
        <v>■市が直接実施  ■一部委託  □全部委託・指定管理  □その他</v>
      </c>
      <c r="F14" s="453"/>
      <c r="G14" s="453"/>
      <c r="H14" s="453"/>
      <c r="I14" s="453"/>
      <c r="J14" s="453"/>
      <c r="K14" s="453"/>
      <c r="L14" s="453"/>
      <c r="M14" s="453"/>
      <c r="N14" s="454"/>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450" t="s">
        <v>18</v>
      </c>
      <c r="B15" s="451"/>
      <c r="C15" s="451"/>
      <c r="D15" s="451"/>
      <c r="E15" s="452" t="str">
        <f>E52</f>
        <v>□国・県の制度　 □国・県の制度＋市独自の制度　 ■市独自の制度</v>
      </c>
      <c r="F15" s="453"/>
      <c r="G15" s="453"/>
      <c r="H15" s="453"/>
      <c r="I15" s="453"/>
      <c r="J15" s="453"/>
      <c r="K15" s="453"/>
      <c r="L15" s="453"/>
      <c r="M15" s="453"/>
      <c r="N15" s="454"/>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458" t="s">
        <v>19</v>
      </c>
      <c r="B16" s="459"/>
      <c r="C16" s="459"/>
      <c r="D16" s="459"/>
      <c r="E16" s="460" t="str">
        <f>E53</f>
        <v>新座都市計画事業大和田二・三丁目地区土地区画整理事業施行に関する条例</v>
      </c>
      <c r="F16" s="461"/>
      <c r="G16" s="461"/>
      <c r="H16" s="461"/>
      <c r="I16" s="461"/>
      <c r="J16" s="461"/>
      <c r="K16" s="461"/>
      <c r="L16" s="461"/>
      <c r="M16" s="461"/>
      <c r="N16" s="462"/>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Ⅵ</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192241000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7555000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184686000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191985498</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255502</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0.99867092867806551</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大和田二・三丁目地区土地区画整理事務所が都市計画課へ移行となったため、環境センター東工場１階内にある現地事務所の廃止に伴い発生した粗大ごみについて、廃棄した。
また、大和田二・三丁目地区土地区画整理事業に係る清算交付金の一括交付を行い、請求の意思確認ができない場合は、各法務局に供託した。</v>
      </c>
      <c r="F26" s="142"/>
      <c r="G26" s="142"/>
      <c r="H26" s="142"/>
      <c r="I26" s="142"/>
      <c r="J26" s="142"/>
      <c r="K26" s="142"/>
      <c r="L26" s="142"/>
      <c r="M26" s="142"/>
      <c r="N26" s="143"/>
      <c r="O26" s="12"/>
      <c r="P26" s="463" t="s">
        <v>39</v>
      </c>
      <c r="Q26" s="464"/>
      <c r="R26" s="464"/>
      <c r="S26" s="483"/>
      <c r="T26" s="75" t="str">
        <f>E105</f>
        <v>大和田二・三丁目地区土地区画整理事業の現地事務所の廃止及び清算交付金の一括交付が完了し、また、環境影響評価事後調査書への意見に対する事業者の見解の作成が不要となったため、事業終了となる。</v>
      </c>
      <c r="U26" s="467"/>
      <c r="V26" s="467"/>
      <c r="W26" s="467"/>
      <c r="X26" s="468"/>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清算交付金一括交付件数</v>
      </c>
      <c r="C33" s="135"/>
      <c r="D33" s="15" t="str">
        <f t="shared" ref="D33:E36" si="1">D70</f>
        <v>件</v>
      </c>
      <c r="E33" s="133">
        <f t="shared" si="1"/>
        <v>276</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清算交付金供託件数</v>
      </c>
      <c r="C34" s="135"/>
      <c r="D34" s="15" t="str">
        <f t="shared" si="1"/>
        <v>件</v>
      </c>
      <c r="E34" s="133">
        <f t="shared" si="1"/>
        <v>50</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第1節　都市づくり</v>
      </c>
      <c r="F42" s="45"/>
      <c r="G42" s="45"/>
      <c r="H42" s="45"/>
      <c r="I42" s="45"/>
      <c r="J42" s="45"/>
      <c r="K42" s="45"/>
      <c r="L42" s="45"/>
      <c r="M42" s="45"/>
      <c r="N42" s="46"/>
      <c r="AA42" s="2">
        <v>1</v>
      </c>
      <c r="AB42" s="2" t="s">
        <v>44</v>
      </c>
    </row>
    <row r="43" spans="1:35" ht="20.100000000000001" customHeight="1" x14ac:dyDescent="0.15">
      <c r="A43" s="43" t="s">
        <v>6</v>
      </c>
      <c r="B43" s="44"/>
      <c r="C43" s="44"/>
      <c r="D43" s="44"/>
      <c r="E43" s="45" t="str">
        <f>AB43</f>
        <v>施策１　計画的なまちづくりの推進</v>
      </c>
      <c r="F43" s="45"/>
      <c r="G43" s="45"/>
      <c r="H43" s="45"/>
      <c r="I43" s="45"/>
      <c r="J43" s="45"/>
      <c r="K43" s="45"/>
      <c r="L43" s="45"/>
      <c r="M43" s="45"/>
      <c r="N43" s="46"/>
      <c r="AA43" s="2">
        <v>1</v>
      </c>
      <c r="AB43" s="2" t="s">
        <v>45</v>
      </c>
    </row>
    <row r="44" spans="1:35" ht="20.100000000000001" customHeight="1" x14ac:dyDescent="0.15">
      <c r="A44" s="478" t="s">
        <v>9</v>
      </c>
      <c r="B44" s="479"/>
      <c r="C44" s="479"/>
      <c r="D44" s="479"/>
      <c r="E44" s="480" t="s">
        <v>102</v>
      </c>
      <c r="F44" s="481"/>
      <c r="G44" s="481"/>
      <c r="H44" s="481"/>
      <c r="I44" s="481"/>
      <c r="J44" s="481"/>
      <c r="K44" s="481"/>
      <c r="L44" s="481"/>
      <c r="M44" s="481"/>
      <c r="N44" s="482"/>
    </row>
    <row r="45" spans="1:35" ht="20.100000000000001" customHeight="1" x14ac:dyDescent="0.15">
      <c r="A45" s="490" t="s">
        <v>10</v>
      </c>
      <c r="B45" s="491"/>
      <c r="C45" s="491"/>
      <c r="D45" s="491"/>
      <c r="E45" s="495" t="s">
        <v>47</v>
      </c>
      <c r="F45" s="496"/>
      <c r="G45" s="496"/>
      <c r="H45" s="496"/>
      <c r="I45" s="496"/>
      <c r="J45" s="496"/>
      <c r="K45" s="496"/>
      <c r="L45" s="496"/>
      <c r="M45" s="496"/>
      <c r="N45" s="497"/>
    </row>
    <row r="46" spans="1:35" ht="20.100000000000001" customHeight="1" x14ac:dyDescent="0.15">
      <c r="A46" s="484" t="s">
        <v>13</v>
      </c>
      <c r="B46" s="485"/>
      <c r="C46" s="485"/>
      <c r="D46" s="486"/>
      <c r="E46" s="487" t="s">
        <v>103</v>
      </c>
      <c r="F46" s="488"/>
      <c r="G46" s="488"/>
      <c r="H46" s="488"/>
      <c r="I46" s="488"/>
      <c r="J46" s="488"/>
      <c r="K46" s="488"/>
      <c r="L46" s="488"/>
      <c r="M46" s="488"/>
      <c r="N46" s="489"/>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490" t="s">
        <v>17</v>
      </c>
      <c r="B51" s="491"/>
      <c r="C51" s="491"/>
      <c r="D51" s="491"/>
      <c r="E51" s="492" t="str">
        <f>AA52 &amp; "市が直接実施  " &amp; AB52  &amp; "一部委託  "  &amp; AC52 &amp; "全部委託・指定管理  " &amp; AD52 &amp; "その他"</f>
        <v>■市が直接実施  ■一部委託  □全部委託・指定管理  □その他</v>
      </c>
      <c r="F51" s="493"/>
      <c r="G51" s="493"/>
      <c r="H51" s="493"/>
      <c r="I51" s="493"/>
      <c r="J51" s="493"/>
      <c r="K51" s="493"/>
      <c r="L51" s="493"/>
      <c r="M51" s="493"/>
      <c r="N51" s="494"/>
    </row>
    <row r="52" spans="1:40" ht="20.100000000000001" customHeight="1" x14ac:dyDescent="0.15">
      <c r="A52" s="490" t="s">
        <v>18</v>
      </c>
      <c r="B52" s="491"/>
      <c r="C52" s="491"/>
      <c r="D52" s="491"/>
      <c r="E52" s="492" t="str">
        <f>AA53 &amp; "国・県の制度　 " &amp; AB53  &amp; "国・県の制度＋市独自の制度　 "  &amp; AC53  &amp; "市独自の制度"</f>
        <v>□国・県の制度　 □国・県の制度＋市独自の制度　 ■市独自の制度</v>
      </c>
      <c r="F52" s="493"/>
      <c r="G52" s="493"/>
      <c r="H52" s="493"/>
      <c r="I52" s="493"/>
      <c r="J52" s="493"/>
      <c r="K52" s="493"/>
      <c r="L52" s="493"/>
      <c r="M52" s="493"/>
      <c r="N52" s="494"/>
      <c r="AA52" s="2" t="s">
        <v>49</v>
      </c>
      <c r="AB52" s="2" t="s">
        <v>49</v>
      </c>
      <c r="AC52" s="2" t="s">
        <v>50</v>
      </c>
      <c r="AD52" s="2" t="s">
        <v>50</v>
      </c>
    </row>
    <row r="53" spans="1:40" ht="20.100000000000001" customHeight="1" thickBot="1" x14ac:dyDescent="0.2">
      <c r="A53" s="498" t="s">
        <v>19</v>
      </c>
      <c r="B53" s="499"/>
      <c r="C53" s="499"/>
      <c r="D53" s="499"/>
      <c r="E53" s="500" t="s">
        <v>104</v>
      </c>
      <c r="F53" s="501"/>
      <c r="G53" s="501"/>
      <c r="H53" s="501"/>
      <c r="I53" s="501"/>
      <c r="J53" s="501"/>
      <c r="K53" s="501"/>
      <c r="L53" s="501"/>
      <c r="M53" s="501"/>
      <c r="N53" s="502"/>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192241000</v>
      </c>
      <c r="F57" s="126"/>
      <c r="G57" s="126">
        <f>IFERROR(HLOOKUP($AF$38,$AA$56:$AI$57,2,FALSE)*1000,"")</f>
        <v>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0</v>
      </c>
      <c r="AE57" s="17">
        <v>192241</v>
      </c>
      <c r="AF57" s="17">
        <v>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7555000</v>
      </c>
      <c r="G58" s="9"/>
      <c r="H58" s="10">
        <f>IFERROR(G57-H59,"")</f>
        <v>0</v>
      </c>
      <c r="I58" s="9"/>
      <c r="J58" s="10">
        <f>IFERROR(I57-J59,"")</f>
        <v>0</v>
      </c>
      <c r="K58" s="9"/>
      <c r="L58" s="10">
        <f>IFERROR(K57-L59,"")</f>
        <v>0</v>
      </c>
      <c r="M58" s="9"/>
      <c r="N58" s="11">
        <f>IFERROR(M57-N59,"")</f>
        <v>0</v>
      </c>
      <c r="AA58" s="17">
        <v>0</v>
      </c>
      <c r="AB58" s="17">
        <v>0</v>
      </c>
      <c r="AC58" s="17">
        <v>0</v>
      </c>
      <c r="AD58" s="17">
        <v>0</v>
      </c>
      <c r="AE58" s="17">
        <v>191985498</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184686000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191985498</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255502</v>
      </c>
      <c r="F61" s="126"/>
      <c r="G61" s="126">
        <f>IFERROR(G57-G60,"")</f>
        <v>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184686</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0.99867092867806551</v>
      </c>
      <c r="F62" s="131"/>
      <c r="G62" s="131" t="str">
        <f>IFERROR(G$60/G$57,"")</f>
        <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105</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184685</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106</v>
      </c>
      <c r="C70" s="135"/>
      <c r="D70" s="20" t="s">
        <v>77</v>
      </c>
      <c r="E70" s="175">
        <f>IFERROR(HLOOKUP($AE$38,$AA$76:$AI$80,2,FALSE),"")</f>
        <v>276</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107</v>
      </c>
      <c r="C71" s="135"/>
      <c r="D71" s="20" t="s">
        <v>77</v>
      </c>
      <c r="E71" s="175">
        <f>IFERROR(HLOOKUP($AE$38,$AA$76:$AI$80,3,FALSE),"")</f>
        <v>50</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1</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276</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50</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503" t="s">
        <v>7</v>
      </c>
      <c r="B85" s="504"/>
      <c r="C85" s="504"/>
      <c r="D85" s="504"/>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503" t="s">
        <v>11</v>
      </c>
      <c r="B87" s="504"/>
      <c r="C87" s="504"/>
      <c r="D87" s="504"/>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514" t="s">
        <v>14</v>
      </c>
      <c r="B89" s="515"/>
      <c r="C89" s="515"/>
      <c r="D89" s="515"/>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503" t="s">
        <v>16</v>
      </c>
      <c r="B91" s="504"/>
      <c r="C91" s="504"/>
      <c r="D91" s="505"/>
      <c r="E91" s="192" t="s">
        <v>108</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503" t="s">
        <v>28</v>
      </c>
      <c r="B98" s="504"/>
      <c r="C98" s="504"/>
      <c r="D98" s="505"/>
      <c r="E98" s="509" t="s">
        <v>71</v>
      </c>
      <c r="F98" s="510"/>
      <c r="G98" s="511" t="s">
        <v>29</v>
      </c>
      <c r="H98" s="512"/>
      <c r="I98" s="512"/>
      <c r="J98" s="512"/>
      <c r="K98" s="512"/>
      <c r="L98" s="512"/>
      <c r="M98" s="512"/>
      <c r="N98" s="513"/>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503" t="s">
        <v>39</v>
      </c>
      <c r="B105" s="504"/>
      <c r="C105" s="504"/>
      <c r="D105" s="505"/>
      <c r="E105" s="506" t="s">
        <v>109</v>
      </c>
      <c r="F105" s="507"/>
      <c r="G105" s="507"/>
      <c r="H105" s="507"/>
      <c r="I105" s="507"/>
      <c r="J105" s="507"/>
      <c r="K105" s="507"/>
      <c r="L105" s="507"/>
      <c r="M105" s="507"/>
      <c r="N105" s="508"/>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514" t="s">
        <v>3</v>
      </c>
      <c r="Q4" s="515"/>
      <c r="R4" s="515"/>
      <c r="S4" s="515"/>
      <c r="T4" s="51" t="str">
        <f>LEFT(E83,1)</f>
        <v>Ｂ</v>
      </c>
      <c r="U4" s="516" t="s">
        <v>4</v>
      </c>
      <c r="V4" s="516"/>
      <c r="W4" s="516"/>
      <c r="X4" s="517"/>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第1節　都市づくり</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計画的なまちづくりの推進</v>
      </c>
      <c r="F6" s="45"/>
      <c r="G6" s="45"/>
      <c r="H6" s="45"/>
      <c r="I6" s="45"/>
      <c r="J6" s="45"/>
      <c r="K6" s="45"/>
      <c r="L6" s="45"/>
      <c r="M6" s="45"/>
      <c r="N6" s="46"/>
      <c r="P6" s="503" t="s">
        <v>7</v>
      </c>
      <c r="Q6" s="504"/>
      <c r="R6" s="504"/>
      <c r="S6" s="504"/>
      <c r="T6" s="51" t="str">
        <f>LEFT(E85,1)</f>
        <v>Ｂ</v>
      </c>
      <c r="U6" s="516" t="s">
        <v>8</v>
      </c>
      <c r="V6" s="516"/>
      <c r="W6" s="516"/>
      <c r="X6" s="517"/>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518" t="s">
        <v>9</v>
      </c>
      <c r="B7" s="519"/>
      <c r="C7" s="519"/>
      <c r="D7" s="519"/>
      <c r="E7" s="520" t="str">
        <f t="shared" si="0"/>
        <v>土地区画整理事業</v>
      </c>
      <c r="F7" s="521"/>
      <c r="G7" s="521"/>
      <c r="H7" s="521"/>
      <c r="I7" s="521"/>
      <c r="J7" s="521"/>
      <c r="K7" s="521"/>
      <c r="L7" s="521"/>
      <c r="M7" s="521"/>
      <c r="N7" s="522"/>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490" t="s">
        <v>10</v>
      </c>
      <c r="B8" s="491"/>
      <c r="C8" s="491"/>
      <c r="D8" s="491"/>
      <c r="E8" s="495" t="str">
        <f t="shared" si="0"/>
        <v>新座駅北口土地区画整理事務所</v>
      </c>
      <c r="F8" s="496"/>
      <c r="G8" s="496"/>
      <c r="H8" s="496"/>
      <c r="I8" s="496"/>
      <c r="J8" s="496"/>
      <c r="K8" s="496"/>
      <c r="L8" s="496"/>
      <c r="M8" s="496"/>
      <c r="N8" s="497"/>
      <c r="P8" s="503" t="s">
        <v>11</v>
      </c>
      <c r="Q8" s="504"/>
      <c r="R8" s="504"/>
      <c r="S8" s="504"/>
      <c r="T8" s="98" t="str">
        <f>LEFT(E87,1)</f>
        <v>Ｂ</v>
      </c>
      <c r="U8" s="516" t="s">
        <v>12</v>
      </c>
      <c r="V8" s="516"/>
      <c r="W8" s="516"/>
      <c r="X8" s="517"/>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484" t="s">
        <v>13</v>
      </c>
      <c r="B9" s="445"/>
      <c r="C9" s="445"/>
      <c r="D9" s="446"/>
      <c r="E9" s="447" t="str">
        <f t="shared" si="0"/>
        <v>市域の中核拠点となる新たな市街地形成を図るため、ＪＲ武蔵野線新座駅の北側に位置する面積約３１．６ｈａの区域について、新座駅北口駅前広場を含む都市計画道路３・４
・１７新座駅北口通線や都市計画道路３・４・１６大和田通線を整備するとともに、計画的な市街化を誘導し、現存する緑と調和した安全で快適な市街地環境の創出を図る。</v>
      </c>
      <c r="F9" s="448"/>
      <c r="G9" s="448"/>
      <c r="H9" s="448"/>
      <c r="I9" s="448"/>
      <c r="J9" s="448"/>
      <c r="K9" s="448"/>
      <c r="L9" s="448"/>
      <c r="M9" s="448"/>
      <c r="N9" s="449"/>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514" t="s">
        <v>14</v>
      </c>
      <c r="Q10" s="515"/>
      <c r="R10" s="515"/>
      <c r="S10" s="515"/>
      <c r="T10" s="51" t="str">
        <f>LEFT(E89,1)</f>
        <v>Ａ</v>
      </c>
      <c r="U10" s="516" t="s">
        <v>15</v>
      </c>
      <c r="V10" s="516"/>
      <c r="W10" s="516"/>
      <c r="X10" s="517"/>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本事業は、新座駅北口周辺の計画的な土地利用のための良好な市街地を形成するため、計画的な都市基盤整備を行うものであり、既に完了した新座駅南口地区の整備に引き続き、新座駅北口駅前広場、幹線道路及び各宅地の整備など、着実な実施が求められている。
事業計画に基づき、権利者の協力を得ながら、道路整備に必要な用地確保のための物件移転補償及びそのための調査を行い、また、インフラ施設、道路等の整備及びその設計等を実施した。既に整備が完了し、土地を引き渡した場所については、住宅建設等、順次土地利用が図られている。
計画的な事業の推進に当たり、現時点での物件移転及び施工における課題を抽出し、それぞれの進め方や工程を再検討していく必要がある。</v>
      </c>
      <c r="U12" s="507"/>
      <c r="V12" s="507"/>
      <c r="W12" s="507"/>
      <c r="X12" s="508"/>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490" t="s">
        <v>17</v>
      </c>
      <c r="B14" s="491"/>
      <c r="C14" s="491"/>
      <c r="D14" s="491"/>
      <c r="E14" s="492" t="str">
        <f>E51</f>
        <v>■市が直接実施  □一部委託  □全部委託・指定管理  □その他</v>
      </c>
      <c r="F14" s="493"/>
      <c r="G14" s="493"/>
      <c r="H14" s="493"/>
      <c r="I14" s="493"/>
      <c r="J14" s="493"/>
      <c r="K14" s="493"/>
      <c r="L14" s="493"/>
      <c r="M14" s="493"/>
      <c r="N14" s="494"/>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490" t="s">
        <v>18</v>
      </c>
      <c r="B15" s="491"/>
      <c r="C15" s="491"/>
      <c r="D15" s="491"/>
      <c r="E15" s="492" t="str">
        <f>E52</f>
        <v>□国・県の制度　 ■国・県の制度＋市独自の制度　 □市独自の制度</v>
      </c>
      <c r="F15" s="493"/>
      <c r="G15" s="493"/>
      <c r="H15" s="493"/>
      <c r="I15" s="493"/>
      <c r="J15" s="493"/>
      <c r="K15" s="493"/>
      <c r="L15" s="493"/>
      <c r="M15" s="493"/>
      <c r="N15" s="494"/>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498" t="s">
        <v>19</v>
      </c>
      <c r="B16" s="499"/>
      <c r="C16" s="499"/>
      <c r="D16" s="499"/>
      <c r="E16" s="500" t="str">
        <f>E53</f>
        <v>土地区画整理法、新座都市計画事業新座駅北口土地区画整理事業施行に関する条例</v>
      </c>
      <c r="F16" s="501"/>
      <c r="G16" s="501"/>
      <c r="H16" s="501"/>
      <c r="I16" s="501"/>
      <c r="J16" s="501"/>
      <c r="K16" s="501"/>
      <c r="L16" s="501"/>
      <c r="M16" s="501"/>
      <c r="N16" s="502"/>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Ⅱ</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989395000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157183000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832212000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722399000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266996000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0.73014215758114809</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事業計画に基づき、次のとおり各事業を実施した。
１　事業により移転等が発生する物件の補償料算定の基礎資料を作成するため、物件の調査及び積算を行った。
２　区画道路築造工事、及び雨水管布設工事及び電線共同溝の詳細設計等を行った。
３　雨水浸透トレンチ工事、雨水管布設工事及び区画道路築造工事等を行った。
４　建物移転補償１４件、工作物移転補償３件及び借家・借間・立毛等補償３５件を行った。</v>
      </c>
      <c r="F26" s="142"/>
      <c r="G26" s="142"/>
      <c r="H26" s="142"/>
      <c r="I26" s="142"/>
      <c r="J26" s="142"/>
      <c r="K26" s="142"/>
      <c r="L26" s="142"/>
      <c r="M26" s="142"/>
      <c r="N26" s="143"/>
      <c r="O26" s="12"/>
      <c r="P26" s="503" t="s">
        <v>39</v>
      </c>
      <c r="Q26" s="504"/>
      <c r="R26" s="504"/>
      <c r="S26" s="523"/>
      <c r="T26" s="75" t="str">
        <f>E105</f>
        <v>事業を着実に進めるために必要な工程等を再検討し、それと合わせて物件移転及び工事その他の必要な事業を進めていく。</v>
      </c>
      <c r="U26" s="507"/>
      <c r="V26" s="507"/>
      <c r="W26" s="507"/>
      <c r="X26" s="508"/>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新座駅北口土地区画整理事業進捗率</v>
      </c>
      <c r="C33" s="135"/>
      <c r="D33" s="15" t="str">
        <f t="shared" ref="D33:E36" si="1">D70</f>
        <v>％</v>
      </c>
      <c r="E33" s="133">
        <f t="shared" si="1"/>
        <v>66</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第1節　都市づくり</v>
      </c>
      <c r="F42" s="45"/>
      <c r="G42" s="45"/>
      <c r="H42" s="45"/>
      <c r="I42" s="45"/>
      <c r="J42" s="45"/>
      <c r="K42" s="45"/>
      <c r="L42" s="45"/>
      <c r="M42" s="45"/>
      <c r="N42" s="46"/>
      <c r="AA42" s="2">
        <v>1</v>
      </c>
      <c r="AB42" s="2" t="s">
        <v>44</v>
      </c>
    </row>
    <row r="43" spans="1:35" ht="20.100000000000001" customHeight="1" x14ac:dyDescent="0.15">
      <c r="A43" s="43" t="s">
        <v>6</v>
      </c>
      <c r="B43" s="44"/>
      <c r="C43" s="44"/>
      <c r="D43" s="44"/>
      <c r="E43" s="45" t="str">
        <f>AB43</f>
        <v>施策１　計画的なまちづくりの推進</v>
      </c>
      <c r="F43" s="45"/>
      <c r="G43" s="45"/>
      <c r="H43" s="45"/>
      <c r="I43" s="45"/>
      <c r="J43" s="45"/>
      <c r="K43" s="45"/>
      <c r="L43" s="45"/>
      <c r="M43" s="45"/>
      <c r="N43" s="46"/>
      <c r="AA43" s="2">
        <v>1</v>
      </c>
      <c r="AB43" s="2" t="s">
        <v>45</v>
      </c>
    </row>
    <row r="44" spans="1:35" ht="20.100000000000001" customHeight="1" x14ac:dyDescent="0.15">
      <c r="A44" s="518" t="s">
        <v>9</v>
      </c>
      <c r="B44" s="519"/>
      <c r="C44" s="519"/>
      <c r="D44" s="519"/>
      <c r="E44" s="520" t="s">
        <v>110</v>
      </c>
      <c r="F44" s="521"/>
      <c r="G44" s="521"/>
      <c r="H44" s="521"/>
      <c r="I44" s="521"/>
      <c r="J44" s="521"/>
      <c r="K44" s="521"/>
      <c r="L44" s="521"/>
      <c r="M44" s="521"/>
      <c r="N44" s="522"/>
    </row>
    <row r="45" spans="1:35" ht="20.100000000000001" customHeight="1" x14ac:dyDescent="0.15">
      <c r="A45" s="530" t="s">
        <v>10</v>
      </c>
      <c r="B45" s="531"/>
      <c r="C45" s="531"/>
      <c r="D45" s="531"/>
      <c r="E45" s="535" t="s">
        <v>111</v>
      </c>
      <c r="F45" s="536"/>
      <c r="G45" s="536"/>
      <c r="H45" s="536"/>
      <c r="I45" s="536"/>
      <c r="J45" s="536"/>
      <c r="K45" s="536"/>
      <c r="L45" s="536"/>
      <c r="M45" s="536"/>
      <c r="N45" s="537"/>
    </row>
    <row r="46" spans="1:35" ht="20.100000000000001" customHeight="1" x14ac:dyDescent="0.15">
      <c r="A46" s="524" t="s">
        <v>13</v>
      </c>
      <c r="B46" s="525"/>
      <c r="C46" s="525"/>
      <c r="D46" s="526"/>
      <c r="E46" s="527" t="s">
        <v>112</v>
      </c>
      <c r="F46" s="528"/>
      <c r="G46" s="528"/>
      <c r="H46" s="528"/>
      <c r="I46" s="528"/>
      <c r="J46" s="528"/>
      <c r="K46" s="528"/>
      <c r="L46" s="528"/>
      <c r="M46" s="528"/>
      <c r="N46" s="529"/>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530" t="s">
        <v>17</v>
      </c>
      <c r="B51" s="531"/>
      <c r="C51" s="531"/>
      <c r="D51" s="531"/>
      <c r="E51" s="532" t="str">
        <f>AA52 &amp; "市が直接実施  " &amp; AB52  &amp; "一部委託  "  &amp; AC52 &amp; "全部委託・指定管理  " &amp; AD52 &amp; "その他"</f>
        <v>■市が直接実施  □一部委託  □全部委託・指定管理  □その他</v>
      </c>
      <c r="F51" s="533"/>
      <c r="G51" s="533"/>
      <c r="H51" s="533"/>
      <c r="I51" s="533"/>
      <c r="J51" s="533"/>
      <c r="K51" s="533"/>
      <c r="L51" s="533"/>
      <c r="M51" s="533"/>
      <c r="N51" s="534"/>
    </row>
    <row r="52" spans="1:40" ht="20.100000000000001" customHeight="1" x14ac:dyDescent="0.15">
      <c r="A52" s="530" t="s">
        <v>18</v>
      </c>
      <c r="B52" s="531"/>
      <c r="C52" s="531"/>
      <c r="D52" s="531"/>
      <c r="E52" s="532" t="str">
        <f>AA53 &amp; "国・県の制度　 " &amp; AB53  &amp; "国・県の制度＋市独自の制度　 "  &amp; AC53  &amp; "市独自の制度"</f>
        <v>□国・県の制度　 ■国・県の制度＋市独自の制度　 □市独自の制度</v>
      </c>
      <c r="F52" s="533"/>
      <c r="G52" s="533"/>
      <c r="H52" s="533"/>
      <c r="I52" s="533"/>
      <c r="J52" s="533"/>
      <c r="K52" s="533"/>
      <c r="L52" s="533"/>
      <c r="M52" s="533"/>
      <c r="N52" s="534"/>
      <c r="AA52" s="2" t="s">
        <v>49</v>
      </c>
      <c r="AB52" s="2" t="s">
        <v>50</v>
      </c>
      <c r="AC52" s="2" t="s">
        <v>50</v>
      </c>
      <c r="AD52" s="2" t="s">
        <v>50</v>
      </c>
    </row>
    <row r="53" spans="1:40" ht="20.100000000000001" customHeight="1" thickBot="1" x14ac:dyDescent="0.2">
      <c r="A53" s="538" t="s">
        <v>19</v>
      </c>
      <c r="B53" s="539"/>
      <c r="C53" s="539"/>
      <c r="D53" s="539"/>
      <c r="E53" s="540" t="s">
        <v>113</v>
      </c>
      <c r="F53" s="541"/>
      <c r="G53" s="541"/>
      <c r="H53" s="541"/>
      <c r="I53" s="541"/>
      <c r="J53" s="541"/>
      <c r="K53" s="541"/>
      <c r="L53" s="541"/>
      <c r="M53" s="541"/>
      <c r="N53" s="542"/>
      <c r="AA53" s="2" t="s">
        <v>50</v>
      </c>
      <c r="AB53" s="2" t="s">
        <v>49</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989395000</v>
      </c>
      <c r="F57" s="126"/>
      <c r="G57" s="126">
        <f>IFERROR(HLOOKUP($AF$38,$AA$56:$AI$57,2,FALSE)*1000,"")</f>
        <v>1016294000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801430</v>
      </c>
      <c r="AE57" s="17">
        <v>989395</v>
      </c>
      <c r="AF57" s="17">
        <v>1016294</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157183000</v>
      </c>
      <c r="G58" s="9"/>
      <c r="H58" s="10">
        <f>IFERROR(G57-H59,"")</f>
        <v>376586000</v>
      </c>
      <c r="I58" s="9"/>
      <c r="J58" s="10">
        <f>IFERROR(I57-J59,"")</f>
        <v>0</v>
      </c>
      <c r="K58" s="9"/>
      <c r="L58" s="10">
        <f>IFERROR(K57-L59,"")</f>
        <v>0</v>
      </c>
      <c r="M58" s="9"/>
      <c r="N58" s="11">
        <f>IFERROR(M57-N59,"")</f>
        <v>0</v>
      </c>
      <c r="AA58" s="17">
        <v>0</v>
      </c>
      <c r="AB58" s="17">
        <v>0</v>
      </c>
      <c r="AC58" s="17">
        <v>0</v>
      </c>
      <c r="AD58" s="17">
        <v>203452470</v>
      </c>
      <c r="AE58" s="17">
        <v>722399000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832212000</v>
      </c>
      <c r="G59" s="9"/>
      <c r="H59" s="10">
        <f>IFERROR(HLOOKUP($AF$38,$AA$60:$AI$61,2,FALSE)*1000,"")</f>
        <v>639708000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722399000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266996000</v>
      </c>
      <c r="F61" s="126"/>
      <c r="G61" s="126">
        <f>IFERROR(G57-G60,"")</f>
        <v>1016294000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557780</v>
      </c>
      <c r="AE61" s="18">
        <f t="shared" si="2"/>
        <v>832212</v>
      </c>
      <c r="AF61" s="18">
        <f t="shared" si="2"/>
        <v>639708</v>
      </c>
      <c r="AG61" s="18">
        <f t="shared" si="2"/>
        <v>0</v>
      </c>
      <c r="AH61" s="18">
        <f t="shared" si="2"/>
        <v>0</v>
      </c>
      <c r="AI61" s="18">
        <f t="shared" si="2"/>
        <v>0</v>
      </c>
      <c r="AL61" s="2" t="s">
        <v>52</v>
      </c>
    </row>
    <row r="62" spans="1:40" ht="20.100000000000001" customHeight="1" x14ac:dyDescent="0.15">
      <c r="A62" s="71"/>
      <c r="B62" s="72" t="s">
        <v>37</v>
      </c>
      <c r="C62" s="72"/>
      <c r="D62" s="72"/>
      <c r="E62" s="131">
        <f>IFERROR(E$60/E$57,"")</f>
        <v>0.73014215758114809</v>
      </c>
      <c r="F62" s="131"/>
      <c r="G62" s="131">
        <f>IFERROR(G$60/G$57,"")</f>
        <v>0</v>
      </c>
      <c r="H62" s="131"/>
      <c r="I62" s="131" t="str">
        <f>IFERROR(I$60/I$57,"")</f>
        <v/>
      </c>
      <c r="J62" s="131"/>
      <c r="K62" s="131" t="str">
        <f>IFERROR(K$60/K$57,"")</f>
        <v/>
      </c>
      <c r="L62" s="131"/>
      <c r="M62" s="131" t="str">
        <f>IFERROR(M$60/M$57,"")</f>
        <v/>
      </c>
      <c r="N62" s="132"/>
      <c r="AA62" s="19">
        <v>0</v>
      </c>
      <c r="AB62" s="19">
        <v>0</v>
      </c>
      <c r="AC62" s="19">
        <v>0</v>
      </c>
      <c r="AD62" s="19">
        <v>132200</v>
      </c>
      <c r="AE62" s="19">
        <v>127468</v>
      </c>
      <c r="AF62" s="19">
        <v>103750</v>
      </c>
      <c r="AG62" s="19">
        <v>0</v>
      </c>
      <c r="AH62" s="19">
        <v>0</v>
      </c>
      <c r="AI62" s="19">
        <v>0</v>
      </c>
      <c r="AJ62" s="2" t="s">
        <v>52</v>
      </c>
      <c r="AL62" s="2" t="s">
        <v>52</v>
      </c>
      <c r="AN62" s="2" t="s">
        <v>52</v>
      </c>
    </row>
    <row r="63" spans="1:40" ht="20.100000000000001" customHeight="1" x14ac:dyDescent="0.15">
      <c r="A63" s="43" t="s">
        <v>38</v>
      </c>
      <c r="B63" s="44"/>
      <c r="C63" s="44"/>
      <c r="D63" s="44"/>
      <c r="E63" s="142" t="s">
        <v>114</v>
      </c>
      <c r="F63" s="142"/>
      <c r="G63" s="142"/>
      <c r="H63" s="142"/>
      <c r="I63" s="142"/>
      <c r="J63" s="142"/>
      <c r="K63" s="142"/>
      <c r="L63" s="142"/>
      <c r="M63" s="142"/>
      <c r="N63" s="143"/>
      <c r="AA63" s="19">
        <v>0</v>
      </c>
      <c r="AB63" s="19">
        <v>0</v>
      </c>
      <c r="AC63" s="19">
        <v>0</v>
      </c>
      <c r="AD63" s="19">
        <v>37457</v>
      </c>
      <c r="AE63" s="19">
        <v>55000</v>
      </c>
      <c r="AF63" s="19">
        <v>12258</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2523</v>
      </c>
      <c r="AE67" s="19">
        <v>127244</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115</v>
      </c>
      <c r="C70" s="135"/>
      <c r="D70" s="20" t="s">
        <v>116</v>
      </c>
      <c r="E70" s="175">
        <f>IFERROR(HLOOKUP($AE$38,$AA$76:$AI$80,2,FALSE),"")</f>
        <v>66</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385600</v>
      </c>
      <c r="AE73" s="19">
        <v>522500</v>
      </c>
      <c r="AF73" s="19">
        <v>523700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66</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543" t="s">
        <v>7</v>
      </c>
      <c r="B85" s="544"/>
      <c r="C85" s="544"/>
      <c r="D85" s="544"/>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543" t="s">
        <v>11</v>
      </c>
      <c r="B87" s="544"/>
      <c r="C87" s="544"/>
      <c r="D87" s="544"/>
      <c r="E87" s="177" t="s">
        <v>117</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554" t="s">
        <v>14</v>
      </c>
      <c r="B89" s="555"/>
      <c r="C89" s="555"/>
      <c r="D89" s="555"/>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543" t="s">
        <v>16</v>
      </c>
      <c r="B91" s="544"/>
      <c r="C91" s="544"/>
      <c r="D91" s="545"/>
      <c r="E91" s="192" t="s">
        <v>118</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543" t="s">
        <v>28</v>
      </c>
      <c r="B98" s="544"/>
      <c r="C98" s="544"/>
      <c r="D98" s="545"/>
      <c r="E98" s="549" t="s">
        <v>119</v>
      </c>
      <c r="F98" s="550"/>
      <c r="G98" s="551" t="s">
        <v>29</v>
      </c>
      <c r="H98" s="552"/>
      <c r="I98" s="552"/>
      <c r="J98" s="552"/>
      <c r="K98" s="552"/>
      <c r="L98" s="552"/>
      <c r="M98" s="552"/>
      <c r="N98" s="553"/>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543" t="s">
        <v>39</v>
      </c>
      <c r="B105" s="544"/>
      <c r="C105" s="544"/>
      <c r="D105" s="545"/>
      <c r="E105" s="546" t="s">
        <v>120</v>
      </c>
      <c r="F105" s="547"/>
      <c r="G105" s="547"/>
      <c r="H105" s="547"/>
      <c r="I105" s="547"/>
      <c r="J105" s="547"/>
      <c r="K105" s="547"/>
      <c r="L105" s="547"/>
      <c r="M105" s="547"/>
      <c r="N105" s="548"/>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554" t="s">
        <v>3</v>
      </c>
      <c r="Q4" s="555"/>
      <c r="R4" s="555"/>
      <c r="S4" s="555"/>
      <c r="T4" s="51" t="str">
        <f>LEFT(E83,1)</f>
        <v>Ｂ</v>
      </c>
      <c r="U4" s="556" t="s">
        <v>4</v>
      </c>
      <c r="V4" s="556"/>
      <c r="W4" s="556"/>
      <c r="X4" s="557"/>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第1節　都市づくり</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計画的なまちづくりの推進</v>
      </c>
      <c r="F6" s="45"/>
      <c r="G6" s="45"/>
      <c r="H6" s="45"/>
      <c r="I6" s="45"/>
      <c r="J6" s="45"/>
      <c r="K6" s="45"/>
      <c r="L6" s="45"/>
      <c r="M6" s="45"/>
      <c r="N6" s="46"/>
      <c r="P6" s="543" t="s">
        <v>7</v>
      </c>
      <c r="Q6" s="544"/>
      <c r="R6" s="544"/>
      <c r="S6" s="544"/>
      <c r="T6" s="51" t="str">
        <f>LEFT(E85,1)</f>
        <v>Ｂ</v>
      </c>
      <c r="U6" s="556" t="s">
        <v>8</v>
      </c>
      <c r="V6" s="556"/>
      <c r="W6" s="556"/>
      <c r="X6" s="557"/>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558" t="s">
        <v>9</v>
      </c>
      <c r="B7" s="559"/>
      <c r="C7" s="559"/>
      <c r="D7" s="559"/>
      <c r="E7" s="560" t="str">
        <f t="shared" si="0"/>
        <v>建築紛争調停委員会</v>
      </c>
      <c r="F7" s="561"/>
      <c r="G7" s="561"/>
      <c r="H7" s="561"/>
      <c r="I7" s="561"/>
      <c r="J7" s="561"/>
      <c r="K7" s="561"/>
      <c r="L7" s="561"/>
      <c r="M7" s="561"/>
      <c r="N7" s="562"/>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565" t="s">
        <v>10</v>
      </c>
      <c r="B8" s="566"/>
      <c r="C8" s="566"/>
      <c r="D8" s="566"/>
      <c r="E8" s="575" t="str">
        <f t="shared" si="0"/>
        <v>都市計画課</v>
      </c>
      <c r="F8" s="576"/>
      <c r="G8" s="576"/>
      <c r="H8" s="576"/>
      <c r="I8" s="576"/>
      <c r="J8" s="576"/>
      <c r="K8" s="576"/>
      <c r="L8" s="576"/>
      <c r="M8" s="576"/>
      <c r="N8" s="577"/>
      <c r="P8" s="578" t="s">
        <v>11</v>
      </c>
      <c r="Q8" s="579"/>
      <c r="R8" s="579"/>
      <c r="S8" s="579"/>
      <c r="T8" s="98" t="str">
        <f>LEFT(E87,1)</f>
        <v>Ａ</v>
      </c>
      <c r="U8" s="580" t="s">
        <v>12</v>
      </c>
      <c r="V8" s="580"/>
      <c r="W8" s="580"/>
      <c r="X8" s="581"/>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582" t="s">
        <v>13</v>
      </c>
      <c r="B9" s="583"/>
      <c r="C9" s="583"/>
      <c r="D9" s="584"/>
      <c r="E9" s="585" t="str">
        <f t="shared" si="0"/>
        <v>新座市中高層建築物の建築に係る紛争の調整に関する条例第１０条第５項の規定により、新座市建築紛争調停委員会を開催し、紛争の調停について審議を行う。</v>
      </c>
      <c r="F9" s="586"/>
      <c r="G9" s="586"/>
      <c r="H9" s="586"/>
      <c r="I9" s="586"/>
      <c r="J9" s="586"/>
      <c r="K9" s="586"/>
      <c r="L9" s="586"/>
      <c r="M9" s="586"/>
      <c r="N9" s="587"/>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588" t="s">
        <v>14</v>
      </c>
      <c r="Q10" s="589"/>
      <c r="R10" s="589"/>
      <c r="S10" s="589"/>
      <c r="T10" s="51" t="str">
        <f>LEFT(E89,1)</f>
        <v>Ａ</v>
      </c>
      <c r="U10" s="580" t="s">
        <v>15</v>
      </c>
      <c r="V10" s="580"/>
      <c r="W10" s="580"/>
      <c r="X10" s="581"/>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建築紛争調停委員会では、中高層建築物の建築に係る紛争の調整について、良好な近隣関係の保持、安全で快適な生活環境の保全を目的として審議を行う。
現状としては、中高層建築物に該当する共同住宅の建築事例はあるものの、申出の手続を進めるような紛争や相談が少ないため、あっせん、調停の手続に至る案件はなかった。</v>
      </c>
      <c r="U12" s="563"/>
      <c r="V12" s="563"/>
      <c r="W12" s="563"/>
      <c r="X12" s="564"/>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565" t="s">
        <v>17</v>
      </c>
      <c r="B14" s="566"/>
      <c r="C14" s="566"/>
      <c r="D14" s="566"/>
      <c r="E14" s="567" t="str">
        <f>E51</f>
        <v>■市が直接実施  □一部委託  □全部委託・指定管理  □その他</v>
      </c>
      <c r="F14" s="568"/>
      <c r="G14" s="568"/>
      <c r="H14" s="568"/>
      <c r="I14" s="568"/>
      <c r="J14" s="568"/>
      <c r="K14" s="568"/>
      <c r="L14" s="568"/>
      <c r="M14" s="568"/>
      <c r="N14" s="569"/>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565" t="s">
        <v>18</v>
      </c>
      <c r="B15" s="566"/>
      <c r="C15" s="566"/>
      <c r="D15" s="566"/>
      <c r="E15" s="567" t="str">
        <f>E52</f>
        <v>□国・県の制度　 □国・県の制度＋市独自の制度　 ■市独自の制度</v>
      </c>
      <c r="F15" s="568"/>
      <c r="G15" s="568"/>
      <c r="H15" s="568"/>
      <c r="I15" s="568"/>
      <c r="J15" s="568"/>
      <c r="K15" s="568"/>
      <c r="L15" s="568"/>
      <c r="M15" s="568"/>
      <c r="N15" s="569"/>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570" t="s">
        <v>19</v>
      </c>
      <c r="B16" s="571"/>
      <c r="C16" s="571"/>
      <c r="D16" s="571"/>
      <c r="E16" s="572" t="str">
        <f>E53</f>
        <v>新座市中高層建築物の建築に係る紛争の調整に関する条例</v>
      </c>
      <c r="F16" s="573"/>
      <c r="G16" s="573"/>
      <c r="H16" s="573"/>
      <c r="I16" s="573"/>
      <c r="J16" s="573"/>
      <c r="K16" s="573"/>
      <c r="L16" s="573"/>
      <c r="M16" s="573"/>
      <c r="N16" s="574"/>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39000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39000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39000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新座市中高層建築物の建築に係る紛争の調整に関する条例第６条第１項に基づく紛争の調整の申出によりあっせんを行った案件がなかったため、建築紛争調停委員会は開催されなかった。
建築紛争調停委員会の構成員　委員数５人（法律、建築、環境等の分野について識見を有する者）
開催回数　０件</v>
      </c>
      <c r="F26" s="142"/>
      <c r="G26" s="142"/>
      <c r="H26" s="142"/>
      <c r="I26" s="142"/>
      <c r="J26" s="142"/>
      <c r="K26" s="142"/>
      <c r="L26" s="142"/>
      <c r="M26" s="142"/>
      <c r="N26" s="143"/>
      <c r="O26" s="12"/>
      <c r="P26" s="578" t="s">
        <v>39</v>
      </c>
      <c r="Q26" s="579"/>
      <c r="R26" s="579"/>
      <c r="S26" s="590"/>
      <c r="T26" s="75" t="str">
        <f>E105</f>
        <v>中高層建築物の建築について今後相談があった場合は、相談内容の精査や生活環境への影響を検討した上で、条例に基づいてあっせん、調停の手続を行う。</v>
      </c>
      <c r="U26" s="563"/>
      <c r="V26" s="563"/>
      <c r="W26" s="563"/>
      <c r="X26" s="564"/>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開催回数</v>
      </c>
      <c r="C33" s="135"/>
      <c r="D33" s="15" t="str">
        <f t="shared" ref="D33:E36" si="1">D70</f>
        <v>回</v>
      </c>
      <c r="E33" s="133">
        <f t="shared" si="1"/>
        <v>0</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第1節　都市づくり</v>
      </c>
      <c r="F42" s="45"/>
      <c r="G42" s="45"/>
      <c r="H42" s="45"/>
      <c r="I42" s="45"/>
      <c r="J42" s="45"/>
      <c r="K42" s="45"/>
      <c r="L42" s="45"/>
      <c r="M42" s="45"/>
      <c r="N42" s="46"/>
      <c r="AA42" s="2">
        <v>1</v>
      </c>
      <c r="AB42" s="2" t="s">
        <v>44</v>
      </c>
    </row>
    <row r="43" spans="1:35" ht="20.100000000000001" customHeight="1" x14ac:dyDescent="0.15">
      <c r="A43" s="43" t="s">
        <v>6</v>
      </c>
      <c r="B43" s="44"/>
      <c r="C43" s="44"/>
      <c r="D43" s="44"/>
      <c r="E43" s="45" t="str">
        <f>AB43</f>
        <v>施策１　計画的なまちづくりの推進</v>
      </c>
      <c r="F43" s="45"/>
      <c r="G43" s="45"/>
      <c r="H43" s="45"/>
      <c r="I43" s="45"/>
      <c r="J43" s="45"/>
      <c r="K43" s="45"/>
      <c r="L43" s="45"/>
      <c r="M43" s="45"/>
      <c r="N43" s="46"/>
      <c r="AA43" s="2">
        <v>1</v>
      </c>
      <c r="AB43" s="2" t="s">
        <v>45</v>
      </c>
    </row>
    <row r="44" spans="1:35" ht="20.100000000000001" customHeight="1" x14ac:dyDescent="0.15">
      <c r="A44" s="602" t="s">
        <v>9</v>
      </c>
      <c r="B44" s="603"/>
      <c r="C44" s="603"/>
      <c r="D44" s="603"/>
      <c r="E44" s="604" t="s">
        <v>121</v>
      </c>
      <c r="F44" s="605"/>
      <c r="G44" s="605"/>
      <c r="H44" s="605"/>
      <c r="I44" s="605"/>
      <c r="J44" s="605"/>
      <c r="K44" s="605"/>
      <c r="L44" s="605"/>
      <c r="M44" s="605"/>
      <c r="N44" s="606"/>
    </row>
    <row r="45" spans="1:35" ht="20.100000000000001" customHeight="1" x14ac:dyDescent="0.15">
      <c r="A45" s="597" t="s">
        <v>10</v>
      </c>
      <c r="B45" s="598"/>
      <c r="C45" s="598"/>
      <c r="D45" s="598"/>
      <c r="E45" s="607" t="s">
        <v>47</v>
      </c>
      <c r="F45" s="608"/>
      <c r="G45" s="608"/>
      <c r="H45" s="608"/>
      <c r="I45" s="608"/>
      <c r="J45" s="608"/>
      <c r="K45" s="608"/>
      <c r="L45" s="608"/>
      <c r="M45" s="608"/>
      <c r="N45" s="609"/>
    </row>
    <row r="46" spans="1:35" ht="20.100000000000001" customHeight="1" x14ac:dyDescent="0.15">
      <c r="A46" s="591" t="s">
        <v>13</v>
      </c>
      <c r="B46" s="592"/>
      <c r="C46" s="592"/>
      <c r="D46" s="593"/>
      <c r="E46" s="594" t="s">
        <v>122</v>
      </c>
      <c r="F46" s="595"/>
      <c r="G46" s="595"/>
      <c r="H46" s="595"/>
      <c r="I46" s="595"/>
      <c r="J46" s="595"/>
      <c r="K46" s="595"/>
      <c r="L46" s="595"/>
      <c r="M46" s="595"/>
      <c r="N46" s="596"/>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597" t="s">
        <v>17</v>
      </c>
      <c r="B51" s="598"/>
      <c r="C51" s="598"/>
      <c r="D51" s="598"/>
      <c r="E51" s="599" t="str">
        <f>AA52 &amp; "市が直接実施  " &amp; AB52  &amp; "一部委託  "  &amp; AC52 &amp; "全部委託・指定管理  " &amp; AD52 &amp; "その他"</f>
        <v>■市が直接実施  □一部委託  □全部委託・指定管理  □その他</v>
      </c>
      <c r="F51" s="600"/>
      <c r="G51" s="600"/>
      <c r="H51" s="600"/>
      <c r="I51" s="600"/>
      <c r="J51" s="600"/>
      <c r="K51" s="600"/>
      <c r="L51" s="600"/>
      <c r="M51" s="600"/>
      <c r="N51" s="601"/>
    </row>
    <row r="52" spans="1:40" ht="20.100000000000001" customHeight="1" x14ac:dyDescent="0.15">
      <c r="A52" s="597" t="s">
        <v>18</v>
      </c>
      <c r="B52" s="598"/>
      <c r="C52" s="598"/>
      <c r="D52" s="598"/>
      <c r="E52" s="599" t="str">
        <f>AA53 &amp; "国・県の制度　 " &amp; AB53  &amp; "国・県の制度＋市独自の制度　 "  &amp; AC53  &amp; "市独自の制度"</f>
        <v>□国・県の制度　 □国・県の制度＋市独自の制度　 ■市独自の制度</v>
      </c>
      <c r="F52" s="600"/>
      <c r="G52" s="600"/>
      <c r="H52" s="600"/>
      <c r="I52" s="600"/>
      <c r="J52" s="600"/>
      <c r="K52" s="600"/>
      <c r="L52" s="600"/>
      <c r="M52" s="600"/>
      <c r="N52" s="601"/>
      <c r="AA52" s="2" t="s">
        <v>49</v>
      </c>
      <c r="AB52" s="2" t="s">
        <v>50</v>
      </c>
      <c r="AC52" s="2" t="s">
        <v>50</v>
      </c>
      <c r="AD52" s="2" t="s">
        <v>50</v>
      </c>
    </row>
    <row r="53" spans="1:40" ht="20.100000000000001" customHeight="1" thickBot="1" x14ac:dyDescent="0.2">
      <c r="A53" s="610" t="s">
        <v>19</v>
      </c>
      <c r="B53" s="611"/>
      <c r="C53" s="611"/>
      <c r="D53" s="611"/>
      <c r="E53" s="612" t="s">
        <v>123</v>
      </c>
      <c r="F53" s="613"/>
      <c r="G53" s="613"/>
      <c r="H53" s="613"/>
      <c r="I53" s="613"/>
      <c r="J53" s="613"/>
      <c r="K53" s="613"/>
      <c r="L53" s="613"/>
      <c r="M53" s="613"/>
      <c r="N53" s="614"/>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39000</v>
      </c>
      <c r="F57" s="126"/>
      <c r="G57" s="126">
        <f>IFERROR(HLOOKUP($AF$38,$AA$56:$AI$57,2,FALSE)*1000,"")</f>
        <v>39000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39</v>
      </c>
      <c r="AE57" s="17">
        <v>39</v>
      </c>
      <c r="AF57" s="17">
        <v>39</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0</v>
      </c>
      <c r="G58" s="9"/>
      <c r="H58" s="10">
        <f>IFERROR(G57-H59,"")</f>
        <v>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39000</v>
      </c>
      <c r="G59" s="9"/>
      <c r="H59" s="10">
        <f>IFERROR(HLOOKUP($AF$38,$AA$60:$AI$61,2,FALSE)*1000,"")</f>
        <v>39000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39000</v>
      </c>
      <c r="F61" s="126"/>
      <c r="G61" s="126">
        <f>IFERROR(G57-G60,"")</f>
        <v>39000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39</v>
      </c>
      <c r="AE61" s="18">
        <f t="shared" si="2"/>
        <v>39</v>
      </c>
      <c r="AF61" s="18">
        <f t="shared" si="2"/>
        <v>39</v>
      </c>
      <c r="AG61" s="18">
        <f t="shared" si="2"/>
        <v>0</v>
      </c>
      <c r="AH61" s="18">
        <f t="shared" si="2"/>
        <v>0</v>
      </c>
      <c r="AI61" s="18">
        <f t="shared" si="2"/>
        <v>0</v>
      </c>
      <c r="AL61" s="2" t="s">
        <v>52</v>
      </c>
    </row>
    <row r="62" spans="1:40" ht="20.100000000000001" customHeight="1" x14ac:dyDescent="0.15">
      <c r="A62" s="71"/>
      <c r="B62" s="72" t="s">
        <v>37</v>
      </c>
      <c r="C62" s="72"/>
      <c r="D62" s="72"/>
      <c r="E62" s="131">
        <f>IFERROR(E$60/E$57,"")</f>
        <v>0</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124</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39</v>
      </c>
      <c r="AE65" s="19">
        <v>39</v>
      </c>
      <c r="AF65" s="19">
        <v>39</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54</v>
      </c>
      <c r="C70" s="135"/>
      <c r="D70" s="20" t="s">
        <v>55</v>
      </c>
      <c r="E70" s="175">
        <f>IFERROR(HLOOKUP($AE$38,$AA$76:$AI$80,2,FALSE),"")</f>
        <v>0</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615" t="s">
        <v>7</v>
      </c>
      <c r="B85" s="616"/>
      <c r="C85" s="616"/>
      <c r="D85" s="616"/>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615" t="s">
        <v>11</v>
      </c>
      <c r="B87" s="616"/>
      <c r="C87" s="616"/>
      <c r="D87" s="616"/>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626" t="s">
        <v>14</v>
      </c>
      <c r="B89" s="627"/>
      <c r="C89" s="627"/>
      <c r="D89" s="627"/>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615" t="s">
        <v>16</v>
      </c>
      <c r="B91" s="616"/>
      <c r="C91" s="616"/>
      <c r="D91" s="617"/>
      <c r="E91" s="192" t="s">
        <v>125</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615" t="s">
        <v>28</v>
      </c>
      <c r="B98" s="616"/>
      <c r="C98" s="616"/>
      <c r="D98" s="617"/>
      <c r="E98" s="621" t="s">
        <v>61</v>
      </c>
      <c r="F98" s="622"/>
      <c r="G98" s="623" t="s">
        <v>29</v>
      </c>
      <c r="H98" s="624"/>
      <c r="I98" s="624"/>
      <c r="J98" s="624"/>
      <c r="K98" s="624"/>
      <c r="L98" s="624"/>
      <c r="M98" s="624"/>
      <c r="N98" s="625"/>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615" t="s">
        <v>39</v>
      </c>
      <c r="B105" s="616"/>
      <c r="C105" s="616"/>
      <c r="D105" s="617"/>
      <c r="E105" s="618" t="s">
        <v>126</v>
      </c>
      <c r="F105" s="619"/>
      <c r="G105" s="619"/>
      <c r="H105" s="619"/>
      <c r="I105" s="619"/>
      <c r="J105" s="619"/>
      <c r="K105" s="619"/>
      <c r="L105" s="619"/>
      <c r="M105" s="619"/>
      <c r="N105" s="620"/>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31"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626" t="s">
        <v>3</v>
      </c>
      <c r="Q4" s="627"/>
      <c r="R4" s="627"/>
      <c r="S4" s="627"/>
      <c r="T4" s="51" t="str">
        <f>LEFT(E83,1)</f>
        <v>Ｂ</v>
      </c>
      <c r="U4" s="628" t="s">
        <v>4</v>
      </c>
      <c r="V4" s="628"/>
      <c r="W4" s="628"/>
      <c r="X4" s="629"/>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第1節　都市づくり</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計画的なまちづくりの推進</v>
      </c>
      <c r="F6" s="45"/>
      <c r="G6" s="45"/>
      <c r="H6" s="45"/>
      <c r="I6" s="45"/>
      <c r="J6" s="45"/>
      <c r="K6" s="45"/>
      <c r="L6" s="45"/>
      <c r="M6" s="45"/>
      <c r="N6" s="46"/>
      <c r="P6" s="615" t="s">
        <v>7</v>
      </c>
      <c r="Q6" s="616"/>
      <c r="R6" s="616"/>
      <c r="S6" s="616"/>
      <c r="T6" s="51" t="str">
        <f>LEFT(E85,1)</f>
        <v>Ｂ</v>
      </c>
      <c r="U6" s="628" t="s">
        <v>8</v>
      </c>
      <c r="V6" s="628"/>
      <c r="W6" s="628"/>
      <c r="X6" s="629"/>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630" t="s">
        <v>9</v>
      </c>
      <c r="B7" s="631"/>
      <c r="C7" s="631"/>
      <c r="D7" s="631"/>
      <c r="E7" s="632" t="str">
        <f t="shared" si="0"/>
        <v>ホテル等審査会</v>
      </c>
      <c r="F7" s="633"/>
      <c r="G7" s="633"/>
      <c r="H7" s="633"/>
      <c r="I7" s="633"/>
      <c r="J7" s="633"/>
      <c r="K7" s="633"/>
      <c r="L7" s="633"/>
      <c r="M7" s="633"/>
      <c r="N7" s="634"/>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637" t="s">
        <v>10</v>
      </c>
      <c r="B8" s="638"/>
      <c r="C8" s="638"/>
      <c r="D8" s="638"/>
      <c r="E8" s="647" t="str">
        <f t="shared" si="0"/>
        <v>都市計画課</v>
      </c>
      <c r="F8" s="648"/>
      <c r="G8" s="648"/>
      <c r="H8" s="648"/>
      <c r="I8" s="648"/>
      <c r="J8" s="648"/>
      <c r="K8" s="648"/>
      <c r="L8" s="648"/>
      <c r="M8" s="648"/>
      <c r="N8" s="649"/>
      <c r="P8" s="650" t="s">
        <v>11</v>
      </c>
      <c r="Q8" s="651"/>
      <c r="R8" s="651"/>
      <c r="S8" s="651"/>
      <c r="T8" s="98" t="str">
        <f>LEFT(E87,1)</f>
        <v>Ａ</v>
      </c>
      <c r="U8" s="652" t="s">
        <v>12</v>
      </c>
      <c r="V8" s="652"/>
      <c r="W8" s="652"/>
      <c r="X8" s="653"/>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654" t="s">
        <v>13</v>
      </c>
      <c r="B9" s="655"/>
      <c r="C9" s="655"/>
      <c r="D9" s="656"/>
      <c r="E9" s="657" t="str">
        <f t="shared" si="0"/>
        <v>新座市ラブホテルの建築規制に関する条例第８条の規定により、新座市ホテル等審査会を開催し、ホテル等の建築について審査する。</v>
      </c>
      <c r="F9" s="658"/>
      <c r="G9" s="658"/>
      <c r="H9" s="658"/>
      <c r="I9" s="658"/>
      <c r="J9" s="658"/>
      <c r="K9" s="658"/>
      <c r="L9" s="658"/>
      <c r="M9" s="658"/>
      <c r="N9" s="659"/>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660" t="s">
        <v>14</v>
      </c>
      <c r="Q10" s="661"/>
      <c r="R10" s="661"/>
      <c r="S10" s="661"/>
      <c r="T10" s="51" t="str">
        <f>LEFT(E89,1)</f>
        <v>Ａ</v>
      </c>
      <c r="U10" s="652" t="s">
        <v>15</v>
      </c>
      <c r="V10" s="652"/>
      <c r="W10" s="652"/>
      <c r="X10" s="653"/>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ホテル等審査会では、ラブホテル該当の当否及び建築の同意の適否について審議を行う。
現状としては、ホテル等の建築について同意の申出がなされていないため、審査会の開催には至っていない。</v>
      </c>
      <c r="U12" s="635"/>
      <c r="V12" s="635"/>
      <c r="W12" s="635"/>
      <c r="X12" s="636"/>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637" t="s">
        <v>17</v>
      </c>
      <c r="B14" s="638"/>
      <c r="C14" s="638"/>
      <c r="D14" s="638"/>
      <c r="E14" s="639" t="str">
        <f>E51</f>
        <v>■市が直接実施  □一部委託  □全部委託・指定管理  □その他</v>
      </c>
      <c r="F14" s="640"/>
      <c r="G14" s="640"/>
      <c r="H14" s="640"/>
      <c r="I14" s="640"/>
      <c r="J14" s="640"/>
      <c r="K14" s="640"/>
      <c r="L14" s="640"/>
      <c r="M14" s="640"/>
      <c r="N14" s="641"/>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637" t="s">
        <v>18</v>
      </c>
      <c r="B15" s="638"/>
      <c r="C15" s="638"/>
      <c r="D15" s="638"/>
      <c r="E15" s="639" t="str">
        <f>E52</f>
        <v>□国・県の制度　 □国・県の制度＋市独自の制度　 ■市独自の制度</v>
      </c>
      <c r="F15" s="640"/>
      <c r="G15" s="640"/>
      <c r="H15" s="640"/>
      <c r="I15" s="640"/>
      <c r="J15" s="640"/>
      <c r="K15" s="640"/>
      <c r="L15" s="640"/>
      <c r="M15" s="640"/>
      <c r="N15" s="641"/>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642" t="s">
        <v>19</v>
      </c>
      <c r="B16" s="643"/>
      <c r="C16" s="643"/>
      <c r="D16" s="643"/>
      <c r="E16" s="644" t="str">
        <f>E53</f>
        <v>新座市ラブホテルの建築規制に関する条例</v>
      </c>
      <c r="F16" s="645"/>
      <c r="G16" s="645"/>
      <c r="H16" s="645"/>
      <c r="I16" s="645"/>
      <c r="J16" s="645"/>
      <c r="K16" s="645"/>
      <c r="L16" s="645"/>
      <c r="M16" s="645"/>
      <c r="N16" s="646"/>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54000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54000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54000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新座市ラブホテルの建築規制に関する条例第８条に基づく同意の申出がなかったため、ホテル等審査会は開催されなかった。
ホテル等審査会の構成員　委員数７人（市議会議員、知識経験者、教育関係機関代表及び公共的団体代表者）
開催回数　０件</v>
      </c>
      <c r="F26" s="142"/>
      <c r="G26" s="142"/>
      <c r="H26" s="142"/>
      <c r="I26" s="142"/>
      <c r="J26" s="142"/>
      <c r="K26" s="142"/>
      <c r="L26" s="142"/>
      <c r="M26" s="142"/>
      <c r="N26" s="143"/>
      <c r="O26" s="12"/>
      <c r="P26" s="650" t="s">
        <v>39</v>
      </c>
      <c r="Q26" s="651"/>
      <c r="R26" s="651"/>
      <c r="S26" s="662"/>
      <c r="T26" s="75" t="str">
        <f>E105</f>
        <v>ホテル等の建築について相談があった場合は、窓口等で計画内容を把握し、事業者に対し十分に規制内容の周知を行う。申出があった場合は、条例に基づいてホテル等審査会を開催する。</v>
      </c>
      <c r="U26" s="635"/>
      <c r="V26" s="635"/>
      <c r="W26" s="635"/>
      <c r="X26" s="636"/>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開催回数</v>
      </c>
      <c r="C33" s="135"/>
      <c r="D33" s="15" t="str">
        <f t="shared" ref="D33:E36" si="1">D70</f>
        <v>回</v>
      </c>
      <c r="E33" s="133">
        <f t="shared" si="1"/>
        <v>0</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第1節　都市づくり</v>
      </c>
      <c r="F42" s="45"/>
      <c r="G42" s="45"/>
      <c r="H42" s="45"/>
      <c r="I42" s="45"/>
      <c r="J42" s="45"/>
      <c r="K42" s="45"/>
      <c r="L42" s="45"/>
      <c r="M42" s="45"/>
      <c r="N42" s="46"/>
      <c r="AA42" s="2">
        <v>1</v>
      </c>
      <c r="AB42" s="2" t="s">
        <v>44</v>
      </c>
    </row>
    <row r="43" spans="1:35" ht="20.100000000000001" customHeight="1" x14ac:dyDescent="0.15">
      <c r="A43" s="43" t="s">
        <v>6</v>
      </c>
      <c r="B43" s="44"/>
      <c r="C43" s="44"/>
      <c r="D43" s="44"/>
      <c r="E43" s="45" t="str">
        <f>AB43</f>
        <v>施策１　計画的なまちづくりの推進</v>
      </c>
      <c r="F43" s="45"/>
      <c r="G43" s="45"/>
      <c r="H43" s="45"/>
      <c r="I43" s="45"/>
      <c r="J43" s="45"/>
      <c r="K43" s="45"/>
      <c r="L43" s="45"/>
      <c r="M43" s="45"/>
      <c r="N43" s="46"/>
      <c r="AA43" s="2">
        <v>1</v>
      </c>
      <c r="AB43" s="2" t="s">
        <v>45</v>
      </c>
    </row>
    <row r="44" spans="1:35" ht="20.100000000000001" customHeight="1" x14ac:dyDescent="0.15">
      <c r="A44" s="674" t="s">
        <v>9</v>
      </c>
      <c r="B44" s="675"/>
      <c r="C44" s="675"/>
      <c r="D44" s="675"/>
      <c r="E44" s="676" t="s">
        <v>127</v>
      </c>
      <c r="F44" s="677"/>
      <c r="G44" s="677"/>
      <c r="H44" s="677"/>
      <c r="I44" s="677"/>
      <c r="J44" s="677"/>
      <c r="K44" s="677"/>
      <c r="L44" s="677"/>
      <c r="M44" s="677"/>
      <c r="N44" s="678"/>
    </row>
    <row r="45" spans="1:35" ht="20.100000000000001" customHeight="1" x14ac:dyDescent="0.15">
      <c r="A45" s="669" t="s">
        <v>10</v>
      </c>
      <c r="B45" s="670"/>
      <c r="C45" s="670"/>
      <c r="D45" s="670"/>
      <c r="E45" s="679" t="s">
        <v>47</v>
      </c>
      <c r="F45" s="680"/>
      <c r="G45" s="680"/>
      <c r="H45" s="680"/>
      <c r="I45" s="680"/>
      <c r="J45" s="680"/>
      <c r="K45" s="680"/>
      <c r="L45" s="680"/>
      <c r="M45" s="680"/>
      <c r="N45" s="681"/>
    </row>
    <row r="46" spans="1:35" ht="20.100000000000001" customHeight="1" x14ac:dyDescent="0.15">
      <c r="A46" s="663" t="s">
        <v>13</v>
      </c>
      <c r="B46" s="664"/>
      <c r="C46" s="664"/>
      <c r="D46" s="665"/>
      <c r="E46" s="666" t="s">
        <v>128</v>
      </c>
      <c r="F46" s="667"/>
      <c r="G46" s="667"/>
      <c r="H46" s="667"/>
      <c r="I46" s="667"/>
      <c r="J46" s="667"/>
      <c r="K46" s="667"/>
      <c r="L46" s="667"/>
      <c r="M46" s="667"/>
      <c r="N46" s="668"/>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669" t="s">
        <v>17</v>
      </c>
      <c r="B51" s="670"/>
      <c r="C51" s="670"/>
      <c r="D51" s="670"/>
      <c r="E51" s="671" t="str">
        <f>AA52 &amp; "市が直接実施  " &amp; AB52  &amp; "一部委託  "  &amp; AC52 &amp; "全部委託・指定管理  " &amp; AD52 &amp; "その他"</f>
        <v>■市が直接実施  □一部委託  □全部委託・指定管理  □その他</v>
      </c>
      <c r="F51" s="672"/>
      <c r="G51" s="672"/>
      <c r="H51" s="672"/>
      <c r="I51" s="672"/>
      <c r="J51" s="672"/>
      <c r="K51" s="672"/>
      <c r="L51" s="672"/>
      <c r="M51" s="672"/>
      <c r="N51" s="673"/>
    </row>
    <row r="52" spans="1:40" ht="20.100000000000001" customHeight="1" x14ac:dyDescent="0.15">
      <c r="A52" s="669" t="s">
        <v>18</v>
      </c>
      <c r="B52" s="670"/>
      <c r="C52" s="670"/>
      <c r="D52" s="670"/>
      <c r="E52" s="671" t="str">
        <f>AA53 &amp; "国・県の制度　 " &amp; AB53  &amp; "国・県の制度＋市独自の制度　 "  &amp; AC53  &amp; "市独自の制度"</f>
        <v>□国・県の制度　 □国・県の制度＋市独自の制度　 ■市独自の制度</v>
      </c>
      <c r="F52" s="672"/>
      <c r="G52" s="672"/>
      <c r="H52" s="672"/>
      <c r="I52" s="672"/>
      <c r="J52" s="672"/>
      <c r="K52" s="672"/>
      <c r="L52" s="672"/>
      <c r="M52" s="672"/>
      <c r="N52" s="673"/>
      <c r="AA52" s="2" t="s">
        <v>49</v>
      </c>
      <c r="AB52" s="2" t="s">
        <v>50</v>
      </c>
      <c r="AC52" s="2" t="s">
        <v>50</v>
      </c>
      <c r="AD52" s="2" t="s">
        <v>50</v>
      </c>
    </row>
    <row r="53" spans="1:40" ht="20.100000000000001" customHeight="1" thickBot="1" x14ac:dyDescent="0.2">
      <c r="A53" s="682" t="s">
        <v>19</v>
      </c>
      <c r="B53" s="683"/>
      <c r="C53" s="683"/>
      <c r="D53" s="683"/>
      <c r="E53" s="684" t="s">
        <v>129</v>
      </c>
      <c r="F53" s="685"/>
      <c r="G53" s="685"/>
      <c r="H53" s="685"/>
      <c r="I53" s="685"/>
      <c r="J53" s="685"/>
      <c r="K53" s="685"/>
      <c r="L53" s="685"/>
      <c r="M53" s="685"/>
      <c r="N53" s="686"/>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54000</v>
      </c>
      <c r="F57" s="126"/>
      <c r="G57" s="126">
        <f>IFERROR(HLOOKUP($AF$38,$AA$56:$AI$57,2,FALSE)*1000,"")</f>
        <v>54000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54</v>
      </c>
      <c r="AE57" s="17">
        <v>54</v>
      </c>
      <c r="AF57" s="17">
        <v>54</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0</v>
      </c>
      <c r="G58" s="9"/>
      <c r="H58" s="10">
        <f>IFERROR(G57-H59,"")</f>
        <v>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54000</v>
      </c>
      <c r="G59" s="9"/>
      <c r="H59" s="10">
        <f>IFERROR(HLOOKUP($AF$38,$AA$60:$AI$61,2,FALSE)*1000,"")</f>
        <v>54000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54000</v>
      </c>
      <c r="F61" s="126"/>
      <c r="G61" s="126">
        <f>IFERROR(G57-G60,"")</f>
        <v>54000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54</v>
      </c>
      <c r="AE61" s="18">
        <f t="shared" si="2"/>
        <v>54</v>
      </c>
      <c r="AF61" s="18">
        <f t="shared" si="2"/>
        <v>54</v>
      </c>
      <c r="AG61" s="18">
        <f t="shared" si="2"/>
        <v>0</v>
      </c>
      <c r="AH61" s="18">
        <f t="shared" si="2"/>
        <v>0</v>
      </c>
      <c r="AI61" s="18">
        <f t="shared" si="2"/>
        <v>0</v>
      </c>
      <c r="AL61" s="2" t="s">
        <v>52</v>
      </c>
    </row>
    <row r="62" spans="1:40" ht="20.100000000000001" customHeight="1" x14ac:dyDescent="0.15">
      <c r="A62" s="71"/>
      <c r="B62" s="72" t="s">
        <v>37</v>
      </c>
      <c r="C62" s="72"/>
      <c r="D62" s="72"/>
      <c r="E62" s="131">
        <f>IFERROR(E$60/E$57,"")</f>
        <v>0</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130</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54</v>
      </c>
      <c r="AE65" s="19">
        <v>54</v>
      </c>
      <c r="AF65" s="19">
        <v>54</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54</v>
      </c>
      <c r="C70" s="135"/>
      <c r="D70" s="20" t="s">
        <v>55</v>
      </c>
      <c r="E70" s="175">
        <f>IFERROR(HLOOKUP($AE$38,$AA$76:$AI$80,2,FALSE),"")</f>
        <v>0</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687" t="s">
        <v>7</v>
      </c>
      <c r="B85" s="688"/>
      <c r="C85" s="688"/>
      <c r="D85" s="688"/>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687" t="s">
        <v>11</v>
      </c>
      <c r="B87" s="688"/>
      <c r="C87" s="688"/>
      <c r="D87" s="688"/>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698" t="s">
        <v>14</v>
      </c>
      <c r="B89" s="699"/>
      <c r="C89" s="699"/>
      <c r="D89" s="699"/>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687" t="s">
        <v>16</v>
      </c>
      <c r="B91" s="688"/>
      <c r="C91" s="688"/>
      <c r="D91" s="689"/>
      <c r="E91" s="192" t="s">
        <v>131</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687" t="s">
        <v>28</v>
      </c>
      <c r="B98" s="688"/>
      <c r="C98" s="688"/>
      <c r="D98" s="689"/>
      <c r="E98" s="693" t="s">
        <v>61</v>
      </c>
      <c r="F98" s="694"/>
      <c r="G98" s="695" t="s">
        <v>29</v>
      </c>
      <c r="H98" s="696"/>
      <c r="I98" s="696"/>
      <c r="J98" s="696"/>
      <c r="K98" s="696"/>
      <c r="L98" s="696"/>
      <c r="M98" s="696"/>
      <c r="N98" s="697"/>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687" t="s">
        <v>39</v>
      </c>
      <c r="B105" s="688"/>
      <c r="C105" s="688"/>
      <c r="D105" s="689"/>
      <c r="E105" s="690" t="s">
        <v>132</v>
      </c>
      <c r="F105" s="691"/>
      <c r="G105" s="691"/>
      <c r="H105" s="691"/>
      <c r="I105" s="691"/>
      <c r="J105" s="691"/>
      <c r="K105" s="691"/>
      <c r="L105" s="691"/>
      <c r="M105" s="691"/>
      <c r="N105" s="692"/>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31"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698" t="s">
        <v>3</v>
      </c>
      <c r="Q4" s="699"/>
      <c r="R4" s="699"/>
      <c r="S4" s="699"/>
      <c r="T4" s="51" t="str">
        <f>LEFT(E83,1)</f>
        <v>Ｂ</v>
      </c>
      <c r="U4" s="700" t="s">
        <v>4</v>
      </c>
      <c r="V4" s="700"/>
      <c r="W4" s="700"/>
      <c r="X4" s="701"/>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第1節　都市づくり</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空家等対策体制の充実</v>
      </c>
      <c r="F6" s="45"/>
      <c r="G6" s="45"/>
      <c r="H6" s="45"/>
      <c r="I6" s="45"/>
      <c r="J6" s="45"/>
      <c r="K6" s="45"/>
      <c r="L6" s="45"/>
      <c r="M6" s="45"/>
      <c r="N6" s="46"/>
      <c r="P6" s="687" t="s">
        <v>7</v>
      </c>
      <c r="Q6" s="688"/>
      <c r="R6" s="688"/>
      <c r="S6" s="688"/>
      <c r="T6" s="51" t="str">
        <f>LEFT(E85,1)</f>
        <v>Ｂ</v>
      </c>
      <c r="U6" s="700" t="s">
        <v>8</v>
      </c>
      <c r="V6" s="700"/>
      <c r="W6" s="700"/>
      <c r="X6" s="701"/>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702" t="s">
        <v>9</v>
      </c>
      <c r="B7" s="703"/>
      <c r="C7" s="703"/>
      <c r="D7" s="703"/>
      <c r="E7" s="704" t="str">
        <f t="shared" si="0"/>
        <v>空家等対策</v>
      </c>
      <c r="F7" s="705"/>
      <c r="G7" s="705"/>
      <c r="H7" s="705"/>
      <c r="I7" s="705"/>
      <c r="J7" s="705"/>
      <c r="K7" s="705"/>
      <c r="L7" s="705"/>
      <c r="M7" s="705"/>
      <c r="N7" s="706"/>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709" t="s">
        <v>10</v>
      </c>
      <c r="B8" s="710"/>
      <c r="C8" s="710"/>
      <c r="D8" s="710"/>
      <c r="E8" s="719" t="str">
        <f t="shared" si="0"/>
        <v>建築審査課</v>
      </c>
      <c r="F8" s="720"/>
      <c r="G8" s="720"/>
      <c r="H8" s="720"/>
      <c r="I8" s="720"/>
      <c r="J8" s="720"/>
      <c r="K8" s="720"/>
      <c r="L8" s="720"/>
      <c r="M8" s="720"/>
      <c r="N8" s="721"/>
      <c r="P8" s="722" t="s">
        <v>11</v>
      </c>
      <c r="Q8" s="723"/>
      <c r="R8" s="723"/>
      <c r="S8" s="723"/>
      <c r="T8" s="98" t="str">
        <f>LEFT(E87,1)</f>
        <v>Ａ</v>
      </c>
      <c r="U8" s="724" t="s">
        <v>12</v>
      </c>
      <c r="V8" s="724"/>
      <c r="W8" s="724"/>
      <c r="X8" s="725"/>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726" t="s">
        <v>13</v>
      </c>
      <c r="B9" s="727"/>
      <c r="C9" s="727"/>
      <c r="D9" s="728"/>
      <c r="E9" s="729" t="str">
        <f t="shared" si="0"/>
        <v>安全・安心な生活環境を保全するため、空家等対策の推進に関する特別措置法及び新座市空家等の適切な管理に関する条例に基づき、空家等の適切な管理を行う。
また、令和５年度からは所有者や相続人等がいない空家について、財産清算人制度を活用し早期の解決を図る。</v>
      </c>
      <c r="F9" s="730"/>
      <c r="G9" s="730"/>
      <c r="H9" s="730"/>
      <c r="I9" s="730"/>
      <c r="J9" s="730"/>
      <c r="K9" s="730"/>
      <c r="L9" s="730"/>
      <c r="M9" s="730"/>
      <c r="N9" s="731"/>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732" t="s">
        <v>14</v>
      </c>
      <c r="Q10" s="733"/>
      <c r="R10" s="733"/>
      <c r="S10" s="733"/>
      <c r="T10" s="51" t="str">
        <f>LEFT(E89,1)</f>
        <v>Ａ</v>
      </c>
      <c r="U10" s="724" t="s">
        <v>15</v>
      </c>
      <c r="V10" s="724"/>
      <c r="W10" s="724"/>
      <c r="X10" s="725"/>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全国的な社会問題である空家等は市内でも年々増加している。特に、地域住民の生活環境に深刻な影響を与える管理不全の空家等に対してはその対策が必要とされる中、継続的な改善指導等によって、単年度において新たに覚知した件数以上の空家等を更地化を含めた多様なかたちで解決に結びつけた。これらの空家等が適正管理されたことに伴い、周辺地域の生活環境については一定の保全が図れたものと考える。
また、今後発生が予想される空家等に対しても対策を講じる必要があることから、その発生を抑制することを主たる目的の一つとして、庁内の関係各課が相互に連携・協力する体制を整備した。本体制整備によって、今後は空家等の発生予防のみならず、問題の早期解決などといった効果についても期待がされる。</v>
      </c>
      <c r="U12" s="707"/>
      <c r="V12" s="707"/>
      <c r="W12" s="707"/>
      <c r="X12" s="708"/>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709" t="s">
        <v>17</v>
      </c>
      <c r="B14" s="710"/>
      <c r="C14" s="710"/>
      <c r="D14" s="710"/>
      <c r="E14" s="711" t="str">
        <f>E51</f>
        <v>■市が直接実施  □一部委託  □全部委託・指定管理  □その他</v>
      </c>
      <c r="F14" s="712"/>
      <c r="G14" s="712"/>
      <c r="H14" s="712"/>
      <c r="I14" s="712"/>
      <c r="J14" s="712"/>
      <c r="K14" s="712"/>
      <c r="L14" s="712"/>
      <c r="M14" s="712"/>
      <c r="N14" s="713"/>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709" t="s">
        <v>18</v>
      </c>
      <c r="B15" s="710"/>
      <c r="C15" s="710"/>
      <c r="D15" s="710"/>
      <c r="E15" s="711" t="str">
        <f>E52</f>
        <v>□国・県の制度　 ■国・県の制度＋市独自の制度　 □市独自の制度</v>
      </c>
      <c r="F15" s="712"/>
      <c r="G15" s="712"/>
      <c r="H15" s="712"/>
      <c r="I15" s="712"/>
      <c r="J15" s="712"/>
      <c r="K15" s="712"/>
      <c r="L15" s="712"/>
      <c r="M15" s="712"/>
      <c r="N15" s="713"/>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714" t="s">
        <v>19</v>
      </c>
      <c r="B16" s="715"/>
      <c r="C16" s="715"/>
      <c r="D16" s="715"/>
      <c r="E16" s="716" t="str">
        <f>E53</f>
        <v>空家等対策の推進に関する特別措置法、新座市空家等の適切な管理に関する条例など</v>
      </c>
      <c r="F16" s="717"/>
      <c r="G16" s="717"/>
      <c r="H16" s="717"/>
      <c r="I16" s="717"/>
      <c r="J16" s="717"/>
      <c r="K16" s="717"/>
      <c r="L16" s="717"/>
      <c r="M16" s="717"/>
      <c r="N16" s="718"/>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2093000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2093000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2014425</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78575</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0.96245819397993315</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近隣住民や町内会等から通報のあった管理不全の空家等については、速やかに現地調査や所有者等の調査を行い、自主改善を促す改善指導等により、空家等の適正な管理に努めた。
また、所有者や相続人等がなく改善が見込めない管理不全の空家等について、早期解決を図るため、相続財産清算人制度を活用し、２件の申立てをした。
さらに、空家等の発生防止や空家等に関する様々な相談について、空き家の担当部署と庁内の関係各課が相互に連携・協力する体制を整備し、迅速な解決を努めた。</v>
      </c>
      <c r="F26" s="142"/>
      <c r="G26" s="142"/>
      <c r="H26" s="142"/>
      <c r="I26" s="142"/>
      <c r="J26" s="142"/>
      <c r="K26" s="142"/>
      <c r="L26" s="142"/>
      <c r="M26" s="142"/>
      <c r="N26" s="143"/>
      <c r="O26" s="12"/>
      <c r="P26" s="722" t="s">
        <v>39</v>
      </c>
      <c r="Q26" s="723"/>
      <c r="R26" s="723"/>
      <c r="S26" s="734"/>
      <c r="T26" s="75" t="str">
        <f>E105</f>
        <v>第２期新座市空家等対策計画における空家等の「発生予防」、「適正管理の促進」、「利活用の促進」、「管理不全の解消」の４つの基本方針に基づき、今後も所有者等への改善指導や啓発活動などの対応を継続して講じる空家等の適正な管理の推進を図っていく。
また、所有者や相続人等がなく改善の見込みがない管理不全の空家等については、公益性や費用の回収見込み等を検討した上で、引き続き相続財産清算人制度等を活用し、早期解決を目指す。</v>
      </c>
      <c r="U26" s="707"/>
      <c r="V26" s="707"/>
      <c r="W26" s="707"/>
      <c r="X26" s="708"/>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通報のあった管理不全の空家等の対応率</v>
      </c>
      <c r="C33" s="135"/>
      <c r="D33" s="15" t="str">
        <f t="shared" ref="D33:E36" si="1">D70</f>
        <v>％</v>
      </c>
      <c r="E33" s="133">
        <f t="shared" si="1"/>
        <v>100</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第1節　都市づくり</v>
      </c>
      <c r="F42" s="45"/>
      <c r="G42" s="45"/>
      <c r="H42" s="45"/>
      <c r="I42" s="45"/>
      <c r="J42" s="45"/>
      <c r="K42" s="45"/>
      <c r="L42" s="45"/>
      <c r="M42" s="45"/>
      <c r="N42" s="46"/>
      <c r="AA42" s="2">
        <v>1</v>
      </c>
      <c r="AB42" s="2" t="s">
        <v>44</v>
      </c>
    </row>
    <row r="43" spans="1:35" ht="20.100000000000001" customHeight="1" x14ac:dyDescent="0.15">
      <c r="A43" s="43" t="s">
        <v>6</v>
      </c>
      <c r="B43" s="44"/>
      <c r="C43" s="44"/>
      <c r="D43" s="44"/>
      <c r="E43" s="45" t="str">
        <f>AB43</f>
        <v>施策２　空家等対策体制の充実</v>
      </c>
      <c r="F43" s="45"/>
      <c r="G43" s="45"/>
      <c r="H43" s="45"/>
      <c r="I43" s="45"/>
      <c r="J43" s="45"/>
      <c r="K43" s="45"/>
      <c r="L43" s="45"/>
      <c r="M43" s="45"/>
      <c r="N43" s="46"/>
      <c r="AA43" s="2">
        <v>2</v>
      </c>
      <c r="AB43" s="2" t="s">
        <v>133</v>
      </c>
    </row>
    <row r="44" spans="1:35" ht="20.100000000000001" customHeight="1" x14ac:dyDescent="0.15">
      <c r="A44" s="746" t="s">
        <v>9</v>
      </c>
      <c r="B44" s="747"/>
      <c r="C44" s="747"/>
      <c r="D44" s="747"/>
      <c r="E44" s="748" t="s">
        <v>134</v>
      </c>
      <c r="F44" s="749"/>
      <c r="G44" s="749"/>
      <c r="H44" s="749"/>
      <c r="I44" s="749"/>
      <c r="J44" s="749"/>
      <c r="K44" s="749"/>
      <c r="L44" s="749"/>
      <c r="M44" s="749"/>
      <c r="N44" s="750"/>
    </row>
    <row r="45" spans="1:35" ht="20.100000000000001" customHeight="1" x14ac:dyDescent="0.15">
      <c r="A45" s="741" t="s">
        <v>10</v>
      </c>
      <c r="B45" s="742"/>
      <c r="C45" s="742"/>
      <c r="D45" s="742"/>
      <c r="E45" s="751" t="s">
        <v>135</v>
      </c>
      <c r="F45" s="752"/>
      <c r="G45" s="752"/>
      <c r="H45" s="752"/>
      <c r="I45" s="752"/>
      <c r="J45" s="752"/>
      <c r="K45" s="752"/>
      <c r="L45" s="752"/>
      <c r="M45" s="752"/>
      <c r="N45" s="753"/>
    </row>
    <row r="46" spans="1:35" ht="20.100000000000001" customHeight="1" x14ac:dyDescent="0.15">
      <c r="A46" s="735" t="s">
        <v>13</v>
      </c>
      <c r="B46" s="736"/>
      <c r="C46" s="736"/>
      <c r="D46" s="737"/>
      <c r="E46" s="738" t="s">
        <v>136</v>
      </c>
      <c r="F46" s="739"/>
      <c r="G46" s="739"/>
      <c r="H46" s="739"/>
      <c r="I46" s="739"/>
      <c r="J46" s="739"/>
      <c r="K46" s="739"/>
      <c r="L46" s="739"/>
      <c r="M46" s="739"/>
      <c r="N46" s="740"/>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741" t="s">
        <v>17</v>
      </c>
      <c r="B51" s="742"/>
      <c r="C51" s="742"/>
      <c r="D51" s="742"/>
      <c r="E51" s="743" t="str">
        <f>AA52 &amp; "市が直接実施  " &amp; AB52  &amp; "一部委託  "  &amp; AC52 &amp; "全部委託・指定管理  " &amp; AD52 &amp; "その他"</f>
        <v>■市が直接実施  □一部委託  □全部委託・指定管理  □その他</v>
      </c>
      <c r="F51" s="744"/>
      <c r="G51" s="744"/>
      <c r="H51" s="744"/>
      <c r="I51" s="744"/>
      <c r="J51" s="744"/>
      <c r="K51" s="744"/>
      <c r="L51" s="744"/>
      <c r="M51" s="744"/>
      <c r="N51" s="745"/>
    </row>
    <row r="52" spans="1:40" ht="20.100000000000001" customHeight="1" x14ac:dyDescent="0.15">
      <c r="A52" s="741" t="s">
        <v>18</v>
      </c>
      <c r="B52" s="742"/>
      <c r="C52" s="742"/>
      <c r="D52" s="742"/>
      <c r="E52" s="743" t="str">
        <f>AA53 &amp; "国・県の制度　 " &amp; AB53  &amp; "国・県の制度＋市独自の制度　 "  &amp; AC53  &amp; "市独自の制度"</f>
        <v>□国・県の制度　 ■国・県の制度＋市独自の制度　 □市独自の制度</v>
      </c>
      <c r="F52" s="744"/>
      <c r="G52" s="744"/>
      <c r="H52" s="744"/>
      <c r="I52" s="744"/>
      <c r="J52" s="744"/>
      <c r="K52" s="744"/>
      <c r="L52" s="744"/>
      <c r="M52" s="744"/>
      <c r="N52" s="745"/>
      <c r="AA52" s="2" t="s">
        <v>49</v>
      </c>
      <c r="AB52" s="2" t="s">
        <v>50</v>
      </c>
      <c r="AC52" s="2" t="s">
        <v>50</v>
      </c>
      <c r="AD52" s="2" t="s">
        <v>50</v>
      </c>
    </row>
    <row r="53" spans="1:40" ht="20.100000000000001" customHeight="1" thickBot="1" x14ac:dyDescent="0.2">
      <c r="A53" s="754" t="s">
        <v>19</v>
      </c>
      <c r="B53" s="755"/>
      <c r="C53" s="755"/>
      <c r="D53" s="755"/>
      <c r="E53" s="756" t="s">
        <v>137</v>
      </c>
      <c r="F53" s="757"/>
      <c r="G53" s="757"/>
      <c r="H53" s="757"/>
      <c r="I53" s="757"/>
      <c r="J53" s="757"/>
      <c r="K53" s="757"/>
      <c r="L53" s="757"/>
      <c r="M53" s="757"/>
      <c r="N53" s="758"/>
      <c r="AA53" s="2" t="s">
        <v>50</v>
      </c>
      <c r="AB53" s="2" t="s">
        <v>49</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2093000</v>
      </c>
      <c r="F57" s="126"/>
      <c r="G57" s="126">
        <f>IFERROR(HLOOKUP($AF$38,$AA$56:$AI$57,2,FALSE)*1000,"")</f>
        <v>1084000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75</v>
      </c>
      <c r="AE57" s="17">
        <v>2093</v>
      </c>
      <c r="AF57" s="17">
        <v>1084</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2093000</v>
      </c>
      <c r="G58" s="9"/>
      <c r="H58" s="10">
        <f>IFERROR(G57-H59,"")</f>
        <v>1084000</v>
      </c>
      <c r="I58" s="9"/>
      <c r="J58" s="10">
        <f>IFERROR(I57-J59,"")</f>
        <v>0</v>
      </c>
      <c r="K58" s="9"/>
      <c r="L58" s="10">
        <f>IFERROR(K57-L59,"")</f>
        <v>0</v>
      </c>
      <c r="M58" s="9"/>
      <c r="N58" s="11">
        <f>IFERROR(M57-N59,"")</f>
        <v>0</v>
      </c>
      <c r="AA58" s="17">
        <v>0</v>
      </c>
      <c r="AB58" s="17">
        <v>0</v>
      </c>
      <c r="AC58" s="17">
        <v>0</v>
      </c>
      <c r="AD58" s="17">
        <v>0</v>
      </c>
      <c r="AE58" s="17">
        <v>2014425</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2014425</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78575</v>
      </c>
      <c r="F61" s="126"/>
      <c r="G61" s="126">
        <f>IFERROR(G57-G60,"")</f>
        <v>1084000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0.96245819397993315</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138</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139</v>
      </c>
      <c r="C70" s="135"/>
      <c r="D70" s="20" t="s">
        <v>116</v>
      </c>
      <c r="E70" s="175">
        <f>IFERROR(HLOOKUP($AE$38,$AA$76:$AI$80,2,FALSE),"")</f>
        <v>100</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100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759" t="s">
        <v>7</v>
      </c>
      <c r="B85" s="760"/>
      <c r="C85" s="760"/>
      <c r="D85" s="760"/>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759" t="s">
        <v>11</v>
      </c>
      <c r="B87" s="760"/>
      <c r="C87" s="760"/>
      <c r="D87" s="760"/>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770" t="s">
        <v>14</v>
      </c>
      <c r="B89" s="771"/>
      <c r="C89" s="771"/>
      <c r="D89" s="771"/>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759" t="s">
        <v>16</v>
      </c>
      <c r="B91" s="760"/>
      <c r="C91" s="760"/>
      <c r="D91" s="761"/>
      <c r="E91" s="192" t="s">
        <v>140</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759" t="s">
        <v>28</v>
      </c>
      <c r="B98" s="760"/>
      <c r="C98" s="760"/>
      <c r="D98" s="761"/>
      <c r="E98" s="765" t="s">
        <v>61</v>
      </c>
      <c r="F98" s="766"/>
      <c r="G98" s="767" t="s">
        <v>29</v>
      </c>
      <c r="H98" s="768"/>
      <c r="I98" s="768"/>
      <c r="J98" s="768"/>
      <c r="K98" s="768"/>
      <c r="L98" s="768"/>
      <c r="M98" s="768"/>
      <c r="N98" s="769"/>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759" t="s">
        <v>39</v>
      </c>
      <c r="B105" s="760"/>
      <c r="C105" s="760"/>
      <c r="D105" s="761"/>
      <c r="E105" s="762" t="s">
        <v>141</v>
      </c>
      <c r="F105" s="763"/>
      <c r="G105" s="763"/>
      <c r="H105" s="763"/>
      <c r="I105" s="763"/>
      <c r="J105" s="763"/>
      <c r="K105" s="763"/>
      <c r="L105" s="763"/>
      <c r="M105" s="763"/>
      <c r="N105" s="764"/>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770" t="s">
        <v>3</v>
      </c>
      <c r="Q4" s="771"/>
      <c r="R4" s="771"/>
      <c r="S4" s="771"/>
      <c r="T4" s="51" t="str">
        <f>LEFT(E83,1)</f>
        <v>Ｂ</v>
      </c>
      <c r="U4" s="772" t="s">
        <v>4</v>
      </c>
      <c r="V4" s="772"/>
      <c r="W4" s="772"/>
      <c r="X4" s="773"/>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第2節　公共交通網</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公共交通網の充実</v>
      </c>
      <c r="F6" s="45"/>
      <c r="G6" s="45"/>
      <c r="H6" s="45"/>
      <c r="I6" s="45"/>
      <c r="J6" s="45"/>
      <c r="K6" s="45"/>
      <c r="L6" s="45"/>
      <c r="M6" s="45"/>
      <c r="N6" s="46"/>
      <c r="P6" s="759" t="s">
        <v>7</v>
      </c>
      <c r="Q6" s="760"/>
      <c r="R6" s="760"/>
      <c r="S6" s="760"/>
      <c r="T6" s="51" t="str">
        <f>LEFT(E85,1)</f>
        <v>Ｂ</v>
      </c>
      <c r="U6" s="772" t="s">
        <v>8</v>
      </c>
      <c r="V6" s="772"/>
      <c r="W6" s="772"/>
      <c r="X6" s="773"/>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774" t="s">
        <v>9</v>
      </c>
      <c r="B7" s="775"/>
      <c r="C7" s="775"/>
      <c r="D7" s="775"/>
      <c r="E7" s="776" t="str">
        <f t="shared" si="0"/>
        <v>東武東上線改善対策</v>
      </c>
      <c r="F7" s="777"/>
      <c r="G7" s="777"/>
      <c r="H7" s="777"/>
      <c r="I7" s="777"/>
      <c r="J7" s="777"/>
      <c r="K7" s="777"/>
      <c r="L7" s="777"/>
      <c r="M7" s="777"/>
      <c r="N7" s="778"/>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781" t="s">
        <v>10</v>
      </c>
      <c r="B8" s="782"/>
      <c r="C8" s="782"/>
      <c r="D8" s="782"/>
      <c r="E8" s="791" t="str">
        <f t="shared" si="0"/>
        <v>交通政策課</v>
      </c>
      <c r="F8" s="792"/>
      <c r="G8" s="792"/>
      <c r="H8" s="792"/>
      <c r="I8" s="792"/>
      <c r="J8" s="792"/>
      <c r="K8" s="792"/>
      <c r="L8" s="792"/>
      <c r="M8" s="792"/>
      <c r="N8" s="793"/>
      <c r="P8" s="794" t="s">
        <v>11</v>
      </c>
      <c r="Q8" s="795"/>
      <c r="R8" s="795"/>
      <c r="S8" s="795"/>
      <c r="T8" s="98" t="str">
        <f>LEFT(E87,1)</f>
        <v>Ａ</v>
      </c>
      <c r="U8" s="796" t="s">
        <v>12</v>
      </c>
      <c r="V8" s="796"/>
      <c r="W8" s="796"/>
      <c r="X8" s="797"/>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798" t="s">
        <v>13</v>
      </c>
      <c r="B9" s="799"/>
      <c r="C9" s="799"/>
      <c r="D9" s="800"/>
      <c r="E9" s="801" t="str">
        <f t="shared" si="0"/>
        <v>東武東上線沿線の和光市、朝霞市、新座市、志木市、富士見市、三芳町、ふじみ野市及び川越市で構成する東武東上線改善対策協議会及び埼玉県を通じて、輸送力の増強や鉄道施設の整備・改善に関する要望活動を実施する。</v>
      </c>
      <c r="F9" s="802"/>
      <c r="G9" s="802"/>
      <c r="H9" s="802"/>
      <c r="I9" s="802"/>
      <c r="J9" s="802"/>
      <c r="K9" s="802"/>
      <c r="L9" s="802"/>
      <c r="M9" s="802"/>
      <c r="N9" s="803"/>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804" t="s">
        <v>14</v>
      </c>
      <c r="Q10" s="805"/>
      <c r="R10" s="805"/>
      <c r="S10" s="805"/>
      <c r="T10" s="51" t="str">
        <f>LEFT(E89,1)</f>
        <v>Ａ</v>
      </c>
      <c r="U10" s="796" t="s">
        <v>15</v>
      </c>
      <c r="V10" s="796"/>
      <c r="W10" s="796"/>
      <c r="X10" s="797"/>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鉄道の輸送増強や施設の改善については、要望を行いすぐに改善いただけるものではないが、インフラとしての鉄道の役割は大きく、市民生活に直結することから、改善のために要望し続けることに意義があると考える。</v>
      </c>
      <c r="U12" s="779"/>
      <c r="V12" s="779"/>
      <c r="W12" s="779"/>
      <c r="X12" s="780"/>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781" t="s">
        <v>17</v>
      </c>
      <c r="B14" s="782"/>
      <c r="C14" s="782"/>
      <c r="D14" s="782"/>
      <c r="E14" s="783" t="str">
        <f>E51</f>
        <v>□市が直接実施  □一部委託  □全部委託・指定管理  ■その他</v>
      </c>
      <c r="F14" s="784"/>
      <c r="G14" s="784"/>
      <c r="H14" s="784"/>
      <c r="I14" s="784"/>
      <c r="J14" s="784"/>
      <c r="K14" s="784"/>
      <c r="L14" s="784"/>
      <c r="M14" s="784"/>
      <c r="N14" s="785"/>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781" t="s">
        <v>18</v>
      </c>
      <c r="B15" s="782"/>
      <c r="C15" s="782"/>
      <c r="D15" s="782"/>
      <c r="E15" s="783" t="str">
        <f>E52</f>
        <v>□国・県の制度　 ■国・県の制度＋市独自の制度　 □市独自の制度</v>
      </c>
      <c r="F15" s="784"/>
      <c r="G15" s="784"/>
      <c r="H15" s="784"/>
      <c r="I15" s="784"/>
      <c r="J15" s="784"/>
      <c r="K15" s="784"/>
      <c r="L15" s="784"/>
      <c r="M15" s="784"/>
      <c r="N15" s="785"/>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786" t="s">
        <v>19</v>
      </c>
      <c r="B16" s="787"/>
      <c r="C16" s="787"/>
      <c r="D16" s="787"/>
      <c r="E16" s="788" t="str">
        <f>E53</f>
        <v>東武東上線改善対策協議会規約</v>
      </c>
      <c r="F16" s="789"/>
      <c r="G16" s="789"/>
      <c r="H16" s="789"/>
      <c r="I16" s="789"/>
      <c r="J16" s="789"/>
      <c r="K16" s="789"/>
      <c r="L16" s="789"/>
      <c r="M16" s="789"/>
      <c r="N16" s="790"/>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5000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5000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5000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1</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東武東上線改善対策協議会及び埼玉県を通じて、東武鉄道株式会社に対し、輸送力の増強や鉄道施設の整備・改善に関する要望活動を実施した。
①　令和５年度東武東上線改善対策協議会要望
②　令和５年度鉄道整備要望
　取りまとめを行う埼玉県に対し令和５年１１月７日（火）に要望書を回答</v>
      </c>
      <c r="F26" s="142"/>
      <c r="G26" s="142"/>
      <c r="H26" s="142"/>
      <c r="I26" s="142"/>
      <c r="J26" s="142"/>
      <c r="K26" s="142"/>
      <c r="L26" s="142"/>
      <c r="M26" s="142"/>
      <c r="N26" s="143"/>
      <c r="O26" s="12"/>
      <c r="P26" s="794" t="s">
        <v>39</v>
      </c>
      <c r="Q26" s="795"/>
      <c r="R26" s="795"/>
      <c r="S26" s="806"/>
      <c r="T26" s="75" t="str">
        <f>E105</f>
        <v>今後についても市民生活の利便性を向上させるため、継続して要望していく。</v>
      </c>
      <c r="U26" s="779"/>
      <c r="V26" s="779"/>
      <c r="W26" s="779"/>
      <c r="X26" s="780"/>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要望書提出回数</v>
      </c>
      <c r="C33" s="135"/>
      <c r="D33" s="15" t="str">
        <f t="shared" ref="D33:E36" si="1">D70</f>
        <v>回</v>
      </c>
      <c r="E33" s="133">
        <f t="shared" si="1"/>
        <v>2</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第2節　公共交通網</v>
      </c>
      <c r="F42" s="45"/>
      <c r="G42" s="45"/>
      <c r="H42" s="45"/>
      <c r="I42" s="45"/>
      <c r="J42" s="45"/>
      <c r="K42" s="45"/>
      <c r="L42" s="45"/>
      <c r="M42" s="45"/>
      <c r="N42" s="46"/>
      <c r="AA42" s="2">
        <v>2</v>
      </c>
      <c r="AB42" s="2" t="s">
        <v>142</v>
      </c>
    </row>
    <row r="43" spans="1:35" ht="20.100000000000001" customHeight="1" x14ac:dyDescent="0.15">
      <c r="A43" s="43" t="s">
        <v>6</v>
      </c>
      <c r="B43" s="44"/>
      <c r="C43" s="44"/>
      <c r="D43" s="44"/>
      <c r="E43" s="45" t="str">
        <f>AB43</f>
        <v>施策１　公共交通網の充実</v>
      </c>
      <c r="F43" s="45"/>
      <c r="G43" s="45"/>
      <c r="H43" s="45"/>
      <c r="I43" s="45"/>
      <c r="J43" s="45"/>
      <c r="K43" s="45"/>
      <c r="L43" s="45"/>
      <c r="M43" s="45"/>
      <c r="N43" s="46"/>
      <c r="AA43" s="2">
        <v>1</v>
      </c>
      <c r="AB43" s="2" t="s">
        <v>143</v>
      </c>
    </row>
    <row r="44" spans="1:35" ht="20.100000000000001" customHeight="1" x14ac:dyDescent="0.15">
      <c r="A44" s="818" t="s">
        <v>9</v>
      </c>
      <c r="B44" s="819"/>
      <c r="C44" s="819"/>
      <c r="D44" s="819"/>
      <c r="E44" s="820" t="s">
        <v>144</v>
      </c>
      <c r="F44" s="821"/>
      <c r="G44" s="821"/>
      <c r="H44" s="821"/>
      <c r="I44" s="821"/>
      <c r="J44" s="821"/>
      <c r="K44" s="821"/>
      <c r="L44" s="821"/>
      <c r="M44" s="821"/>
      <c r="N44" s="822"/>
    </row>
    <row r="45" spans="1:35" ht="20.100000000000001" customHeight="1" x14ac:dyDescent="0.15">
      <c r="A45" s="813" t="s">
        <v>10</v>
      </c>
      <c r="B45" s="814"/>
      <c r="C45" s="814"/>
      <c r="D45" s="814"/>
      <c r="E45" s="823" t="s">
        <v>145</v>
      </c>
      <c r="F45" s="824"/>
      <c r="G45" s="824"/>
      <c r="H45" s="824"/>
      <c r="I45" s="824"/>
      <c r="J45" s="824"/>
      <c r="K45" s="824"/>
      <c r="L45" s="824"/>
      <c r="M45" s="824"/>
      <c r="N45" s="825"/>
    </row>
    <row r="46" spans="1:35" ht="20.100000000000001" customHeight="1" x14ac:dyDescent="0.15">
      <c r="A46" s="807" t="s">
        <v>13</v>
      </c>
      <c r="B46" s="808"/>
      <c r="C46" s="808"/>
      <c r="D46" s="809"/>
      <c r="E46" s="810" t="s">
        <v>146</v>
      </c>
      <c r="F46" s="811"/>
      <c r="G46" s="811"/>
      <c r="H46" s="811"/>
      <c r="I46" s="811"/>
      <c r="J46" s="811"/>
      <c r="K46" s="811"/>
      <c r="L46" s="811"/>
      <c r="M46" s="811"/>
      <c r="N46" s="812"/>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813" t="s">
        <v>17</v>
      </c>
      <c r="B51" s="814"/>
      <c r="C51" s="814"/>
      <c r="D51" s="814"/>
      <c r="E51" s="815" t="str">
        <f>AA52 &amp; "市が直接実施  " &amp; AB52  &amp; "一部委託  "  &amp; AC52 &amp; "全部委託・指定管理  " &amp; AD52 &amp; "その他"</f>
        <v>□市が直接実施  □一部委託  □全部委託・指定管理  ■その他</v>
      </c>
      <c r="F51" s="816"/>
      <c r="G51" s="816"/>
      <c r="H51" s="816"/>
      <c r="I51" s="816"/>
      <c r="J51" s="816"/>
      <c r="K51" s="816"/>
      <c r="L51" s="816"/>
      <c r="M51" s="816"/>
      <c r="N51" s="817"/>
    </row>
    <row r="52" spans="1:40" ht="20.100000000000001" customHeight="1" x14ac:dyDescent="0.15">
      <c r="A52" s="813" t="s">
        <v>18</v>
      </c>
      <c r="B52" s="814"/>
      <c r="C52" s="814"/>
      <c r="D52" s="814"/>
      <c r="E52" s="815" t="str">
        <f>AA53 &amp; "国・県の制度　 " &amp; AB53  &amp; "国・県の制度＋市独自の制度　 "  &amp; AC53  &amp; "市独自の制度"</f>
        <v>□国・県の制度　 ■国・県の制度＋市独自の制度　 □市独自の制度</v>
      </c>
      <c r="F52" s="816"/>
      <c r="G52" s="816"/>
      <c r="H52" s="816"/>
      <c r="I52" s="816"/>
      <c r="J52" s="816"/>
      <c r="K52" s="816"/>
      <c r="L52" s="816"/>
      <c r="M52" s="816"/>
      <c r="N52" s="817"/>
      <c r="AA52" s="2" t="s">
        <v>50</v>
      </c>
      <c r="AB52" s="2" t="s">
        <v>50</v>
      </c>
      <c r="AC52" s="2" t="s">
        <v>50</v>
      </c>
      <c r="AD52" s="2" t="s">
        <v>49</v>
      </c>
    </row>
    <row r="53" spans="1:40" ht="20.100000000000001" customHeight="1" thickBot="1" x14ac:dyDescent="0.2">
      <c r="A53" s="826" t="s">
        <v>19</v>
      </c>
      <c r="B53" s="827"/>
      <c r="C53" s="827"/>
      <c r="D53" s="827"/>
      <c r="E53" s="828" t="s">
        <v>147</v>
      </c>
      <c r="F53" s="829"/>
      <c r="G53" s="829"/>
      <c r="H53" s="829"/>
      <c r="I53" s="829"/>
      <c r="J53" s="829"/>
      <c r="K53" s="829"/>
      <c r="L53" s="829"/>
      <c r="M53" s="829"/>
      <c r="N53" s="830"/>
      <c r="AA53" s="2" t="s">
        <v>50</v>
      </c>
      <c r="AB53" s="2" t="s">
        <v>49</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5000</v>
      </c>
      <c r="F57" s="126"/>
      <c r="G57" s="126">
        <f>IFERROR(HLOOKUP($AF$38,$AA$56:$AI$57,2,FALSE)*1000,"")</f>
        <v>5000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5</v>
      </c>
      <c r="AE57" s="17">
        <v>5</v>
      </c>
      <c r="AF57" s="17">
        <v>5</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5000</v>
      </c>
      <c r="G58" s="9"/>
      <c r="H58" s="10">
        <f>IFERROR(G57-H59,"")</f>
        <v>5000</v>
      </c>
      <c r="I58" s="9"/>
      <c r="J58" s="10">
        <f>IFERROR(I57-J59,"")</f>
        <v>0</v>
      </c>
      <c r="K58" s="9"/>
      <c r="L58" s="10">
        <f>IFERROR(K57-L59,"")</f>
        <v>0</v>
      </c>
      <c r="M58" s="9"/>
      <c r="N58" s="11">
        <f>IFERROR(M57-N59,"")</f>
        <v>0</v>
      </c>
      <c r="AA58" s="17">
        <v>0</v>
      </c>
      <c r="AB58" s="17">
        <v>0</v>
      </c>
      <c r="AC58" s="17">
        <v>0</v>
      </c>
      <c r="AD58" s="17">
        <v>5000</v>
      </c>
      <c r="AE58" s="17">
        <v>5000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5000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0</v>
      </c>
      <c r="F61" s="126"/>
      <c r="G61" s="126">
        <f>IFERROR(G57-G60,"")</f>
        <v>5000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1</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148</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149</v>
      </c>
      <c r="C70" s="135"/>
      <c r="D70" s="20" t="s">
        <v>55</v>
      </c>
      <c r="E70" s="175">
        <f>IFERROR(HLOOKUP($AE$38,$AA$76:$AI$80,2,FALSE),"")</f>
        <v>2</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831" t="s">
        <v>7</v>
      </c>
      <c r="B85" s="832"/>
      <c r="C85" s="832"/>
      <c r="D85" s="832"/>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831" t="s">
        <v>11</v>
      </c>
      <c r="B87" s="832"/>
      <c r="C87" s="832"/>
      <c r="D87" s="832"/>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842" t="s">
        <v>14</v>
      </c>
      <c r="B89" s="843"/>
      <c r="C89" s="843"/>
      <c r="D89" s="843"/>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831" t="s">
        <v>16</v>
      </c>
      <c r="B91" s="832"/>
      <c r="C91" s="832"/>
      <c r="D91" s="833"/>
      <c r="E91" s="192" t="s">
        <v>150</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831" t="s">
        <v>28</v>
      </c>
      <c r="B98" s="832"/>
      <c r="C98" s="832"/>
      <c r="D98" s="833"/>
      <c r="E98" s="837" t="s">
        <v>61</v>
      </c>
      <c r="F98" s="838"/>
      <c r="G98" s="839" t="s">
        <v>29</v>
      </c>
      <c r="H98" s="840"/>
      <c r="I98" s="840"/>
      <c r="J98" s="840"/>
      <c r="K98" s="840"/>
      <c r="L98" s="840"/>
      <c r="M98" s="840"/>
      <c r="N98" s="841"/>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831" t="s">
        <v>39</v>
      </c>
      <c r="B105" s="832"/>
      <c r="C105" s="832"/>
      <c r="D105" s="833"/>
      <c r="E105" s="834" t="s">
        <v>151</v>
      </c>
      <c r="F105" s="835"/>
      <c r="G105" s="835"/>
      <c r="H105" s="835"/>
      <c r="I105" s="835"/>
      <c r="J105" s="835"/>
      <c r="K105" s="835"/>
      <c r="L105" s="835"/>
      <c r="M105" s="835"/>
      <c r="N105" s="836"/>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842" t="s">
        <v>3</v>
      </c>
      <c r="Q4" s="843"/>
      <c r="R4" s="843"/>
      <c r="S4" s="843"/>
      <c r="T4" s="51" t="str">
        <f>LEFT(E83,1)</f>
        <v>Ｂ</v>
      </c>
      <c r="U4" s="844" t="s">
        <v>4</v>
      </c>
      <c r="V4" s="844"/>
      <c r="W4" s="844"/>
      <c r="X4" s="845"/>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第2節　公共交通網</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公共交通網の充実</v>
      </c>
      <c r="F6" s="45"/>
      <c r="G6" s="45"/>
      <c r="H6" s="45"/>
      <c r="I6" s="45"/>
      <c r="J6" s="45"/>
      <c r="K6" s="45"/>
      <c r="L6" s="45"/>
      <c r="M6" s="45"/>
      <c r="N6" s="46"/>
      <c r="P6" s="831" t="s">
        <v>7</v>
      </c>
      <c r="Q6" s="832"/>
      <c r="R6" s="832"/>
      <c r="S6" s="832"/>
      <c r="T6" s="51" t="str">
        <f>LEFT(E85,1)</f>
        <v>Ｂ</v>
      </c>
      <c r="U6" s="844" t="s">
        <v>8</v>
      </c>
      <c r="V6" s="844"/>
      <c r="W6" s="844"/>
      <c r="X6" s="845"/>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846" t="s">
        <v>9</v>
      </c>
      <c r="B7" s="847"/>
      <c r="C7" s="847"/>
      <c r="D7" s="847"/>
      <c r="E7" s="848" t="str">
        <f t="shared" si="0"/>
        <v>武蔵野線旅客輸送改善対策</v>
      </c>
      <c r="F7" s="849"/>
      <c r="G7" s="849"/>
      <c r="H7" s="849"/>
      <c r="I7" s="849"/>
      <c r="J7" s="849"/>
      <c r="K7" s="849"/>
      <c r="L7" s="849"/>
      <c r="M7" s="849"/>
      <c r="N7" s="850"/>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853" t="s">
        <v>10</v>
      </c>
      <c r="B8" s="854"/>
      <c r="C8" s="854"/>
      <c r="D8" s="854"/>
      <c r="E8" s="863" t="str">
        <f t="shared" si="0"/>
        <v>交通政策課</v>
      </c>
      <c r="F8" s="864"/>
      <c r="G8" s="864"/>
      <c r="H8" s="864"/>
      <c r="I8" s="864"/>
      <c r="J8" s="864"/>
      <c r="K8" s="864"/>
      <c r="L8" s="864"/>
      <c r="M8" s="864"/>
      <c r="N8" s="865"/>
      <c r="P8" s="866" t="s">
        <v>11</v>
      </c>
      <c r="Q8" s="867"/>
      <c r="R8" s="867"/>
      <c r="S8" s="867"/>
      <c r="T8" s="98" t="str">
        <f>LEFT(E87,1)</f>
        <v>Ａ</v>
      </c>
      <c r="U8" s="868" t="s">
        <v>12</v>
      </c>
      <c r="V8" s="868"/>
      <c r="W8" s="868"/>
      <c r="X8" s="869"/>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870" t="s">
        <v>13</v>
      </c>
      <c r="B9" s="871"/>
      <c r="C9" s="871"/>
      <c r="D9" s="872"/>
      <c r="E9" s="873" t="str">
        <f t="shared" si="0"/>
        <v>ＪＲ武蔵野線沿線の所沢市、新座市、朝霞市、さいたま市、川口市、越谷市、吉川市及び三郷市で構成する武蔵野線旅客輸送改善対策協議会及び埼玉県を通じて、輸送力の増強や鉄道施設の整備・改善に関する要望活動を実施する。</v>
      </c>
      <c r="F9" s="874"/>
      <c r="G9" s="874"/>
      <c r="H9" s="874"/>
      <c r="I9" s="874"/>
      <c r="J9" s="874"/>
      <c r="K9" s="874"/>
      <c r="L9" s="874"/>
      <c r="M9" s="874"/>
      <c r="N9" s="875"/>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876" t="s">
        <v>14</v>
      </c>
      <c r="Q10" s="877"/>
      <c r="R10" s="877"/>
      <c r="S10" s="877"/>
      <c r="T10" s="51" t="str">
        <f>LEFT(E89,1)</f>
        <v>Ａ</v>
      </c>
      <c r="U10" s="868" t="s">
        <v>15</v>
      </c>
      <c r="V10" s="868"/>
      <c r="W10" s="868"/>
      <c r="X10" s="869"/>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鉄道の輸送増強や施設の改善については、要望を行いすぐに改善いただけるものではないが、インフラとしての鉄道の役割は大きく、市民生活に直結することから、改善のために要望し続けることに意義があると考える。</v>
      </c>
      <c r="U12" s="851"/>
      <c r="V12" s="851"/>
      <c r="W12" s="851"/>
      <c r="X12" s="85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853" t="s">
        <v>17</v>
      </c>
      <c r="B14" s="854"/>
      <c r="C14" s="854"/>
      <c r="D14" s="854"/>
      <c r="E14" s="855" t="str">
        <f>E51</f>
        <v>□市が直接実施  □一部委託  □全部委託・指定管理  ■その他</v>
      </c>
      <c r="F14" s="856"/>
      <c r="G14" s="856"/>
      <c r="H14" s="856"/>
      <c r="I14" s="856"/>
      <c r="J14" s="856"/>
      <c r="K14" s="856"/>
      <c r="L14" s="856"/>
      <c r="M14" s="856"/>
      <c r="N14" s="857"/>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853" t="s">
        <v>18</v>
      </c>
      <c r="B15" s="854"/>
      <c r="C15" s="854"/>
      <c r="D15" s="854"/>
      <c r="E15" s="855" t="str">
        <f>E52</f>
        <v>□国・県の制度　 ■国・県の制度＋市独自の制度　 □市独自の制度</v>
      </c>
      <c r="F15" s="856"/>
      <c r="G15" s="856"/>
      <c r="H15" s="856"/>
      <c r="I15" s="856"/>
      <c r="J15" s="856"/>
      <c r="K15" s="856"/>
      <c r="L15" s="856"/>
      <c r="M15" s="856"/>
      <c r="N15" s="857"/>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858" t="s">
        <v>19</v>
      </c>
      <c r="B16" s="859"/>
      <c r="C16" s="859"/>
      <c r="D16" s="859"/>
      <c r="E16" s="860" t="str">
        <f>E53</f>
        <v>武蔵野線旅客輸送改善対策協議会規約</v>
      </c>
      <c r="F16" s="861"/>
      <c r="G16" s="861"/>
      <c r="H16" s="861"/>
      <c r="I16" s="861"/>
      <c r="J16" s="861"/>
      <c r="K16" s="861"/>
      <c r="L16" s="861"/>
      <c r="M16" s="861"/>
      <c r="N16" s="862"/>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13000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13000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13000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1</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武蔵野線旅客輸送改善対策協議会及び埼玉県を通じて、東日本旅客鉄道株式会社に対し、輸送力の増強や鉄道施設の整備・改善に関する要望活動を実施した。
①　令和５年度武蔵野線旅客輸送改善対策協議会要望
　　幹事市であるさいたま市から令和６年３月２９日（金）付で東日本旅客鉄道株式会社　へ提出
②　令和５年度鉄道整備要望
　とりまとめを行う埼玉県に対し令和５年１１月７日（火）に要望書を回答</v>
      </c>
      <c r="F26" s="142"/>
      <c r="G26" s="142"/>
      <c r="H26" s="142"/>
      <c r="I26" s="142"/>
      <c r="J26" s="142"/>
      <c r="K26" s="142"/>
      <c r="L26" s="142"/>
      <c r="M26" s="142"/>
      <c r="N26" s="143"/>
      <c r="O26" s="12"/>
      <c r="P26" s="866" t="s">
        <v>39</v>
      </c>
      <c r="Q26" s="867"/>
      <c r="R26" s="867"/>
      <c r="S26" s="878"/>
      <c r="T26" s="75" t="str">
        <f>E105</f>
        <v>今後についても市民生活の利便性を向上させるため、継続して要望していく。</v>
      </c>
      <c r="U26" s="851"/>
      <c r="V26" s="851"/>
      <c r="W26" s="851"/>
      <c r="X26" s="852"/>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要望書提出回数</v>
      </c>
      <c r="C33" s="135"/>
      <c r="D33" s="15" t="str">
        <f t="shared" ref="D33:E36" si="1">D70</f>
        <v>回</v>
      </c>
      <c r="E33" s="133">
        <f t="shared" si="1"/>
        <v>2</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第2節　公共交通網</v>
      </c>
      <c r="F42" s="45"/>
      <c r="G42" s="45"/>
      <c r="H42" s="45"/>
      <c r="I42" s="45"/>
      <c r="J42" s="45"/>
      <c r="K42" s="45"/>
      <c r="L42" s="45"/>
      <c r="M42" s="45"/>
      <c r="N42" s="46"/>
      <c r="AA42" s="2">
        <v>2</v>
      </c>
      <c r="AB42" s="2" t="s">
        <v>142</v>
      </c>
    </row>
    <row r="43" spans="1:35" ht="20.100000000000001" customHeight="1" x14ac:dyDescent="0.15">
      <c r="A43" s="43" t="s">
        <v>6</v>
      </c>
      <c r="B43" s="44"/>
      <c r="C43" s="44"/>
      <c r="D43" s="44"/>
      <c r="E43" s="45" t="str">
        <f>AB43</f>
        <v>施策１　公共交通網の充実</v>
      </c>
      <c r="F43" s="45"/>
      <c r="G43" s="45"/>
      <c r="H43" s="45"/>
      <c r="I43" s="45"/>
      <c r="J43" s="45"/>
      <c r="K43" s="45"/>
      <c r="L43" s="45"/>
      <c r="M43" s="45"/>
      <c r="N43" s="46"/>
      <c r="AA43" s="2">
        <v>1</v>
      </c>
      <c r="AB43" s="2" t="s">
        <v>143</v>
      </c>
    </row>
    <row r="44" spans="1:35" ht="20.100000000000001" customHeight="1" x14ac:dyDescent="0.15">
      <c r="A44" s="890" t="s">
        <v>9</v>
      </c>
      <c r="B44" s="891"/>
      <c r="C44" s="891"/>
      <c r="D44" s="891"/>
      <c r="E44" s="892" t="s">
        <v>152</v>
      </c>
      <c r="F44" s="893"/>
      <c r="G44" s="893"/>
      <c r="H44" s="893"/>
      <c r="I44" s="893"/>
      <c r="J44" s="893"/>
      <c r="K44" s="893"/>
      <c r="L44" s="893"/>
      <c r="M44" s="893"/>
      <c r="N44" s="894"/>
    </row>
    <row r="45" spans="1:35" ht="20.100000000000001" customHeight="1" x14ac:dyDescent="0.15">
      <c r="A45" s="885" t="s">
        <v>10</v>
      </c>
      <c r="B45" s="886"/>
      <c r="C45" s="886"/>
      <c r="D45" s="886"/>
      <c r="E45" s="895" t="s">
        <v>145</v>
      </c>
      <c r="F45" s="896"/>
      <c r="G45" s="896"/>
      <c r="H45" s="896"/>
      <c r="I45" s="896"/>
      <c r="J45" s="896"/>
      <c r="K45" s="896"/>
      <c r="L45" s="896"/>
      <c r="M45" s="896"/>
      <c r="N45" s="897"/>
    </row>
    <row r="46" spans="1:35" ht="20.100000000000001" customHeight="1" x14ac:dyDescent="0.15">
      <c r="A46" s="879" t="s">
        <v>13</v>
      </c>
      <c r="B46" s="880"/>
      <c r="C46" s="880"/>
      <c r="D46" s="881"/>
      <c r="E46" s="882" t="s">
        <v>153</v>
      </c>
      <c r="F46" s="883"/>
      <c r="G46" s="883"/>
      <c r="H46" s="883"/>
      <c r="I46" s="883"/>
      <c r="J46" s="883"/>
      <c r="K46" s="883"/>
      <c r="L46" s="883"/>
      <c r="M46" s="883"/>
      <c r="N46" s="884"/>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885" t="s">
        <v>17</v>
      </c>
      <c r="B51" s="886"/>
      <c r="C51" s="886"/>
      <c r="D51" s="886"/>
      <c r="E51" s="887" t="str">
        <f>AA52 &amp; "市が直接実施  " &amp; AB52  &amp; "一部委託  "  &amp; AC52 &amp; "全部委託・指定管理  " &amp; AD52 &amp; "その他"</f>
        <v>□市が直接実施  □一部委託  □全部委託・指定管理  ■その他</v>
      </c>
      <c r="F51" s="888"/>
      <c r="G51" s="888"/>
      <c r="H51" s="888"/>
      <c r="I51" s="888"/>
      <c r="J51" s="888"/>
      <c r="K51" s="888"/>
      <c r="L51" s="888"/>
      <c r="M51" s="888"/>
      <c r="N51" s="889"/>
    </row>
    <row r="52" spans="1:40" ht="20.100000000000001" customHeight="1" x14ac:dyDescent="0.15">
      <c r="A52" s="885" t="s">
        <v>18</v>
      </c>
      <c r="B52" s="886"/>
      <c r="C52" s="886"/>
      <c r="D52" s="886"/>
      <c r="E52" s="887" t="str">
        <f>AA53 &amp; "国・県の制度　 " &amp; AB53  &amp; "国・県の制度＋市独自の制度　 "  &amp; AC53  &amp; "市独自の制度"</f>
        <v>□国・県の制度　 ■国・県の制度＋市独自の制度　 □市独自の制度</v>
      </c>
      <c r="F52" s="888"/>
      <c r="G52" s="888"/>
      <c r="H52" s="888"/>
      <c r="I52" s="888"/>
      <c r="J52" s="888"/>
      <c r="K52" s="888"/>
      <c r="L52" s="888"/>
      <c r="M52" s="888"/>
      <c r="N52" s="889"/>
      <c r="AA52" s="2" t="s">
        <v>50</v>
      </c>
      <c r="AB52" s="2" t="s">
        <v>50</v>
      </c>
      <c r="AC52" s="2" t="s">
        <v>50</v>
      </c>
      <c r="AD52" s="2" t="s">
        <v>49</v>
      </c>
    </row>
    <row r="53" spans="1:40" ht="20.100000000000001" customHeight="1" thickBot="1" x14ac:dyDescent="0.2">
      <c r="A53" s="898" t="s">
        <v>19</v>
      </c>
      <c r="B53" s="899"/>
      <c r="C53" s="899"/>
      <c r="D53" s="899"/>
      <c r="E53" s="900" t="s">
        <v>154</v>
      </c>
      <c r="F53" s="901"/>
      <c r="G53" s="901"/>
      <c r="H53" s="901"/>
      <c r="I53" s="901"/>
      <c r="J53" s="901"/>
      <c r="K53" s="901"/>
      <c r="L53" s="901"/>
      <c r="M53" s="901"/>
      <c r="N53" s="902"/>
      <c r="AA53" s="2" t="s">
        <v>50</v>
      </c>
      <c r="AB53" s="2" t="s">
        <v>49</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13000</v>
      </c>
      <c r="F57" s="126"/>
      <c r="G57" s="126">
        <f>IFERROR(HLOOKUP($AF$38,$AA$56:$AI$57,2,FALSE)*1000,"")</f>
        <v>13000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13</v>
      </c>
      <c r="AE57" s="17">
        <v>13</v>
      </c>
      <c r="AF57" s="17">
        <v>13</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13000</v>
      </c>
      <c r="G58" s="9"/>
      <c r="H58" s="10">
        <f>IFERROR(G57-H59,"")</f>
        <v>13000</v>
      </c>
      <c r="I58" s="9"/>
      <c r="J58" s="10">
        <f>IFERROR(I57-J59,"")</f>
        <v>0</v>
      </c>
      <c r="K58" s="9"/>
      <c r="L58" s="10">
        <f>IFERROR(K57-L59,"")</f>
        <v>0</v>
      </c>
      <c r="M58" s="9"/>
      <c r="N58" s="11">
        <f>IFERROR(M57-N59,"")</f>
        <v>0</v>
      </c>
      <c r="AA58" s="17">
        <v>0</v>
      </c>
      <c r="AB58" s="17">
        <v>0</v>
      </c>
      <c r="AC58" s="17">
        <v>0</v>
      </c>
      <c r="AD58" s="17">
        <v>13000</v>
      </c>
      <c r="AE58" s="17">
        <v>13000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13000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0</v>
      </c>
      <c r="F61" s="126"/>
      <c r="G61" s="126">
        <f>IFERROR(G57-G60,"")</f>
        <v>13000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1</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155</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149</v>
      </c>
      <c r="C70" s="135"/>
      <c r="D70" s="20" t="s">
        <v>55</v>
      </c>
      <c r="E70" s="175">
        <f>IFERROR(HLOOKUP($AE$38,$AA$76:$AI$80,2,FALSE),"")</f>
        <v>2</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903" t="s">
        <v>7</v>
      </c>
      <c r="B85" s="904"/>
      <c r="C85" s="904"/>
      <c r="D85" s="904"/>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903" t="s">
        <v>11</v>
      </c>
      <c r="B87" s="904"/>
      <c r="C87" s="904"/>
      <c r="D87" s="904"/>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914" t="s">
        <v>14</v>
      </c>
      <c r="B89" s="915"/>
      <c r="C89" s="915"/>
      <c r="D89" s="915"/>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903" t="s">
        <v>16</v>
      </c>
      <c r="B91" s="904"/>
      <c r="C91" s="904"/>
      <c r="D91" s="905"/>
      <c r="E91" s="192" t="s">
        <v>150</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903" t="s">
        <v>28</v>
      </c>
      <c r="B98" s="904"/>
      <c r="C98" s="904"/>
      <c r="D98" s="905"/>
      <c r="E98" s="909" t="s">
        <v>61</v>
      </c>
      <c r="F98" s="910"/>
      <c r="G98" s="911" t="s">
        <v>29</v>
      </c>
      <c r="H98" s="912"/>
      <c r="I98" s="912"/>
      <c r="J98" s="912"/>
      <c r="K98" s="912"/>
      <c r="L98" s="912"/>
      <c r="M98" s="912"/>
      <c r="N98" s="913"/>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903" t="s">
        <v>39</v>
      </c>
      <c r="B105" s="904"/>
      <c r="C105" s="904"/>
      <c r="D105" s="905"/>
      <c r="E105" s="906" t="s">
        <v>151</v>
      </c>
      <c r="F105" s="907"/>
      <c r="G105" s="907"/>
      <c r="H105" s="907"/>
      <c r="I105" s="907"/>
      <c r="J105" s="907"/>
      <c r="K105" s="907"/>
      <c r="L105" s="907"/>
      <c r="M105" s="907"/>
      <c r="N105" s="908"/>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914" t="s">
        <v>3</v>
      </c>
      <c r="Q4" s="915"/>
      <c r="R4" s="915"/>
      <c r="S4" s="915"/>
      <c r="T4" s="51" t="str">
        <f>LEFT(E83,1)</f>
        <v>Ａ</v>
      </c>
      <c r="U4" s="916" t="s">
        <v>4</v>
      </c>
      <c r="V4" s="916"/>
      <c r="W4" s="916"/>
      <c r="X4" s="917"/>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第2節　公共交通網</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公共交通網の充実</v>
      </c>
      <c r="F6" s="45"/>
      <c r="G6" s="45"/>
      <c r="H6" s="45"/>
      <c r="I6" s="45"/>
      <c r="J6" s="45"/>
      <c r="K6" s="45"/>
      <c r="L6" s="45"/>
      <c r="M6" s="45"/>
      <c r="N6" s="46"/>
      <c r="P6" s="903" t="s">
        <v>7</v>
      </c>
      <c r="Q6" s="904"/>
      <c r="R6" s="904"/>
      <c r="S6" s="904"/>
      <c r="T6" s="51" t="str">
        <f>LEFT(E85,1)</f>
        <v>Ｂ</v>
      </c>
      <c r="U6" s="916" t="s">
        <v>8</v>
      </c>
      <c r="V6" s="916"/>
      <c r="W6" s="916"/>
      <c r="X6" s="917"/>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918" t="s">
        <v>9</v>
      </c>
      <c r="B7" s="919"/>
      <c r="C7" s="919"/>
      <c r="D7" s="919"/>
      <c r="E7" s="920" t="str">
        <f t="shared" si="0"/>
        <v>自動車駐車場管理</v>
      </c>
      <c r="F7" s="921"/>
      <c r="G7" s="921"/>
      <c r="H7" s="921"/>
      <c r="I7" s="921"/>
      <c r="J7" s="921"/>
      <c r="K7" s="921"/>
      <c r="L7" s="921"/>
      <c r="M7" s="921"/>
      <c r="N7" s="922"/>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925" t="s">
        <v>10</v>
      </c>
      <c r="B8" s="926"/>
      <c r="C8" s="926"/>
      <c r="D8" s="926"/>
      <c r="E8" s="935" t="str">
        <f t="shared" si="0"/>
        <v>交通政策課</v>
      </c>
      <c r="F8" s="936"/>
      <c r="G8" s="936"/>
      <c r="H8" s="936"/>
      <c r="I8" s="936"/>
      <c r="J8" s="936"/>
      <c r="K8" s="936"/>
      <c r="L8" s="936"/>
      <c r="M8" s="936"/>
      <c r="N8" s="937"/>
      <c r="P8" s="938" t="s">
        <v>11</v>
      </c>
      <c r="Q8" s="939"/>
      <c r="R8" s="939"/>
      <c r="S8" s="939"/>
      <c r="T8" s="98" t="str">
        <f>LEFT(E87,1)</f>
        <v>Ａ</v>
      </c>
      <c r="U8" s="940" t="s">
        <v>12</v>
      </c>
      <c r="V8" s="940"/>
      <c r="W8" s="940"/>
      <c r="X8" s="941"/>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942" t="s">
        <v>13</v>
      </c>
      <c r="B9" s="943"/>
      <c r="C9" s="943"/>
      <c r="D9" s="944"/>
      <c r="E9" s="945" t="str">
        <f t="shared" si="0"/>
        <v>志木駅南口駐車場及び新座駅南口駐車場の管理を行う。
自動車駐車場については、かもめ・日駐研共同企業を指定管理者とする（令和４年度～令和８年度）。</v>
      </c>
      <c r="F9" s="946"/>
      <c r="G9" s="946"/>
      <c r="H9" s="946"/>
      <c r="I9" s="946"/>
      <c r="J9" s="946"/>
      <c r="K9" s="946"/>
      <c r="L9" s="946"/>
      <c r="M9" s="946"/>
      <c r="N9" s="947"/>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948" t="s">
        <v>14</v>
      </c>
      <c r="Q10" s="949"/>
      <c r="R10" s="949"/>
      <c r="S10" s="949"/>
      <c r="T10" s="51" t="str">
        <f>LEFT(E89,1)</f>
        <v>Ａ</v>
      </c>
      <c r="U10" s="940" t="s">
        <v>15</v>
      </c>
      <c r="V10" s="940"/>
      <c r="W10" s="940"/>
      <c r="X10" s="941"/>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・自動車駐車場設置の看板が破損し、急遽、修繕を行ったため、当初の想定以上の支出となった。
・動産保険料の支払いを予定どおり実施した。"</v>
      </c>
      <c r="U12" s="923"/>
      <c r="V12" s="923"/>
      <c r="W12" s="923"/>
      <c r="X12" s="924"/>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925" t="s">
        <v>17</v>
      </c>
      <c r="B14" s="926"/>
      <c r="C14" s="926"/>
      <c r="D14" s="926"/>
      <c r="E14" s="927" t="str">
        <f>E51</f>
        <v>■市が直接実施  □一部委託  ■全部委託・指定管理  □その他</v>
      </c>
      <c r="F14" s="928"/>
      <c r="G14" s="928"/>
      <c r="H14" s="928"/>
      <c r="I14" s="928"/>
      <c r="J14" s="928"/>
      <c r="K14" s="928"/>
      <c r="L14" s="928"/>
      <c r="M14" s="928"/>
      <c r="N14" s="929"/>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925" t="s">
        <v>18</v>
      </c>
      <c r="B15" s="926"/>
      <c r="C15" s="926"/>
      <c r="D15" s="926"/>
      <c r="E15" s="927" t="str">
        <f>E52</f>
        <v>□国・県の制度　 □国・県の制度＋市独自の制度　 ■市独自の制度</v>
      </c>
      <c r="F15" s="928"/>
      <c r="G15" s="928"/>
      <c r="H15" s="928"/>
      <c r="I15" s="928"/>
      <c r="J15" s="928"/>
      <c r="K15" s="928"/>
      <c r="L15" s="928"/>
      <c r="M15" s="928"/>
      <c r="N15" s="929"/>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930" t="s">
        <v>19</v>
      </c>
      <c r="B16" s="931"/>
      <c r="C16" s="931"/>
      <c r="D16" s="931"/>
      <c r="E16" s="932" t="str">
        <f>E53</f>
        <v>新座市自動車駐車場条例、新座市自動車駐車場施行規則</v>
      </c>
      <c r="F16" s="933"/>
      <c r="G16" s="933"/>
      <c r="H16" s="933"/>
      <c r="I16" s="933"/>
      <c r="J16" s="933"/>
      <c r="K16" s="933"/>
      <c r="L16" s="933"/>
      <c r="M16" s="933"/>
      <c r="N16" s="934"/>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100000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99000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1000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99294</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706</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0.99294000000000004</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駐車場の看板の修理や動産保険料の支払いを行った。</v>
      </c>
      <c r="F26" s="142"/>
      <c r="G26" s="142"/>
      <c r="H26" s="142"/>
      <c r="I26" s="142"/>
      <c r="J26" s="142"/>
      <c r="K26" s="142"/>
      <c r="L26" s="142"/>
      <c r="M26" s="142"/>
      <c r="N26" s="143"/>
      <c r="O26" s="12"/>
      <c r="P26" s="938" t="s">
        <v>39</v>
      </c>
      <c r="Q26" s="939"/>
      <c r="R26" s="939"/>
      <c r="S26" s="951"/>
      <c r="T26" s="75" t="str">
        <f>E105</f>
        <v>・指定管理者との情報共有や担当による現地調査等により、自動車駐車場施設の状況を注視しながら、適宜、施設に係る諸費用の支出を行う。
・自動車駐車場におけるキャッシュレス決済の導入、利用促進を進めていく。</v>
      </c>
      <c r="U26" s="923"/>
      <c r="V26" s="923"/>
      <c r="W26" s="923"/>
      <c r="X26" s="924"/>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志木駅南口駐車場　年間利用者数</v>
      </c>
      <c r="C33" s="135"/>
      <c r="D33" s="15" t="str">
        <f t="shared" ref="D33:E36" si="1">D70</f>
        <v>台</v>
      </c>
      <c r="E33" s="950">
        <f t="shared" si="1"/>
        <v>68054</v>
      </c>
      <c r="F33" s="950"/>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新座駅南口駐車場　年間利用者数</v>
      </c>
      <c r="C34" s="135"/>
      <c r="D34" s="15" t="str">
        <f t="shared" si="1"/>
        <v>台</v>
      </c>
      <c r="E34" s="950">
        <f t="shared" si="1"/>
        <v>120056</v>
      </c>
      <c r="F34" s="950"/>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第2節　公共交通網</v>
      </c>
      <c r="F42" s="45"/>
      <c r="G42" s="45"/>
      <c r="H42" s="45"/>
      <c r="I42" s="45"/>
      <c r="J42" s="45"/>
      <c r="K42" s="45"/>
      <c r="L42" s="45"/>
      <c r="M42" s="45"/>
      <c r="N42" s="46"/>
      <c r="AA42" s="2">
        <v>2</v>
      </c>
      <c r="AB42" s="2" t="s">
        <v>142</v>
      </c>
    </row>
    <row r="43" spans="1:35" ht="20.100000000000001" customHeight="1" x14ac:dyDescent="0.15">
      <c r="A43" s="43" t="s">
        <v>6</v>
      </c>
      <c r="B43" s="44"/>
      <c r="C43" s="44"/>
      <c r="D43" s="44"/>
      <c r="E43" s="45" t="str">
        <f>AB43</f>
        <v>施策１　公共交通網の充実</v>
      </c>
      <c r="F43" s="45"/>
      <c r="G43" s="45"/>
      <c r="H43" s="45"/>
      <c r="I43" s="45"/>
      <c r="J43" s="45"/>
      <c r="K43" s="45"/>
      <c r="L43" s="45"/>
      <c r="M43" s="45"/>
      <c r="N43" s="46"/>
      <c r="AA43" s="2">
        <v>1</v>
      </c>
      <c r="AB43" s="2" t="s">
        <v>143</v>
      </c>
    </row>
    <row r="44" spans="1:35" ht="20.100000000000001" customHeight="1" x14ac:dyDescent="0.15">
      <c r="A44" s="963" t="s">
        <v>9</v>
      </c>
      <c r="B44" s="964"/>
      <c r="C44" s="964"/>
      <c r="D44" s="964"/>
      <c r="E44" s="965" t="s">
        <v>156</v>
      </c>
      <c r="F44" s="966"/>
      <c r="G44" s="966"/>
      <c r="H44" s="966"/>
      <c r="I44" s="966"/>
      <c r="J44" s="966"/>
      <c r="K44" s="966"/>
      <c r="L44" s="966"/>
      <c r="M44" s="966"/>
      <c r="N44" s="967"/>
    </row>
    <row r="45" spans="1:35" ht="20.100000000000001" customHeight="1" x14ac:dyDescent="0.15">
      <c r="A45" s="958" t="s">
        <v>10</v>
      </c>
      <c r="B45" s="959"/>
      <c r="C45" s="959"/>
      <c r="D45" s="959"/>
      <c r="E45" s="968" t="s">
        <v>145</v>
      </c>
      <c r="F45" s="969"/>
      <c r="G45" s="969"/>
      <c r="H45" s="969"/>
      <c r="I45" s="969"/>
      <c r="J45" s="969"/>
      <c r="K45" s="969"/>
      <c r="L45" s="969"/>
      <c r="M45" s="969"/>
      <c r="N45" s="970"/>
    </row>
    <row r="46" spans="1:35" ht="20.100000000000001" customHeight="1" x14ac:dyDescent="0.15">
      <c r="A46" s="952" t="s">
        <v>13</v>
      </c>
      <c r="B46" s="953"/>
      <c r="C46" s="953"/>
      <c r="D46" s="954"/>
      <c r="E46" s="955" t="s">
        <v>157</v>
      </c>
      <c r="F46" s="956"/>
      <c r="G46" s="956"/>
      <c r="H46" s="956"/>
      <c r="I46" s="956"/>
      <c r="J46" s="956"/>
      <c r="K46" s="956"/>
      <c r="L46" s="956"/>
      <c r="M46" s="956"/>
      <c r="N46" s="957"/>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958" t="s">
        <v>17</v>
      </c>
      <c r="B51" s="959"/>
      <c r="C51" s="959"/>
      <c r="D51" s="959"/>
      <c r="E51" s="960" t="str">
        <f>AA52 &amp; "市が直接実施  " &amp; AB52  &amp; "一部委託  "  &amp; AC52 &amp; "全部委託・指定管理  " &amp; AD52 &amp; "その他"</f>
        <v>■市が直接実施  □一部委託  ■全部委託・指定管理  □その他</v>
      </c>
      <c r="F51" s="961"/>
      <c r="G51" s="961"/>
      <c r="H51" s="961"/>
      <c r="I51" s="961"/>
      <c r="J51" s="961"/>
      <c r="K51" s="961"/>
      <c r="L51" s="961"/>
      <c r="M51" s="961"/>
      <c r="N51" s="962"/>
    </row>
    <row r="52" spans="1:40" ht="20.100000000000001" customHeight="1" x14ac:dyDescent="0.15">
      <c r="A52" s="958" t="s">
        <v>18</v>
      </c>
      <c r="B52" s="959"/>
      <c r="C52" s="959"/>
      <c r="D52" s="959"/>
      <c r="E52" s="960" t="str">
        <f>AA53 &amp; "国・県の制度　 " &amp; AB53  &amp; "国・県の制度＋市独自の制度　 "  &amp; AC53  &amp; "市独自の制度"</f>
        <v>□国・県の制度　 □国・県の制度＋市独自の制度　 ■市独自の制度</v>
      </c>
      <c r="F52" s="961"/>
      <c r="G52" s="961"/>
      <c r="H52" s="961"/>
      <c r="I52" s="961"/>
      <c r="J52" s="961"/>
      <c r="K52" s="961"/>
      <c r="L52" s="961"/>
      <c r="M52" s="961"/>
      <c r="N52" s="962"/>
      <c r="AA52" s="2" t="s">
        <v>49</v>
      </c>
      <c r="AB52" s="2" t="s">
        <v>50</v>
      </c>
      <c r="AC52" s="2" t="s">
        <v>49</v>
      </c>
      <c r="AD52" s="2" t="s">
        <v>50</v>
      </c>
    </row>
    <row r="53" spans="1:40" ht="20.100000000000001" customHeight="1" thickBot="1" x14ac:dyDescent="0.2">
      <c r="A53" s="971" t="s">
        <v>19</v>
      </c>
      <c r="B53" s="972"/>
      <c r="C53" s="972"/>
      <c r="D53" s="972"/>
      <c r="E53" s="973" t="s">
        <v>158</v>
      </c>
      <c r="F53" s="974"/>
      <c r="G53" s="974"/>
      <c r="H53" s="974"/>
      <c r="I53" s="974"/>
      <c r="J53" s="974"/>
      <c r="K53" s="974"/>
      <c r="L53" s="974"/>
      <c r="M53" s="974"/>
      <c r="N53" s="975"/>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100000</v>
      </c>
      <c r="F57" s="126"/>
      <c r="G57" s="126">
        <f>IFERROR(HLOOKUP($AF$38,$AA$56:$AI$57,2,FALSE)*1000,"")</f>
        <v>1000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1</v>
      </c>
      <c r="AE57" s="17">
        <v>100</v>
      </c>
      <c r="AF57" s="17">
        <v>1</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99000</v>
      </c>
      <c r="G58" s="9"/>
      <c r="H58" s="10">
        <f>IFERROR(G57-H59,"")</f>
        <v>0</v>
      </c>
      <c r="I58" s="9"/>
      <c r="J58" s="10">
        <f>IFERROR(I57-J59,"")</f>
        <v>0</v>
      </c>
      <c r="K58" s="9"/>
      <c r="L58" s="10">
        <f>IFERROR(K57-L59,"")</f>
        <v>0</v>
      </c>
      <c r="M58" s="9"/>
      <c r="N58" s="11">
        <f>IFERROR(M57-N59,"")</f>
        <v>0</v>
      </c>
      <c r="AA58" s="17">
        <v>0</v>
      </c>
      <c r="AB58" s="17">
        <v>0</v>
      </c>
      <c r="AC58" s="17">
        <v>0</v>
      </c>
      <c r="AD58" s="17">
        <v>291</v>
      </c>
      <c r="AE58" s="17">
        <v>99294</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1000</v>
      </c>
      <c r="G59" s="9"/>
      <c r="H59" s="10">
        <f>IFERROR(HLOOKUP($AF$38,$AA$60:$AI$61,2,FALSE)*1000,"")</f>
        <v>1000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99294</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706</v>
      </c>
      <c r="F61" s="126"/>
      <c r="G61" s="126">
        <f>IFERROR(G57-G60,"")</f>
        <v>1000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1</v>
      </c>
      <c r="AE61" s="18">
        <f t="shared" si="2"/>
        <v>1</v>
      </c>
      <c r="AF61" s="18">
        <f t="shared" si="2"/>
        <v>1</v>
      </c>
      <c r="AG61" s="18">
        <f t="shared" si="2"/>
        <v>0</v>
      </c>
      <c r="AH61" s="18">
        <f t="shared" si="2"/>
        <v>0</v>
      </c>
      <c r="AI61" s="18">
        <f t="shared" si="2"/>
        <v>0</v>
      </c>
      <c r="AL61" s="2" t="s">
        <v>52</v>
      </c>
    </row>
    <row r="62" spans="1:40" ht="20.100000000000001" customHeight="1" x14ac:dyDescent="0.15">
      <c r="A62" s="71"/>
      <c r="B62" s="72" t="s">
        <v>37</v>
      </c>
      <c r="C62" s="72"/>
      <c r="D62" s="72"/>
      <c r="E62" s="131">
        <f>IFERROR(E$60/E$57,"")</f>
        <v>0.99294000000000004</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159</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160</v>
      </c>
      <c r="C70" s="135"/>
      <c r="D70" s="20" t="s">
        <v>161</v>
      </c>
      <c r="E70" s="175">
        <f>IFERROR(HLOOKUP($AE$38,$AA$76:$AI$80,2,FALSE),"")</f>
        <v>68054</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162</v>
      </c>
      <c r="C71" s="135"/>
      <c r="D71" s="20" t="s">
        <v>161</v>
      </c>
      <c r="E71" s="175">
        <f>IFERROR(HLOOKUP($AE$38,$AA$76:$AI$80,3,FALSE),"")</f>
        <v>120056</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1</v>
      </c>
      <c r="AE71" s="19">
        <v>1</v>
      </c>
      <c r="AF71" s="19">
        <v>1</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68054</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120056</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163</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976" t="s">
        <v>7</v>
      </c>
      <c r="B85" s="977"/>
      <c r="C85" s="977"/>
      <c r="D85" s="977"/>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976" t="s">
        <v>11</v>
      </c>
      <c r="B87" s="977"/>
      <c r="C87" s="977"/>
      <c r="D87" s="977"/>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987" t="s">
        <v>14</v>
      </c>
      <c r="B89" s="988"/>
      <c r="C89" s="988"/>
      <c r="D89" s="988"/>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976" t="s">
        <v>16</v>
      </c>
      <c r="B91" s="977"/>
      <c r="C91" s="977"/>
      <c r="D91" s="978"/>
      <c r="E91" s="192" t="s">
        <v>164</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976" t="s">
        <v>28</v>
      </c>
      <c r="B98" s="977"/>
      <c r="C98" s="977"/>
      <c r="D98" s="978"/>
      <c r="E98" s="982" t="s">
        <v>61</v>
      </c>
      <c r="F98" s="983"/>
      <c r="G98" s="984" t="s">
        <v>29</v>
      </c>
      <c r="H98" s="985"/>
      <c r="I98" s="985"/>
      <c r="J98" s="985"/>
      <c r="K98" s="985"/>
      <c r="L98" s="985"/>
      <c r="M98" s="985"/>
      <c r="N98" s="986"/>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976" t="s">
        <v>39</v>
      </c>
      <c r="B105" s="977"/>
      <c r="C105" s="977"/>
      <c r="D105" s="978"/>
      <c r="E105" s="979" t="s">
        <v>165</v>
      </c>
      <c r="F105" s="980"/>
      <c r="G105" s="980"/>
      <c r="H105" s="980"/>
      <c r="I105" s="980"/>
      <c r="J105" s="980"/>
      <c r="K105" s="980"/>
      <c r="L105" s="980"/>
      <c r="M105" s="980"/>
      <c r="N105" s="981"/>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987" t="s">
        <v>3</v>
      </c>
      <c r="Q4" s="988"/>
      <c r="R4" s="988"/>
      <c r="S4" s="988"/>
      <c r="T4" s="51" t="str">
        <f>LEFT(E83,1)</f>
        <v>Ｂ</v>
      </c>
      <c r="U4" s="989" t="s">
        <v>4</v>
      </c>
      <c r="V4" s="989"/>
      <c r="W4" s="989"/>
      <c r="X4" s="99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第2節　公共交通網</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公共交通網の充実</v>
      </c>
      <c r="F6" s="45"/>
      <c r="G6" s="45"/>
      <c r="H6" s="45"/>
      <c r="I6" s="45"/>
      <c r="J6" s="45"/>
      <c r="K6" s="45"/>
      <c r="L6" s="45"/>
      <c r="M6" s="45"/>
      <c r="N6" s="46"/>
      <c r="P6" s="976" t="s">
        <v>7</v>
      </c>
      <c r="Q6" s="977"/>
      <c r="R6" s="977"/>
      <c r="S6" s="977"/>
      <c r="T6" s="51" t="str">
        <f>LEFT(E85,1)</f>
        <v>Ｂ</v>
      </c>
      <c r="U6" s="989" t="s">
        <v>8</v>
      </c>
      <c r="V6" s="989"/>
      <c r="W6" s="989"/>
      <c r="X6" s="99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991" t="s">
        <v>9</v>
      </c>
      <c r="B7" s="992"/>
      <c r="C7" s="992"/>
      <c r="D7" s="992"/>
      <c r="E7" s="993" t="str">
        <f t="shared" si="0"/>
        <v>自転車駐車場管理</v>
      </c>
      <c r="F7" s="994"/>
      <c r="G7" s="994"/>
      <c r="H7" s="994"/>
      <c r="I7" s="994"/>
      <c r="J7" s="994"/>
      <c r="K7" s="994"/>
      <c r="L7" s="994"/>
      <c r="M7" s="994"/>
      <c r="N7" s="995"/>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998" t="s">
        <v>10</v>
      </c>
      <c r="B8" s="999"/>
      <c r="C8" s="999"/>
      <c r="D8" s="999"/>
      <c r="E8" s="1008" t="str">
        <f t="shared" si="0"/>
        <v>交通政策課</v>
      </c>
      <c r="F8" s="1009"/>
      <c r="G8" s="1009"/>
      <c r="H8" s="1009"/>
      <c r="I8" s="1009"/>
      <c r="J8" s="1009"/>
      <c r="K8" s="1009"/>
      <c r="L8" s="1009"/>
      <c r="M8" s="1009"/>
      <c r="N8" s="1010"/>
      <c r="P8" s="1011" t="s">
        <v>11</v>
      </c>
      <c r="Q8" s="1012"/>
      <c r="R8" s="1012"/>
      <c r="S8" s="1012"/>
      <c r="T8" s="98" t="str">
        <f>LEFT(E87,1)</f>
        <v>Ａ</v>
      </c>
      <c r="U8" s="1013" t="s">
        <v>12</v>
      </c>
      <c r="V8" s="1013"/>
      <c r="W8" s="1013"/>
      <c r="X8" s="101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015" t="s">
        <v>13</v>
      </c>
      <c r="B9" s="1016"/>
      <c r="C9" s="1016"/>
      <c r="D9" s="1017"/>
      <c r="E9" s="1018" t="str">
        <f t="shared" si="0"/>
        <v>電車、バス利用者等の利便性を図るとともに、駅周辺の放置自転車の誘発防止、街並みの美観維持を目的として設置している自転車等駐車場の維持管理を行う。
有料自転車等駐車場（志木駅前暫定自転車駐車場を除く。）については、かもめ・日駐研共同企業を指定管理者とする（令和４年度～令和８年度）。</v>
      </c>
      <c r="F9" s="1019"/>
      <c r="G9" s="1019"/>
      <c r="H9" s="1019"/>
      <c r="I9" s="1019"/>
      <c r="J9" s="1019"/>
      <c r="K9" s="1019"/>
      <c r="L9" s="1019"/>
      <c r="M9" s="1019"/>
      <c r="N9" s="1020"/>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1021" t="s">
        <v>14</v>
      </c>
      <c r="Q10" s="1022"/>
      <c r="R10" s="1022"/>
      <c r="S10" s="1022"/>
      <c r="T10" s="51" t="str">
        <f>LEFT(E89,1)</f>
        <v>Ａ</v>
      </c>
      <c r="U10" s="1013" t="s">
        <v>15</v>
      </c>
      <c r="V10" s="1013"/>
      <c r="W10" s="1013"/>
      <c r="X10" s="101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自転車駐車場に係る諸費用について計画通り支出を行った。</v>
      </c>
      <c r="U12" s="996"/>
      <c r="V12" s="996"/>
      <c r="W12" s="996"/>
      <c r="X12" s="997"/>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998" t="s">
        <v>17</v>
      </c>
      <c r="B14" s="999"/>
      <c r="C14" s="999"/>
      <c r="D14" s="999"/>
      <c r="E14" s="1000" t="str">
        <f>E51</f>
        <v>■市が直接実施  □一部委託  ■全部委託・指定管理  □その他</v>
      </c>
      <c r="F14" s="1001"/>
      <c r="G14" s="1001"/>
      <c r="H14" s="1001"/>
      <c r="I14" s="1001"/>
      <c r="J14" s="1001"/>
      <c r="K14" s="1001"/>
      <c r="L14" s="1001"/>
      <c r="M14" s="1001"/>
      <c r="N14" s="1002"/>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998" t="s">
        <v>18</v>
      </c>
      <c r="B15" s="999"/>
      <c r="C15" s="999"/>
      <c r="D15" s="999"/>
      <c r="E15" s="1000" t="str">
        <f>E52</f>
        <v>□国・県の制度　 □国・県の制度＋市独自の制度　 ■市独自の制度</v>
      </c>
      <c r="F15" s="1001"/>
      <c r="G15" s="1001"/>
      <c r="H15" s="1001"/>
      <c r="I15" s="1001"/>
      <c r="J15" s="1001"/>
      <c r="K15" s="1001"/>
      <c r="L15" s="1001"/>
      <c r="M15" s="1001"/>
      <c r="N15" s="1002"/>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003" t="s">
        <v>19</v>
      </c>
      <c r="B16" s="1004"/>
      <c r="C16" s="1004"/>
      <c r="D16" s="1004"/>
      <c r="E16" s="1005" t="str">
        <f>E53</f>
        <v>新座市自転車等駐車場条例、新座市自転車等駐車場規則</v>
      </c>
      <c r="F16" s="1006"/>
      <c r="G16" s="1006"/>
      <c r="H16" s="1006"/>
      <c r="I16" s="1006"/>
      <c r="J16" s="1006"/>
      <c r="K16" s="1006"/>
      <c r="L16" s="1006"/>
      <c r="M16" s="1006"/>
      <c r="N16" s="1007"/>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Ⅰ</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6143000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16000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6127000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6019693</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123307</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0.97992723425036632</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自転車駐車場等の維持に係る諸費用を支出した。</v>
      </c>
      <c r="F26" s="142"/>
      <c r="G26" s="142"/>
      <c r="H26" s="142"/>
      <c r="I26" s="142"/>
      <c r="J26" s="142"/>
      <c r="K26" s="142"/>
      <c r="L26" s="142"/>
      <c r="M26" s="142"/>
      <c r="N26" s="143"/>
      <c r="O26" s="12"/>
      <c r="P26" s="1011" t="s">
        <v>39</v>
      </c>
      <c r="Q26" s="1012"/>
      <c r="R26" s="1012"/>
      <c r="S26" s="1023"/>
      <c r="T26" s="75" t="str">
        <f>E105</f>
        <v>・指定管理者との情報共有や担当による現地調査等により、自転車駐車場施設の状況を注視しながら、適宜、施設に係る諸費用の支出を行う。
・施設全般で老朽化が進んでおり、突発的な修繕等が必要となる可能性がある。
・自転車駐車場におけるキャッシュレス決済の導入、利用促進を進めていく。
・新座駅周辺の定期利用システムの老朽化に対応し、刷新を検討する。</v>
      </c>
      <c r="U26" s="996"/>
      <c r="V26" s="996"/>
      <c r="W26" s="996"/>
      <c r="X26" s="997"/>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志木駅南口地下自転車駐車場平均定期利用数</v>
      </c>
      <c r="C33" s="135"/>
      <c r="D33" s="15" t="str">
        <f t="shared" ref="D33:E36" si="1">D70</f>
        <v>台</v>
      </c>
      <c r="E33" s="950">
        <f t="shared" si="1"/>
        <v>1354</v>
      </c>
      <c r="F33" s="950"/>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新座駅南口地下自転車駐車場平均定期利用数</v>
      </c>
      <c r="C34" s="135"/>
      <c r="D34" s="15" t="str">
        <f t="shared" si="1"/>
        <v>台</v>
      </c>
      <c r="E34" s="950">
        <f t="shared" si="1"/>
        <v>2373</v>
      </c>
      <c r="F34" s="950"/>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第2節　公共交通網</v>
      </c>
      <c r="F42" s="45"/>
      <c r="G42" s="45"/>
      <c r="H42" s="45"/>
      <c r="I42" s="45"/>
      <c r="J42" s="45"/>
      <c r="K42" s="45"/>
      <c r="L42" s="45"/>
      <c r="M42" s="45"/>
      <c r="N42" s="46"/>
      <c r="AA42" s="2">
        <v>2</v>
      </c>
      <c r="AB42" s="2" t="s">
        <v>142</v>
      </c>
    </row>
    <row r="43" spans="1:35" ht="20.100000000000001" customHeight="1" x14ac:dyDescent="0.15">
      <c r="A43" s="43" t="s">
        <v>6</v>
      </c>
      <c r="B43" s="44"/>
      <c r="C43" s="44"/>
      <c r="D43" s="44"/>
      <c r="E43" s="45" t="str">
        <f>AB43</f>
        <v>施策１　公共交通網の充実</v>
      </c>
      <c r="F43" s="45"/>
      <c r="G43" s="45"/>
      <c r="H43" s="45"/>
      <c r="I43" s="45"/>
      <c r="J43" s="45"/>
      <c r="K43" s="45"/>
      <c r="L43" s="45"/>
      <c r="M43" s="45"/>
      <c r="N43" s="46"/>
      <c r="AA43" s="2">
        <v>1</v>
      </c>
      <c r="AB43" s="2" t="s">
        <v>143</v>
      </c>
    </row>
    <row r="44" spans="1:35" ht="20.100000000000001" customHeight="1" x14ac:dyDescent="0.15">
      <c r="A44" s="1035" t="s">
        <v>9</v>
      </c>
      <c r="B44" s="1036"/>
      <c r="C44" s="1036"/>
      <c r="D44" s="1036"/>
      <c r="E44" s="1037" t="s">
        <v>166</v>
      </c>
      <c r="F44" s="1038"/>
      <c r="G44" s="1038"/>
      <c r="H44" s="1038"/>
      <c r="I44" s="1038"/>
      <c r="J44" s="1038"/>
      <c r="K44" s="1038"/>
      <c r="L44" s="1038"/>
      <c r="M44" s="1038"/>
      <c r="N44" s="1039"/>
    </row>
    <row r="45" spans="1:35" ht="20.100000000000001" customHeight="1" x14ac:dyDescent="0.15">
      <c r="A45" s="1030" t="s">
        <v>10</v>
      </c>
      <c r="B45" s="1031"/>
      <c r="C45" s="1031"/>
      <c r="D45" s="1031"/>
      <c r="E45" s="1040" t="s">
        <v>145</v>
      </c>
      <c r="F45" s="1041"/>
      <c r="G45" s="1041"/>
      <c r="H45" s="1041"/>
      <c r="I45" s="1041"/>
      <c r="J45" s="1041"/>
      <c r="K45" s="1041"/>
      <c r="L45" s="1041"/>
      <c r="M45" s="1041"/>
      <c r="N45" s="1042"/>
    </row>
    <row r="46" spans="1:35" ht="20.100000000000001" customHeight="1" x14ac:dyDescent="0.15">
      <c r="A46" s="1024" t="s">
        <v>13</v>
      </c>
      <c r="B46" s="1025"/>
      <c r="C46" s="1025"/>
      <c r="D46" s="1026"/>
      <c r="E46" s="1027" t="s">
        <v>167</v>
      </c>
      <c r="F46" s="1028"/>
      <c r="G46" s="1028"/>
      <c r="H46" s="1028"/>
      <c r="I46" s="1028"/>
      <c r="J46" s="1028"/>
      <c r="K46" s="1028"/>
      <c r="L46" s="1028"/>
      <c r="M46" s="1028"/>
      <c r="N46" s="1029"/>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1030" t="s">
        <v>17</v>
      </c>
      <c r="B51" s="1031"/>
      <c r="C51" s="1031"/>
      <c r="D51" s="1031"/>
      <c r="E51" s="1032" t="str">
        <f>AA52 &amp; "市が直接実施  " &amp; AB52  &amp; "一部委託  "  &amp; AC52 &amp; "全部委託・指定管理  " &amp; AD52 &amp; "その他"</f>
        <v>■市が直接実施  □一部委託  ■全部委託・指定管理  □その他</v>
      </c>
      <c r="F51" s="1033"/>
      <c r="G51" s="1033"/>
      <c r="H51" s="1033"/>
      <c r="I51" s="1033"/>
      <c r="J51" s="1033"/>
      <c r="K51" s="1033"/>
      <c r="L51" s="1033"/>
      <c r="M51" s="1033"/>
      <c r="N51" s="1034"/>
    </row>
    <row r="52" spans="1:40" ht="20.100000000000001" customHeight="1" x14ac:dyDescent="0.15">
      <c r="A52" s="1030" t="s">
        <v>18</v>
      </c>
      <c r="B52" s="1031"/>
      <c r="C52" s="1031"/>
      <c r="D52" s="1031"/>
      <c r="E52" s="1032" t="str">
        <f>AA53 &amp; "国・県の制度　 " &amp; AB53  &amp; "国・県の制度＋市独自の制度　 "  &amp; AC53  &amp; "市独自の制度"</f>
        <v>□国・県の制度　 □国・県の制度＋市独自の制度　 ■市独自の制度</v>
      </c>
      <c r="F52" s="1033"/>
      <c r="G52" s="1033"/>
      <c r="H52" s="1033"/>
      <c r="I52" s="1033"/>
      <c r="J52" s="1033"/>
      <c r="K52" s="1033"/>
      <c r="L52" s="1033"/>
      <c r="M52" s="1033"/>
      <c r="N52" s="1034"/>
      <c r="AA52" s="2" t="s">
        <v>49</v>
      </c>
      <c r="AB52" s="2" t="s">
        <v>50</v>
      </c>
      <c r="AC52" s="2" t="s">
        <v>49</v>
      </c>
      <c r="AD52" s="2" t="s">
        <v>50</v>
      </c>
    </row>
    <row r="53" spans="1:40" ht="20.100000000000001" customHeight="1" thickBot="1" x14ac:dyDescent="0.2">
      <c r="A53" s="1043" t="s">
        <v>19</v>
      </c>
      <c r="B53" s="1044"/>
      <c r="C53" s="1044"/>
      <c r="D53" s="1044"/>
      <c r="E53" s="1045" t="s">
        <v>168</v>
      </c>
      <c r="F53" s="1046"/>
      <c r="G53" s="1046"/>
      <c r="H53" s="1046"/>
      <c r="I53" s="1046"/>
      <c r="J53" s="1046"/>
      <c r="K53" s="1046"/>
      <c r="L53" s="1046"/>
      <c r="M53" s="1046"/>
      <c r="N53" s="1047"/>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6143000</v>
      </c>
      <c r="F57" s="126"/>
      <c r="G57" s="126">
        <f>IFERROR(HLOOKUP($AF$38,$AA$56:$AI$57,2,FALSE)*1000,"")</f>
        <v>17031000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6743</v>
      </c>
      <c r="AE57" s="17">
        <v>6143</v>
      </c>
      <c r="AF57" s="17">
        <v>17031</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16000</v>
      </c>
      <c r="G58" s="9"/>
      <c r="H58" s="10">
        <f>IFERROR(G57-H59,"")</f>
        <v>0</v>
      </c>
      <c r="I58" s="9"/>
      <c r="J58" s="10">
        <f>IFERROR(I57-J59,"")</f>
        <v>0</v>
      </c>
      <c r="K58" s="9"/>
      <c r="L58" s="10">
        <f>IFERROR(K57-L59,"")</f>
        <v>0</v>
      </c>
      <c r="M58" s="9"/>
      <c r="N58" s="11">
        <f>IFERROR(M57-N59,"")</f>
        <v>0</v>
      </c>
      <c r="AA58" s="17">
        <v>0</v>
      </c>
      <c r="AB58" s="17">
        <v>0</v>
      </c>
      <c r="AC58" s="17">
        <v>0</v>
      </c>
      <c r="AD58" s="17">
        <v>5670717</v>
      </c>
      <c r="AE58" s="17">
        <v>6019693</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6127000</v>
      </c>
      <c r="G59" s="9"/>
      <c r="H59" s="10">
        <f>IFERROR(HLOOKUP($AF$38,$AA$60:$AI$61,2,FALSE)*1000,"")</f>
        <v>17031000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6019693</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123307</v>
      </c>
      <c r="F61" s="126"/>
      <c r="G61" s="126">
        <f>IFERROR(G57-G60,"")</f>
        <v>17031000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7358</v>
      </c>
      <c r="AE61" s="18">
        <f t="shared" si="2"/>
        <v>6127</v>
      </c>
      <c r="AF61" s="18">
        <f t="shared" si="2"/>
        <v>17031</v>
      </c>
      <c r="AG61" s="18">
        <f t="shared" si="2"/>
        <v>0</v>
      </c>
      <c r="AH61" s="18">
        <f t="shared" si="2"/>
        <v>0</v>
      </c>
      <c r="AI61" s="18">
        <f t="shared" si="2"/>
        <v>0</v>
      </c>
      <c r="AL61" s="2" t="s">
        <v>52</v>
      </c>
    </row>
    <row r="62" spans="1:40" ht="20.100000000000001" customHeight="1" x14ac:dyDescent="0.15">
      <c r="A62" s="71"/>
      <c r="B62" s="72" t="s">
        <v>37</v>
      </c>
      <c r="C62" s="72"/>
      <c r="D62" s="72"/>
      <c r="E62" s="131">
        <f>IFERROR(E$60/E$57,"")</f>
        <v>0.97992723425036632</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169</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170</v>
      </c>
      <c r="C70" s="135"/>
      <c r="D70" s="20" t="s">
        <v>161</v>
      </c>
      <c r="E70" s="175">
        <f>IFERROR(HLOOKUP($AE$38,$AA$76:$AI$80,2,FALSE),"")</f>
        <v>1354</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171</v>
      </c>
      <c r="C71" s="135"/>
      <c r="D71" s="20" t="s">
        <v>161</v>
      </c>
      <c r="E71" s="175">
        <f>IFERROR(HLOOKUP($AE$38,$AA$76:$AI$80,3,FALSE),"")</f>
        <v>2373</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7358</v>
      </c>
      <c r="AE71" s="19">
        <v>6127</v>
      </c>
      <c r="AF71" s="19">
        <v>17031</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1354</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2373</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1048" t="s">
        <v>7</v>
      </c>
      <c r="B85" s="1049"/>
      <c r="C85" s="1049"/>
      <c r="D85" s="1049"/>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1048" t="s">
        <v>11</v>
      </c>
      <c r="B87" s="1049"/>
      <c r="C87" s="1049"/>
      <c r="D87" s="1049"/>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1059" t="s">
        <v>14</v>
      </c>
      <c r="B89" s="1060"/>
      <c r="C89" s="1060"/>
      <c r="D89" s="1060"/>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1048" t="s">
        <v>16</v>
      </c>
      <c r="B91" s="1049"/>
      <c r="C91" s="1049"/>
      <c r="D91" s="1050"/>
      <c r="E91" s="192" t="s">
        <v>172</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1048" t="s">
        <v>28</v>
      </c>
      <c r="B98" s="1049"/>
      <c r="C98" s="1049"/>
      <c r="D98" s="1050"/>
      <c r="E98" s="1054" t="s">
        <v>173</v>
      </c>
      <c r="F98" s="1055"/>
      <c r="G98" s="1056" t="s">
        <v>29</v>
      </c>
      <c r="H98" s="1057"/>
      <c r="I98" s="1057"/>
      <c r="J98" s="1057"/>
      <c r="K98" s="1057"/>
      <c r="L98" s="1057"/>
      <c r="M98" s="1057"/>
      <c r="N98" s="1058"/>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1048" t="s">
        <v>39</v>
      </c>
      <c r="B105" s="1049"/>
      <c r="C105" s="1049"/>
      <c r="D105" s="1050"/>
      <c r="E105" s="1051" t="s">
        <v>174</v>
      </c>
      <c r="F105" s="1052"/>
      <c r="G105" s="1052"/>
      <c r="H105" s="1052"/>
      <c r="I105" s="1052"/>
      <c r="J105" s="1052"/>
      <c r="K105" s="1052"/>
      <c r="L105" s="1052"/>
      <c r="M105" s="1052"/>
      <c r="N105" s="1053"/>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1059" t="s">
        <v>3</v>
      </c>
      <c r="Q4" s="1060"/>
      <c r="R4" s="1060"/>
      <c r="S4" s="1060"/>
      <c r="T4" s="51" t="str">
        <f>LEFT(E83,1)</f>
        <v>Ｂ</v>
      </c>
      <c r="U4" s="1061" t="s">
        <v>4</v>
      </c>
      <c r="V4" s="1061"/>
      <c r="W4" s="1061"/>
      <c r="X4" s="106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第2節　公共交通網</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公共交通網の充実</v>
      </c>
      <c r="F6" s="45"/>
      <c r="G6" s="45"/>
      <c r="H6" s="45"/>
      <c r="I6" s="45"/>
      <c r="J6" s="45"/>
      <c r="K6" s="45"/>
      <c r="L6" s="45"/>
      <c r="M6" s="45"/>
      <c r="N6" s="46"/>
      <c r="P6" s="1048" t="s">
        <v>7</v>
      </c>
      <c r="Q6" s="1049"/>
      <c r="R6" s="1049"/>
      <c r="S6" s="1049"/>
      <c r="T6" s="51" t="str">
        <f>LEFT(E85,1)</f>
        <v>Ａ</v>
      </c>
      <c r="U6" s="1061" t="s">
        <v>8</v>
      </c>
      <c r="V6" s="1061"/>
      <c r="W6" s="1061"/>
      <c r="X6" s="106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063" t="s">
        <v>9</v>
      </c>
      <c r="B7" s="1064"/>
      <c r="C7" s="1064"/>
      <c r="D7" s="1064"/>
      <c r="E7" s="1065" t="str">
        <f t="shared" si="0"/>
        <v>コミュニティバス運行</v>
      </c>
      <c r="F7" s="1066"/>
      <c r="G7" s="1066"/>
      <c r="H7" s="1066"/>
      <c r="I7" s="1066"/>
      <c r="J7" s="1066"/>
      <c r="K7" s="1066"/>
      <c r="L7" s="1066"/>
      <c r="M7" s="1066"/>
      <c r="N7" s="1067"/>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070" t="s">
        <v>10</v>
      </c>
      <c r="B8" s="1071"/>
      <c r="C8" s="1071"/>
      <c r="D8" s="1071"/>
      <c r="E8" s="1080" t="str">
        <f t="shared" si="0"/>
        <v>交通政策課</v>
      </c>
      <c r="F8" s="1081"/>
      <c r="G8" s="1081"/>
      <c r="H8" s="1081"/>
      <c r="I8" s="1081"/>
      <c r="J8" s="1081"/>
      <c r="K8" s="1081"/>
      <c r="L8" s="1081"/>
      <c r="M8" s="1081"/>
      <c r="N8" s="1082"/>
      <c r="P8" s="1083" t="s">
        <v>11</v>
      </c>
      <c r="Q8" s="1084"/>
      <c r="R8" s="1084"/>
      <c r="S8" s="1084"/>
      <c r="T8" s="98" t="str">
        <f>LEFT(E87,1)</f>
        <v>Ａ</v>
      </c>
      <c r="U8" s="1085" t="s">
        <v>12</v>
      </c>
      <c r="V8" s="1085"/>
      <c r="W8" s="1085"/>
      <c r="X8" s="108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087" t="s">
        <v>13</v>
      </c>
      <c r="B9" s="1088"/>
      <c r="C9" s="1088"/>
      <c r="D9" s="1089"/>
      <c r="E9" s="1090" t="str">
        <f t="shared" si="0"/>
        <v>市内公共施設や病院等の利用者の利便性を図るため、市コミュニティバスを運行する。
路線　４コース／便数　７便／運行日　年末年始を除く毎日（土日祝日は減便運行）／料金　大人１８０円、子ども９０円（市内在住の満７５歳以上の高齢者、障がい者及び妊産婦は無料乗車証等を提示することにより無料）</v>
      </c>
      <c r="F9" s="1091"/>
      <c r="G9" s="1091"/>
      <c r="H9" s="1091"/>
      <c r="I9" s="1091"/>
      <c r="J9" s="1091"/>
      <c r="K9" s="1091"/>
      <c r="L9" s="1091"/>
      <c r="M9" s="1091"/>
      <c r="N9" s="1092"/>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1093" t="s">
        <v>14</v>
      </c>
      <c r="Q10" s="1094"/>
      <c r="R10" s="1094"/>
      <c r="S10" s="1094"/>
      <c r="T10" s="51" t="str">
        <f>LEFT(E89,1)</f>
        <v>Ａ</v>
      </c>
      <c r="U10" s="1085" t="s">
        <v>15</v>
      </c>
      <c r="V10" s="1085"/>
      <c r="W10" s="1085"/>
      <c r="X10" s="108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路線バスの運行が困難な地域において、公共施設、病院等の利用者の利便性向上を図るため、コミュニティバスを運行し、市内の交通不便地域の解消に努めた。</v>
      </c>
      <c r="U12" s="1068"/>
      <c r="V12" s="1068"/>
      <c r="W12" s="1068"/>
      <c r="X12" s="1069"/>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070" t="s">
        <v>17</v>
      </c>
      <c r="B14" s="1071"/>
      <c r="C14" s="1071"/>
      <c r="D14" s="1071"/>
      <c r="E14" s="1072" t="str">
        <f>E51</f>
        <v>□市が直接実施  □一部委託  ■全部委託・指定管理  □その他</v>
      </c>
      <c r="F14" s="1073"/>
      <c r="G14" s="1073"/>
      <c r="H14" s="1073"/>
      <c r="I14" s="1073"/>
      <c r="J14" s="1073"/>
      <c r="K14" s="1073"/>
      <c r="L14" s="1073"/>
      <c r="M14" s="1073"/>
      <c r="N14" s="1074"/>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070" t="s">
        <v>18</v>
      </c>
      <c r="B15" s="1071"/>
      <c r="C15" s="1071"/>
      <c r="D15" s="1071"/>
      <c r="E15" s="1072" t="str">
        <f>E52</f>
        <v>□国・県の制度　 □国・県の制度＋市独自の制度　 ■市独自の制度</v>
      </c>
      <c r="F15" s="1073"/>
      <c r="G15" s="1073"/>
      <c r="H15" s="1073"/>
      <c r="I15" s="1073"/>
      <c r="J15" s="1073"/>
      <c r="K15" s="1073"/>
      <c r="L15" s="1073"/>
      <c r="M15" s="1073"/>
      <c r="N15" s="1074"/>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075" t="s">
        <v>19</v>
      </c>
      <c r="B16" s="1076"/>
      <c r="C16" s="1076"/>
      <c r="D16" s="1076"/>
      <c r="E16" s="1077" t="str">
        <f>E53</f>
        <v>新座市コミュニティバス運行に関する年度協定書</v>
      </c>
      <c r="F16" s="1078"/>
      <c r="G16" s="1078"/>
      <c r="H16" s="1078"/>
      <c r="I16" s="1078"/>
      <c r="J16" s="1078"/>
      <c r="K16" s="1078"/>
      <c r="L16" s="1078"/>
      <c r="M16" s="1078"/>
      <c r="N16" s="1079"/>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65739000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65703000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36000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62597355</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3141645</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0.95221033176653125</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市内公共施設や病院等の利用者の利便性を図るため、市コミュニティバスを運行した。
年間運行日数　３６０日</v>
      </c>
      <c r="F26" s="142"/>
      <c r="G26" s="142"/>
      <c r="H26" s="142"/>
      <c r="I26" s="142"/>
      <c r="J26" s="142"/>
      <c r="K26" s="142"/>
      <c r="L26" s="142"/>
      <c r="M26" s="142"/>
      <c r="N26" s="143"/>
      <c r="O26" s="12"/>
      <c r="P26" s="1083" t="s">
        <v>39</v>
      </c>
      <c r="Q26" s="1084"/>
      <c r="R26" s="1084"/>
      <c r="S26" s="1095"/>
      <c r="T26" s="75" t="str">
        <f>E105</f>
        <v>市民等から、路線、運行時刻及び運行本数の更なる改善要望が寄せられているが、全国的な運転士不足により、運行本数の見直しや路線の拡大等は難しい状況である。
令和7年度に策定予定の地域公共交通計画の中で運行計画等を検討していく。</v>
      </c>
      <c r="U26" s="1068"/>
      <c r="V26" s="1068"/>
      <c r="W26" s="1068"/>
      <c r="X26" s="1069"/>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年間利用者数（延べ人数）</v>
      </c>
      <c r="C33" s="135"/>
      <c r="D33" s="15" t="str">
        <f t="shared" ref="D33:E36" si="1">D70</f>
        <v>人</v>
      </c>
      <c r="E33" s="950">
        <f t="shared" si="1"/>
        <v>154221</v>
      </c>
      <c r="F33" s="950"/>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第2節　公共交通網</v>
      </c>
      <c r="F42" s="45"/>
      <c r="G42" s="45"/>
      <c r="H42" s="45"/>
      <c r="I42" s="45"/>
      <c r="J42" s="45"/>
      <c r="K42" s="45"/>
      <c r="L42" s="45"/>
      <c r="M42" s="45"/>
      <c r="N42" s="46"/>
      <c r="AA42" s="2">
        <v>2</v>
      </c>
      <c r="AB42" s="2" t="s">
        <v>142</v>
      </c>
    </row>
    <row r="43" spans="1:35" ht="20.100000000000001" customHeight="1" x14ac:dyDescent="0.15">
      <c r="A43" s="43" t="s">
        <v>6</v>
      </c>
      <c r="B43" s="44"/>
      <c r="C43" s="44"/>
      <c r="D43" s="44"/>
      <c r="E43" s="45" t="str">
        <f>AB43</f>
        <v>施策１　公共交通網の充実</v>
      </c>
      <c r="F43" s="45"/>
      <c r="G43" s="45"/>
      <c r="H43" s="45"/>
      <c r="I43" s="45"/>
      <c r="J43" s="45"/>
      <c r="K43" s="45"/>
      <c r="L43" s="45"/>
      <c r="M43" s="45"/>
      <c r="N43" s="46"/>
      <c r="AA43" s="2">
        <v>1</v>
      </c>
      <c r="AB43" s="2" t="s">
        <v>143</v>
      </c>
    </row>
    <row r="44" spans="1:35" ht="20.100000000000001" customHeight="1" x14ac:dyDescent="0.15">
      <c r="A44" s="1107" t="s">
        <v>9</v>
      </c>
      <c r="B44" s="1108"/>
      <c r="C44" s="1108"/>
      <c r="D44" s="1108"/>
      <c r="E44" s="1109" t="s">
        <v>175</v>
      </c>
      <c r="F44" s="1110"/>
      <c r="G44" s="1110"/>
      <c r="H44" s="1110"/>
      <c r="I44" s="1110"/>
      <c r="J44" s="1110"/>
      <c r="K44" s="1110"/>
      <c r="L44" s="1110"/>
      <c r="M44" s="1110"/>
      <c r="N44" s="1111"/>
    </row>
    <row r="45" spans="1:35" ht="20.100000000000001" customHeight="1" x14ac:dyDescent="0.15">
      <c r="A45" s="1102" t="s">
        <v>10</v>
      </c>
      <c r="B45" s="1103"/>
      <c r="C45" s="1103"/>
      <c r="D45" s="1103"/>
      <c r="E45" s="1112" t="s">
        <v>145</v>
      </c>
      <c r="F45" s="1113"/>
      <c r="G45" s="1113"/>
      <c r="H45" s="1113"/>
      <c r="I45" s="1113"/>
      <c r="J45" s="1113"/>
      <c r="K45" s="1113"/>
      <c r="L45" s="1113"/>
      <c r="M45" s="1113"/>
      <c r="N45" s="1114"/>
    </row>
    <row r="46" spans="1:35" ht="20.100000000000001" customHeight="1" x14ac:dyDescent="0.15">
      <c r="A46" s="1096" t="s">
        <v>13</v>
      </c>
      <c r="B46" s="1097"/>
      <c r="C46" s="1097"/>
      <c r="D46" s="1098"/>
      <c r="E46" s="1099" t="s">
        <v>176</v>
      </c>
      <c r="F46" s="1100"/>
      <c r="G46" s="1100"/>
      <c r="H46" s="1100"/>
      <c r="I46" s="1100"/>
      <c r="J46" s="1100"/>
      <c r="K46" s="1100"/>
      <c r="L46" s="1100"/>
      <c r="M46" s="1100"/>
      <c r="N46" s="1101"/>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1102" t="s">
        <v>17</v>
      </c>
      <c r="B51" s="1103"/>
      <c r="C51" s="1103"/>
      <c r="D51" s="1103"/>
      <c r="E51" s="1104" t="str">
        <f>AA52 &amp; "市が直接実施  " &amp; AB52  &amp; "一部委託  "  &amp; AC52 &amp; "全部委託・指定管理  " &amp; AD52 &amp; "その他"</f>
        <v>□市が直接実施  □一部委託  ■全部委託・指定管理  □その他</v>
      </c>
      <c r="F51" s="1105"/>
      <c r="G51" s="1105"/>
      <c r="H51" s="1105"/>
      <c r="I51" s="1105"/>
      <c r="J51" s="1105"/>
      <c r="K51" s="1105"/>
      <c r="L51" s="1105"/>
      <c r="M51" s="1105"/>
      <c r="N51" s="1106"/>
    </row>
    <row r="52" spans="1:40" ht="20.100000000000001" customHeight="1" x14ac:dyDescent="0.15">
      <c r="A52" s="1102" t="s">
        <v>18</v>
      </c>
      <c r="B52" s="1103"/>
      <c r="C52" s="1103"/>
      <c r="D52" s="1103"/>
      <c r="E52" s="1104" t="str">
        <f>AA53 &amp; "国・県の制度　 " &amp; AB53  &amp; "国・県の制度＋市独自の制度　 "  &amp; AC53  &amp; "市独自の制度"</f>
        <v>□国・県の制度　 □国・県の制度＋市独自の制度　 ■市独自の制度</v>
      </c>
      <c r="F52" s="1105"/>
      <c r="G52" s="1105"/>
      <c r="H52" s="1105"/>
      <c r="I52" s="1105"/>
      <c r="J52" s="1105"/>
      <c r="K52" s="1105"/>
      <c r="L52" s="1105"/>
      <c r="M52" s="1105"/>
      <c r="N52" s="1106"/>
      <c r="AA52" s="2" t="s">
        <v>50</v>
      </c>
      <c r="AB52" s="2" t="s">
        <v>50</v>
      </c>
      <c r="AC52" s="2" t="s">
        <v>49</v>
      </c>
      <c r="AD52" s="2" t="s">
        <v>50</v>
      </c>
    </row>
    <row r="53" spans="1:40" ht="20.100000000000001" customHeight="1" thickBot="1" x14ac:dyDescent="0.2">
      <c r="A53" s="1115" t="s">
        <v>19</v>
      </c>
      <c r="B53" s="1116"/>
      <c r="C53" s="1116"/>
      <c r="D53" s="1116"/>
      <c r="E53" s="1117" t="s">
        <v>177</v>
      </c>
      <c r="F53" s="1118"/>
      <c r="G53" s="1118"/>
      <c r="H53" s="1118"/>
      <c r="I53" s="1118"/>
      <c r="J53" s="1118"/>
      <c r="K53" s="1118"/>
      <c r="L53" s="1118"/>
      <c r="M53" s="1118"/>
      <c r="N53" s="1119"/>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65739000</v>
      </c>
      <c r="F57" s="126"/>
      <c r="G57" s="126">
        <f>IFERROR(HLOOKUP($AF$38,$AA$56:$AI$57,2,FALSE)*1000,"")</f>
        <v>68913000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98200</v>
      </c>
      <c r="AE57" s="17">
        <v>65739</v>
      </c>
      <c r="AF57" s="17">
        <v>68913</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65703000</v>
      </c>
      <c r="G58" s="9"/>
      <c r="H58" s="10">
        <f>IFERROR(G57-H59,"")</f>
        <v>68877000</v>
      </c>
      <c r="I58" s="9"/>
      <c r="J58" s="10">
        <f>IFERROR(I57-J59,"")</f>
        <v>0</v>
      </c>
      <c r="K58" s="9"/>
      <c r="L58" s="10">
        <f>IFERROR(K57-L59,"")</f>
        <v>0</v>
      </c>
      <c r="M58" s="9"/>
      <c r="N58" s="11">
        <f>IFERROR(M57-N59,"")</f>
        <v>0</v>
      </c>
      <c r="AA58" s="17">
        <v>0</v>
      </c>
      <c r="AB58" s="17">
        <v>0</v>
      </c>
      <c r="AC58" s="17">
        <v>0</v>
      </c>
      <c r="AD58" s="17">
        <v>22307669</v>
      </c>
      <c r="AE58" s="17">
        <v>62597355</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36000</v>
      </c>
      <c r="G59" s="9"/>
      <c r="H59" s="10">
        <f>IFERROR(HLOOKUP($AF$38,$AA$60:$AI$61,2,FALSE)*1000,"")</f>
        <v>36000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62597355</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3141645</v>
      </c>
      <c r="F61" s="126"/>
      <c r="G61" s="126">
        <f>IFERROR(G57-G60,"")</f>
        <v>68913000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10036</v>
      </c>
      <c r="AE61" s="18">
        <f t="shared" si="2"/>
        <v>36</v>
      </c>
      <c r="AF61" s="18">
        <f t="shared" si="2"/>
        <v>36</v>
      </c>
      <c r="AG61" s="18">
        <f t="shared" si="2"/>
        <v>0</v>
      </c>
      <c r="AH61" s="18">
        <f t="shared" si="2"/>
        <v>0</v>
      </c>
      <c r="AI61" s="18">
        <f t="shared" si="2"/>
        <v>0</v>
      </c>
      <c r="AL61" s="2" t="s">
        <v>52</v>
      </c>
    </row>
    <row r="62" spans="1:40" ht="20.100000000000001" customHeight="1" x14ac:dyDescent="0.15">
      <c r="A62" s="71"/>
      <c r="B62" s="72" t="s">
        <v>37</v>
      </c>
      <c r="C62" s="72"/>
      <c r="D62" s="72"/>
      <c r="E62" s="131">
        <f>IFERROR(E$60/E$57,"")</f>
        <v>0.95221033176653125</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178</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179</v>
      </c>
      <c r="C70" s="135"/>
      <c r="D70" s="20" t="s">
        <v>68</v>
      </c>
      <c r="E70" s="175">
        <f>IFERROR(HLOOKUP($AE$38,$AA$76:$AI$80,2,FALSE),"")</f>
        <v>154221</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10036</v>
      </c>
      <c r="AE71" s="19">
        <v>36</v>
      </c>
      <c r="AF71" s="19">
        <v>36</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154221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1120" t="s">
        <v>7</v>
      </c>
      <c r="B85" s="1121"/>
      <c r="C85" s="1121"/>
      <c r="D85" s="1121"/>
      <c r="E85" s="177" t="s">
        <v>69</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1120" t="s">
        <v>11</v>
      </c>
      <c r="B87" s="1121"/>
      <c r="C87" s="1121"/>
      <c r="D87" s="1121"/>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1131" t="s">
        <v>14</v>
      </c>
      <c r="B89" s="1132"/>
      <c r="C89" s="1132"/>
      <c r="D89" s="1132"/>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1120" t="s">
        <v>16</v>
      </c>
      <c r="B91" s="1121"/>
      <c r="C91" s="1121"/>
      <c r="D91" s="1122"/>
      <c r="E91" s="192" t="s">
        <v>180</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1120" t="s">
        <v>28</v>
      </c>
      <c r="B98" s="1121"/>
      <c r="C98" s="1121"/>
      <c r="D98" s="1122"/>
      <c r="E98" s="1126" t="s">
        <v>61</v>
      </c>
      <c r="F98" s="1127"/>
      <c r="G98" s="1128" t="s">
        <v>29</v>
      </c>
      <c r="H98" s="1129"/>
      <c r="I98" s="1129"/>
      <c r="J98" s="1129"/>
      <c r="K98" s="1129"/>
      <c r="L98" s="1129"/>
      <c r="M98" s="1129"/>
      <c r="N98" s="1130"/>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1120" t="s">
        <v>39</v>
      </c>
      <c r="B105" s="1121"/>
      <c r="C105" s="1121"/>
      <c r="D105" s="1122"/>
      <c r="E105" s="1123" t="s">
        <v>181</v>
      </c>
      <c r="F105" s="1124"/>
      <c r="G105" s="1124"/>
      <c r="H105" s="1124"/>
      <c r="I105" s="1124"/>
      <c r="J105" s="1124"/>
      <c r="K105" s="1124"/>
      <c r="L105" s="1124"/>
      <c r="M105" s="1124"/>
      <c r="N105" s="1125"/>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1131" t="s">
        <v>3</v>
      </c>
      <c r="Q4" s="1132"/>
      <c r="R4" s="1132"/>
      <c r="S4" s="1132"/>
      <c r="T4" s="51" t="str">
        <f>LEFT(E83,1)</f>
        <v>Ｂ</v>
      </c>
      <c r="U4" s="1133" t="s">
        <v>4</v>
      </c>
      <c r="V4" s="1133"/>
      <c r="W4" s="1133"/>
      <c r="X4" s="113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第2節　公共交通網</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公共交通網の充実</v>
      </c>
      <c r="F6" s="45"/>
      <c r="G6" s="45"/>
      <c r="H6" s="45"/>
      <c r="I6" s="45"/>
      <c r="J6" s="45"/>
      <c r="K6" s="45"/>
      <c r="L6" s="45"/>
      <c r="M6" s="45"/>
      <c r="N6" s="46"/>
      <c r="P6" s="1120" t="s">
        <v>7</v>
      </c>
      <c r="Q6" s="1121"/>
      <c r="R6" s="1121"/>
      <c r="S6" s="1121"/>
      <c r="T6" s="51" t="str">
        <f>LEFT(E85,1)</f>
        <v>Ｂ</v>
      </c>
      <c r="U6" s="1133" t="s">
        <v>8</v>
      </c>
      <c r="V6" s="1133"/>
      <c r="W6" s="1133"/>
      <c r="X6" s="113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135" t="s">
        <v>9</v>
      </c>
      <c r="B7" s="1136"/>
      <c r="C7" s="1136"/>
      <c r="D7" s="1136"/>
      <c r="E7" s="1137" t="str">
        <f t="shared" si="0"/>
        <v>路線バス運行支援</v>
      </c>
      <c r="F7" s="1138"/>
      <c r="G7" s="1138"/>
      <c r="H7" s="1138"/>
      <c r="I7" s="1138"/>
      <c r="J7" s="1138"/>
      <c r="K7" s="1138"/>
      <c r="L7" s="1138"/>
      <c r="M7" s="1138"/>
      <c r="N7" s="1139"/>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142" t="s">
        <v>10</v>
      </c>
      <c r="B8" s="1143"/>
      <c r="C8" s="1143"/>
      <c r="D8" s="1143"/>
      <c r="E8" s="1152" t="str">
        <f t="shared" si="0"/>
        <v>交通政策課</v>
      </c>
      <c r="F8" s="1153"/>
      <c r="G8" s="1153"/>
      <c r="H8" s="1153"/>
      <c r="I8" s="1153"/>
      <c r="J8" s="1153"/>
      <c r="K8" s="1153"/>
      <c r="L8" s="1153"/>
      <c r="M8" s="1153"/>
      <c r="N8" s="1154"/>
      <c r="P8" s="1155" t="s">
        <v>11</v>
      </c>
      <c r="Q8" s="1156"/>
      <c r="R8" s="1156"/>
      <c r="S8" s="1156"/>
      <c r="T8" s="98" t="str">
        <f>LEFT(E87,1)</f>
        <v>Ａ</v>
      </c>
      <c r="U8" s="1157" t="s">
        <v>12</v>
      </c>
      <c r="V8" s="1157"/>
      <c r="W8" s="1157"/>
      <c r="X8" s="115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159" t="s">
        <v>13</v>
      </c>
      <c r="B9" s="1160"/>
      <c r="C9" s="1160"/>
      <c r="D9" s="1161"/>
      <c r="E9" s="1162" t="str">
        <f t="shared" si="0"/>
        <v>路線バスの待機場等の転貸等により、路線バスの運行を支援する。</v>
      </c>
      <c r="F9" s="1163"/>
      <c r="G9" s="1163"/>
      <c r="H9" s="1163"/>
      <c r="I9" s="1163"/>
      <c r="J9" s="1163"/>
      <c r="K9" s="1163"/>
      <c r="L9" s="1163"/>
      <c r="M9" s="1163"/>
      <c r="N9" s="1164"/>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1165" t="s">
        <v>14</v>
      </c>
      <c r="Q10" s="1166"/>
      <c r="R10" s="1166"/>
      <c r="S10" s="1166"/>
      <c r="T10" s="51" t="str">
        <f>LEFT(E89,1)</f>
        <v>Ａ</v>
      </c>
      <c r="U10" s="1157" t="s">
        <v>15</v>
      </c>
      <c r="V10" s="1157"/>
      <c r="W10" s="1157"/>
      <c r="X10" s="115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路線バスの利便性を確保することができた。</v>
      </c>
      <c r="U12" s="1140"/>
      <c r="V12" s="1140"/>
      <c r="W12" s="1140"/>
      <c r="X12" s="1141"/>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142" t="s">
        <v>17</v>
      </c>
      <c r="B14" s="1143"/>
      <c r="C14" s="1143"/>
      <c r="D14" s="1143"/>
      <c r="E14" s="1144" t="str">
        <f>E51</f>
        <v>■市が直接実施  □一部委託  □全部委託・指定管理  □その他</v>
      </c>
      <c r="F14" s="1145"/>
      <c r="G14" s="1145"/>
      <c r="H14" s="1145"/>
      <c r="I14" s="1145"/>
      <c r="J14" s="1145"/>
      <c r="K14" s="1145"/>
      <c r="L14" s="1145"/>
      <c r="M14" s="1145"/>
      <c r="N14" s="1146"/>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142" t="s">
        <v>18</v>
      </c>
      <c r="B15" s="1143"/>
      <c r="C15" s="1143"/>
      <c r="D15" s="1143"/>
      <c r="E15" s="1144" t="str">
        <f>E52</f>
        <v>□国・県の制度　 □国・県の制度＋市独自の制度　 ■市独自の制度</v>
      </c>
      <c r="F15" s="1145"/>
      <c r="G15" s="1145"/>
      <c r="H15" s="1145"/>
      <c r="I15" s="1145"/>
      <c r="J15" s="1145"/>
      <c r="K15" s="1145"/>
      <c r="L15" s="1145"/>
      <c r="M15" s="1145"/>
      <c r="N15" s="1146"/>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147" t="s">
        <v>19</v>
      </c>
      <c r="B16" s="1148"/>
      <c r="C16" s="1148"/>
      <c r="D16" s="1148"/>
      <c r="E16" s="1149" t="str">
        <f>E53</f>
        <v>なし</v>
      </c>
      <c r="F16" s="1150"/>
      <c r="G16" s="1150"/>
      <c r="H16" s="1150"/>
      <c r="I16" s="1150"/>
      <c r="J16" s="1150"/>
      <c r="K16" s="1150"/>
      <c r="L16" s="1150"/>
      <c r="M16" s="1150"/>
      <c r="N16" s="1151"/>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12476000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2601000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9875000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12474109</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1891</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0.99984842898364856</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路線バスの待機場等の転貸等により、路線バスの運行を支援した。</v>
      </c>
      <c r="F26" s="142"/>
      <c r="G26" s="142"/>
      <c r="H26" s="142"/>
      <c r="I26" s="142"/>
      <c r="J26" s="142"/>
      <c r="K26" s="142"/>
      <c r="L26" s="142"/>
      <c r="M26" s="142"/>
      <c r="N26" s="143"/>
      <c r="O26" s="12"/>
      <c r="P26" s="1155" t="s">
        <v>39</v>
      </c>
      <c r="Q26" s="1156"/>
      <c r="R26" s="1156"/>
      <c r="S26" s="1167"/>
      <c r="T26" s="75" t="str">
        <f>E105</f>
        <v>引き続き、地権者から土地を借り上げ、利便性の確保に努める。</v>
      </c>
      <c r="U26" s="1140"/>
      <c r="V26" s="1140"/>
      <c r="W26" s="1140"/>
      <c r="X26" s="1141"/>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路線バス事業者への転貸箇所数</v>
      </c>
      <c r="C33" s="135"/>
      <c r="D33" s="15" t="str">
        <f t="shared" ref="D33:E36" si="1">D70</f>
        <v>か所</v>
      </c>
      <c r="E33" s="133">
        <f t="shared" si="1"/>
        <v>4</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路線バスバス停等設置支援箇所数</v>
      </c>
      <c r="C34" s="135"/>
      <c r="D34" s="15" t="str">
        <f t="shared" si="1"/>
        <v>か所</v>
      </c>
      <c r="E34" s="133">
        <f t="shared" si="1"/>
        <v>4</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第2節　公共交通網</v>
      </c>
      <c r="F42" s="45"/>
      <c r="G42" s="45"/>
      <c r="H42" s="45"/>
      <c r="I42" s="45"/>
      <c r="J42" s="45"/>
      <c r="K42" s="45"/>
      <c r="L42" s="45"/>
      <c r="M42" s="45"/>
      <c r="N42" s="46"/>
      <c r="AA42" s="2">
        <v>2</v>
      </c>
      <c r="AB42" s="2" t="s">
        <v>142</v>
      </c>
    </row>
    <row r="43" spans="1:35" ht="20.100000000000001" customHeight="1" x14ac:dyDescent="0.15">
      <c r="A43" s="43" t="s">
        <v>6</v>
      </c>
      <c r="B43" s="44"/>
      <c r="C43" s="44"/>
      <c r="D43" s="44"/>
      <c r="E43" s="45" t="str">
        <f>AB43</f>
        <v>施策１　公共交通網の充実</v>
      </c>
      <c r="F43" s="45"/>
      <c r="G43" s="45"/>
      <c r="H43" s="45"/>
      <c r="I43" s="45"/>
      <c r="J43" s="45"/>
      <c r="K43" s="45"/>
      <c r="L43" s="45"/>
      <c r="M43" s="45"/>
      <c r="N43" s="46"/>
      <c r="AA43" s="2">
        <v>1</v>
      </c>
      <c r="AB43" s="2" t="s">
        <v>143</v>
      </c>
    </row>
    <row r="44" spans="1:35" ht="20.100000000000001" customHeight="1" x14ac:dyDescent="0.15">
      <c r="A44" s="1179" t="s">
        <v>9</v>
      </c>
      <c r="B44" s="1180"/>
      <c r="C44" s="1180"/>
      <c r="D44" s="1180"/>
      <c r="E44" s="1181" t="s">
        <v>182</v>
      </c>
      <c r="F44" s="1182"/>
      <c r="G44" s="1182"/>
      <c r="H44" s="1182"/>
      <c r="I44" s="1182"/>
      <c r="J44" s="1182"/>
      <c r="K44" s="1182"/>
      <c r="L44" s="1182"/>
      <c r="M44" s="1182"/>
      <c r="N44" s="1183"/>
    </row>
    <row r="45" spans="1:35" ht="20.100000000000001" customHeight="1" x14ac:dyDescent="0.15">
      <c r="A45" s="1174" t="s">
        <v>10</v>
      </c>
      <c r="B45" s="1175"/>
      <c r="C45" s="1175"/>
      <c r="D45" s="1175"/>
      <c r="E45" s="1184" t="s">
        <v>145</v>
      </c>
      <c r="F45" s="1185"/>
      <c r="G45" s="1185"/>
      <c r="H45" s="1185"/>
      <c r="I45" s="1185"/>
      <c r="J45" s="1185"/>
      <c r="K45" s="1185"/>
      <c r="L45" s="1185"/>
      <c r="M45" s="1185"/>
      <c r="N45" s="1186"/>
    </row>
    <row r="46" spans="1:35" ht="20.100000000000001" customHeight="1" x14ac:dyDescent="0.15">
      <c r="A46" s="1168" t="s">
        <v>13</v>
      </c>
      <c r="B46" s="1169"/>
      <c r="C46" s="1169"/>
      <c r="D46" s="1170"/>
      <c r="E46" s="1171" t="s">
        <v>183</v>
      </c>
      <c r="F46" s="1172"/>
      <c r="G46" s="1172"/>
      <c r="H46" s="1172"/>
      <c r="I46" s="1172"/>
      <c r="J46" s="1172"/>
      <c r="K46" s="1172"/>
      <c r="L46" s="1172"/>
      <c r="M46" s="1172"/>
      <c r="N46" s="1173"/>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1174" t="s">
        <v>17</v>
      </c>
      <c r="B51" s="1175"/>
      <c r="C51" s="1175"/>
      <c r="D51" s="1175"/>
      <c r="E51" s="1176" t="str">
        <f>AA52 &amp; "市が直接実施  " &amp; AB52  &amp; "一部委託  "  &amp; AC52 &amp; "全部委託・指定管理  " &amp; AD52 &amp; "その他"</f>
        <v>■市が直接実施  □一部委託  □全部委託・指定管理  □その他</v>
      </c>
      <c r="F51" s="1177"/>
      <c r="G51" s="1177"/>
      <c r="H51" s="1177"/>
      <c r="I51" s="1177"/>
      <c r="J51" s="1177"/>
      <c r="K51" s="1177"/>
      <c r="L51" s="1177"/>
      <c r="M51" s="1177"/>
      <c r="N51" s="1178"/>
    </row>
    <row r="52" spans="1:40" ht="20.100000000000001" customHeight="1" x14ac:dyDescent="0.15">
      <c r="A52" s="1174" t="s">
        <v>18</v>
      </c>
      <c r="B52" s="1175"/>
      <c r="C52" s="1175"/>
      <c r="D52" s="1175"/>
      <c r="E52" s="1176" t="str">
        <f>AA53 &amp; "国・県の制度　 " &amp; AB53  &amp; "国・県の制度＋市独自の制度　 "  &amp; AC53  &amp; "市独自の制度"</f>
        <v>□国・県の制度　 □国・県の制度＋市独自の制度　 ■市独自の制度</v>
      </c>
      <c r="F52" s="1177"/>
      <c r="G52" s="1177"/>
      <c r="H52" s="1177"/>
      <c r="I52" s="1177"/>
      <c r="J52" s="1177"/>
      <c r="K52" s="1177"/>
      <c r="L52" s="1177"/>
      <c r="M52" s="1177"/>
      <c r="N52" s="1178"/>
      <c r="AA52" s="2" t="s">
        <v>49</v>
      </c>
      <c r="AB52" s="2" t="s">
        <v>50</v>
      </c>
      <c r="AC52" s="2" t="s">
        <v>50</v>
      </c>
      <c r="AD52" s="2" t="s">
        <v>50</v>
      </c>
    </row>
    <row r="53" spans="1:40" ht="20.100000000000001" customHeight="1" thickBot="1" x14ac:dyDescent="0.2">
      <c r="A53" s="1187" t="s">
        <v>19</v>
      </c>
      <c r="B53" s="1188"/>
      <c r="C53" s="1188"/>
      <c r="D53" s="1188"/>
      <c r="E53" s="1189" t="s">
        <v>65</v>
      </c>
      <c r="F53" s="1190"/>
      <c r="G53" s="1190"/>
      <c r="H53" s="1190"/>
      <c r="I53" s="1190"/>
      <c r="J53" s="1190"/>
      <c r="K53" s="1190"/>
      <c r="L53" s="1190"/>
      <c r="M53" s="1190"/>
      <c r="N53" s="1191"/>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12476000</v>
      </c>
      <c r="F57" s="126"/>
      <c r="G57" s="126">
        <f>IFERROR(HLOOKUP($AF$38,$AA$56:$AI$57,2,FALSE)*1000,"")</f>
        <v>8338000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8295</v>
      </c>
      <c r="AE57" s="17">
        <v>12476</v>
      </c>
      <c r="AF57" s="17">
        <v>8338</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2601000</v>
      </c>
      <c r="G58" s="9"/>
      <c r="H58" s="10">
        <f>IFERROR(G57-H59,"")</f>
        <v>1305000</v>
      </c>
      <c r="I58" s="9"/>
      <c r="J58" s="10">
        <f>IFERROR(I57-J59,"")</f>
        <v>0</v>
      </c>
      <c r="K58" s="9"/>
      <c r="L58" s="10">
        <f>IFERROR(K57-L59,"")</f>
        <v>0</v>
      </c>
      <c r="M58" s="9"/>
      <c r="N58" s="11">
        <f>IFERROR(M57-N59,"")</f>
        <v>0</v>
      </c>
      <c r="AA58" s="17">
        <v>0</v>
      </c>
      <c r="AB58" s="17">
        <v>0</v>
      </c>
      <c r="AC58" s="17">
        <v>0</v>
      </c>
      <c r="AD58" s="17">
        <v>4363151</v>
      </c>
      <c r="AE58" s="17">
        <v>12474109</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9875000</v>
      </c>
      <c r="G59" s="9"/>
      <c r="H59" s="10">
        <f>IFERROR(HLOOKUP($AF$38,$AA$60:$AI$61,2,FALSE)*1000,"")</f>
        <v>7033000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12474109</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1891</v>
      </c>
      <c r="F61" s="126"/>
      <c r="G61" s="126">
        <f>IFERROR(G57-G60,"")</f>
        <v>8338000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6992</v>
      </c>
      <c r="AE61" s="18">
        <f t="shared" si="2"/>
        <v>9875</v>
      </c>
      <c r="AF61" s="18">
        <f t="shared" si="2"/>
        <v>7033</v>
      </c>
      <c r="AG61" s="18">
        <f t="shared" si="2"/>
        <v>0</v>
      </c>
      <c r="AH61" s="18">
        <f t="shared" si="2"/>
        <v>0</v>
      </c>
      <c r="AI61" s="18">
        <f t="shared" si="2"/>
        <v>0</v>
      </c>
      <c r="AL61" s="2" t="s">
        <v>52</v>
      </c>
    </row>
    <row r="62" spans="1:40" ht="20.100000000000001" customHeight="1" x14ac:dyDescent="0.15">
      <c r="A62" s="71"/>
      <c r="B62" s="72" t="s">
        <v>37</v>
      </c>
      <c r="C62" s="72"/>
      <c r="D62" s="72"/>
      <c r="E62" s="131">
        <f>IFERROR(E$60/E$57,"")</f>
        <v>0.99984842898364856</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184</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185</v>
      </c>
      <c r="C70" s="135"/>
      <c r="D70" s="20" t="s">
        <v>186</v>
      </c>
      <c r="E70" s="175">
        <f>IFERROR(HLOOKUP($AE$38,$AA$76:$AI$80,2,FALSE),"")</f>
        <v>4</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187</v>
      </c>
      <c r="C71" s="135"/>
      <c r="D71" s="20" t="s">
        <v>186</v>
      </c>
      <c r="E71" s="175">
        <f>IFERROR(HLOOKUP($AE$38,$AA$76:$AI$80,3,FALSE),"")</f>
        <v>4</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6992</v>
      </c>
      <c r="AE71" s="19">
        <v>9875</v>
      </c>
      <c r="AF71" s="19">
        <v>7033</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4</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4</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1192" t="s">
        <v>7</v>
      </c>
      <c r="B85" s="1193"/>
      <c r="C85" s="1193"/>
      <c r="D85" s="1193"/>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1192" t="s">
        <v>11</v>
      </c>
      <c r="B87" s="1193"/>
      <c r="C87" s="1193"/>
      <c r="D87" s="1193"/>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1203" t="s">
        <v>14</v>
      </c>
      <c r="B89" s="1204"/>
      <c r="C89" s="1204"/>
      <c r="D89" s="1204"/>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1192" t="s">
        <v>16</v>
      </c>
      <c r="B91" s="1193"/>
      <c r="C91" s="1193"/>
      <c r="D91" s="1194"/>
      <c r="E91" s="192" t="s">
        <v>188</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1192" t="s">
        <v>28</v>
      </c>
      <c r="B98" s="1193"/>
      <c r="C98" s="1193"/>
      <c r="D98" s="1194"/>
      <c r="E98" s="1198" t="s">
        <v>61</v>
      </c>
      <c r="F98" s="1199"/>
      <c r="G98" s="1200" t="s">
        <v>29</v>
      </c>
      <c r="H98" s="1201"/>
      <c r="I98" s="1201"/>
      <c r="J98" s="1201"/>
      <c r="K98" s="1201"/>
      <c r="L98" s="1201"/>
      <c r="M98" s="1201"/>
      <c r="N98" s="1202"/>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1192" t="s">
        <v>39</v>
      </c>
      <c r="B105" s="1193"/>
      <c r="C105" s="1193"/>
      <c r="D105" s="1194"/>
      <c r="E105" s="1195" t="s">
        <v>189</v>
      </c>
      <c r="F105" s="1196"/>
      <c r="G105" s="1196"/>
      <c r="H105" s="1196"/>
      <c r="I105" s="1196"/>
      <c r="J105" s="1196"/>
      <c r="K105" s="1196"/>
      <c r="L105" s="1196"/>
      <c r="M105" s="1196"/>
      <c r="N105" s="1197"/>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1203" t="s">
        <v>3</v>
      </c>
      <c r="Q4" s="1204"/>
      <c r="R4" s="1204"/>
      <c r="S4" s="1204"/>
      <c r="T4" s="51" t="str">
        <f>LEFT(E83,1)</f>
        <v>Ｂ</v>
      </c>
      <c r="U4" s="1205" t="s">
        <v>4</v>
      </c>
      <c r="V4" s="1205"/>
      <c r="W4" s="1205"/>
      <c r="X4" s="120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第2節　公共交通網</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公共交通網の充実</v>
      </c>
      <c r="F6" s="45"/>
      <c r="G6" s="45"/>
      <c r="H6" s="45"/>
      <c r="I6" s="45"/>
      <c r="J6" s="45"/>
      <c r="K6" s="45"/>
      <c r="L6" s="45"/>
      <c r="M6" s="45"/>
      <c r="N6" s="46"/>
      <c r="P6" s="1192" t="s">
        <v>7</v>
      </c>
      <c r="Q6" s="1193"/>
      <c r="R6" s="1193"/>
      <c r="S6" s="1193"/>
      <c r="T6" s="51" t="str">
        <f>LEFT(E85,1)</f>
        <v>Ａ</v>
      </c>
      <c r="U6" s="1205" t="s">
        <v>8</v>
      </c>
      <c r="V6" s="1205"/>
      <c r="W6" s="1205"/>
      <c r="X6" s="120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207" t="s">
        <v>9</v>
      </c>
      <c r="B7" s="1208"/>
      <c r="C7" s="1208"/>
      <c r="D7" s="1208"/>
      <c r="E7" s="1209" t="str">
        <f t="shared" si="0"/>
        <v>地域公共交通システム</v>
      </c>
      <c r="F7" s="1210"/>
      <c r="G7" s="1210"/>
      <c r="H7" s="1210"/>
      <c r="I7" s="1210"/>
      <c r="J7" s="1210"/>
      <c r="K7" s="1210"/>
      <c r="L7" s="1210"/>
      <c r="M7" s="1210"/>
      <c r="N7" s="1211"/>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214" t="s">
        <v>10</v>
      </c>
      <c r="B8" s="1215"/>
      <c r="C8" s="1215"/>
      <c r="D8" s="1215"/>
      <c r="E8" s="1224" t="str">
        <f t="shared" si="0"/>
        <v>交通政策課</v>
      </c>
      <c r="F8" s="1225"/>
      <c r="G8" s="1225"/>
      <c r="H8" s="1225"/>
      <c r="I8" s="1225"/>
      <c r="J8" s="1225"/>
      <c r="K8" s="1225"/>
      <c r="L8" s="1225"/>
      <c r="M8" s="1225"/>
      <c r="N8" s="1226"/>
      <c r="P8" s="1227" t="s">
        <v>11</v>
      </c>
      <c r="Q8" s="1228"/>
      <c r="R8" s="1228"/>
      <c r="S8" s="1228"/>
      <c r="T8" s="98" t="str">
        <f>LEFT(E87,1)</f>
        <v>Ａ</v>
      </c>
      <c r="U8" s="1229" t="s">
        <v>12</v>
      </c>
      <c r="V8" s="1229"/>
      <c r="W8" s="1229"/>
      <c r="X8" s="123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231" t="s">
        <v>13</v>
      </c>
      <c r="B9" s="1232"/>
      <c r="C9" s="1232"/>
      <c r="D9" s="1233"/>
      <c r="E9" s="1234" t="str">
        <f t="shared" si="0"/>
        <v>コミュニティバス「にいバス」等の公共交通機関について、市民の利便性向上を図るため、地域公共交通会議を開催する。</v>
      </c>
      <c r="F9" s="1235"/>
      <c r="G9" s="1235"/>
      <c r="H9" s="1235"/>
      <c r="I9" s="1235"/>
      <c r="J9" s="1235"/>
      <c r="K9" s="1235"/>
      <c r="L9" s="1235"/>
      <c r="M9" s="1235"/>
      <c r="N9" s="1236"/>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1237" t="s">
        <v>14</v>
      </c>
      <c r="Q10" s="1238"/>
      <c r="R10" s="1238"/>
      <c r="S10" s="1238"/>
      <c r="T10" s="51" t="str">
        <f>LEFT(E89,1)</f>
        <v>Ａ</v>
      </c>
      <c r="U10" s="1229" t="s">
        <v>15</v>
      </c>
      <c r="V10" s="1229"/>
      <c r="W10" s="1229"/>
      <c r="X10" s="123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地域公共交通会議は、道路運送法の規定に基づき、市内における需要に応じた市民生活に必要な旅客輸送の確保その他市民の利便の増進を図り、本市の実情に即した輸送サービスの実現に必要となる事項を協議し、並びに地域公共交通の活性化及び再生に関する法律第６条第１項の規定に基づき、地域公共交通計画の作成及び実施に関し必要となる事項を協議するため設置している。そのような中、全国的に深刻化しているバスやタクシー運転手の成り手不足や、２０２４年問題に対応しながらも持続可能な公共交通を実現するためには、同会議において、協議を重ねながら解決策を見出す必要がある。</v>
      </c>
      <c r="U12" s="1212"/>
      <c r="V12" s="1212"/>
      <c r="W12" s="1212"/>
      <c r="X12" s="1213"/>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214" t="s">
        <v>17</v>
      </c>
      <c r="B14" s="1215"/>
      <c r="C14" s="1215"/>
      <c r="D14" s="1215"/>
      <c r="E14" s="1216" t="str">
        <f>E51</f>
        <v>■市が直接実施  □一部委託  □全部委託・指定管理  □その他</v>
      </c>
      <c r="F14" s="1217"/>
      <c r="G14" s="1217"/>
      <c r="H14" s="1217"/>
      <c r="I14" s="1217"/>
      <c r="J14" s="1217"/>
      <c r="K14" s="1217"/>
      <c r="L14" s="1217"/>
      <c r="M14" s="1217"/>
      <c r="N14" s="1218"/>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214" t="s">
        <v>18</v>
      </c>
      <c r="B15" s="1215"/>
      <c r="C15" s="1215"/>
      <c r="D15" s="1215"/>
      <c r="E15" s="1216" t="str">
        <f>E52</f>
        <v>□国・県の制度　 ■国・県の制度＋市独自の制度　 □市独自の制度</v>
      </c>
      <c r="F15" s="1217"/>
      <c r="G15" s="1217"/>
      <c r="H15" s="1217"/>
      <c r="I15" s="1217"/>
      <c r="J15" s="1217"/>
      <c r="K15" s="1217"/>
      <c r="L15" s="1217"/>
      <c r="M15" s="1217"/>
      <c r="N15" s="1218"/>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219" t="s">
        <v>19</v>
      </c>
      <c r="B16" s="1220"/>
      <c r="C16" s="1220"/>
      <c r="D16" s="1220"/>
      <c r="E16" s="1221" t="str">
        <f>E53</f>
        <v>道路運送法、地域公共交通の活性化及び再生に関する法律</v>
      </c>
      <c r="F16" s="1222"/>
      <c r="G16" s="1222"/>
      <c r="H16" s="1222"/>
      <c r="I16" s="1222"/>
      <c r="J16" s="1222"/>
      <c r="K16" s="1222"/>
      <c r="L16" s="1222"/>
      <c r="M16" s="1222"/>
      <c r="N16" s="1223"/>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Ⅰ</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315000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315000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76000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239000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0.24126984126984127</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地域公共交通計画の策定に向けて必要な法定協議会を整備するとともに、同計画の意義や必要性、今後のスケジュール等について共有するため会議を開催した。
　新座市地域公共交通会議の構成員　２８人
　（公共交通事業者等の代表、公募市民、学識経験者、関係行政機関等）
　＜令和６年３月２５日開催＞
　審議内容　新座市地域公共交通会議について
　　　　　　新座市地域公共交通計画の作成について</v>
      </c>
      <c r="F26" s="142"/>
      <c r="G26" s="142"/>
      <c r="H26" s="142"/>
      <c r="I26" s="142"/>
      <c r="J26" s="142"/>
      <c r="K26" s="142"/>
      <c r="L26" s="142"/>
      <c r="M26" s="142"/>
      <c r="N26" s="143"/>
      <c r="O26" s="12"/>
      <c r="P26" s="1227" t="s">
        <v>39</v>
      </c>
      <c r="Q26" s="1228"/>
      <c r="R26" s="1228"/>
      <c r="S26" s="1239"/>
      <c r="T26" s="75" t="str">
        <f>E105</f>
        <v>地域公共交通計画の策定に向けては、地域公共交通会議における協議を重ねる必要があることから、会議資料の事前送付を前提に、会議中に多くの意見を引き出すことができるよう工夫を図り、本市にとって望ましい地域旅客運送サービスの実現に向けた計画の策定及び事業の実施を推進する。</v>
      </c>
      <c r="U26" s="1212"/>
      <c r="V26" s="1212"/>
      <c r="W26" s="1212"/>
      <c r="X26" s="1213"/>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地域公共交通会議開催回数</v>
      </c>
      <c r="C33" s="135"/>
      <c r="D33" s="15" t="str">
        <f t="shared" ref="D33:E36" si="1">D70</f>
        <v>回</v>
      </c>
      <c r="E33" s="133">
        <f t="shared" si="1"/>
        <v>1</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第2節　公共交通網</v>
      </c>
      <c r="F42" s="45"/>
      <c r="G42" s="45"/>
      <c r="H42" s="45"/>
      <c r="I42" s="45"/>
      <c r="J42" s="45"/>
      <c r="K42" s="45"/>
      <c r="L42" s="45"/>
      <c r="M42" s="45"/>
      <c r="N42" s="46"/>
      <c r="AA42" s="2">
        <v>2</v>
      </c>
      <c r="AB42" s="2" t="s">
        <v>142</v>
      </c>
    </row>
    <row r="43" spans="1:35" ht="20.100000000000001" customHeight="1" x14ac:dyDescent="0.15">
      <c r="A43" s="43" t="s">
        <v>6</v>
      </c>
      <c r="B43" s="44"/>
      <c r="C43" s="44"/>
      <c r="D43" s="44"/>
      <c r="E43" s="45" t="str">
        <f>AB43</f>
        <v>施策１　公共交通網の充実</v>
      </c>
      <c r="F43" s="45"/>
      <c r="G43" s="45"/>
      <c r="H43" s="45"/>
      <c r="I43" s="45"/>
      <c r="J43" s="45"/>
      <c r="K43" s="45"/>
      <c r="L43" s="45"/>
      <c r="M43" s="45"/>
      <c r="N43" s="46"/>
      <c r="AA43" s="2">
        <v>1</v>
      </c>
      <c r="AB43" s="2" t="s">
        <v>143</v>
      </c>
    </row>
    <row r="44" spans="1:35" ht="20.100000000000001" customHeight="1" x14ac:dyDescent="0.15">
      <c r="A44" s="1251" t="s">
        <v>9</v>
      </c>
      <c r="B44" s="1252"/>
      <c r="C44" s="1252"/>
      <c r="D44" s="1252"/>
      <c r="E44" s="1253" t="s">
        <v>190</v>
      </c>
      <c r="F44" s="1254"/>
      <c r="G44" s="1254"/>
      <c r="H44" s="1254"/>
      <c r="I44" s="1254"/>
      <c r="J44" s="1254"/>
      <c r="K44" s="1254"/>
      <c r="L44" s="1254"/>
      <c r="M44" s="1254"/>
      <c r="N44" s="1255"/>
    </row>
    <row r="45" spans="1:35" ht="20.100000000000001" customHeight="1" x14ac:dyDescent="0.15">
      <c r="A45" s="1246" t="s">
        <v>10</v>
      </c>
      <c r="B45" s="1247"/>
      <c r="C45" s="1247"/>
      <c r="D45" s="1247"/>
      <c r="E45" s="1256" t="s">
        <v>145</v>
      </c>
      <c r="F45" s="1257"/>
      <c r="G45" s="1257"/>
      <c r="H45" s="1257"/>
      <c r="I45" s="1257"/>
      <c r="J45" s="1257"/>
      <c r="K45" s="1257"/>
      <c r="L45" s="1257"/>
      <c r="M45" s="1257"/>
      <c r="N45" s="1258"/>
    </row>
    <row r="46" spans="1:35" ht="20.100000000000001" customHeight="1" x14ac:dyDescent="0.15">
      <c r="A46" s="1240" t="s">
        <v>13</v>
      </c>
      <c r="B46" s="1241"/>
      <c r="C46" s="1241"/>
      <c r="D46" s="1242"/>
      <c r="E46" s="1243" t="s">
        <v>191</v>
      </c>
      <c r="F46" s="1244"/>
      <c r="G46" s="1244"/>
      <c r="H46" s="1244"/>
      <c r="I46" s="1244"/>
      <c r="J46" s="1244"/>
      <c r="K46" s="1244"/>
      <c r="L46" s="1244"/>
      <c r="M46" s="1244"/>
      <c r="N46" s="1245"/>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1246" t="s">
        <v>17</v>
      </c>
      <c r="B51" s="1247"/>
      <c r="C51" s="1247"/>
      <c r="D51" s="1247"/>
      <c r="E51" s="1248" t="str">
        <f>AA52 &amp; "市が直接実施  " &amp; AB52  &amp; "一部委託  "  &amp; AC52 &amp; "全部委託・指定管理  " &amp; AD52 &amp; "その他"</f>
        <v>■市が直接実施  □一部委託  □全部委託・指定管理  □その他</v>
      </c>
      <c r="F51" s="1249"/>
      <c r="G51" s="1249"/>
      <c r="H51" s="1249"/>
      <c r="I51" s="1249"/>
      <c r="J51" s="1249"/>
      <c r="K51" s="1249"/>
      <c r="L51" s="1249"/>
      <c r="M51" s="1249"/>
      <c r="N51" s="1250"/>
    </row>
    <row r="52" spans="1:40" ht="20.100000000000001" customHeight="1" x14ac:dyDescent="0.15">
      <c r="A52" s="1246" t="s">
        <v>18</v>
      </c>
      <c r="B52" s="1247"/>
      <c r="C52" s="1247"/>
      <c r="D52" s="1247"/>
      <c r="E52" s="1248" t="str">
        <f>AA53 &amp; "国・県の制度　 " &amp; AB53  &amp; "国・県の制度＋市独自の制度　 "  &amp; AC53  &amp; "市独自の制度"</f>
        <v>□国・県の制度　 ■国・県の制度＋市独自の制度　 □市独自の制度</v>
      </c>
      <c r="F52" s="1249"/>
      <c r="G52" s="1249"/>
      <c r="H52" s="1249"/>
      <c r="I52" s="1249"/>
      <c r="J52" s="1249"/>
      <c r="K52" s="1249"/>
      <c r="L52" s="1249"/>
      <c r="M52" s="1249"/>
      <c r="N52" s="1250"/>
      <c r="AA52" s="2" t="s">
        <v>49</v>
      </c>
      <c r="AB52" s="2" t="s">
        <v>50</v>
      </c>
      <c r="AC52" s="2" t="s">
        <v>50</v>
      </c>
      <c r="AD52" s="2" t="s">
        <v>50</v>
      </c>
    </row>
    <row r="53" spans="1:40" ht="20.100000000000001" customHeight="1" thickBot="1" x14ac:dyDescent="0.2">
      <c r="A53" s="1259" t="s">
        <v>19</v>
      </c>
      <c r="B53" s="1260"/>
      <c r="C53" s="1260"/>
      <c r="D53" s="1260"/>
      <c r="E53" s="1261" t="s">
        <v>192</v>
      </c>
      <c r="F53" s="1262"/>
      <c r="G53" s="1262"/>
      <c r="H53" s="1262"/>
      <c r="I53" s="1262"/>
      <c r="J53" s="1262"/>
      <c r="K53" s="1262"/>
      <c r="L53" s="1262"/>
      <c r="M53" s="1262"/>
      <c r="N53" s="1263"/>
      <c r="AA53" s="2" t="s">
        <v>50</v>
      </c>
      <c r="AB53" s="2" t="s">
        <v>49</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315000</v>
      </c>
      <c r="F57" s="126"/>
      <c r="G57" s="126">
        <f>IFERROR(HLOOKUP($AF$38,$AA$56:$AI$57,2,FALSE)*1000,"")</f>
        <v>9627000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315</v>
      </c>
      <c r="AE57" s="17">
        <v>315</v>
      </c>
      <c r="AF57" s="17">
        <v>9627</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315000</v>
      </c>
      <c r="G58" s="9"/>
      <c r="H58" s="10">
        <f>IFERROR(G57-H59,"")</f>
        <v>4814000</v>
      </c>
      <c r="I58" s="9"/>
      <c r="J58" s="10">
        <f>IFERROR(I57-J59,"")</f>
        <v>0</v>
      </c>
      <c r="K58" s="9"/>
      <c r="L58" s="10">
        <f>IFERROR(K57-L59,"")</f>
        <v>0</v>
      </c>
      <c r="M58" s="9"/>
      <c r="N58" s="11">
        <f>IFERROR(M57-N59,"")</f>
        <v>0</v>
      </c>
      <c r="AA58" s="17">
        <v>0</v>
      </c>
      <c r="AB58" s="17">
        <v>0</v>
      </c>
      <c r="AC58" s="17">
        <v>0</v>
      </c>
      <c r="AD58" s="17">
        <v>97500</v>
      </c>
      <c r="AE58" s="17">
        <v>76000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4813000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76000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239000</v>
      </c>
      <c r="F61" s="126"/>
      <c r="G61" s="126">
        <f>IFERROR(G57-G60,"")</f>
        <v>9627000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4813</v>
      </c>
      <c r="AG61" s="18">
        <f t="shared" si="2"/>
        <v>0</v>
      </c>
      <c r="AH61" s="18">
        <f t="shared" si="2"/>
        <v>0</v>
      </c>
      <c r="AI61" s="18">
        <f t="shared" si="2"/>
        <v>0</v>
      </c>
      <c r="AL61" s="2" t="s">
        <v>52</v>
      </c>
    </row>
    <row r="62" spans="1:40" ht="20.100000000000001" customHeight="1" x14ac:dyDescent="0.15">
      <c r="A62" s="71"/>
      <c r="B62" s="72" t="s">
        <v>37</v>
      </c>
      <c r="C62" s="72"/>
      <c r="D62" s="72"/>
      <c r="E62" s="131">
        <f>IFERROR(E$60/E$57,"")</f>
        <v>0.24126984126984127</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4813</v>
      </c>
      <c r="AG62" s="19">
        <v>0</v>
      </c>
      <c r="AH62" s="19">
        <v>0</v>
      </c>
      <c r="AI62" s="19">
        <v>0</v>
      </c>
      <c r="AJ62" s="2" t="s">
        <v>52</v>
      </c>
      <c r="AL62" s="2" t="s">
        <v>52</v>
      </c>
      <c r="AN62" s="2" t="s">
        <v>52</v>
      </c>
    </row>
    <row r="63" spans="1:40" ht="20.100000000000001" customHeight="1" x14ac:dyDescent="0.15">
      <c r="A63" s="43" t="s">
        <v>38</v>
      </c>
      <c r="B63" s="44"/>
      <c r="C63" s="44"/>
      <c r="D63" s="44"/>
      <c r="E63" s="142" t="s">
        <v>193</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194</v>
      </c>
      <c r="C70" s="135"/>
      <c r="D70" s="20" t="s">
        <v>55</v>
      </c>
      <c r="E70" s="175">
        <f>IFERROR(HLOOKUP($AE$38,$AA$76:$AI$80,2,FALSE),"")</f>
        <v>1</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1264" t="s">
        <v>7</v>
      </c>
      <c r="B85" s="1265"/>
      <c r="C85" s="1265"/>
      <c r="D85" s="1265"/>
      <c r="E85" s="177" t="s">
        <v>69</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1264" t="s">
        <v>11</v>
      </c>
      <c r="B87" s="1265"/>
      <c r="C87" s="1265"/>
      <c r="D87" s="1265"/>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1275" t="s">
        <v>14</v>
      </c>
      <c r="B89" s="1276"/>
      <c r="C89" s="1276"/>
      <c r="D89" s="1276"/>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1264" t="s">
        <v>16</v>
      </c>
      <c r="B91" s="1265"/>
      <c r="C91" s="1265"/>
      <c r="D91" s="1266"/>
      <c r="E91" s="192" t="s">
        <v>195</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1264" t="s">
        <v>28</v>
      </c>
      <c r="B98" s="1265"/>
      <c r="C98" s="1265"/>
      <c r="D98" s="1266"/>
      <c r="E98" s="1270" t="s">
        <v>173</v>
      </c>
      <c r="F98" s="1271"/>
      <c r="G98" s="1272" t="s">
        <v>29</v>
      </c>
      <c r="H98" s="1273"/>
      <c r="I98" s="1273"/>
      <c r="J98" s="1273"/>
      <c r="K98" s="1273"/>
      <c r="L98" s="1273"/>
      <c r="M98" s="1273"/>
      <c r="N98" s="1274"/>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1264" t="s">
        <v>39</v>
      </c>
      <c r="B105" s="1265"/>
      <c r="C105" s="1265"/>
      <c r="D105" s="1266"/>
      <c r="E105" s="1267" t="s">
        <v>196</v>
      </c>
      <c r="F105" s="1268"/>
      <c r="G105" s="1268"/>
      <c r="H105" s="1268"/>
      <c r="I105" s="1268"/>
      <c r="J105" s="1268"/>
      <c r="K105" s="1268"/>
      <c r="L105" s="1268"/>
      <c r="M105" s="1268"/>
      <c r="N105" s="1269"/>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31"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1275" t="s">
        <v>3</v>
      </c>
      <c r="Q4" s="1276"/>
      <c r="R4" s="1276"/>
      <c r="S4" s="1276"/>
      <c r="T4" s="51" t="str">
        <f>LEFT(E83,1)</f>
        <v>Ｂ</v>
      </c>
      <c r="U4" s="1277" t="s">
        <v>4</v>
      </c>
      <c r="V4" s="1277"/>
      <c r="W4" s="1277"/>
      <c r="X4" s="127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第2節　公共交通網</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公共交通網の充実</v>
      </c>
      <c r="F6" s="45"/>
      <c r="G6" s="45"/>
      <c r="H6" s="45"/>
      <c r="I6" s="45"/>
      <c r="J6" s="45"/>
      <c r="K6" s="45"/>
      <c r="L6" s="45"/>
      <c r="M6" s="45"/>
      <c r="N6" s="46"/>
      <c r="P6" s="1264" t="s">
        <v>7</v>
      </c>
      <c r="Q6" s="1265"/>
      <c r="R6" s="1265"/>
      <c r="S6" s="1265"/>
      <c r="T6" s="51" t="str">
        <f>LEFT(E85,1)</f>
        <v>Ａ</v>
      </c>
      <c r="U6" s="1277" t="s">
        <v>8</v>
      </c>
      <c r="V6" s="1277"/>
      <c r="W6" s="1277"/>
      <c r="X6" s="127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279" t="s">
        <v>9</v>
      </c>
      <c r="B7" s="1280"/>
      <c r="C7" s="1280"/>
      <c r="D7" s="1280"/>
      <c r="E7" s="1281" t="str">
        <f t="shared" si="0"/>
        <v>自転車駐車場施設整備</v>
      </c>
      <c r="F7" s="1282"/>
      <c r="G7" s="1282"/>
      <c r="H7" s="1282"/>
      <c r="I7" s="1282"/>
      <c r="J7" s="1282"/>
      <c r="K7" s="1282"/>
      <c r="L7" s="1282"/>
      <c r="M7" s="1282"/>
      <c r="N7" s="1283"/>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286" t="s">
        <v>10</v>
      </c>
      <c r="B8" s="1287"/>
      <c r="C8" s="1287"/>
      <c r="D8" s="1287"/>
      <c r="E8" s="1296" t="str">
        <f t="shared" si="0"/>
        <v>交通政策課</v>
      </c>
      <c r="F8" s="1297"/>
      <c r="G8" s="1297"/>
      <c r="H8" s="1297"/>
      <c r="I8" s="1297"/>
      <c r="J8" s="1297"/>
      <c r="K8" s="1297"/>
      <c r="L8" s="1297"/>
      <c r="M8" s="1297"/>
      <c r="N8" s="1298"/>
      <c r="P8" s="1299" t="s">
        <v>11</v>
      </c>
      <c r="Q8" s="1300"/>
      <c r="R8" s="1300"/>
      <c r="S8" s="1300"/>
      <c r="T8" s="98" t="str">
        <f>LEFT(E87,1)</f>
        <v>Ａ</v>
      </c>
      <c r="U8" s="1301" t="s">
        <v>12</v>
      </c>
      <c r="V8" s="1301"/>
      <c r="W8" s="1301"/>
      <c r="X8" s="130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303" t="s">
        <v>13</v>
      </c>
      <c r="B9" s="1304"/>
      <c r="C9" s="1304"/>
      <c r="D9" s="1305"/>
      <c r="E9" s="1306" t="str">
        <f t="shared" si="0"/>
        <v>市内自転車駐車場の経年劣化及び老朽化に伴う施設整備を実施する。</v>
      </c>
      <c r="F9" s="1307"/>
      <c r="G9" s="1307"/>
      <c r="H9" s="1307"/>
      <c r="I9" s="1307"/>
      <c r="J9" s="1307"/>
      <c r="K9" s="1307"/>
      <c r="L9" s="1307"/>
      <c r="M9" s="1307"/>
      <c r="N9" s="1308"/>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1309" t="s">
        <v>14</v>
      </c>
      <c r="Q10" s="1310"/>
      <c r="R10" s="1310"/>
      <c r="S10" s="1310"/>
      <c r="T10" s="51" t="str">
        <f>LEFT(E89,1)</f>
        <v>Ａ</v>
      </c>
      <c r="U10" s="1301" t="s">
        <v>15</v>
      </c>
      <c r="V10" s="1301"/>
      <c r="W10" s="1301"/>
      <c r="X10" s="130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新座駅南口地下自転車駐車場や栗原五丁目自転車駐車場の経年劣化、老朽化等に対応し、修繕を実施した。</v>
      </c>
      <c r="U12" s="1284"/>
      <c r="V12" s="1284"/>
      <c r="W12" s="1284"/>
      <c r="X12" s="1285"/>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286" t="s">
        <v>17</v>
      </c>
      <c r="B14" s="1287"/>
      <c r="C14" s="1287"/>
      <c r="D14" s="1287"/>
      <c r="E14" s="1288" t="str">
        <f>E51</f>
        <v>■市が直接実施  □一部委託  ■全部委託・指定管理  □その他</v>
      </c>
      <c r="F14" s="1289"/>
      <c r="G14" s="1289"/>
      <c r="H14" s="1289"/>
      <c r="I14" s="1289"/>
      <c r="J14" s="1289"/>
      <c r="K14" s="1289"/>
      <c r="L14" s="1289"/>
      <c r="M14" s="1289"/>
      <c r="N14" s="1290"/>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286" t="s">
        <v>18</v>
      </c>
      <c r="B15" s="1287"/>
      <c r="C15" s="1287"/>
      <c r="D15" s="1287"/>
      <c r="E15" s="1288" t="str">
        <f>E52</f>
        <v>□国・県の制度　 □国・県の制度＋市独自の制度　 ■市独自の制度</v>
      </c>
      <c r="F15" s="1289"/>
      <c r="G15" s="1289"/>
      <c r="H15" s="1289"/>
      <c r="I15" s="1289"/>
      <c r="J15" s="1289"/>
      <c r="K15" s="1289"/>
      <c r="L15" s="1289"/>
      <c r="M15" s="1289"/>
      <c r="N15" s="1290"/>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291" t="s">
        <v>19</v>
      </c>
      <c r="B16" s="1292"/>
      <c r="C16" s="1292"/>
      <c r="D16" s="1292"/>
      <c r="E16" s="1293" t="str">
        <f>E53</f>
        <v>新座市自転車駐車場条例、新座市自転車駐車場規則</v>
      </c>
      <c r="F16" s="1294"/>
      <c r="G16" s="1294"/>
      <c r="H16" s="1294"/>
      <c r="I16" s="1294"/>
      <c r="J16" s="1294"/>
      <c r="K16" s="1294"/>
      <c r="L16" s="1294"/>
      <c r="M16" s="1294"/>
      <c r="N16" s="1295"/>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Ⅵ</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7074000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7074000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6585869</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488131</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0.93099646593158047</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自転車駐車場の施設整備等を実施した。</v>
      </c>
      <c r="F26" s="142"/>
      <c r="G26" s="142"/>
      <c r="H26" s="142"/>
      <c r="I26" s="142"/>
      <c r="J26" s="142"/>
      <c r="K26" s="142"/>
      <c r="L26" s="142"/>
      <c r="M26" s="142"/>
      <c r="N26" s="143"/>
      <c r="O26" s="12"/>
      <c r="P26" s="1299" t="s">
        <v>39</v>
      </c>
      <c r="Q26" s="1300"/>
      <c r="R26" s="1300"/>
      <c r="S26" s="1311"/>
      <c r="T26" s="75" t="str">
        <f>E105</f>
        <v>施設全般の経年劣化、老朽化等が進んでいるため、今後も突発的に修繕が必要となる可能性がある。
施設設備の状況を注視し、必要に応じて修繕を実施する。</v>
      </c>
      <c r="U26" s="1284"/>
      <c r="V26" s="1284"/>
      <c r="W26" s="1284"/>
      <c r="X26" s="1285"/>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志木駅南口地下自転車駐車場年間一時利用数</v>
      </c>
      <c r="C33" s="135"/>
      <c r="D33" s="15" t="str">
        <f t="shared" ref="D33:E36" si="1">D70</f>
        <v>台</v>
      </c>
      <c r="E33" s="950">
        <f t="shared" si="1"/>
        <v>61309</v>
      </c>
      <c r="F33" s="950"/>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新座駅南口地下自転車駐車場年間一時利用数</v>
      </c>
      <c r="C34" s="135"/>
      <c r="D34" s="15" t="str">
        <f t="shared" si="1"/>
        <v>台</v>
      </c>
      <c r="E34" s="950">
        <f t="shared" si="1"/>
        <v>115703</v>
      </c>
      <c r="F34" s="950"/>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第2節　公共交通網</v>
      </c>
      <c r="F42" s="45"/>
      <c r="G42" s="45"/>
      <c r="H42" s="45"/>
      <c r="I42" s="45"/>
      <c r="J42" s="45"/>
      <c r="K42" s="45"/>
      <c r="L42" s="45"/>
      <c r="M42" s="45"/>
      <c r="N42" s="46"/>
      <c r="AA42" s="2">
        <v>2</v>
      </c>
      <c r="AB42" s="2" t="s">
        <v>142</v>
      </c>
    </row>
    <row r="43" spans="1:35" ht="20.100000000000001" customHeight="1" x14ac:dyDescent="0.15">
      <c r="A43" s="43" t="s">
        <v>6</v>
      </c>
      <c r="B43" s="44"/>
      <c r="C43" s="44"/>
      <c r="D43" s="44"/>
      <c r="E43" s="45" t="str">
        <f>AB43</f>
        <v>施策１　公共交通網の充実</v>
      </c>
      <c r="F43" s="45"/>
      <c r="G43" s="45"/>
      <c r="H43" s="45"/>
      <c r="I43" s="45"/>
      <c r="J43" s="45"/>
      <c r="K43" s="45"/>
      <c r="L43" s="45"/>
      <c r="M43" s="45"/>
      <c r="N43" s="46"/>
      <c r="AA43" s="2">
        <v>1</v>
      </c>
      <c r="AB43" s="2" t="s">
        <v>143</v>
      </c>
    </row>
    <row r="44" spans="1:35" ht="20.100000000000001" customHeight="1" x14ac:dyDescent="0.15">
      <c r="A44" s="1323" t="s">
        <v>9</v>
      </c>
      <c r="B44" s="1324"/>
      <c r="C44" s="1324"/>
      <c r="D44" s="1324"/>
      <c r="E44" s="1325" t="s">
        <v>197</v>
      </c>
      <c r="F44" s="1326"/>
      <c r="G44" s="1326"/>
      <c r="H44" s="1326"/>
      <c r="I44" s="1326"/>
      <c r="J44" s="1326"/>
      <c r="K44" s="1326"/>
      <c r="L44" s="1326"/>
      <c r="M44" s="1326"/>
      <c r="N44" s="1327"/>
    </row>
    <row r="45" spans="1:35" ht="20.100000000000001" customHeight="1" x14ac:dyDescent="0.15">
      <c r="A45" s="1318" t="s">
        <v>10</v>
      </c>
      <c r="B45" s="1319"/>
      <c r="C45" s="1319"/>
      <c r="D45" s="1319"/>
      <c r="E45" s="1328" t="s">
        <v>145</v>
      </c>
      <c r="F45" s="1329"/>
      <c r="G45" s="1329"/>
      <c r="H45" s="1329"/>
      <c r="I45" s="1329"/>
      <c r="J45" s="1329"/>
      <c r="K45" s="1329"/>
      <c r="L45" s="1329"/>
      <c r="M45" s="1329"/>
      <c r="N45" s="1330"/>
    </row>
    <row r="46" spans="1:35" ht="20.100000000000001" customHeight="1" x14ac:dyDescent="0.15">
      <c r="A46" s="1312" t="s">
        <v>13</v>
      </c>
      <c r="B46" s="1313"/>
      <c r="C46" s="1313"/>
      <c r="D46" s="1314"/>
      <c r="E46" s="1315" t="s">
        <v>198</v>
      </c>
      <c r="F46" s="1316"/>
      <c r="G46" s="1316"/>
      <c r="H46" s="1316"/>
      <c r="I46" s="1316"/>
      <c r="J46" s="1316"/>
      <c r="K46" s="1316"/>
      <c r="L46" s="1316"/>
      <c r="M46" s="1316"/>
      <c r="N46" s="1317"/>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1318" t="s">
        <v>17</v>
      </c>
      <c r="B51" s="1319"/>
      <c r="C51" s="1319"/>
      <c r="D51" s="1319"/>
      <c r="E51" s="1320" t="str">
        <f>AA52 &amp; "市が直接実施  " &amp; AB52  &amp; "一部委託  "  &amp; AC52 &amp; "全部委託・指定管理  " &amp; AD52 &amp; "その他"</f>
        <v>■市が直接実施  □一部委託  ■全部委託・指定管理  □その他</v>
      </c>
      <c r="F51" s="1321"/>
      <c r="G51" s="1321"/>
      <c r="H51" s="1321"/>
      <c r="I51" s="1321"/>
      <c r="J51" s="1321"/>
      <c r="K51" s="1321"/>
      <c r="L51" s="1321"/>
      <c r="M51" s="1321"/>
      <c r="N51" s="1322"/>
    </row>
    <row r="52" spans="1:40" ht="20.100000000000001" customHeight="1" x14ac:dyDescent="0.15">
      <c r="A52" s="1318" t="s">
        <v>18</v>
      </c>
      <c r="B52" s="1319"/>
      <c r="C52" s="1319"/>
      <c r="D52" s="1319"/>
      <c r="E52" s="1320" t="str">
        <f>AA53 &amp; "国・県の制度　 " &amp; AB53  &amp; "国・県の制度＋市独自の制度　 "  &amp; AC53  &amp; "市独自の制度"</f>
        <v>□国・県の制度　 □国・県の制度＋市独自の制度　 ■市独自の制度</v>
      </c>
      <c r="F52" s="1321"/>
      <c r="G52" s="1321"/>
      <c r="H52" s="1321"/>
      <c r="I52" s="1321"/>
      <c r="J52" s="1321"/>
      <c r="K52" s="1321"/>
      <c r="L52" s="1321"/>
      <c r="M52" s="1321"/>
      <c r="N52" s="1322"/>
      <c r="AA52" s="2" t="s">
        <v>49</v>
      </c>
      <c r="AB52" s="2" t="s">
        <v>50</v>
      </c>
      <c r="AC52" s="2" t="s">
        <v>49</v>
      </c>
      <c r="AD52" s="2" t="s">
        <v>50</v>
      </c>
    </row>
    <row r="53" spans="1:40" ht="20.100000000000001" customHeight="1" thickBot="1" x14ac:dyDescent="0.2">
      <c r="A53" s="1331" t="s">
        <v>19</v>
      </c>
      <c r="B53" s="1332"/>
      <c r="C53" s="1332"/>
      <c r="D53" s="1332"/>
      <c r="E53" s="1333" t="s">
        <v>199</v>
      </c>
      <c r="F53" s="1334"/>
      <c r="G53" s="1334"/>
      <c r="H53" s="1334"/>
      <c r="I53" s="1334"/>
      <c r="J53" s="1334"/>
      <c r="K53" s="1334"/>
      <c r="L53" s="1334"/>
      <c r="M53" s="1334"/>
      <c r="N53" s="1335"/>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7074000</v>
      </c>
      <c r="F57" s="126"/>
      <c r="G57" s="126">
        <f>IFERROR(HLOOKUP($AF$38,$AA$56:$AI$57,2,FALSE)*1000,"")</f>
        <v>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0</v>
      </c>
      <c r="AE57" s="17">
        <v>7074</v>
      </c>
      <c r="AF57" s="17">
        <v>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7074000</v>
      </c>
      <c r="G58" s="9"/>
      <c r="H58" s="10">
        <f>IFERROR(G57-H59,"")</f>
        <v>0</v>
      </c>
      <c r="I58" s="9"/>
      <c r="J58" s="10">
        <f>IFERROR(I57-J59,"")</f>
        <v>0</v>
      </c>
      <c r="K58" s="9"/>
      <c r="L58" s="10">
        <f>IFERROR(K57-L59,"")</f>
        <v>0</v>
      </c>
      <c r="M58" s="9"/>
      <c r="N58" s="11">
        <f>IFERROR(M57-N59,"")</f>
        <v>0</v>
      </c>
      <c r="AA58" s="17">
        <v>0</v>
      </c>
      <c r="AB58" s="17">
        <v>0</v>
      </c>
      <c r="AC58" s="17">
        <v>0</v>
      </c>
      <c r="AD58" s="17">
        <v>0</v>
      </c>
      <c r="AE58" s="17">
        <v>6585869</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6585869</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488131</v>
      </c>
      <c r="F61" s="126"/>
      <c r="G61" s="126">
        <f>IFERROR(G57-G60,"")</f>
        <v>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0.93099646593158047</v>
      </c>
      <c r="F62" s="131"/>
      <c r="G62" s="131" t="str">
        <f>IFERROR(G$60/G$57,"")</f>
        <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200</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201</v>
      </c>
      <c r="C70" s="135"/>
      <c r="D70" s="20" t="s">
        <v>161</v>
      </c>
      <c r="E70" s="175">
        <f>IFERROR(HLOOKUP($AE$38,$AA$76:$AI$80,2,FALSE),"")</f>
        <v>61309</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202</v>
      </c>
      <c r="C71" s="135"/>
      <c r="D71" s="20" t="s">
        <v>161</v>
      </c>
      <c r="E71" s="175">
        <f>IFERROR(HLOOKUP($AE$38,$AA$76:$AI$80,3,FALSE),"")</f>
        <v>115703</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61309</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115703</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1336" t="s">
        <v>7</v>
      </c>
      <c r="B85" s="1337"/>
      <c r="C85" s="1337"/>
      <c r="D85" s="1337"/>
      <c r="E85" s="177" t="s">
        <v>69</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1336" t="s">
        <v>11</v>
      </c>
      <c r="B87" s="1337"/>
      <c r="C87" s="1337"/>
      <c r="D87" s="1337"/>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1347" t="s">
        <v>14</v>
      </c>
      <c r="B89" s="1348"/>
      <c r="C89" s="1348"/>
      <c r="D89" s="1348"/>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1336" t="s">
        <v>16</v>
      </c>
      <c r="B91" s="1337"/>
      <c r="C91" s="1337"/>
      <c r="D91" s="1338"/>
      <c r="E91" s="192" t="s">
        <v>203</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1336" t="s">
        <v>28</v>
      </c>
      <c r="B98" s="1337"/>
      <c r="C98" s="1337"/>
      <c r="D98" s="1338"/>
      <c r="E98" s="1342" t="s">
        <v>71</v>
      </c>
      <c r="F98" s="1343"/>
      <c r="G98" s="1344" t="s">
        <v>29</v>
      </c>
      <c r="H98" s="1345"/>
      <c r="I98" s="1345"/>
      <c r="J98" s="1345"/>
      <c r="K98" s="1345"/>
      <c r="L98" s="1345"/>
      <c r="M98" s="1345"/>
      <c r="N98" s="1346"/>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1336" t="s">
        <v>39</v>
      </c>
      <c r="B105" s="1337"/>
      <c r="C105" s="1337"/>
      <c r="D105" s="1338"/>
      <c r="E105" s="1339" t="s">
        <v>204</v>
      </c>
      <c r="F105" s="1340"/>
      <c r="G105" s="1340"/>
      <c r="H105" s="1340"/>
      <c r="I105" s="1340"/>
      <c r="J105" s="1340"/>
      <c r="K105" s="1340"/>
      <c r="L105" s="1340"/>
      <c r="M105" s="1340"/>
      <c r="N105" s="1341"/>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1347" t="s">
        <v>3</v>
      </c>
      <c r="Q4" s="1348"/>
      <c r="R4" s="1348"/>
      <c r="S4" s="1348"/>
      <c r="T4" s="51" t="str">
        <f>LEFT(E83,1)</f>
        <v>Ｂ</v>
      </c>
      <c r="U4" s="1349" t="s">
        <v>4</v>
      </c>
      <c r="V4" s="1349"/>
      <c r="W4" s="1349"/>
      <c r="X4" s="135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第2節　公共交通網</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公共交通網の充実</v>
      </c>
      <c r="F6" s="45"/>
      <c r="G6" s="45"/>
      <c r="H6" s="45"/>
      <c r="I6" s="45"/>
      <c r="J6" s="45"/>
      <c r="K6" s="45"/>
      <c r="L6" s="45"/>
      <c r="M6" s="45"/>
      <c r="N6" s="46"/>
      <c r="P6" s="1336" t="s">
        <v>7</v>
      </c>
      <c r="Q6" s="1337"/>
      <c r="R6" s="1337"/>
      <c r="S6" s="1337"/>
      <c r="T6" s="51" t="str">
        <f>LEFT(E85,1)</f>
        <v>Ｂ</v>
      </c>
      <c r="U6" s="1349" t="s">
        <v>8</v>
      </c>
      <c r="V6" s="1349"/>
      <c r="W6" s="1349"/>
      <c r="X6" s="135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351" t="s">
        <v>9</v>
      </c>
      <c r="B7" s="1352"/>
      <c r="C7" s="1352"/>
      <c r="D7" s="1352"/>
      <c r="E7" s="1353" t="str">
        <f t="shared" si="0"/>
        <v>都市高速鉄道１２号線延伸促進</v>
      </c>
      <c r="F7" s="1354"/>
      <c r="G7" s="1354"/>
      <c r="H7" s="1354"/>
      <c r="I7" s="1354"/>
      <c r="J7" s="1354"/>
      <c r="K7" s="1354"/>
      <c r="L7" s="1354"/>
      <c r="M7" s="1354"/>
      <c r="N7" s="1355"/>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358" t="s">
        <v>10</v>
      </c>
      <c r="B8" s="1359"/>
      <c r="C8" s="1359"/>
      <c r="D8" s="1359"/>
      <c r="E8" s="1368" t="str">
        <f t="shared" si="0"/>
        <v>地下鉄１２号線延伸促進室</v>
      </c>
      <c r="F8" s="1369"/>
      <c r="G8" s="1369"/>
      <c r="H8" s="1369"/>
      <c r="I8" s="1369"/>
      <c r="J8" s="1369"/>
      <c r="K8" s="1369"/>
      <c r="L8" s="1369"/>
      <c r="M8" s="1369"/>
      <c r="N8" s="1370"/>
      <c r="P8" s="1371" t="s">
        <v>11</v>
      </c>
      <c r="Q8" s="1372"/>
      <c r="R8" s="1372"/>
      <c r="S8" s="1372"/>
      <c r="T8" s="98" t="str">
        <f>LEFT(E87,1)</f>
        <v>Ａ</v>
      </c>
      <c r="U8" s="1373" t="s">
        <v>12</v>
      </c>
      <c r="V8" s="1373"/>
      <c r="W8" s="1373"/>
      <c r="X8" s="137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375" t="s">
        <v>13</v>
      </c>
      <c r="B9" s="1376"/>
      <c r="C9" s="1376"/>
      <c r="D9" s="1377"/>
      <c r="E9" s="1378" t="str">
        <f t="shared" si="0"/>
        <v>都市高速鉄道１２号線（都営大江戸線）の新座市及びＪＲ武蔵野線東所沢駅への延伸の早期実現に向け、延伸促進活動を行う。
新座市、清瀬市、所沢市及び練馬区で構成する都市高速鉄道１２号線延伸促進協議会を通じた延伸促進活動を行うとともに、市内関係団体代表者や地元選出議員等で構成する新座市都市高速鉄道１２号線延伸促進期成同盟会を通じた延伸促進活動を行う。</v>
      </c>
      <c r="F9" s="1379"/>
      <c r="G9" s="1379"/>
      <c r="H9" s="1379"/>
      <c r="I9" s="1379"/>
      <c r="J9" s="1379"/>
      <c r="K9" s="1379"/>
      <c r="L9" s="1379"/>
      <c r="M9" s="1379"/>
      <c r="N9" s="1380"/>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1381" t="s">
        <v>14</v>
      </c>
      <c r="Q10" s="1382"/>
      <c r="R10" s="1382"/>
      <c r="S10" s="1382"/>
      <c r="T10" s="51" t="str">
        <f>LEFT(E89,1)</f>
        <v>Ａ</v>
      </c>
      <c r="U10" s="1373" t="s">
        <v>15</v>
      </c>
      <c r="V10" s="1373"/>
      <c r="W10" s="1373"/>
      <c r="X10" s="137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都市高速鉄道１２号線延伸促進協議会において、調査研究、啓発活動、視察研修及び要望活動を実施した。都市高速鉄道１２号線延伸促進期成同盟会においては、総会及び役員会を開催し、啓発活動や埼玉県知事への要望活動を実施した。引き続き延伸実現に向けて活動を実施していく。</v>
      </c>
      <c r="U12" s="1356"/>
      <c r="V12" s="1356"/>
      <c r="W12" s="1356"/>
      <c r="X12" s="1357"/>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358" t="s">
        <v>17</v>
      </c>
      <c r="B14" s="1359"/>
      <c r="C14" s="1359"/>
      <c r="D14" s="1359"/>
      <c r="E14" s="1360" t="str">
        <f>E51</f>
        <v>□市が直接実施  □一部委託  □全部委託・指定管理  ■その他</v>
      </c>
      <c r="F14" s="1361"/>
      <c r="G14" s="1361"/>
      <c r="H14" s="1361"/>
      <c r="I14" s="1361"/>
      <c r="J14" s="1361"/>
      <c r="K14" s="1361"/>
      <c r="L14" s="1361"/>
      <c r="M14" s="1361"/>
      <c r="N14" s="1362"/>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358" t="s">
        <v>18</v>
      </c>
      <c r="B15" s="1359"/>
      <c r="C15" s="1359"/>
      <c r="D15" s="1359"/>
      <c r="E15" s="1360" t="str">
        <f>E52</f>
        <v>□国・県の制度　 □国・県の制度＋市独自の制度　 ■市独自の制度</v>
      </c>
      <c r="F15" s="1361"/>
      <c r="G15" s="1361"/>
      <c r="H15" s="1361"/>
      <c r="I15" s="1361"/>
      <c r="J15" s="1361"/>
      <c r="K15" s="1361"/>
      <c r="L15" s="1361"/>
      <c r="M15" s="1361"/>
      <c r="N15" s="1362"/>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363" t="s">
        <v>19</v>
      </c>
      <c r="B16" s="1364"/>
      <c r="C16" s="1364"/>
      <c r="D16" s="1364"/>
      <c r="E16" s="1365" t="str">
        <f>E53</f>
        <v>都市高速鉄道１２号線建設促進基金条例</v>
      </c>
      <c r="F16" s="1366"/>
      <c r="G16" s="1366"/>
      <c r="H16" s="1366"/>
      <c r="I16" s="1366"/>
      <c r="J16" s="1366"/>
      <c r="K16" s="1366"/>
      <c r="L16" s="1366"/>
      <c r="M16" s="1366"/>
      <c r="N16" s="1367"/>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4548000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2219000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2329000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4469688</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78312</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0.98278100263852242</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都市高速鉄道１２号線延伸促進協議会（幹事会・総会）
内容：事業報告及び収支決算について、役員の改選について
　　　事業計画（案）及び収支予算（案）について
都市高速鉄道１２号線延伸促進期成同盟会（幹事会・総会）
内容：事業報告及び収支決算について、事業計画（案）及び収支予算（案）について
　　　同盟会規約の一部改正について　ほか</v>
      </c>
      <c r="F26" s="142"/>
      <c r="G26" s="142"/>
      <c r="H26" s="142"/>
      <c r="I26" s="142"/>
      <c r="J26" s="142"/>
      <c r="K26" s="142"/>
      <c r="L26" s="142"/>
      <c r="M26" s="142"/>
      <c r="N26" s="143"/>
      <c r="O26" s="12"/>
      <c r="P26" s="1371" t="s">
        <v>39</v>
      </c>
      <c r="Q26" s="1372"/>
      <c r="R26" s="1372"/>
      <c r="S26" s="1383"/>
      <c r="T26" s="75" t="str">
        <f>E105</f>
        <v>都市高速鉄道１２号線延伸促進協議会
審議内容の充実を検討し、今後も定期的に勉強会や意見交換会等を行い、関係機関へのＰＲ活動を行っていく。
都市高速鉄道１２号線延伸促進期成同盟会
審議内容の充実を検討し、今後も引き続き役員会や総会を開催し、市民の意見等も広く聞き入れながら、地下鉄１２号線延伸促進活動や要望活動を行っていく。</v>
      </c>
      <c r="U26" s="1356"/>
      <c r="V26" s="1356"/>
      <c r="W26" s="1356"/>
      <c r="X26" s="1357"/>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都市高速鉄道１２号線延伸促進協議会総会</v>
      </c>
      <c r="C33" s="135"/>
      <c r="D33" s="15" t="str">
        <f t="shared" ref="D33:E36" si="1">D70</f>
        <v>回</v>
      </c>
      <c r="E33" s="133">
        <f t="shared" si="1"/>
        <v>1</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都市高速鉄道１２号線延伸促進協議会幹事会</v>
      </c>
      <c r="C34" s="135"/>
      <c r="D34" s="15" t="str">
        <f t="shared" si="1"/>
        <v>回</v>
      </c>
      <c r="E34" s="133">
        <f t="shared" si="1"/>
        <v>2</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１２号線延伸促進期成同盟会総会</v>
      </c>
      <c r="C35" s="135"/>
      <c r="D35" s="15" t="str">
        <f t="shared" si="1"/>
        <v>回</v>
      </c>
      <c r="E35" s="133">
        <f t="shared" si="1"/>
        <v>1</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１２号線延伸促進期成同盟会役員</v>
      </c>
      <c r="C36" s="136"/>
      <c r="D36" s="16" t="str">
        <f t="shared" si="1"/>
        <v>回</v>
      </c>
      <c r="E36" s="137">
        <f t="shared" si="1"/>
        <v>2</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第2節　公共交通網</v>
      </c>
      <c r="F42" s="45"/>
      <c r="G42" s="45"/>
      <c r="H42" s="45"/>
      <c r="I42" s="45"/>
      <c r="J42" s="45"/>
      <c r="K42" s="45"/>
      <c r="L42" s="45"/>
      <c r="M42" s="45"/>
      <c r="N42" s="46"/>
      <c r="AA42" s="2">
        <v>2</v>
      </c>
      <c r="AB42" s="2" t="s">
        <v>142</v>
      </c>
    </row>
    <row r="43" spans="1:35" ht="20.100000000000001" customHeight="1" x14ac:dyDescent="0.15">
      <c r="A43" s="43" t="s">
        <v>6</v>
      </c>
      <c r="B43" s="44"/>
      <c r="C43" s="44"/>
      <c r="D43" s="44"/>
      <c r="E43" s="45" t="str">
        <f>AB43</f>
        <v>施策１　公共交通網の充実</v>
      </c>
      <c r="F43" s="45"/>
      <c r="G43" s="45"/>
      <c r="H43" s="45"/>
      <c r="I43" s="45"/>
      <c r="J43" s="45"/>
      <c r="K43" s="45"/>
      <c r="L43" s="45"/>
      <c r="M43" s="45"/>
      <c r="N43" s="46"/>
      <c r="AA43" s="2">
        <v>1</v>
      </c>
      <c r="AB43" s="2" t="s">
        <v>143</v>
      </c>
    </row>
    <row r="44" spans="1:35" ht="20.100000000000001" customHeight="1" x14ac:dyDescent="0.15">
      <c r="A44" s="1395" t="s">
        <v>9</v>
      </c>
      <c r="B44" s="1396"/>
      <c r="C44" s="1396"/>
      <c r="D44" s="1396"/>
      <c r="E44" s="1397" t="s">
        <v>205</v>
      </c>
      <c r="F44" s="1398"/>
      <c r="G44" s="1398"/>
      <c r="H44" s="1398"/>
      <c r="I44" s="1398"/>
      <c r="J44" s="1398"/>
      <c r="K44" s="1398"/>
      <c r="L44" s="1398"/>
      <c r="M44" s="1398"/>
      <c r="N44" s="1399"/>
    </row>
    <row r="45" spans="1:35" ht="20.100000000000001" customHeight="1" x14ac:dyDescent="0.15">
      <c r="A45" s="1390" t="s">
        <v>10</v>
      </c>
      <c r="B45" s="1391"/>
      <c r="C45" s="1391"/>
      <c r="D45" s="1391"/>
      <c r="E45" s="1400" t="s">
        <v>206</v>
      </c>
      <c r="F45" s="1401"/>
      <c r="G45" s="1401"/>
      <c r="H45" s="1401"/>
      <c r="I45" s="1401"/>
      <c r="J45" s="1401"/>
      <c r="K45" s="1401"/>
      <c r="L45" s="1401"/>
      <c r="M45" s="1401"/>
      <c r="N45" s="1402"/>
    </row>
    <row r="46" spans="1:35" ht="20.100000000000001" customHeight="1" x14ac:dyDescent="0.15">
      <c r="A46" s="1384" t="s">
        <v>13</v>
      </c>
      <c r="B46" s="1385"/>
      <c r="C46" s="1385"/>
      <c r="D46" s="1386"/>
      <c r="E46" s="1387" t="s">
        <v>207</v>
      </c>
      <c r="F46" s="1388"/>
      <c r="G46" s="1388"/>
      <c r="H46" s="1388"/>
      <c r="I46" s="1388"/>
      <c r="J46" s="1388"/>
      <c r="K46" s="1388"/>
      <c r="L46" s="1388"/>
      <c r="M46" s="1388"/>
      <c r="N46" s="1389"/>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1390" t="s">
        <v>17</v>
      </c>
      <c r="B51" s="1391"/>
      <c r="C51" s="1391"/>
      <c r="D51" s="1391"/>
      <c r="E51" s="1392" t="str">
        <f>AA52 &amp; "市が直接実施  " &amp; AB52  &amp; "一部委託  "  &amp; AC52 &amp; "全部委託・指定管理  " &amp; AD52 &amp; "その他"</f>
        <v>□市が直接実施  □一部委託  □全部委託・指定管理  ■その他</v>
      </c>
      <c r="F51" s="1393"/>
      <c r="G51" s="1393"/>
      <c r="H51" s="1393"/>
      <c r="I51" s="1393"/>
      <c r="J51" s="1393"/>
      <c r="K51" s="1393"/>
      <c r="L51" s="1393"/>
      <c r="M51" s="1393"/>
      <c r="N51" s="1394"/>
    </row>
    <row r="52" spans="1:40" ht="20.100000000000001" customHeight="1" x14ac:dyDescent="0.15">
      <c r="A52" s="1390" t="s">
        <v>18</v>
      </c>
      <c r="B52" s="1391"/>
      <c r="C52" s="1391"/>
      <c r="D52" s="1391"/>
      <c r="E52" s="1392" t="str">
        <f>AA53 &amp; "国・県の制度　 " &amp; AB53  &amp; "国・県の制度＋市独自の制度　 "  &amp; AC53  &amp; "市独自の制度"</f>
        <v>□国・県の制度　 □国・県の制度＋市独自の制度　 ■市独自の制度</v>
      </c>
      <c r="F52" s="1393"/>
      <c r="G52" s="1393"/>
      <c r="H52" s="1393"/>
      <c r="I52" s="1393"/>
      <c r="J52" s="1393"/>
      <c r="K52" s="1393"/>
      <c r="L52" s="1393"/>
      <c r="M52" s="1393"/>
      <c r="N52" s="1394"/>
      <c r="AA52" s="2" t="s">
        <v>50</v>
      </c>
      <c r="AB52" s="2" t="s">
        <v>50</v>
      </c>
      <c r="AC52" s="2" t="s">
        <v>50</v>
      </c>
      <c r="AD52" s="2" t="s">
        <v>49</v>
      </c>
    </row>
    <row r="53" spans="1:40" ht="20.100000000000001" customHeight="1" thickBot="1" x14ac:dyDescent="0.2">
      <c r="A53" s="1403" t="s">
        <v>19</v>
      </c>
      <c r="B53" s="1404"/>
      <c r="C53" s="1404"/>
      <c r="D53" s="1404"/>
      <c r="E53" s="1405" t="s">
        <v>208</v>
      </c>
      <c r="F53" s="1406"/>
      <c r="G53" s="1406"/>
      <c r="H53" s="1406"/>
      <c r="I53" s="1406"/>
      <c r="J53" s="1406"/>
      <c r="K53" s="1406"/>
      <c r="L53" s="1406"/>
      <c r="M53" s="1406"/>
      <c r="N53" s="1407"/>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4548000</v>
      </c>
      <c r="F57" s="126"/>
      <c r="G57" s="126">
        <f>IFERROR(HLOOKUP($AF$38,$AA$56:$AI$57,2,FALSE)*1000,"")</f>
        <v>2097000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100265</v>
      </c>
      <c r="AE57" s="17">
        <v>4548</v>
      </c>
      <c r="AF57" s="17">
        <v>2097</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2219000</v>
      </c>
      <c r="G58" s="9"/>
      <c r="H58" s="10">
        <f>IFERROR(G57-H59,"")</f>
        <v>982000</v>
      </c>
      <c r="I58" s="9"/>
      <c r="J58" s="10">
        <f>IFERROR(I57-J59,"")</f>
        <v>0</v>
      </c>
      <c r="K58" s="9"/>
      <c r="L58" s="10">
        <f>IFERROR(K57-L59,"")</f>
        <v>0</v>
      </c>
      <c r="M58" s="9"/>
      <c r="N58" s="11">
        <f>IFERROR(M57-N59,"")</f>
        <v>0</v>
      </c>
      <c r="AA58" s="17">
        <v>0</v>
      </c>
      <c r="AB58" s="17">
        <v>0</v>
      </c>
      <c r="AC58" s="17">
        <v>0</v>
      </c>
      <c r="AD58" s="17">
        <v>100216658</v>
      </c>
      <c r="AE58" s="17">
        <v>4469688</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2329000</v>
      </c>
      <c r="G59" s="9"/>
      <c r="H59" s="10">
        <f>IFERROR(HLOOKUP($AF$38,$AA$60:$AI$61,2,FALSE)*1000,"")</f>
        <v>1115000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4469688</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78312</v>
      </c>
      <c r="F61" s="126"/>
      <c r="G61" s="126">
        <f>IFERROR(G57-G60,"")</f>
        <v>2097000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1</v>
      </c>
      <c r="AE61" s="18">
        <f t="shared" si="2"/>
        <v>2329</v>
      </c>
      <c r="AF61" s="18">
        <f t="shared" si="2"/>
        <v>1115</v>
      </c>
      <c r="AG61" s="18">
        <f t="shared" si="2"/>
        <v>0</v>
      </c>
      <c r="AH61" s="18">
        <f t="shared" si="2"/>
        <v>0</v>
      </c>
      <c r="AI61" s="18">
        <f t="shared" si="2"/>
        <v>0</v>
      </c>
      <c r="AL61" s="2" t="s">
        <v>52</v>
      </c>
    </row>
    <row r="62" spans="1:40" ht="20.100000000000001" customHeight="1" x14ac:dyDescent="0.15">
      <c r="A62" s="71"/>
      <c r="B62" s="72" t="s">
        <v>37</v>
      </c>
      <c r="C62" s="72"/>
      <c r="D62" s="72"/>
      <c r="E62" s="131">
        <f>IFERROR(E$60/E$57,"")</f>
        <v>0.98278100263852242</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209</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1049</v>
      </c>
      <c r="AF68" s="19">
        <v>1</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1</v>
      </c>
      <c r="AE69" s="19">
        <v>80</v>
      </c>
      <c r="AF69" s="19">
        <v>1</v>
      </c>
      <c r="AG69" s="19">
        <v>0</v>
      </c>
      <c r="AH69" s="19">
        <v>0</v>
      </c>
      <c r="AI69" s="19">
        <v>0</v>
      </c>
      <c r="AJ69" s="2" t="s">
        <v>52</v>
      </c>
      <c r="AL69" s="2" t="s">
        <v>52</v>
      </c>
      <c r="AN69" s="2" t="s">
        <v>52</v>
      </c>
    </row>
    <row r="70" spans="1:40" ht="20.100000000000001" customHeight="1" x14ac:dyDescent="0.15">
      <c r="A70" s="71" t="s">
        <v>42</v>
      </c>
      <c r="B70" s="135" t="s">
        <v>210</v>
      </c>
      <c r="C70" s="135"/>
      <c r="D70" s="20" t="s">
        <v>55</v>
      </c>
      <c r="E70" s="175">
        <f>IFERROR(HLOOKUP($AE$38,$AA$76:$AI$80,2,FALSE),"")</f>
        <v>1</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1200</v>
      </c>
      <c r="AF70" s="19">
        <v>1113</v>
      </c>
      <c r="AG70" s="19">
        <v>0</v>
      </c>
      <c r="AH70" s="19">
        <v>0</v>
      </c>
      <c r="AI70" s="19">
        <v>0</v>
      </c>
      <c r="AJ70" s="2" t="s">
        <v>52</v>
      </c>
      <c r="AL70" s="2" t="s">
        <v>52</v>
      </c>
      <c r="AN70" s="2" t="s">
        <v>52</v>
      </c>
    </row>
    <row r="71" spans="1:40" ht="20.100000000000001" customHeight="1" x14ac:dyDescent="0.15">
      <c r="A71" s="71"/>
      <c r="B71" s="135" t="s">
        <v>211</v>
      </c>
      <c r="C71" s="135"/>
      <c r="D71" s="20" t="s">
        <v>55</v>
      </c>
      <c r="E71" s="175">
        <f>IFERROR(HLOOKUP($AE$38,$AA$76:$AI$80,3,FALSE),"")</f>
        <v>2</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212</v>
      </c>
      <c r="C72" s="135"/>
      <c r="D72" s="20" t="s">
        <v>55</v>
      </c>
      <c r="E72" s="175">
        <f>IFERROR(HLOOKUP($AE$38,$AA$76:$AI$80,4,FALSE),"")</f>
        <v>1</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213</v>
      </c>
      <c r="C73" s="136"/>
      <c r="D73" s="21" t="s">
        <v>55</v>
      </c>
      <c r="E73" s="184">
        <f>IFERROR(HLOOKUP($AE$38,$AA$76:$AI$80,5,FALSE),"")</f>
        <v>2</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v>1</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v>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1408" t="s">
        <v>7</v>
      </c>
      <c r="B85" s="1409"/>
      <c r="C85" s="1409"/>
      <c r="D85" s="1409"/>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1408" t="s">
        <v>11</v>
      </c>
      <c r="B87" s="1409"/>
      <c r="C87" s="1409"/>
      <c r="D87" s="1409"/>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1419" t="s">
        <v>14</v>
      </c>
      <c r="B89" s="1420"/>
      <c r="C89" s="1420"/>
      <c r="D89" s="1420"/>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1408" t="s">
        <v>16</v>
      </c>
      <c r="B91" s="1409"/>
      <c r="C91" s="1409"/>
      <c r="D91" s="1410"/>
      <c r="E91" s="192" t="s">
        <v>214</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1408" t="s">
        <v>28</v>
      </c>
      <c r="B98" s="1409"/>
      <c r="C98" s="1409"/>
      <c r="D98" s="1410"/>
      <c r="E98" s="1414" t="s">
        <v>61</v>
      </c>
      <c r="F98" s="1415"/>
      <c r="G98" s="1416" t="s">
        <v>29</v>
      </c>
      <c r="H98" s="1417"/>
      <c r="I98" s="1417"/>
      <c r="J98" s="1417"/>
      <c r="K98" s="1417"/>
      <c r="L98" s="1417"/>
      <c r="M98" s="1417"/>
      <c r="N98" s="1418"/>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1408" t="s">
        <v>39</v>
      </c>
      <c r="B105" s="1409"/>
      <c r="C105" s="1409"/>
      <c r="D105" s="1410"/>
      <c r="E105" s="1411" t="s">
        <v>215</v>
      </c>
      <c r="F105" s="1412"/>
      <c r="G105" s="1412"/>
      <c r="H105" s="1412"/>
      <c r="I105" s="1412"/>
      <c r="J105" s="1412"/>
      <c r="K105" s="1412"/>
      <c r="L105" s="1412"/>
      <c r="M105" s="1412"/>
      <c r="N105" s="1413"/>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1419" t="s">
        <v>3</v>
      </c>
      <c r="Q4" s="1420"/>
      <c r="R4" s="1420"/>
      <c r="S4" s="1420"/>
      <c r="T4" s="51" t="str">
        <f>LEFT(E83,1)</f>
        <v>Ｂ</v>
      </c>
      <c r="U4" s="1421" t="s">
        <v>4</v>
      </c>
      <c r="V4" s="1421"/>
      <c r="W4" s="1421"/>
      <c r="X4" s="142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第2節　公共交通網</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公共交通網の充実</v>
      </c>
      <c r="F6" s="45"/>
      <c r="G6" s="45"/>
      <c r="H6" s="45"/>
      <c r="I6" s="45"/>
      <c r="J6" s="45"/>
      <c r="K6" s="45"/>
      <c r="L6" s="45"/>
      <c r="M6" s="45"/>
      <c r="N6" s="46"/>
      <c r="P6" s="1408" t="s">
        <v>7</v>
      </c>
      <c r="Q6" s="1409"/>
      <c r="R6" s="1409"/>
      <c r="S6" s="1409"/>
      <c r="T6" s="51" t="str">
        <f>LEFT(E85,1)</f>
        <v>Ｂ</v>
      </c>
      <c r="U6" s="1421" t="s">
        <v>8</v>
      </c>
      <c r="V6" s="1421"/>
      <c r="W6" s="1421"/>
      <c r="X6" s="142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423" t="s">
        <v>9</v>
      </c>
      <c r="B7" s="1424"/>
      <c r="C7" s="1424"/>
      <c r="D7" s="1424"/>
      <c r="E7" s="1425" t="str">
        <f t="shared" si="0"/>
        <v>志木駅南口エレベーター管理</v>
      </c>
      <c r="F7" s="1426"/>
      <c r="G7" s="1426"/>
      <c r="H7" s="1426"/>
      <c r="I7" s="1426"/>
      <c r="J7" s="1426"/>
      <c r="K7" s="1426"/>
      <c r="L7" s="1426"/>
      <c r="M7" s="1426"/>
      <c r="N7" s="1427"/>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430" t="s">
        <v>10</v>
      </c>
      <c r="B8" s="1431"/>
      <c r="C8" s="1431"/>
      <c r="D8" s="1431"/>
      <c r="E8" s="1440" t="str">
        <f t="shared" si="0"/>
        <v>道路管理課</v>
      </c>
      <c r="F8" s="1441"/>
      <c r="G8" s="1441"/>
      <c r="H8" s="1441"/>
      <c r="I8" s="1441"/>
      <c r="J8" s="1441"/>
      <c r="K8" s="1441"/>
      <c r="L8" s="1441"/>
      <c r="M8" s="1441"/>
      <c r="N8" s="1442"/>
      <c r="P8" s="1443" t="s">
        <v>11</v>
      </c>
      <c r="Q8" s="1444"/>
      <c r="R8" s="1444"/>
      <c r="S8" s="1444"/>
      <c r="T8" s="98" t="str">
        <f>LEFT(E87,1)</f>
        <v>Ａ</v>
      </c>
      <c r="U8" s="1445" t="s">
        <v>12</v>
      </c>
      <c r="V8" s="1445"/>
      <c r="W8" s="1445"/>
      <c r="X8" s="144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447" t="s">
        <v>13</v>
      </c>
      <c r="B9" s="1448"/>
      <c r="C9" s="1448"/>
      <c r="D9" s="1449"/>
      <c r="E9" s="1450" t="str">
        <f t="shared" si="0"/>
        <v>橋上駅である東武東上線志木駅のバリアフリー施設として南口駅前広場に設置したエレベーターの維持管理を行う。</v>
      </c>
      <c r="F9" s="1451"/>
      <c r="G9" s="1451"/>
      <c r="H9" s="1451"/>
      <c r="I9" s="1451"/>
      <c r="J9" s="1451"/>
      <c r="K9" s="1451"/>
      <c r="L9" s="1451"/>
      <c r="M9" s="1451"/>
      <c r="N9" s="1452"/>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1453" t="s">
        <v>14</v>
      </c>
      <c r="Q10" s="1454"/>
      <c r="R10" s="1454"/>
      <c r="S10" s="1454"/>
      <c r="T10" s="51" t="str">
        <f>LEFT(E89,1)</f>
        <v>Ａ</v>
      </c>
      <c r="U10" s="1445" t="s">
        <v>15</v>
      </c>
      <c r="V10" s="1445"/>
      <c r="W10" s="1445"/>
      <c r="X10" s="144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定期的に清掃及び点検を行い適正な維持管理に努めた。</v>
      </c>
      <c r="U12" s="1428"/>
      <c r="V12" s="1428"/>
      <c r="W12" s="1428"/>
      <c r="X12" s="1429"/>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430" t="s">
        <v>17</v>
      </c>
      <c r="B14" s="1431"/>
      <c r="C14" s="1431"/>
      <c r="D14" s="1431"/>
      <c r="E14" s="1432" t="str">
        <f>E51</f>
        <v>□市が直接実施  □一部委託  ■全部委託・指定管理  □その他</v>
      </c>
      <c r="F14" s="1433"/>
      <c r="G14" s="1433"/>
      <c r="H14" s="1433"/>
      <c r="I14" s="1433"/>
      <c r="J14" s="1433"/>
      <c r="K14" s="1433"/>
      <c r="L14" s="1433"/>
      <c r="M14" s="1433"/>
      <c r="N14" s="1434"/>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430" t="s">
        <v>18</v>
      </c>
      <c r="B15" s="1431"/>
      <c r="C15" s="1431"/>
      <c r="D15" s="1431"/>
      <c r="E15" s="1432" t="str">
        <f>E52</f>
        <v>□国・県の制度　 □国・県の制度＋市独自の制度　 ■市独自の制度</v>
      </c>
      <c r="F15" s="1433"/>
      <c r="G15" s="1433"/>
      <c r="H15" s="1433"/>
      <c r="I15" s="1433"/>
      <c r="J15" s="1433"/>
      <c r="K15" s="1433"/>
      <c r="L15" s="1433"/>
      <c r="M15" s="1433"/>
      <c r="N15" s="1434"/>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435" t="s">
        <v>19</v>
      </c>
      <c r="B16" s="1436"/>
      <c r="C16" s="1436"/>
      <c r="D16" s="1436"/>
      <c r="E16" s="1437" t="str">
        <f>E53</f>
        <v>なし</v>
      </c>
      <c r="F16" s="1438"/>
      <c r="G16" s="1438"/>
      <c r="H16" s="1438"/>
      <c r="I16" s="1438"/>
      <c r="J16" s="1438"/>
      <c r="K16" s="1438"/>
      <c r="L16" s="1438"/>
      <c r="M16" s="1438"/>
      <c r="N16" s="1439"/>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2318000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2318000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2259841</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58159</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0.9749098360655738</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経年劣化によるエレベーターの維持管理を行った。
日常清掃　　　　　　１２か月
基本点検・定期点検　１２か月</v>
      </c>
      <c r="F26" s="142"/>
      <c r="G26" s="142"/>
      <c r="H26" s="142"/>
      <c r="I26" s="142"/>
      <c r="J26" s="142"/>
      <c r="K26" s="142"/>
      <c r="L26" s="142"/>
      <c r="M26" s="142"/>
      <c r="N26" s="143"/>
      <c r="O26" s="12"/>
      <c r="P26" s="1443" t="s">
        <v>39</v>
      </c>
      <c r="Q26" s="1444"/>
      <c r="R26" s="1444"/>
      <c r="S26" s="1455"/>
      <c r="T26" s="75" t="str">
        <f>E105</f>
        <v>引き続き定期的に清掃及び点検を行い維持管理に努めていく。</v>
      </c>
      <c r="U26" s="1428"/>
      <c r="V26" s="1428"/>
      <c r="W26" s="1428"/>
      <c r="X26" s="1429"/>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清掃・点検回数</v>
      </c>
      <c r="C33" s="135"/>
      <c r="D33" s="15" t="str">
        <f t="shared" ref="D33:E36" si="1">D70</f>
        <v>回</v>
      </c>
      <c r="E33" s="133">
        <f t="shared" si="1"/>
        <v>12</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第2節　公共交通網</v>
      </c>
      <c r="F42" s="45"/>
      <c r="G42" s="45"/>
      <c r="H42" s="45"/>
      <c r="I42" s="45"/>
      <c r="J42" s="45"/>
      <c r="K42" s="45"/>
      <c r="L42" s="45"/>
      <c r="M42" s="45"/>
      <c r="N42" s="46"/>
      <c r="AA42" s="2">
        <v>2</v>
      </c>
      <c r="AB42" s="2" t="s">
        <v>142</v>
      </c>
    </row>
    <row r="43" spans="1:35" ht="20.100000000000001" customHeight="1" x14ac:dyDescent="0.15">
      <c r="A43" s="43" t="s">
        <v>6</v>
      </c>
      <c r="B43" s="44"/>
      <c r="C43" s="44"/>
      <c r="D43" s="44"/>
      <c r="E43" s="45" t="str">
        <f>AB43</f>
        <v>施策１　公共交通網の充実</v>
      </c>
      <c r="F43" s="45"/>
      <c r="G43" s="45"/>
      <c r="H43" s="45"/>
      <c r="I43" s="45"/>
      <c r="J43" s="45"/>
      <c r="K43" s="45"/>
      <c r="L43" s="45"/>
      <c r="M43" s="45"/>
      <c r="N43" s="46"/>
      <c r="AA43" s="2">
        <v>1</v>
      </c>
      <c r="AB43" s="2" t="s">
        <v>143</v>
      </c>
    </row>
    <row r="44" spans="1:35" ht="20.100000000000001" customHeight="1" x14ac:dyDescent="0.15">
      <c r="A44" s="1467" t="s">
        <v>9</v>
      </c>
      <c r="B44" s="1468"/>
      <c r="C44" s="1468"/>
      <c r="D44" s="1468"/>
      <c r="E44" s="1469" t="s">
        <v>216</v>
      </c>
      <c r="F44" s="1470"/>
      <c r="G44" s="1470"/>
      <c r="H44" s="1470"/>
      <c r="I44" s="1470"/>
      <c r="J44" s="1470"/>
      <c r="K44" s="1470"/>
      <c r="L44" s="1470"/>
      <c r="M44" s="1470"/>
      <c r="N44" s="1471"/>
    </row>
    <row r="45" spans="1:35" ht="20.100000000000001" customHeight="1" x14ac:dyDescent="0.15">
      <c r="A45" s="1462" t="s">
        <v>10</v>
      </c>
      <c r="B45" s="1463"/>
      <c r="C45" s="1463"/>
      <c r="D45" s="1463"/>
      <c r="E45" s="1472" t="s">
        <v>217</v>
      </c>
      <c r="F45" s="1473"/>
      <c r="G45" s="1473"/>
      <c r="H45" s="1473"/>
      <c r="I45" s="1473"/>
      <c r="J45" s="1473"/>
      <c r="K45" s="1473"/>
      <c r="L45" s="1473"/>
      <c r="M45" s="1473"/>
      <c r="N45" s="1474"/>
    </row>
    <row r="46" spans="1:35" ht="20.100000000000001" customHeight="1" x14ac:dyDescent="0.15">
      <c r="A46" s="1456" t="s">
        <v>13</v>
      </c>
      <c r="B46" s="1457"/>
      <c r="C46" s="1457"/>
      <c r="D46" s="1458"/>
      <c r="E46" s="1459" t="s">
        <v>218</v>
      </c>
      <c r="F46" s="1460"/>
      <c r="G46" s="1460"/>
      <c r="H46" s="1460"/>
      <c r="I46" s="1460"/>
      <c r="J46" s="1460"/>
      <c r="K46" s="1460"/>
      <c r="L46" s="1460"/>
      <c r="M46" s="1460"/>
      <c r="N46" s="1461"/>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1462" t="s">
        <v>17</v>
      </c>
      <c r="B51" s="1463"/>
      <c r="C51" s="1463"/>
      <c r="D51" s="1463"/>
      <c r="E51" s="1464" t="str">
        <f>AA52 &amp; "市が直接実施  " &amp; AB52  &amp; "一部委託  "  &amp; AC52 &amp; "全部委託・指定管理  " &amp; AD52 &amp; "その他"</f>
        <v>□市が直接実施  □一部委託  ■全部委託・指定管理  □その他</v>
      </c>
      <c r="F51" s="1465"/>
      <c r="G51" s="1465"/>
      <c r="H51" s="1465"/>
      <c r="I51" s="1465"/>
      <c r="J51" s="1465"/>
      <c r="K51" s="1465"/>
      <c r="L51" s="1465"/>
      <c r="M51" s="1465"/>
      <c r="N51" s="1466"/>
    </row>
    <row r="52" spans="1:40" ht="20.100000000000001" customHeight="1" x14ac:dyDescent="0.15">
      <c r="A52" s="1462" t="s">
        <v>18</v>
      </c>
      <c r="B52" s="1463"/>
      <c r="C52" s="1463"/>
      <c r="D52" s="1463"/>
      <c r="E52" s="1464" t="str">
        <f>AA53 &amp; "国・県の制度　 " &amp; AB53  &amp; "国・県の制度＋市独自の制度　 "  &amp; AC53  &amp; "市独自の制度"</f>
        <v>□国・県の制度　 □国・県の制度＋市独自の制度　 ■市独自の制度</v>
      </c>
      <c r="F52" s="1465"/>
      <c r="G52" s="1465"/>
      <c r="H52" s="1465"/>
      <c r="I52" s="1465"/>
      <c r="J52" s="1465"/>
      <c r="K52" s="1465"/>
      <c r="L52" s="1465"/>
      <c r="M52" s="1465"/>
      <c r="N52" s="1466"/>
      <c r="AA52" s="2" t="s">
        <v>50</v>
      </c>
      <c r="AB52" s="2" t="s">
        <v>50</v>
      </c>
      <c r="AC52" s="2" t="s">
        <v>49</v>
      </c>
      <c r="AD52" s="2" t="s">
        <v>50</v>
      </c>
    </row>
    <row r="53" spans="1:40" ht="20.100000000000001" customHeight="1" thickBot="1" x14ac:dyDescent="0.2">
      <c r="A53" s="1475" t="s">
        <v>19</v>
      </c>
      <c r="B53" s="1476"/>
      <c r="C53" s="1476"/>
      <c r="D53" s="1476"/>
      <c r="E53" s="1477" t="s">
        <v>65</v>
      </c>
      <c r="F53" s="1478"/>
      <c r="G53" s="1478"/>
      <c r="H53" s="1478"/>
      <c r="I53" s="1478"/>
      <c r="J53" s="1478"/>
      <c r="K53" s="1478"/>
      <c r="L53" s="1478"/>
      <c r="M53" s="1478"/>
      <c r="N53" s="1479"/>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2318000</v>
      </c>
      <c r="F57" s="126"/>
      <c r="G57" s="126">
        <f>IFERROR(HLOOKUP($AF$38,$AA$56:$AI$57,2,FALSE)*1000,"")</f>
        <v>4681000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3720</v>
      </c>
      <c r="AE57" s="17">
        <v>2318</v>
      </c>
      <c r="AF57" s="17">
        <v>4681</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2318000</v>
      </c>
      <c r="G58" s="9"/>
      <c r="H58" s="10">
        <f>IFERROR(G57-H59,"")</f>
        <v>4681000</v>
      </c>
      <c r="I58" s="9"/>
      <c r="J58" s="10">
        <f>IFERROR(I57-J59,"")</f>
        <v>0</v>
      </c>
      <c r="K58" s="9"/>
      <c r="L58" s="10">
        <f>IFERROR(K57-L59,"")</f>
        <v>0</v>
      </c>
      <c r="M58" s="9"/>
      <c r="N58" s="11">
        <f>IFERROR(M57-N59,"")</f>
        <v>0</v>
      </c>
      <c r="AA58" s="17">
        <v>0</v>
      </c>
      <c r="AB58" s="17">
        <v>0</v>
      </c>
      <c r="AC58" s="17">
        <v>0</v>
      </c>
      <c r="AD58" s="17">
        <v>1422378</v>
      </c>
      <c r="AE58" s="17">
        <v>2259841</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2259841</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58159</v>
      </c>
      <c r="F61" s="126"/>
      <c r="G61" s="126">
        <f>IFERROR(G57-G60,"")</f>
        <v>4681000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0.9749098360655738</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219</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220</v>
      </c>
      <c r="C70" s="135"/>
      <c r="D70" s="20" t="s">
        <v>55</v>
      </c>
      <c r="E70" s="175">
        <f>IFERROR(HLOOKUP($AE$38,$AA$76:$AI$80,2,FALSE),"")</f>
        <v>12</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1480" t="s">
        <v>7</v>
      </c>
      <c r="B85" s="1481"/>
      <c r="C85" s="1481"/>
      <c r="D85" s="1481"/>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1480" t="s">
        <v>11</v>
      </c>
      <c r="B87" s="1481"/>
      <c r="C87" s="1481"/>
      <c r="D87" s="1481"/>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1491" t="s">
        <v>14</v>
      </c>
      <c r="B89" s="1492"/>
      <c r="C89" s="1492"/>
      <c r="D89" s="1492"/>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1480" t="s">
        <v>16</v>
      </c>
      <c r="B91" s="1481"/>
      <c r="C91" s="1481"/>
      <c r="D91" s="1482"/>
      <c r="E91" s="192" t="s">
        <v>221</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1480" t="s">
        <v>28</v>
      </c>
      <c r="B98" s="1481"/>
      <c r="C98" s="1481"/>
      <c r="D98" s="1482"/>
      <c r="E98" s="1486" t="s">
        <v>61</v>
      </c>
      <c r="F98" s="1487"/>
      <c r="G98" s="1488" t="s">
        <v>29</v>
      </c>
      <c r="H98" s="1489"/>
      <c r="I98" s="1489"/>
      <c r="J98" s="1489"/>
      <c r="K98" s="1489"/>
      <c r="L98" s="1489"/>
      <c r="M98" s="1489"/>
      <c r="N98" s="1490"/>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1480" t="s">
        <v>39</v>
      </c>
      <c r="B105" s="1481"/>
      <c r="C105" s="1481"/>
      <c r="D105" s="1482"/>
      <c r="E105" s="1483" t="s">
        <v>222</v>
      </c>
      <c r="F105" s="1484"/>
      <c r="G105" s="1484"/>
      <c r="H105" s="1484"/>
      <c r="I105" s="1484"/>
      <c r="J105" s="1484"/>
      <c r="K105" s="1484"/>
      <c r="L105" s="1484"/>
      <c r="M105" s="1484"/>
      <c r="N105" s="1485"/>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1491" t="s">
        <v>3</v>
      </c>
      <c r="Q4" s="1492"/>
      <c r="R4" s="1492"/>
      <c r="S4" s="1492"/>
      <c r="T4" s="51" t="str">
        <f>LEFT(E83,1)</f>
        <v>Ｂ</v>
      </c>
      <c r="U4" s="1493" t="s">
        <v>4</v>
      </c>
      <c r="V4" s="1493"/>
      <c r="W4" s="1493"/>
      <c r="X4" s="149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第2節　公共交通網</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交通安全の確立</v>
      </c>
      <c r="F6" s="45"/>
      <c r="G6" s="45"/>
      <c r="H6" s="45"/>
      <c r="I6" s="45"/>
      <c r="J6" s="45"/>
      <c r="K6" s="45"/>
      <c r="L6" s="45"/>
      <c r="M6" s="45"/>
      <c r="N6" s="46"/>
      <c r="P6" s="1480" t="s">
        <v>7</v>
      </c>
      <c r="Q6" s="1481"/>
      <c r="R6" s="1481"/>
      <c r="S6" s="1481"/>
      <c r="T6" s="51" t="str">
        <f>LEFT(E85,1)</f>
        <v>Ｂ</v>
      </c>
      <c r="U6" s="1493" t="s">
        <v>8</v>
      </c>
      <c r="V6" s="1493"/>
      <c r="W6" s="1493"/>
      <c r="X6" s="149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495" t="s">
        <v>9</v>
      </c>
      <c r="B7" s="1496"/>
      <c r="C7" s="1496"/>
      <c r="D7" s="1496"/>
      <c r="E7" s="1497" t="str">
        <f t="shared" si="0"/>
        <v>放置自動車対策</v>
      </c>
      <c r="F7" s="1498"/>
      <c r="G7" s="1498"/>
      <c r="H7" s="1498"/>
      <c r="I7" s="1498"/>
      <c r="J7" s="1498"/>
      <c r="K7" s="1498"/>
      <c r="L7" s="1498"/>
      <c r="M7" s="1498"/>
      <c r="N7" s="1499"/>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502" t="s">
        <v>10</v>
      </c>
      <c r="B8" s="1503"/>
      <c r="C8" s="1503"/>
      <c r="D8" s="1503"/>
      <c r="E8" s="1512" t="str">
        <f t="shared" si="0"/>
        <v>交通政策課</v>
      </c>
      <c r="F8" s="1513"/>
      <c r="G8" s="1513"/>
      <c r="H8" s="1513"/>
      <c r="I8" s="1513"/>
      <c r="J8" s="1513"/>
      <c r="K8" s="1513"/>
      <c r="L8" s="1513"/>
      <c r="M8" s="1513"/>
      <c r="N8" s="1514"/>
      <c r="P8" s="1515" t="s">
        <v>11</v>
      </c>
      <c r="Q8" s="1516"/>
      <c r="R8" s="1516"/>
      <c r="S8" s="1516"/>
      <c r="T8" s="98" t="str">
        <f>LEFT(E87,1)</f>
        <v>Ａ</v>
      </c>
      <c r="U8" s="1517" t="s">
        <v>12</v>
      </c>
      <c r="V8" s="1517"/>
      <c r="W8" s="1517"/>
      <c r="X8" s="151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519" t="s">
        <v>13</v>
      </c>
      <c r="B9" s="1520"/>
      <c r="C9" s="1520"/>
      <c r="D9" s="1521"/>
      <c r="E9" s="1522" t="str">
        <f t="shared" si="0"/>
        <v>新座市放置自動車の発生の防止及び適正な処理に関する条例に基づき、放置自動車の移動、撤去及び処分を行う。</v>
      </c>
      <c r="F9" s="1523"/>
      <c r="G9" s="1523"/>
      <c r="H9" s="1523"/>
      <c r="I9" s="1523"/>
      <c r="J9" s="1523"/>
      <c r="K9" s="1523"/>
      <c r="L9" s="1523"/>
      <c r="M9" s="1523"/>
      <c r="N9" s="1524"/>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1525" t="s">
        <v>14</v>
      </c>
      <c r="Q10" s="1526"/>
      <c r="R10" s="1526"/>
      <c r="S10" s="1526"/>
      <c r="T10" s="51" t="str">
        <f>LEFT(E89,1)</f>
        <v>Ａ</v>
      </c>
      <c r="U10" s="1517" t="s">
        <v>15</v>
      </c>
      <c r="V10" s="1517"/>
      <c r="W10" s="1517"/>
      <c r="X10" s="151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本事業の該当となる事案が発生しなかった。</v>
      </c>
      <c r="U12" s="1500"/>
      <c r="V12" s="1500"/>
      <c r="W12" s="1500"/>
      <c r="X12" s="1501"/>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502" t="s">
        <v>17</v>
      </c>
      <c r="B14" s="1503"/>
      <c r="C14" s="1503"/>
      <c r="D14" s="1503"/>
      <c r="E14" s="1504" t="str">
        <f>E51</f>
        <v>■市が直接実施  □一部委託  □全部委託・指定管理  □その他</v>
      </c>
      <c r="F14" s="1505"/>
      <c r="G14" s="1505"/>
      <c r="H14" s="1505"/>
      <c r="I14" s="1505"/>
      <c r="J14" s="1505"/>
      <c r="K14" s="1505"/>
      <c r="L14" s="1505"/>
      <c r="M14" s="1505"/>
      <c r="N14" s="1506"/>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502" t="s">
        <v>18</v>
      </c>
      <c r="B15" s="1503"/>
      <c r="C15" s="1503"/>
      <c r="D15" s="1503"/>
      <c r="E15" s="1504" t="str">
        <f>E52</f>
        <v>□国・県の制度　 □国・県の制度＋市独自の制度　 ■市独自の制度</v>
      </c>
      <c r="F15" s="1505"/>
      <c r="G15" s="1505"/>
      <c r="H15" s="1505"/>
      <c r="I15" s="1505"/>
      <c r="J15" s="1505"/>
      <c r="K15" s="1505"/>
      <c r="L15" s="1505"/>
      <c r="M15" s="1505"/>
      <c r="N15" s="1506"/>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507" t="s">
        <v>19</v>
      </c>
      <c r="B16" s="1508"/>
      <c r="C16" s="1508"/>
      <c r="D16" s="1508"/>
      <c r="E16" s="1509" t="str">
        <f>E53</f>
        <v>新座市放置自動車の発生の防止及び適正な処理に関する条例</v>
      </c>
      <c r="F16" s="1510"/>
      <c r="G16" s="1510"/>
      <c r="H16" s="1510"/>
      <c r="I16" s="1510"/>
      <c r="J16" s="1510"/>
      <c r="K16" s="1510"/>
      <c r="L16" s="1510"/>
      <c r="M16" s="1510"/>
      <c r="N16" s="1511"/>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52000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52000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52000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本事業の該当となる事案が発生しなかった。</v>
      </c>
      <c r="F26" s="142"/>
      <c r="G26" s="142"/>
      <c r="H26" s="142"/>
      <c r="I26" s="142"/>
      <c r="J26" s="142"/>
      <c r="K26" s="142"/>
      <c r="L26" s="142"/>
      <c r="M26" s="142"/>
      <c r="N26" s="143"/>
      <c r="O26" s="12"/>
      <c r="P26" s="1515" t="s">
        <v>39</v>
      </c>
      <c r="Q26" s="1516"/>
      <c r="R26" s="1516"/>
      <c r="S26" s="1527"/>
      <c r="T26" s="75" t="str">
        <f>E105</f>
        <v>事案が発生した場合には、新座市放置自動車の発生の防止及び適正な処理に関する条例に基づき、放置自動車の移動、撤去及び処分を行う。</v>
      </c>
      <c r="U26" s="1500"/>
      <c r="V26" s="1500"/>
      <c r="W26" s="1500"/>
      <c r="X26" s="1501"/>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廃物判定委員会開催回数</v>
      </c>
      <c r="C33" s="135"/>
      <c r="D33" s="15" t="str">
        <f t="shared" ref="D33:E36" si="1">D70</f>
        <v>回</v>
      </c>
      <c r="E33" s="133">
        <f t="shared" si="1"/>
        <v>0</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第2節　公共交通網</v>
      </c>
      <c r="F42" s="45"/>
      <c r="G42" s="45"/>
      <c r="H42" s="45"/>
      <c r="I42" s="45"/>
      <c r="J42" s="45"/>
      <c r="K42" s="45"/>
      <c r="L42" s="45"/>
      <c r="M42" s="45"/>
      <c r="N42" s="46"/>
      <c r="AA42" s="2">
        <v>2</v>
      </c>
      <c r="AB42" s="2" t="s">
        <v>142</v>
      </c>
    </row>
    <row r="43" spans="1:35" ht="20.100000000000001" customHeight="1" x14ac:dyDescent="0.15">
      <c r="A43" s="43" t="s">
        <v>6</v>
      </c>
      <c r="B43" s="44"/>
      <c r="C43" s="44"/>
      <c r="D43" s="44"/>
      <c r="E43" s="45" t="str">
        <f>AB43</f>
        <v>施策２　交通安全の確立</v>
      </c>
      <c r="F43" s="45"/>
      <c r="G43" s="45"/>
      <c r="H43" s="45"/>
      <c r="I43" s="45"/>
      <c r="J43" s="45"/>
      <c r="K43" s="45"/>
      <c r="L43" s="45"/>
      <c r="M43" s="45"/>
      <c r="N43" s="46"/>
      <c r="AA43" s="2">
        <v>2</v>
      </c>
      <c r="AB43" s="2" t="s">
        <v>223</v>
      </c>
    </row>
    <row r="44" spans="1:35" ht="20.100000000000001" customHeight="1" x14ac:dyDescent="0.15">
      <c r="A44" s="1539" t="s">
        <v>9</v>
      </c>
      <c r="B44" s="1540"/>
      <c r="C44" s="1540"/>
      <c r="D44" s="1540"/>
      <c r="E44" s="1541" t="s">
        <v>224</v>
      </c>
      <c r="F44" s="1542"/>
      <c r="G44" s="1542"/>
      <c r="H44" s="1542"/>
      <c r="I44" s="1542"/>
      <c r="J44" s="1542"/>
      <c r="K44" s="1542"/>
      <c r="L44" s="1542"/>
      <c r="M44" s="1542"/>
      <c r="N44" s="1543"/>
    </row>
    <row r="45" spans="1:35" ht="20.100000000000001" customHeight="1" x14ac:dyDescent="0.15">
      <c r="A45" s="1534" t="s">
        <v>10</v>
      </c>
      <c r="B45" s="1535"/>
      <c r="C45" s="1535"/>
      <c r="D45" s="1535"/>
      <c r="E45" s="1544" t="s">
        <v>145</v>
      </c>
      <c r="F45" s="1545"/>
      <c r="G45" s="1545"/>
      <c r="H45" s="1545"/>
      <c r="I45" s="1545"/>
      <c r="J45" s="1545"/>
      <c r="K45" s="1545"/>
      <c r="L45" s="1545"/>
      <c r="M45" s="1545"/>
      <c r="N45" s="1546"/>
    </row>
    <row r="46" spans="1:35" ht="20.100000000000001" customHeight="1" x14ac:dyDescent="0.15">
      <c r="A46" s="1528" t="s">
        <v>13</v>
      </c>
      <c r="B46" s="1529"/>
      <c r="C46" s="1529"/>
      <c r="D46" s="1530"/>
      <c r="E46" s="1531" t="s">
        <v>225</v>
      </c>
      <c r="F46" s="1532"/>
      <c r="G46" s="1532"/>
      <c r="H46" s="1532"/>
      <c r="I46" s="1532"/>
      <c r="J46" s="1532"/>
      <c r="K46" s="1532"/>
      <c r="L46" s="1532"/>
      <c r="M46" s="1532"/>
      <c r="N46" s="1533"/>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1534" t="s">
        <v>17</v>
      </c>
      <c r="B51" s="1535"/>
      <c r="C51" s="1535"/>
      <c r="D51" s="1535"/>
      <c r="E51" s="1536" t="str">
        <f>AA52 &amp; "市が直接実施  " &amp; AB52  &amp; "一部委託  "  &amp; AC52 &amp; "全部委託・指定管理  " &amp; AD52 &amp; "その他"</f>
        <v>■市が直接実施  □一部委託  □全部委託・指定管理  □その他</v>
      </c>
      <c r="F51" s="1537"/>
      <c r="G51" s="1537"/>
      <c r="H51" s="1537"/>
      <c r="I51" s="1537"/>
      <c r="J51" s="1537"/>
      <c r="K51" s="1537"/>
      <c r="L51" s="1537"/>
      <c r="M51" s="1537"/>
      <c r="N51" s="1538"/>
    </row>
    <row r="52" spans="1:40" ht="20.100000000000001" customHeight="1" x14ac:dyDescent="0.15">
      <c r="A52" s="1534" t="s">
        <v>18</v>
      </c>
      <c r="B52" s="1535"/>
      <c r="C52" s="1535"/>
      <c r="D52" s="1535"/>
      <c r="E52" s="1536" t="str">
        <f>AA53 &amp; "国・県の制度　 " &amp; AB53  &amp; "国・県の制度＋市独自の制度　 "  &amp; AC53  &amp; "市独自の制度"</f>
        <v>□国・県の制度　 □国・県の制度＋市独自の制度　 ■市独自の制度</v>
      </c>
      <c r="F52" s="1537"/>
      <c r="G52" s="1537"/>
      <c r="H52" s="1537"/>
      <c r="I52" s="1537"/>
      <c r="J52" s="1537"/>
      <c r="K52" s="1537"/>
      <c r="L52" s="1537"/>
      <c r="M52" s="1537"/>
      <c r="N52" s="1538"/>
      <c r="AA52" s="2" t="s">
        <v>49</v>
      </c>
      <c r="AB52" s="2" t="s">
        <v>50</v>
      </c>
      <c r="AC52" s="2" t="s">
        <v>50</v>
      </c>
      <c r="AD52" s="2" t="s">
        <v>50</v>
      </c>
    </row>
    <row r="53" spans="1:40" ht="20.100000000000001" customHeight="1" thickBot="1" x14ac:dyDescent="0.2">
      <c r="A53" s="1547" t="s">
        <v>19</v>
      </c>
      <c r="B53" s="1548"/>
      <c r="C53" s="1548"/>
      <c r="D53" s="1548"/>
      <c r="E53" s="1549" t="s">
        <v>226</v>
      </c>
      <c r="F53" s="1550"/>
      <c r="G53" s="1550"/>
      <c r="H53" s="1550"/>
      <c r="I53" s="1550"/>
      <c r="J53" s="1550"/>
      <c r="K53" s="1550"/>
      <c r="L53" s="1550"/>
      <c r="M53" s="1550"/>
      <c r="N53" s="1551"/>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52000</v>
      </c>
      <c r="F57" s="126"/>
      <c r="G57" s="126">
        <f>IFERROR(HLOOKUP($AF$38,$AA$56:$AI$57,2,FALSE)*1000,"")</f>
        <v>57000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51</v>
      </c>
      <c r="AE57" s="17">
        <v>52</v>
      </c>
      <c r="AF57" s="17">
        <v>57</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52000</v>
      </c>
      <c r="G58" s="9"/>
      <c r="H58" s="10">
        <f>IFERROR(G57-H59,"")</f>
        <v>57000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52000</v>
      </c>
      <c r="F61" s="126"/>
      <c r="G61" s="126">
        <f>IFERROR(G57-G60,"")</f>
        <v>57000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227</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228</v>
      </c>
      <c r="C70" s="135"/>
      <c r="D70" s="20" t="s">
        <v>55</v>
      </c>
      <c r="E70" s="175">
        <f>IFERROR(HLOOKUP($AE$38,$AA$76:$AI$80,2,FALSE),"")</f>
        <v>0</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1552" t="s">
        <v>7</v>
      </c>
      <c r="B85" s="1553"/>
      <c r="C85" s="1553"/>
      <c r="D85" s="1553"/>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1552" t="s">
        <v>11</v>
      </c>
      <c r="B87" s="1553"/>
      <c r="C87" s="1553"/>
      <c r="D87" s="1553"/>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1563" t="s">
        <v>14</v>
      </c>
      <c r="B89" s="1564"/>
      <c r="C89" s="1564"/>
      <c r="D89" s="1564"/>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1552" t="s">
        <v>16</v>
      </c>
      <c r="B91" s="1553"/>
      <c r="C91" s="1553"/>
      <c r="D91" s="1554"/>
      <c r="E91" s="192" t="s">
        <v>227</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1552" t="s">
        <v>28</v>
      </c>
      <c r="B98" s="1553"/>
      <c r="C98" s="1553"/>
      <c r="D98" s="1554"/>
      <c r="E98" s="1558" t="s">
        <v>61</v>
      </c>
      <c r="F98" s="1559"/>
      <c r="G98" s="1560" t="s">
        <v>29</v>
      </c>
      <c r="H98" s="1561"/>
      <c r="I98" s="1561"/>
      <c r="J98" s="1561"/>
      <c r="K98" s="1561"/>
      <c r="L98" s="1561"/>
      <c r="M98" s="1561"/>
      <c r="N98" s="1562"/>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1552" t="s">
        <v>39</v>
      </c>
      <c r="B105" s="1553"/>
      <c r="C105" s="1553"/>
      <c r="D105" s="1554"/>
      <c r="E105" s="1555" t="s">
        <v>229</v>
      </c>
      <c r="F105" s="1556"/>
      <c r="G105" s="1556"/>
      <c r="H105" s="1556"/>
      <c r="I105" s="1556"/>
      <c r="J105" s="1556"/>
      <c r="K105" s="1556"/>
      <c r="L105" s="1556"/>
      <c r="M105" s="1556"/>
      <c r="N105" s="1557"/>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34"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1563" t="s">
        <v>3</v>
      </c>
      <c r="Q4" s="1564"/>
      <c r="R4" s="1564"/>
      <c r="S4" s="1564"/>
      <c r="T4" s="51" t="str">
        <f>LEFT(E83,1)</f>
        <v>Ｂ</v>
      </c>
      <c r="U4" s="1565" t="s">
        <v>4</v>
      </c>
      <c r="V4" s="1565"/>
      <c r="W4" s="1565"/>
      <c r="X4" s="156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第2節　公共交通網</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交通安全の確立</v>
      </c>
      <c r="F6" s="45"/>
      <c r="G6" s="45"/>
      <c r="H6" s="45"/>
      <c r="I6" s="45"/>
      <c r="J6" s="45"/>
      <c r="K6" s="45"/>
      <c r="L6" s="45"/>
      <c r="M6" s="45"/>
      <c r="N6" s="46"/>
      <c r="P6" s="1552" t="s">
        <v>7</v>
      </c>
      <c r="Q6" s="1553"/>
      <c r="R6" s="1553"/>
      <c r="S6" s="1553"/>
      <c r="T6" s="51" t="str">
        <f>LEFT(E85,1)</f>
        <v>Ｂ</v>
      </c>
      <c r="U6" s="1565" t="s">
        <v>8</v>
      </c>
      <c r="V6" s="1565"/>
      <c r="W6" s="1565"/>
      <c r="X6" s="156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567" t="s">
        <v>9</v>
      </c>
      <c r="B7" s="1568"/>
      <c r="C7" s="1568"/>
      <c r="D7" s="1568"/>
      <c r="E7" s="1569" t="str">
        <f t="shared" si="0"/>
        <v>放置自転車対策</v>
      </c>
      <c r="F7" s="1570"/>
      <c r="G7" s="1570"/>
      <c r="H7" s="1570"/>
      <c r="I7" s="1570"/>
      <c r="J7" s="1570"/>
      <c r="K7" s="1570"/>
      <c r="L7" s="1570"/>
      <c r="M7" s="1570"/>
      <c r="N7" s="1571"/>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574" t="s">
        <v>10</v>
      </c>
      <c r="B8" s="1575"/>
      <c r="C8" s="1575"/>
      <c r="D8" s="1575"/>
      <c r="E8" s="1584" t="str">
        <f t="shared" si="0"/>
        <v>交通政策課</v>
      </c>
      <c r="F8" s="1585"/>
      <c r="G8" s="1585"/>
      <c r="H8" s="1585"/>
      <c r="I8" s="1585"/>
      <c r="J8" s="1585"/>
      <c r="K8" s="1585"/>
      <c r="L8" s="1585"/>
      <c r="M8" s="1585"/>
      <c r="N8" s="1586"/>
      <c r="P8" s="1587" t="s">
        <v>11</v>
      </c>
      <c r="Q8" s="1588"/>
      <c r="R8" s="1588"/>
      <c r="S8" s="1588"/>
      <c r="T8" s="98" t="str">
        <f>LEFT(E87,1)</f>
        <v>Ａ</v>
      </c>
      <c r="U8" s="1589" t="s">
        <v>12</v>
      </c>
      <c r="V8" s="1589"/>
      <c r="W8" s="1589"/>
      <c r="X8" s="159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591" t="s">
        <v>13</v>
      </c>
      <c r="B9" s="1592"/>
      <c r="C9" s="1592"/>
      <c r="D9" s="1593"/>
      <c r="E9" s="1594" t="str">
        <f t="shared" si="0"/>
        <v>自転車等放置禁止区域に指定している志木駅周辺及び新座駅周辺において、放置自転車等に対する警告及び放置自転車の撤去や保管、返還等を行う。</v>
      </c>
      <c r="F9" s="1595"/>
      <c r="G9" s="1595"/>
      <c r="H9" s="1595"/>
      <c r="I9" s="1595"/>
      <c r="J9" s="1595"/>
      <c r="K9" s="1595"/>
      <c r="L9" s="1595"/>
      <c r="M9" s="1595"/>
      <c r="N9" s="1596"/>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1597" t="s">
        <v>14</v>
      </c>
      <c r="Q10" s="1598"/>
      <c r="R10" s="1598"/>
      <c r="S10" s="1598"/>
      <c r="T10" s="51" t="str">
        <f>LEFT(E89,1)</f>
        <v>Ａ</v>
      </c>
      <c r="U10" s="1589" t="s">
        <v>15</v>
      </c>
      <c r="V10" s="1589"/>
      <c r="W10" s="1589"/>
      <c r="X10" s="159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新型コロナ５類移行に伴い、人流が増加したことにより、志木駅周辺及び新座駅周辺の放置自転車について増加傾向にある。</v>
      </c>
      <c r="U12" s="1572"/>
      <c r="V12" s="1572"/>
      <c r="W12" s="1572"/>
      <c r="X12" s="1573"/>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574" t="s">
        <v>17</v>
      </c>
      <c r="B14" s="1575"/>
      <c r="C14" s="1575"/>
      <c r="D14" s="1575"/>
      <c r="E14" s="1576" t="str">
        <f>E51</f>
        <v>■市が直接実施  ■一部委託  □全部委託・指定管理  □その他</v>
      </c>
      <c r="F14" s="1577"/>
      <c r="G14" s="1577"/>
      <c r="H14" s="1577"/>
      <c r="I14" s="1577"/>
      <c r="J14" s="1577"/>
      <c r="K14" s="1577"/>
      <c r="L14" s="1577"/>
      <c r="M14" s="1577"/>
      <c r="N14" s="1578"/>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574" t="s">
        <v>18</v>
      </c>
      <c r="B15" s="1575"/>
      <c r="C15" s="1575"/>
      <c r="D15" s="1575"/>
      <c r="E15" s="1576" t="str">
        <f>E52</f>
        <v>□国・県の制度　 □国・県の制度＋市独自の制度　 ■市独自の制度</v>
      </c>
      <c r="F15" s="1577"/>
      <c r="G15" s="1577"/>
      <c r="H15" s="1577"/>
      <c r="I15" s="1577"/>
      <c r="J15" s="1577"/>
      <c r="K15" s="1577"/>
      <c r="L15" s="1577"/>
      <c r="M15" s="1577"/>
      <c r="N15" s="1578"/>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579" t="s">
        <v>19</v>
      </c>
      <c r="B16" s="1580"/>
      <c r="C16" s="1580"/>
      <c r="D16" s="1580"/>
      <c r="E16" s="1581" t="str">
        <f>E53</f>
        <v>新座市自転車等放置防止条例　等</v>
      </c>
      <c r="F16" s="1582"/>
      <c r="G16" s="1582"/>
      <c r="H16" s="1582"/>
      <c r="I16" s="1582"/>
      <c r="J16" s="1582"/>
      <c r="K16" s="1582"/>
      <c r="L16" s="1582"/>
      <c r="M16" s="1582"/>
      <c r="N16" s="1583"/>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14755000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14322000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433000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14086059</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668941</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0.95466343612334803</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放置自転車等に対する警告及び放置自転車の撤去や保管、返還等を実施した。</v>
      </c>
      <c r="F26" s="142"/>
      <c r="G26" s="142"/>
      <c r="H26" s="142"/>
      <c r="I26" s="142"/>
      <c r="J26" s="142"/>
      <c r="K26" s="142"/>
      <c r="L26" s="142"/>
      <c r="M26" s="142"/>
      <c r="N26" s="143"/>
      <c r="O26" s="12"/>
      <c r="P26" s="1587" t="s">
        <v>39</v>
      </c>
      <c r="Q26" s="1588"/>
      <c r="R26" s="1588"/>
      <c r="S26" s="1599"/>
      <c r="T26" s="75" t="str">
        <f>E105</f>
        <v>放置自転車等の増加に対応し、引き続き撤去及び誘導業務の委託業者や駐輪場等の指定管理者と連携しながら、放置自転車等の状況を注視し、放置自転車対策を進める。</v>
      </c>
      <c r="U26" s="1572"/>
      <c r="V26" s="1572"/>
      <c r="W26" s="1572"/>
      <c r="X26" s="1573"/>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志木駅周辺自転車撤去台数</v>
      </c>
      <c r="C33" s="135"/>
      <c r="D33" s="15" t="str">
        <f t="shared" ref="D33:E36" si="1">D70</f>
        <v>台</v>
      </c>
      <c r="E33" s="133">
        <f t="shared" si="1"/>
        <v>369</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新座駅周辺自転車撤去台数</v>
      </c>
      <c r="C34" s="135"/>
      <c r="D34" s="15" t="str">
        <f t="shared" si="1"/>
        <v>台</v>
      </c>
      <c r="E34" s="133">
        <f t="shared" si="1"/>
        <v>34</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第2節　公共交通網</v>
      </c>
      <c r="F42" s="45"/>
      <c r="G42" s="45"/>
      <c r="H42" s="45"/>
      <c r="I42" s="45"/>
      <c r="J42" s="45"/>
      <c r="K42" s="45"/>
      <c r="L42" s="45"/>
      <c r="M42" s="45"/>
      <c r="N42" s="46"/>
      <c r="AA42" s="2">
        <v>2</v>
      </c>
      <c r="AB42" s="2" t="s">
        <v>142</v>
      </c>
    </row>
    <row r="43" spans="1:35" ht="20.100000000000001" customHeight="1" x14ac:dyDescent="0.15">
      <c r="A43" s="43" t="s">
        <v>6</v>
      </c>
      <c r="B43" s="44"/>
      <c r="C43" s="44"/>
      <c r="D43" s="44"/>
      <c r="E43" s="45" t="str">
        <f>AB43</f>
        <v>施策２　交通安全の確立</v>
      </c>
      <c r="F43" s="45"/>
      <c r="G43" s="45"/>
      <c r="H43" s="45"/>
      <c r="I43" s="45"/>
      <c r="J43" s="45"/>
      <c r="K43" s="45"/>
      <c r="L43" s="45"/>
      <c r="M43" s="45"/>
      <c r="N43" s="46"/>
      <c r="AA43" s="2">
        <v>2</v>
      </c>
      <c r="AB43" s="2" t="s">
        <v>223</v>
      </c>
    </row>
    <row r="44" spans="1:35" ht="20.100000000000001" customHeight="1" x14ac:dyDescent="0.15">
      <c r="A44" s="1611" t="s">
        <v>9</v>
      </c>
      <c r="B44" s="1612"/>
      <c r="C44" s="1612"/>
      <c r="D44" s="1612"/>
      <c r="E44" s="1613" t="s">
        <v>230</v>
      </c>
      <c r="F44" s="1614"/>
      <c r="G44" s="1614"/>
      <c r="H44" s="1614"/>
      <c r="I44" s="1614"/>
      <c r="J44" s="1614"/>
      <c r="K44" s="1614"/>
      <c r="L44" s="1614"/>
      <c r="M44" s="1614"/>
      <c r="N44" s="1615"/>
    </row>
    <row r="45" spans="1:35" ht="20.100000000000001" customHeight="1" x14ac:dyDescent="0.15">
      <c r="A45" s="1606" t="s">
        <v>10</v>
      </c>
      <c r="B45" s="1607"/>
      <c r="C45" s="1607"/>
      <c r="D45" s="1607"/>
      <c r="E45" s="1616" t="s">
        <v>145</v>
      </c>
      <c r="F45" s="1617"/>
      <c r="G45" s="1617"/>
      <c r="H45" s="1617"/>
      <c r="I45" s="1617"/>
      <c r="J45" s="1617"/>
      <c r="K45" s="1617"/>
      <c r="L45" s="1617"/>
      <c r="M45" s="1617"/>
      <c r="N45" s="1618"/>
    </row>
    <row r="46" spans="1:35" ht="20.100000000000001" customHeight="1" x14ac:dyDescent="0.15">
      <c r="A46" s="1600" t="s">
        <v>13</v>
      </c>
      <c r="B46" s="1601"/>
      <c r="C46" s="1601"/>
      <c r="D46" s="1602"/>
      <c r="E46" s="1603" t="s">
        <v>231</v>
      </c>
      <c r="F46" s="1604"/>
      <c r="G46" s="1604"/>
      <c r="H46" s="1604"/>
      <c r="I46" s="1604"/>
      <c r="J46" s="1604"/>
      <c r="K46" s="1604"/>
      <c r="L46" s="1604"/>
      <c r="M46" s="1604"/>
      <c r="N46" s="1605"/>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1606" t="s">
        <v>17</v>
      </c>
      <c r="B51" s="1607"/>
      <c r="C51" s="1607"/>
      <c r="D51" s="1607"/>
      <c r="E51" s="1608" t="str">
        <f>AA52 &amp; "市が直接実施  " &amp; AB52  &amp; "一部委託  "  &amp; AC52 &amp; "全部委託・指定管理  " &amp; AD52 &amp; "その他"</f>
        <v>■市が直接実施  ■一部委託  □全部委託・指定管理  □その他</v>
      </c>
      <c r="F51" s="1609"/>
      <c r="G51" s="1609"/>
      <c r="H51" s="1609"/>
      <c r="I51" s="1609"/>
      <c r="J51" s="1609"/>
      <c r="K51" s="1609"/>
      <c r="L51" s="1609"/>
      <c r="M51" s="1609"/>
      <c r="N51" s="1610"/>
    </row>
    <row r="52" spans="1:40" ht="20.100000000000001" customHeight="1" x14ac:dyDescent="0.15">
      <c r="A52" s="1606" t="s">
        <v>18</v>
      </c>
      <c r="B52" s="1607"/>
      <c r="C52" s="1607"/>
      <c r="D52" s="1607"/>
      <c r="E52" s="1608" t="str">
        <f>AA53 &amp; "国・県の制度　 " &amp; AB53  &amp; "国・県の制度＋市独自の制度　 "  &amp; AC53  &amp; "市独自の制度"</f>
        <v>□国・県の制度　 □国・県の制度＋市独自の制度　 ■市独自の制度</v>
      </c>
      <c r="F52" s="1609"/>
      <c r="G52" s="1609"/>
      <c r="H52" s="1609"/>
      <c r="I52" s="1609"/>
      <c r="J52" s="1609"/>
      <c r="K52" s="1609"/>
      <c r="L52" s="1609"/>
      <c r="M52" s="1609"/>
      <c r="N52" s="1610"/>
      <c r="AA52" s="2" t="s">
        <v>49</v>
      </c>
      <c r="AB52" s="2" t="s">
        <v>49</v>
      </c>
      <c r="AC52" s="2" t="s">
        <v>50</v>
      </c>
      <c r="AD52" s="2" t="s">
        <v>50</v>
      </c>
    </row>
    <row r="53" spans="1:40" ht="20.100000000000001" customHeight="1" thickBot="1" x14ac:dyDescent="0.2">
      <c r="A53" s="1619" t="s">
        <v>19</v>
      </c>
      <c r="B53" s="1620"/>
      <c r="C53" s="1620"/>
      <c r="D53" s="1620"/>
      <c r="E53" s="1621" t="s">
        <v>232</v>
      </c>
      <c r="F53" s="1622"/>
      <c r="G53" s="1622"/>
      <c r="H53" s="1622"/>
      <c r="I53" s="1622"/>
      <c r="J53" s="1622"/>
      <c r="K53" s="1622"/>
      <c r="L53" s="1622"/>
      <c r="M53" s="1622"/>
      <c r="N53" s="1623"/>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14755000</v>
      </c>
      <c r="F57" s="126"/>
      <c r="G57" s="126">
        <f>IFERROR(HLOOKUP($AF$38,$AA$56:$AI$57,2,FALSE)*1000,"")</f>
        <v>15302000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17085</v>
      </c>
      <c r="AE57" s="17">
        <v>14755</v>
      </c>
      <c r="AF57" s="17">
        <v>15302</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14322000</v>
      </c>
      <c r="G58" s="9"/>
      <c r="H58" s="10">
        <f>IFERROR(G57-H59,"")</f>
        <v>14755000</v>
      </c>
      <c r="I58" s="9"/>
      <c r="J58" s="10">
        <f>IFERROR(I57-J59,"")</f>
        <v>0</v>
      </c>
      <c r="K58" s="9"/>
      <c r="L58" s="10">
        <f>IFERROR(K57-L59,"")</f>
        <v>0</v>
      </c>
      <c r="M58" s="9"/>
      <c r="N58" s="11">
        <f>IFERROR(M57-N59,"")</f>
        <v>0</v>
      </c>
      <c r="AA58" s="17">
        <v>0</v>
      </c>
      <c r="AB58" s="17">
        <v>0</v>
      </c>
      <c r="AC58" s="17">
        <v>0</v>
      </c>
      <c r="AD58" s="17">
        <v>10452212</v>
      </c>
      <c r="AE58" s="17">
        <v>14086059</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433000</v>
      </c>
      <c r="G59" s="9"/>
      <c r="H59" s="10">
        <f>IFERROR(HLOOKUP($AF$38,$AA$60:$AI$61,2,FALSE)*1000,"")</f>
        <v>547000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14086059</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668941</v>
      </c>
      <c r="F61" s="126"/>
      <c r="G61" s="126">
        <f>IFERROR(G57-G60,"")</f>
        <v>15302000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552</v>
      </c>
      <c r="AE61" s="18">
        <f t="shared" si="2"/>
        <v>433</v>
      </c>
      <c r="AF61" s="18">
        <f t="shared" si="2"/>
        <v>547</v>
      </c>
      <c r="AG61" s="18">
        <f t="shared" si="2"/>
        <v>0</v>
      </c>
      <c r="AH61" s="18">
        <f t="shared" si="2"/>
        <v>0</v>
      </c>
      <c r="AI61" s="18">
        <f t="shared" si="2"/>
        <v>0</v>
      </c>
      <c r="AL61" s="2" t="s">
        <v>52</v>
      </c>
    </row>
    <row r="62" spans="1:40" ht="20.100000000000001" customHeight="1" x14ac:dyDescent="0.15">
      <c r="A62" s="71"/>
      <c r="B62" s="72" t="s">
        <v>37</v>
      </c>
      <c r="C62" s="72"/>
      <c r="D62" s="72"/>
      <c r="E62" s="131">
        <f>IFERROR(E$60/E$57,"")</f>
        <v>0.95466343612334803</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233</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404</v>
      </c>
      <c r="AE65" s="19">
        <v>260</v>
      </c>
      <c r="AF65" s="19">
        <v>342</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234</v>
      </c>
      <c r="C70" s="135"/>
      <c r="D70" s="20" t="s">
        <v>161</v>
      </c>
      <c r="E70" s="175">
        <f>IFERROR(HLOOKUP($AE$38,$AA$76:$AI$80,2,FALSE),"")</f>
        <v>369</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235</v>
      </c>
      <c r="C71" s="135"/>
      <c r="D71" s="20" t="s">
        <v>161</v>
      </c>
      <c r="E71" s="175">
        <f>IFERROR(HLOOKUP($AE$38,$AA$76:$AI$80,3,FALSE),"")</f>
        <v>34</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148</v>
      </c>
      <c r="AE71" s="19">
        <v>173</v>
      </c>
      <c r="AF71" s="19">
        <v>205</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369</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34</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1624" t="s">
        <v>7</v>
      </c>
      <c r="B85" s="1625"/>
      <c r="C85" s="1625"/>
      <c r="D85" s="1625"/>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1624" t="s">
        <v>11</v>
      </c>
      <c r="B87" s="1625"/>
      <c r="C87" s="1625"/>
      <c r="D87" s="1625"/>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1635" t="s">
        <v>14</v>
      </c>
      <c r="B89" s="1636"/>
      <c r="C89" s="1636"/>
      <c r="D89" s="1636"/>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1624" t="s">
        <v>16</v>
      </c>
      <c r="B91" s="1625"/>
      <c r="C91" s="1625"/>
      <c r="D91" s="1626"/>
      <c r="E91" s="192" t="s">
        <v>236</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1624" t="s">
        <v>28</v>
      </c>
      <c r="B98" s="1625"/>
      <c r="C98" s="1625"/>
      <c r="D98" s="1626"/>
      <c r="E98" s="1630" t="s">
        <v>61</v>
      </c>
      <c r="F98" s="1631"/>
      <c r="G98" s="1632" t="s">
        <v>29</v>
      </c>
      <c r="H98" s="1633"/>
      <c r="I98" s="1633"/>
      <c r="J98" s="1633"/>
      <c r="K98" s="1633"/>
      <c r="L98" s="1633"/>
      <c r="M98" s="1633"/>
      <c r="N98" s="1634"/>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1624" t="s">
        <v>39</v>
      </c>
      <c r="B105" s="1625"/>
      <c r="C105" s="1625"/>
      <c r="D105" s="1626"/>
      <c r="E105" s="1627" t="s">
        <v>237</v>
      </c>
      <c r="F105" s="1628"/>
      <c r="G105" s="1628"/>
      <c r="H105" s="1628"/>
      <c r="I105" s="1628"/>
      <c r="J105" s="1628"/>
      <c r="K105" s="1628"/>
      <c r="L105" s="1628"/>
      <c r="M105" s="1628"/>
      <c r="N105" s="1629"/>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1635" t="s">
        <v>3</v>
      </c>
      <c r="Q4" s="1636"/>
      <c r="R4" s="1636"/>
      <c r="S4" s="1636"/>
      <c r="T4" s="51" t="str">
        <f>LEFT(E83,1)</f>
        <v>Ａ</v>
      </c>
      <c r="U4" s="1637" t="s">
        <v>4</v>
      </c>
      <c r="V4" s="1637"/>
      <c r="W4" s="1637"/>
      <c r="X4" s="163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第2節　公共交通網</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交通安全の確立</v>
      </c>
      <c r="F6" s="45"/>
      <c r="G6" s="45"/>
      <c r="H6" s="45"/>
      <c r="I6" s="45"/>
      <c r="J6" s="45"/>
      <c r="K6" s="45"/>
      <c r="L6" s="45"/>
      <c r="M6" s="45"/>
      <c r="N6" s="46"/>
      <c r="P6" s="1624" t="s">
        <v>7</v>
      </c>
      <c r="Q6" s="1625"/>
      <c r="R6" s="1625"/>
      <c r="S6" s="1625"/>
      <c r="T6" s="51" t="str">
        <f>LEFT(E85,1)</f>
        <v>Ｂ</v>
      </c>
      <c r="U6" s="1637" t="s">
        <v>8</v>
      </c>
      <c r="V6" s="1637"/>
      <c r="W6" s="1637"/>
      <c r="X6" s="163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639" t="s">
        <v>9</v>
      </c>
      <c r="B7" s="1640"/>
      <c r="C7" s="1640"/>
      <c r="D7" s="1640"/>
      <c r="E7" s="1641" t="str">
        <f t="shared" si="0"/>
        <v>交通安全啓発対策</v>
      </c>
      <c r="F7" s="1642"/>
      <c r="G7" s="1642"/>
      <c r="H7" s="1642"/>
      <c r="I7" s="1642"/>
      <c r="J7" s="1642"/>
      <c r="K7" s="1642"/>
      <c r="L7" s="1642"/>
      <c r="M7" s="1642"/>
      <c r="N7" s="1643"/>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646" t="s">
        <v>10</v>
      </c>
      <c r="B8" s="1647"/>
      <c r="C8" s="1647"/>
      <c r="D8" s="1647"/>
      <c r="E8" s="1656" t="str">
        <f t="shared" si="0"/>
        <v>交通政策課</v>
      </c>
      <c r="F8" s="1657"/>
      <c r="G8" s="1657"/>
      <c r="H8" s="1657"/>
      <c r="I8" s="1657"/>
      <c r="J8" s="1657"/>
      <c r="K8" s="1657"/>
      <c r="L8" s="1657"/>
      <c r="M8" s="1657"/>
      <c r="N8" s="1658"/>
      <c r="P8" s="1659" t="s">
        <v>11</v>
      </c>
      <c r="Q8" s="1660"/>
      <c r="R8" s="1660"/>
      <c r="S8" s="1660"/>
      <c r="T8" s="98" t="str">
        <f>LEFT(E87,1)</f>
        <v>Ａ</v>
      </c>
      <c r="U8" s="1661" t="s">
        <v>12</v>
      </c>
      <c r="V8" s="1661"/>
      <c r="W8" s="1661"/>
      <c r="X8" s="166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663" t="s">
        <v>13</v>
      </c>
      <c r="B9" s="1664"/>
      <c r="C9" s="1664"/>
      <c r="D9" s="1665"/>
      <c r="E9" s="1666" t="str">
        <f t="shared" si="0"/>
        <v>小学校新入学児童を対象に行う交通安全教室のほか、保育園・幼稚園、町内会、高齢者施設等から依頼を受けて交通安全教室の出前講座を行う。</v>
      </c>
      <c r="F9" s="1667"/>
      <c r="G9" s="1667"/>
      <c r="H9" s="1667"/>
      <c r="I9" s="1667"/>
      <c r="J9" s="1667"/>
      <c r="K9" s="1667"/>
      <c r="L9" s="1667"/>
      <c r="M9" s="1667"/>
      <c r="N9" s="1668"/>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1669" t="s">
        <v>14</v>
      </c>
      <c r="Q10" s="1670"/>
      <c r="R10" s="1670"/>
      <c r="S10" s="1670"/>
      <c r="T10" s="51" t="str">
        <f>LEFT(E89,1)</f>
        <v>Ａ</v>
      </c>
      <c r="U10" s="1661" t="s">
        <v>15</v>
      </c>
      <c r="V10" s="1661"/>
      <c r="W10" s="1661"/>
      <c r="X10" s="166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・新型コロナ５類移行等に伴い、令和４年度と比べ、交通安全教室及び出前講座の事業回数、参加人数が増加した。
・事業回数の増加に伴い、課の人員不足が懸念される。</v>
      </c>
      <c r="U12" s="1644"/>
      <c r="V12" s="1644"/>
      <c r="W12" s="1644"/>
      <c r="X12" s="1645"/>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646" t="s">
        <v>17</v>
      </c>
      <c r="B14" s="1647"/>
      <c r="C14" s="1647"/>
      <c r="D14" s="1647"/>
      <c r="E14" s="1648" t="str">
        <f>E51</f>
        <v>■市が直接実施  □一部委託  □全部委託・指定管理  □その他</v>
      </c>
      <c r="F14" s="1649"/>
      <c r="G14" s="1649"/>
      <c r="H14" s="1649"/>
      <c r="I14" s="1649"/>
      <c r="J14" s="1649"/>
      <c r="K14" s="1649"/>
      <c r="L14" s="1649"/>
      <c r="M14" s="1649"/>
      <c r="N14" s="1650"/>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646" t="s">
        <v>18</v>
      </c>
      <c r="B15" s="1647"/>
      <c r="C15" s="1647"/>
      <c r="D15" s="1647"/>
      <c r="E15" s="1648" t="str">
        <f>E52</f>
        <v>□国・県の制度　 ■国・県の制度＋市独自の制度　 □市独自の制度</v>
      </c>
      <c r="F15" s="1649"/>
      <c r="G15" s="1649"/>
      <c r="H15" s="1649"/>
      <c r="I15" s="1649"/>
      <c r="J15" s="1649"/>
      <c r="K15" s="1649"/>
      <c r="L15" s="1649"/>
      <c r="M15" s="1649"/>
      <c r="N15" s="1650"/>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651" t="s">
        <v>19</v>
      </c>
      <c r="B16" s="1652"/>
      <c r="C16" s="1652"/>
      <c r="D16" s="1652"/>
      <c r="E16" s="1653" t="str">
        <f>E53</f>
        <v>なし</v>
      </c>
      <c r="F16" s="1654"/>
      <c r="G16" s="1654"/>
      <c r="H16" s="1654"/>
      <c r="I16" s="1654"/>
      <c r="J16" s="1654"/>
      <c r="K16" s="1654"/>
      <c r="L16" s="1654"/>
      <c r="M16" s="1654"/>
      <c r="N16" s="1655"/>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Ⅱ</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136000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136000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123750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12250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0.90992647058823528</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交通安全教室、出前講座を実施した。</v>
      </c>
      <c r="F26" s="142"/>
      <c r="G26" s="142"/>
      <c r="H26" s="142"/>
      <c r="I26" s="142"/>
      <c r="J26" s="142"/>
      <c r="K26" s="142"/>
      <c r="L26" s="142"/>
      <c r="M26" s="142"/>
      <c r="N26" s="143"/>
      <c r="O26" s="12"/>
      <c r="P26" s="1659" t="s">
        <v>39</v>
      </c>
      <c r="Q26" s="1660"/>
      <c r="R26" s="1660"/>
      <c r="S26" s="1671"/>
      <c r="T26" s="75" t="str">
        <f>E105</f>
        <v>・警察と事業内容について適宜調整を行う。
・引き続き、教育支援課や警察等と連携し、当事業を通じて市内の交通安全啓発を図る。</v>
      </c>
      <c r="U26" s="1644"/>
      <c r="V26" s="1644"/>
      <c r="W26" s="1644"/>
      <c r="X26" s="1645"/>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出前講座実施回数（地域、団体対象）</v>
      </c>
      <c r="C33" s="135"/>
      <c r="D33" s="15" t="str">
        <f t="shared" ref="D33:E36" si="1">D70</f>
        <v>回</v>
      </c>
      <c r="E33" s="133">
        <f t="shared" si="1"/>
        <v>2</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出前講座参加人数（地域、団体対象）</v>
      </c>
      <c r="C34" s="135"/>
      <c r="D34" s="15" t="str">
        <f t="shared" si="1"/>
        <v>人</v>
      </c>
      <c r="E34" s="133">
        <f t="shared" si="1"/>
        <v>70</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第2節　公共交通網</v>
      </c>
      <c r="F42" s="45"/>
      <c r="G42" s="45"/>
      <c r="H42" s="45"/>
      <c r="I42" s="45"/>
      <c r="J42" s="45"/>
      <c r="K42" s="45"/>
      <c r="L42" s="45"/>
      <c r="M42" s="45"/>
      <c r="N42" s="46"/>
      <c r="AA42" s="2">
        <v>2</v>
      </c>
      <c r="AB42" s="2" t="s">
        <v>142</v>
      </c>
    </row>
    <row r="43" spans="1:35" ht="20.100000000000001" customHeight="1" x14ac:dyDescent="0.15">
      <c r="A43" s="43" t="s">
        <v>6</v>
      </c>
      <c r="B43" s="44"/>
      <c r="C43" s="44"/>
      <c r="D43" s="44"/>
      <c r="E43" s="45" t="str">
        <f>AB43</f>
        <v>施策２　交通安全の確立</v>
      </c>
      <c r="F43" s="45"/>
      <c r="G43" s="45"/>
      <c r="H43" s="45"/>
      <c r="I43" s="45"/>
      <c r="J43" s="45"/>
      <c r="K43" s="45"/>
      <c r="L43" s="45"/>
      <c r="M43" s="45"/>
      <c r="N43" s="46"/>
      <c r="AA43" s="2">
        <v>2</v>
      </c>
      <c r="AB43" s="2" t="s">
        <v>223</v>
      </c>
    </row>
    <row r="44" spans="1:35" ht="20.100000000000001" customHeight="1" x14ac:dyDescent="0.15">
      <c r="A44" s="1683" t="s">
        <v>9</v>
      </c>
      <c r="B44" s="1684"/>
      <c r="C44" s="1684"/>
      <c r="D44" s="1684"/>
      <c r="E44" s="1685" t="s">
        <v>238</v>
      </c>
      <c r="F44" s="1686"/>
      <c r="G44" s="1686"/>
      <c r="H44" s="1686"/>
      <c r="I44" s="1686"/>
      <c r="J44" s="1686"/>
      <c r="K44" s="1686"/>
      <c r="L44" s="1686"/>
      <c r="M44" s="1686"/>
      <c r="N44" s="1687"/>
    </row>
    <row r="45" spans="1:35" ht="20.100000000000001" customHeight="1" x14ac:dyDescent="0.15">
      <c r="A45" s="1678" t="s">
        <v>10</v>
      </c>
      <c r="B45" s="1679"/>
      <c r="C45" s="1679"/>
      <c r="D45" s="1679"/>
      <c r="E45" s="1688" t="s">
        <v>145</v>
      </c>
      <c r="F45" s="1689"/>
      <c r="G45" s="1689"/>
      <c r="H45" s="1689"/>
      <c r="I45" s="1689"/>
      <c r="J45" s="1689"/>
      <c r="K45" s="1689"/>
      <c r="L45" s="1689"/>
      <c r="M45" s="1689"/>
      <c r="N45" s="1690"/>
    </row>
    <row r="46" spans="1:35" ht="20.100000000000001" customHeight="1" x14ac:dyDescent="0.15">
      <c r="A46" s="1672" t="s">
        <v>13</v>
      </c>
      <c r="B46" s="1673"/>
      <c r="C46" s="1673"/>
      <c r="D46" s="1674"/>
      <c r="E46" s="1675" t="s">
        <v>239</v>
      </c>
      <c r="F46" s="1676"/>
      <c r="G46" s="1676"/>
      <c r="H46" s="1676"/>
      <c r="I46" s="1676"/>
      <c r="J46" s="1676"/>
      <c r="K46" s="1676"/>
      <c r="L46" s="1676"/>
      <c r="M46" s="1676"/>
      <c r="N46" s="1677"/>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1678" t="s">
        <v>17</v>
      </c>
      <c r="B51" s="1679"/>
      <c r="C51" s="1679"/>
      <c r="D51" s="1679"/>
      <c r="E51" s="1680" t="str">
        <f>AA52 &amp; "市が直接実施  " &amp; AB52  &amp; "一部委託  "  &amp; AC52 &amp; "全部委託・指定管理  " &amp; AD52 &amp; "その他"</f>
        <v>■市が直接実施  □一部委託  □全部委託・指定管理  □その他</v>
      </c>
      <c r="F51" s="1681"/>
      <c r="G51" s="1681"/>
      <c r="H51" s="1681"/>
      <c r="I51" s="1681"/>
      <c r="J51" s="1681"/>
      <c r="K51" s="1681"/>
      <c r="L51" s="1681"/>
      <c r="M51" s="1681"/>
      <c r="N51" s="1682"/>
    </row>
    <row r="52" spans="1:40" ht="20.100000000000001" customHeight="1" x14ac:dyDescent="0.15">
      <c r="A52" s="1678" t="s">
        <v>18</v>
      </c>
      <c r="B52" s="1679"/>
      <c r="C52" s="1679"/>
      <c r="D52" s="1679"/>
      <c r="E52" s="1680" t="str">
        <f>AA53 &amp; "国・県の制度　 " &amp; AB53  &amp; "国・県の制度＋市独自の制度　 "  &amp; AC53  &amp; "市独自の制度"</f>
        <v>□国・県の制度　 ■国・県の制度＋市独自の制度　 □市独自の制度</v>
      </c>
      <c r="F52" s="1681"/>
      <c r="G52" s="1681"/>
      <c r="H52" s="1681"/>
      <c r="I52" s="1681"/>
      <c r="J52" s="1681"/>
      <c r="K52" s="1681"/>
      <c r="L52" s="1681"/>
      <c r="M52" s="1681"/>
      <c r="N52" s="1682"/>
      <c r="AA52" s="2" t="s">
        <v>49</v>
      </c>
      <c r="AB52" s="2" t="s">
        <v>50</v>
      </c>
      <c r="AC52" s="2" t="s">
        <v>50</v>
      </c>
      <c r="AD52" s="2" t="s">
        <v>50</v>
      </c>
    </row>
    <row r="53" spans="1:40" ht="20.100000000000001" customHeight="1" thickBot="1" x14ac:dyDescent="0.2">
      <c r="A53" s="1691" t="s">
        <v>19</v>
      </c>
      <c r="B53" s="1692"/>
      <c r="C53" s="1692"/>
      <c r="D53" s="1692"/>
      <c r="E53" s="1693" t="s">
        <v>65</v>
      </c>
      <c r="F53" s="1694"/>
      <c r="G53" s="1694"/>
      <c r="H53" s="1694"/>
      <c r="I53" s="1694"/>
      <c r="J53" s="1694"/>
      <c r="K53" s="1694"/>
      <c r="L53" s="1694"/>
      <c r="M53" s="1694"/>
      <c r="N53" s="1695"/>
      <c r="AA53" s="2" t="s">
        <v>50</v>
      </c>
      <c r="AB53" s="2" t="s">
        <v>49</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136000</v>
      </c>
      <c r="F57" s="126"/>
      <c r="G57" s="126">
        <f>IFERROR(HLOOKUP($AF$38,$AA$56:$AI$57,2,FALSE)*1000,"")</f>
        <v>139000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120</v>
      </c>
      <c r="AE57" s="17">
        <v>136</v>
      </c>
      <c r="AF57" s="17">
        <v>139</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136000</v>
      </c>
      <c r="G58" s="9"/>
      <c r="H58" s="10">
        <f>IFERROR(G57-H59,"")</f>
        <v>139000</v>
      </c>
      <c r="I58" s="9"/>
      <c r="J58" s="10">
        <f>IFERROR(I57-J59,"")</f>
        <v>0</v>
      </c>
      <c r="K58" s="9"/>
      <c r="L58" s="10">
        <f>IFERROR(K57-L59,"")</f>
        <v>0</v>
      </c>
      <c r="M58" s="9"/>
      <c r="N58" s="11">
        <f>IFERROR(M57-N59,"")</f>
        <v>0</v>
      </c>
      <c r="AA58" s="17">
        <v>0</v>
      </c>
      <c r="AB58" s="17">
        <v>0</v>
      </c>
      <c r="AC58" s="17">
        <v>0</v>
      </c>
      <c r="AD58" s="17">
        <v>42900</v>
      </c>
      <c r="AE58" s="17">
        <v>123750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123750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12250</v>
      </c>
      <c r="F61" s="126"/>
      <c r="G61" s="126">
        <f>IFERROR(G57-G60,"")</f>
        <v>139000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0.90992647058823528</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240</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241</v>
      </c>
      <c r="C70" s="135"/>
      <c r="D70" s="20" t="s">
        <v>55</v>
      </c>
      <c r="E70" s="175">
        <f>IFERROR(HLOOKUP($AE$38,$AA$76:$AI$80,2,FALSE),"")</f>
        <v>2</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242</v>
      </c>
      <c r="C71" s="135"/>
      <c r="D71" s="20" t="s">
        <v>68</v>
      </c>
      <c r="E71" s="175">
        <f>IFERROR(HLOOKUP($AE$38,$AA$76:$AI$80,3,FALSE),"")</f>
        <v>70</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70</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163</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1696" t="s">
        <v>7</v>
      </c>
      <c r="B85" s="1697"/>
      <c r="C85" s="1697"/>
      <c r="D85" s="1697"/>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1696" t="s">
        <v>11</v>
      </c>
      <c r="B87" s="1697"/>
      <c r="C87" s="1697"/>
      <c r="D87" s="1697"/>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1707" t="s">
        <v>14</v>
      </c>
      <c r="B89" s="1708"/>
      <c r="C89" s="1708"/>
      <c r="D89" s="1708"/>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1696" t="s">
        <v>16</v>
      </c>
      <c r="B91" s="1697"/>
      <c r="C91" s="1697"/>
      <c r="D91" s="1698"/>
      <c r="E91" s="192" t="s">
        <v>243</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1696" t="s">
        <v>28</v>
      </c>
      <c r="B98" s="1697"/>
      <c r="C98" s="1697"/>
      <c r="D98" s="1698"/>
      <c r="E98" s="1702" t="s">
        <v>119</v>
      </c>
      <c r="F98" s="1703"/>
      <c r="G98" s="1704" t="s">
        <v>29</v>
      </c>
      <c r="H98" s="1705"/>
      <c r="I98" s="1705"/>
      <c r="J98" s="1705"/>
      <c r="K98" s="1705"/>
      <c r="L98" s="1705"/>
      <c r="M98" s="1705"/>
      <c r="N98" s="1706"/>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1696" t="s">
        <v>39</v>
      </c>
      <c r="B105" s="1697"/>
      <c r="C105" s="1697"/>
      <c r="D105" s="1698"/>
      <c r="E105" s="1699" t="s">
        <v>244</v>
      </c>
      <c r="F105" s="1700"/>
      <c r="G105" s="1700"/>
      <c r="H105" s="1700"/>
      <c r="I105" s="1700"/>
      <c r="J105" s="1700"/>
      <c r="K105" s="1700"/>
      <c r="L105" s="1700"/>
      <c r="M105" s="1700"/>
      <c r="N105" s="1701"/>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1707" t="s">
        <v>3</v>
      </c>
      <c r="Q4" s="1708"/>
      <c r="R4" s="1708"/>
      <c r="S4" s="1708"/>
      <c r="T4" s="51" t="str">
        <f>LEFT(E83,1)</f>
        <v>Ｂ</v>
      </c>
      <c r="U4" s="1709" t="s">
        <v>4</v>
      </c>
      <c r="V4" s="1709"/>
      <c r="W4" s="1709"/>
      <c r="X4" s="171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第2節　公共交通網</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交通安全の確立</v>
      </c>
      <c r="F6" s="45"/>
      <c r="G6" s="45"/>
      <c r="H6" s="45"/>
      <c r="I6" s="45"/>
      <c r="J6" s="45"/>
      <c r="K6" s="45"/>
      <c r="L6" s="45"/>
      <c r="M6" s="45"/>
      <c r="N6" s="46"/>
      <c r="P6" s="1696" t="s">
        <v>7</v>
      </c>
      <c r="Q6" s="1697"/>
      <c r="R6" s="1697"/>
      <c r="S6" s="1697"/>
      <c r="T6" s="51" t="str">
        <f>LEFT(E85,1)</f>
        <v>Ｂ</v>
      </c>
      <c r="U6" s="1709" t="s">
        <v>8</v>
      </c>
      <c r="V6" s="1709"/>
      <c r="W6" s="1709"/>
      <c r="X6" s="171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711" t="s">
        <v>9</v>
      </c>
      <c r="B7" s="1712"/>
      <c r="C7" s="1712"/>
      <c r="D7" s="1712"/>
      <c r="E7" s="1713" t="str">
        <f t="shared" si="0"/>
        <v>交通安全推進補助</v>
      </c>
      <c r="F7" s="1714"/>
      <c r="G7" s="1714"/>
      <c r="H7" s="1714"/>
      <c r="I7" s="1714"/>
      <c r="J7" s="1714"/>
      <c r="K7" s="1714"/>
      <c r="L7" s="1714"/>
      <c r="M7" s="1714"/>
      <c r="N7" s="1715"/>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718" t="s">
        <v>10</v>
      </c>
      <c r="B8" s="1719"/>
      <c r="C8" s="1719"/>
      <c r="D8" s="1719"/>
      <c r="E8" s="1728" t="str">
        <f t="shared" si="0"/>
        <v>交通政策課</v>
      </c>
      <c r="F8" s="1729"/>
      <c r="G8" s="1729"/>
      <c r="H8" s="1729"/>
      <c r="I8" s="1729"/>
      <c r="J8" s="1729"/>
      <c r="K8" s="1729"/>
      <c r="L8" s="1729"/>
      <c r="M8" s="1729"/>
      <c r="N8" s="1730"/>
      <c r="P8" s="1731" t="s">
        <v>11</v>
      </c>
      <c r="Q8" s="1732"/>
      <c r="R8" s="1732"/>
      <c r="S8" s="1732"/>
      <c r="T8" s="98" t="str">
        <f>LEFT(E87,1)</f>
        <v>Ｂ</v>
      </c>
      <c r="U8" s="1733" t="s">
        <v>12</v>
      </c>
      <c r="V8" s="1733"/>
      <c r="W8" s="1733"/>
      <c r="X8" s="173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735" t="s">
        <v>13</v>
      </c>
      <c r="B9" s="1736"/>
      <c r="C9" s="1736"/>
      <c r="D9" s="1737"/>
      <c r="E9" s="1738" t="str">
        <f t="shared" si="0"/>
        <v>新座市交通安全協会、新座市交通安全母の会及び新座市交通安全推進協議会に対し、補助を行う。</v>
      </c>
      <c r="F9" s="1739"/>
      <c r="G9" s="1739"/>
      <c r="H9" s="1739"/>
      <c r="I9" s="1739"/>
      <c r="J9" s="1739"/>
      <c r="K9" s="1739"/>
      <c r="L9" s="1739"/>
      <c r="M9" s="1739"/>
      <c r="N9" s="1740"/>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1741" t="s">
        <v>14</v>
      </c>
      <c r="Q10" s="1742"/>
      <c r="R10" s="1742"/>
      <c r="S10" s="1742"/>
      <c r="T10" s="51" t="str">
        <f>LEFT(E89,1)</f>
        <v>Ａ</v>
      </c>
      <c r="U10" s="1733" t="s">
        <v>15</v>
      </c>
      <c r="V10" s="1733"/>
      <c r="W10" s="1733"/>
      <c r="X10" s="173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広く市民に交通安全思想の普及・浸透を図り、交通ルールの遵守と正しい交通マナーの実践を習慣付けるとともに、市民自身による道路交通環境の改善に向けた取組を推進するため、啓発活動等を実施している。特に、「自転車乗用時のヘルメット着用促進」「自転車・歩行者の交通事故防止」「横断歩道における歩行者優先の徹底」の三つを重点目標に掲げ、啓発品の配布等を通じて市民への呼びかけを行っている。</v>
      </c>
      <c r="U12" s="1716"/>
      <c r="V12" s="1716"/>
      <c r="W12" s="1716"/>
      <c r="X12" s="1717"/>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718" t="s">
        <v>17</v>
      </c>
      <c r="B14" s="1719"/>
      <c r="C14" s="1719"/>
      <c r="D14" s="1719"/>
      <c r="E14" s="1720" t="str">
        <f>E51</f>
        <v>■市が直接実施  □一部委託  □全部委託・指定管理  ■その他</v>
      </c>
      <c r="F14" s="1721"/>
      <c r="G14" s="1721"/>
      <c r="H14" s="1721"/>
      <c r="I14" s="1721"/>
      <c r="J14" s="1721"/>
      <c r="K14" s="1721"/>
      <c r="L14" s="1721"/>
      <c r="M14" s="1721"/>
      <c r="N14" s="1722"/>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718" t="s">
        <v>18</v>
      </c>
      <c r="B15" s="1719"/>
      <c r="C15" s="1719"/>
      <c r="D15" s="1719"/>
      <c r="E15" s="1720" t="str">
        <f>E52</f>
        <v>□国・県の制度　 ■国・県の制度＋市独自の制度　 □市独自の制度</v>
      </c>
      <c r="F15" s="1721"/>
      <c r="G15" s="1721"/>
      <c r="H15" s="1721"/>
      <c r="I15" s="1721"/>
      <c r="J15" s="1721"/>
      <c r="K15" s="1721"/>
      <c r="L15" s="1721"/>
      <c r="M15" s="1721"/>
      <c r="N15" s="1722"/>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723" t="s">
        <v>19</v>
      </c>
      <c r="B16" s="1724"/>
      <c r="C16" s="1724"/>
      <c r="D16" s="1724"/>
      <c r="E16" s="1725" t="str">
        <f>E53</f>
        <v>（各季　国、県、市が策定する）全国交通安全運動実施要綱、交通事故防止運動実施要綱</v>
      </c>
      <c r="F16" s="1726"/>
      <c r="G16" s="1726"/>
      <c r="H16" s="1726"/>
      <c r="I16" s="1726"/>
      <c r="J16" s="1726"/>
      <c r="K16" s="1726"/>
      <c r="L16" s="1726"/>
      <c r="M16" s="1726"/>
      <c r="N16" s="1727"/>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Ⅱ</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1711000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1711000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1711000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1</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交通安全協会、交通安全母の会及び交通安全推進協議会の活動に対する補助を実施した。
　＜新座市交通安全協会＞　構成人員：役員及び一般運転者会員
　事業内容：広報・街頭活動、違法駐車の追放及び道路環境の整備等
　＜新座市交通安全母の会＞　構成人員：理事１２人
　各種イベントにおける交通安全啓発活動等
　＜新座市交通安全推進協議会＞　構成団体：５０団体
　全国交通安全運動及び交通事故防止運動の実施等</v>
      </c>
      <c r="F26" s="142"/>
      <c r="G26" s="142"/>
      <c r="H26" s="142"/>
      <c r="I26" s="142"/>
      <c r="J26" s="142"/>
      <c r="K26" s="142"/>
      <c r="L26" s="142"/>
      <c r="M26" s="142"/>
      <c r="N26" s="143"/>
      <c r="O26" s="12"/>
      <c r="P26" s="1731" t="s">
        <v>39</v>
      </c>
      <c r="Q26" s="1732"/>
      <c r="R26" s="1732"/>
      <c r="S26" s="1743"/>
      <c r="T26" s="75" t="str">
        <f>E105</f>
        <v>交通安全啓発活動の更なる充実につながるよう、春及び秋の全国交通安全運動並びに夏及び冬の交通事故防止運動の実施体制や、運動期間内における街頭啓発の回数、パトロールの回数、時間帯等について検討し、より一層充実した交通安全運動の推進を図っていく。</v>
      </c>
      <c r="U26" s="1716"/>
      <c r="V26" s="1716"/>
      <c r="W26" s="1716"/>
      <c r="X26" s="1717"/>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運動出発式参加人数</v>
      </c>
      <c r="C33" s="135"/>
      <c r="D33" s="15" t="str">
        <f t="shared" ref="D33:E36" si="1">D70</f>
        <v>人</v>
      </c>
      <c r="E33" s="133">
        <f t="shared" si="1"/>
        <v>295</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第2節　公共交通網</v>
      </c>
      <c r="F42" s="45"/>
      <c r="G42" s="45"/>
      <c r="H42" s="45"/>
      <c r="I42" s="45"/>
      <c r="J42" s="45"/>
      <c r="K42" s="45"/>
      <c r="L42" s="45"/>
      <c r="M42" s="45"/>
      <c r="N42" s="46"/>
      <c r="AA42" s="2">
        <v>2</v>
      </c>
      <c r="AB42" s="2" t="s">
        <v>142</v>
      </c>
    </row>
    <row r="43" spans="1:35" ht="20.100000000000001" customHeight="1" x14ac:dyDescent="0.15">
      <c r="A43" s="43" t="s">
        <v>6</v>
      </c>
      <c r="B43" s="44"/>
      <c r="C43" s="44"/>
      <c r="D43" s="44"/>
      <c r="E43" s="45" t="str">
        <f>AB43</f>
        <v>施策２　交通安全の確立</v>
      </c>
      <c r="F43" s="45"/>
      <c r="G43" s="45"/>
      <c r="H43" s="45"/>
      <c r="I43" s="45"/>
      <c r="J43" s="45"/>
      <c r="K43" s="45"/>
      <c r="L43" s="45"/>
      <c r="M43" s="45"/>
      <c r="N43" s="46"/>
      <c r="AA43" s="2">
        <v>2</v>
      </c>
      <c r="AB43" s="2" t="s">
        <v>223</v>
      </c>
    </row>
    <row r="44" spans="1:35" ht="20.100000000000001" customHeight="1" x14ac:dyDescent="0.15">
      <c r="A44" s="1755" t="s">
        <v>9</v>
      </c>
      <c r="B44" s="1756"/>
      <c r="C44" s="1756"/>
      <c r="D44" s="1756"/>
      <c r="E44" s="1757" t="s">
        <v>245</v>
      </c>
      <c r="F44" s="1758"/>
      <c r="G44" s="1758"/>
      <c r="H44" s="1758"/>
      <c r="I44" s="1758"/>
      <c r="J44" s="1758"/>
      <c r="K44" s="1758"/>
      <c r="L44" s="1758"/>
      <c r="M44" s="1758"/>
      <c r="N44" s="1759"/>
    </row>
    <row r="45" spans="1:35" ht="20.100000000000001" customHeight="1" x14ac:dyDescent="0.15">
      <c r="A45" s="1750" t="s">
        <v>10</v>
      </c>
      <c r="B45" s="1751"/>
      <c r="C45" s="1751"/>
      <c r="D45" s="1751"/>
      <c r="E45" s="1760" t="s">
        <v>145</v>
      </c>
      <c r="F45" s="1761"/>
      <c r="G45" s="1761"/>
      <c r="H45" s="1761"/>
      <c r="I45" s="1761"/>
      <c r="J45" s="1761"/>
      <c r="K45" s="1761"/>
      <c r="L45" s="1761"/>
      <c r="M45" s="1761"/>
      <c r="N45" s="1762"/>
    </row>
    <row r="46" spans="1:35" ht="20.100000000000001" customHeight="1" x14ac:dyDescent="0.15">
      <c r="A46" s="1744" t="s">
        <v>13</v>
      </c>
      <c r="B46" s="1745"/>
      <c r="C46" s="1745"/>
      <c r="D46" s="1746"/>
      <c r="E46" s="1747" t="s">
        <v>246</v>
      </c>
      <c r="F46" s="1748"/>
      <c r="G46" s="1748"/>
      <c r="H46" s="1748"/>
      <c r="I46" s="1748"/>
      <c r="J46" s="1748"/>
      <c r="K46" s="1748"/>
      <c r="L46" s="1748"/>
      <c r="M46" s="1748"/>
      <c r="N46" s="1749"/>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1750" t="s">
        <v>17</v>
      </c>
      <c r="B51" s="1751"/>
      <c r="C51" s="1751"/>
      <c r="D51" s="1751"/>
      <c r="E51" s="1752" t="str">
        <f>AA52 &amp; "市が直接実施  " &amp; AB52  &amp; "一部委託  "  &amp; AC52 &amp; "全部委託・指定管理  " &amp; AD52 &amp; "その他"</f>
        <v>■市が直接実施  □一部委託  □全部委託・指定管理  ■その他</v>
      </c>
      <c r="F51" s="1753"/>
      <c r="G51" s="1753"/>
      <c r="H51" s="1753"/>
      <c r="I51" s="1753"/>
      <c r="J51" s="1753"/>
      <c r="K51" s="1753"/>
      <c r="L51" s="1753"/>
      <c r="M51" s="1753"/>
      <c r="N51" s="1754"/>
    </row>
    <row r="52" spans="1:40" ht="20.100000000000001" customHeight="1" x14ac:dyDescent="0.15">
      <c r="A52" s="1750" t="s">
        <v>18</v>
      </c>
      <c r="B52" s="1751"/>
      <c r="C52" s="1751"/>
      <c r="D52" s="1751"/>
      <c r="E52" s="1752" t="str">
        <f>AA53 &amp; "国・県の制度　 " &amp; AB53  &amp; "国・県の制度＋市独自の制度　 "  &amp; AC53  &amp; "市独自の制度"</f>
        <v>□国・県の制度　 ■国・県の制度＋市独自の制度　 □市独自の制度</v>
      </c>
      <c r="F52" s="1753"/>
      <c r="G52" s="1753"/>
      <c r="H52" s="1753"/>
      <c r="I52" s="1753"/>
      <c r="J52" s="1753"/>
      <c r="K52" s="1753"/>
      <c r="L52" s="1753"/>
      <c r="M52" s="1753"/>
      <c r="N52" s="1754"/>
      <c r="AA52" s="2" t="s">
        <v>49</v>
      </c>
      <c r="AB52" s="2" t="s">
        <v>50</v>
      </c>
      <c r="AC52" s="2" t="s">
        <v>50</v>
      </c>
      <c r="AD52" s="2" t="s">
        <v>49</v>
      </c>
    </row>
    <row r="53" spans="1:40" ht="20.100000000000001" customHeight="1" thickBot="1" x14ac:dyDescent="0.2">
      <c r="A53" s="1763" t="s">
        <v>19</v>
      </c>
      <c r="B53" s="1764"/>
      <c r="C53" s="1764"/>
      <c r="D53" s="1764"/>
      <c r="E53" s="1765" t="s">
        <v>247</v>
      </c>
      <c r="F53" s="1766"/>
      <c r="G53" s="1766"/>
      <c r="H53" s="1766"/>
      <c r="I53" s="1766"/>
      <c r="J53" s="1766"/>
      <c r="K53" s="1766"/>
      <c r="L53" s="1766"/>
      <c r="M53" s="1766"/>
      <c r="N53" s="1767"/>
      <c r="AA53" s="2" t="s">
        <v>50</v>
      </c>
      <c r="AB53" s="2" t="s">
        <v>49</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1711000</v>
      </c>
      <c r="F57" s="126"/>
      <c r="G57" s="126">
        <f>IFERROR(HLOOKUP($AF$38,$AA$56:$AI$57,2,FALSE)*1000,"")</f>
        <v>1711000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1388</v>
      </c>
      <c r="AE57" s="17">
        <v>1711</v>
      </c>
      <c r="AF57" s="17">
        <v>1711</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1711000</v>
      </c>
      <c r="G58" s="9"/>
      <c r="H58" s="10">
        <f>IFERROR(G57-H59,"")</f>
        <v>1711000</v>
      </c>
      <c r="I58" s="9"/>
      <c r="J58" s="10">
        <f>IFERROR(I57-J59,"")</f>
        <v>0</v>
      </c>
      <c r="K58" s="9"/>
      <c r="L58" s="10">
        <f>IFERROR(K57-L59,"")</f>
        <v>0</v>
      </c>
      <c r="M58" s="9"/>
      <c r="N58" s="11">
        <f>IFERROR(M57-N59,"")</f>
        <v>0</v>
      </c>
      <c r="AA58" s="17">
        <v>0</v>
      </c>
      <c r="AB58" s="17">
        <v>0</v>
      </c>
      <c r="AC58" s="17">
        <v>0</v>
      </c>
      <c r="AD58" s="17">
        <v>1388000</v>
      </c>
      <c r="AE58" s="17">
        <v>1711000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1711000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0</v>
      </c>
      <c r="F61" s="126"/>
      <c r="G61" s="126">
        <f>IFERROR(G57-G60,"")</f>
        <v>1711000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1</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248</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249</v>
      </c>
      <c r="C70" s="135"/>
      <c r="D70" s="20" t="s">
        <v>68</v>
      </c>
      <c r="E70" s="175">
        <f>IFERROR(HLOOKUP($AE$38,$AA$76:$AI$80,2,FALSE),"")</f>
        <v>295</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295</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1768" t="s">
        <v>7</v>
      </c>
      <c r="B85" s="1769"/>
      <c r="C85" s="1769"/>
      <c r="D85" s="1769"/>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1768" t="s">
        <v>11</v>
      </c>
      <c r="B87" s="1769"/>
      <c r="C87" s="1769"/>
      <c r="D87" s="1769"/>
      <c r="E87" s="177" t="s">
        <v>117</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1779" t="s">
        <v>14</v>
      </c>
      <c r="B89" s="1780"/>
      <c r="C89" s="1780"/>
      <c r="D89" s="1780"/>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1768" t="s">
        <v>16</v>
      </c>
      <c r="B91" s="1769"/>
      <c r="C91" s="1769"/>
      <c r="D91" s="1770"/>
      <c r="E91" s="192" t="s">
        <v>250</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1768" t="s">
        <v>28</v>
      </c>
      <c r="B98" s="1769"/>
      <c r="C98" s="1769"/>
      <c r="D98" s="1770"/>
      <c r="E98" s="1774" t="s">
        <v>119</v>
      </c>
      <c r="F98" s="1775"/>
      <c r="G98" s="1776" t="s">
        <v>29</v>
      </c>
      <c r="H98" s="1777"/>
      <c r="I98" s="1777"/>
      <c r="J98" s="1777"/>
      <c r="K98" s="1777"/>
      <c r="L98" s="1777"/>
      <c r="M98" s="1777"/>
      <c r="N98" s="1778"/>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1768" t="s">
        <v>39</v>
      </c>
      <c r="B105" s="1769"/>
      <c r="C105" s="1769"/>
      <c r="D105" s="1770"/>
      <c r="E105" s="1771" t="s">
        <v>251</v>
      </c>
      <c r="F105" s="1772"/>
      <c r="G105" s="1772"/>
      <c r="H105" s="1772"/>
      <c r="I105" s="1772"/>
      <c r="J105" s="1772"/>
      <c r="K105" s="1772"/>
      <c r="L105" s="1772"/>
      <c r="M105" s="1772"/>
      <c r="N105" s="1773"/>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1779" t="s">
        <v>3</v>
      </c>
      <c r="Q4" s="1780"/>
      <c r="R4" s="1780"/>
      <c r="S4" s="1780"/>
      <c r="T4" s="51" t="str">
        <f>LEFT(E83,1)</f>
        <v>Ｂ</v>
      </c>
      <c r="U4" s="1781" t="s">
        <v>4</v>
      </c>
      <c r="V4" s="1781"/>
      <c r="W4" s="1781"/>
      <c r="X4" s="178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第2節　公共交通網</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交通安全の確立</v>
      </c>
      <c r="F6" s="45"/>
      <c r="G6" s="45"/>
      <c r="H6" s="45"/>
      <c r="I6" s="45"/>
      <c r="J6" s="45"/>
      <c r="K6" s="45"/>
      <c r="L6" s="45"/>
      <c r="M6" s="45"/>
      <c r="N6" s="46"/>
      <c r="P6" s="1768" t="s">
        <v>7</v>
      </c>
      <c r="Q6" s="1769"/>
      <c r="R6" s="1769"/>
      <c r="S6" s="1769"/>
      <c r="T6" s="51" t="str">
        <f>LEFT(E85,1)</f>
        <v>Ｂ</v>
      </c>
      <c r="U6" s="1781" t="s">
        <v>8</v>
      </c>
      <c r="V6" s="1781"/>
      <c r="W6" s="1781"/>
      <c r="X6" s="178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783" t="s">
        <v>9</v>
      </c>
      <c r="B7" s="1784"/>
      <c r="C7" s="1784"/>
      <c r="D7" s="1784"/>
      <c r="E7" s="1785" t="str">
        <f t="shared" si="0"/>
        <v>道路施設整備</v>
      </c>
      <c r="F7" s="1786"/>
      <c r="G7" s="1786"/>
      <c r="H7" s="1786"/>
      <c r="I7" s="1786"/>
      <c r="J7" s="1786"/>
      <c r="K7" s="1786"/>
      <c r="L7" s="1786"/>
      <c r="M7" s="1786"/>
      <c r="N7" s="1787"/>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790" t="s">
        <v>10</v>
      </c>
      <c r="B8" s="1791"/>
      <c r="C8" s="1791"/>
      <c r="D8" s="1791"/>
      <c r="E8" s="1800" t="str">
        <f t="shared" si="0"/>
        <v>道路管理課</v>
      </c>
      <c r="F8" s="1801"/>
      <c r="G8" s="1801"/>
      <c r="H8" s="1801"/>
      <c r="I8" s="1801"/>
      <c r="J8" s="1801"/>
      <c r="K8" s="1801"/>
      <c r="L8" s="1801"/>
      <c r="M8" s="1801"/>
      <c r="N8" s="1802"/>
      <c r="P8" s="1803" t="s">
        <v>11</v>
      </c>
      <c r="Q8" s="1804"/>
      <c r="R8" s="1804"/>
      <c r="S8" s="1804"/>
      <c r="T8" s="98" t="str">
        <f>LEFT(E87,1)</f>
        <v>Ａ</v>
      </c>
      <c r="U8" s="1805" t="s">
        <v>12</v>
      </c>
      <c r="V8" s="1805"/>
      <c r="W8" s="1805"/>
      <c r="X8" s="180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807" t="s">
        <v>13</v>
      </c>
      <c r="B9" s="1808"/>
      <c r="C9" s="1808"/>
      <c r="D9" s="1809"/>
      <c r="E9" s="1810" t="str">
        <f t="shared" si="0"/>
        <v>市道の交通状況・安全度などに対応して、交通安全施設である道路反射鏡及び道路照明灯の設置・整備を行い、安全で円滑な道路交通と歩行者の安全を確保する。</v>
      </c>
      <c r="F9" s="1811"/>
      <c r="G9" s="1811"/>
      <c r="H9" s="1811"/>
      <c r="I9" s="1811"/>
      <c r="J9" s="1811"/>
      <c r="K9" s="1811"/>
      <c r="L9" s="1811"/>
      <c r="M9" s="1811"/>
      <c r="N9" s="1812"/>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1813" t="s">
        <v>14</v>
      </c>
      <c r="Q10" s="1814"/>
      <c r="R10" s="1814"/>
      <c r="S10" s="1814"/>
      <c r="T10" s="51" t="str">
        <f>LEFT(E89,1)</f>
        <v>Ａ</v>
      </c>
      <c r="U10" s="1805" t="s">
        <v>15</v>
      </c>
      <c r="V10" s="1805"/>
      <c r="W10" s="1805"/>
      <c r="X10" s="180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１ 道路反射鏡設置数２８基（令和６年３月末現在 総数２，７７５基）
２ 道路照明灯設置数１９基（令和６年３月末現在 総数９，６５０基）
市民要望に応え安全で円滑な道路交通と歩行者の安全確保を図った。</v>
      </c>
      <c r="U12" s="1788"/>
      <c r="V12" s="1788"/>
      <c r="W12" s="1788"/>
      <c r="X12" s="1789"/>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790" t="s">
        <v>17</v>
      </c>
      <c r="B14" s="1791"/>
      <c r="C14" s="1791"/>
      <c r="D14" s="1791"/>
      <c r="E14" s="1792" t="str">
        <f>E51</f>
        <v>□市が直接実施  □一部委託  ■全部委託・指定管理  □その他</v>
      </c>
      <c r="F14" s="1793"/>
      <c r="G14" s="1793"/>
      <c r="H14" s="1793"/>
      <c r="I14" s="1793"/>
      <c r="J14" s="1793"/>
      <c r="K14" s="1793"/>
      <c r="L14" s="1793"/>
      <c r="M14" s="1793"/>
      <c r="N14" s="1794"/>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790" t="s">
        <v>18</v>
      </c>
      <c r="B15" s="1791"/>
      <c r="C15" s="1791"/>
      <c r="D15" s="1791"/>
      <c r="E15" s="1792" t="str">
        <f>E52</f>
        <v>□国・県の制度　 □国・県の制度＋市独自の制度　 ■市独自の制度</v>
      </c>
      <c r="F15" s="1793"/>
      <c r="G15" s="1793"/>
      <c r="H15" s="1793"/>
      <c r="I15" s="1793"/>
      <c r="J15" s="1793"/>
      <c r="K15" s="1793"/>
      <c r="L15" s="1793"/>
      <c r="M15" s="1793"/>
      <c r="N15" s="1794"/>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795" t="s">
        <v>19</v>
      </c>
      <c r="B16" s="1796"/>
      <c r="C16" s="1796"/>
      <c r="D16" s="1796"/>
      <c r="E16" s="1797" t="str">
        <f>E53</f>
        <v>なし</v>
      </c>
      <c r="F16" s="1798"/>
      <c r="G16" s="1798"/>
      <c r="H16" s="1798"/>
      <c r="I16" s="1798"/>
      <c r="J16" s="1798"/>
      <c r="K16" s="1798"/>
      <c r="L16" s="1798"/>
      <c r="M16" s="1798"/>
      <c r="N16" s="1799"/>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8165000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7415000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750000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8157538</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7462</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0.99908609920391922</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市道の交通事業・安全度などに対応して、交通安全施設である道路反射鏡及び道路照明灯の設置・整備を行い、安全で円滑な道路交通と歩行者の安全確保を図った。</v>
      </c>
      <c r="F26" s="142"/>
      <c r="G26" s="142"/>
      <c r="H26" s="142"/>
      <c r="I26" s="142"/>
      <c r="J26" s="142"/>
      <c r="K26" s="142"/>
      <c r="L26" s="142"/>
      <c r="M26" s="142"/>
      <c r="N26" s="143"/>
      <c r="O26" s="12"/>
      <c r="P26" s="1803" t="s">
        <v>39</v>
      </c>
      <c r="Q26" s="1804"/>
      <c r="R26" s="1804"/>
      <c r="S26" s="1815"/>
      <c r="T26" s="75" t="str">
        <f>E105</f>
        <v>引き続き交通安全施設である道路反射鏡及び道路照明灯の設置・整備を行い、安全で円滑な道路交通と歩行者の安全確保を図っていく。</v>
      </c>
      <c r="U26" s="1788"/>
      <c r="V26" s="1788"/>
      <c r="W26" s="1788"/>
      <c r="X26" s="1789"/>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道路反射鏡及び道路照明灯の新設数</v>
      </c>
      <c r="C33" s="135"/>
      <c r="D33" s="15" t="str">
        <f t="shared" ref="D33:E36" si="1">D70</f>
        <v>か所</v>
      </c>
      <c r="E33" s="133">
        <f t="shared" si="1"/>
        <v>37</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第2節　公共交通網</v>
      </c>
      <c r="F42" s="45"/>
      <c r="G42" s="45"/>
      <c r="H42" s="45"/>
      <c r="I42" s="45"/>
      <c r="J42" s="45"/>
      <c r="K42" s="45"/>
      <c r="L42" s="45"/>
      <c r="M42" s="45"/>
      <c r="N42" s="46"/>
      <c r="AA42" s="2">
        <v>2</v>
      </c>
      <c r="AB42" s="2" t="s">
        <v>142</v>
      </c>
    </row>
    <row r="43" spans="1:35" ht="20.100000000000001" customHeight="1" x14ac:dyDescent="0.15">
      <c r="A43" s="43" t="s">
        <v>6</v>
      </c>
      <c r="B43" s="44"/>
      <c r="C43" s="44"/>
      <c r="D43" s="44"/>
      <c r="E43" s="45" t="str">
        <f>AB43</f>
        <v>施策２　交通安全の確立</v>
      </c>
      <c r="F43" s="45"/>
      <c r="G43" s="45"/>
      <c r="H43" s="45"/>
      <c r="I43" s="45"/>
      <c r="J43" s="45"/>
      <c r="K43" s="45"/>
      <c r="L43" s="45"/>
      <c r="M43" s="45"/>
      <c r="N43" s="46"/>
      <c r="AA43" s="2">
        <v>2</v>
      </c>
      <c r="AB43" s="2" t="s">
        <v>223</v>
      </c>
    </row>
    <row r="44" spans="1:35" ht="20.100000000000001" customHeight="1" x14ac:dyDescent="0.15">
      <c r="A44" s="1827" t="s">
        <v>9</v>
      </c>
      <c r="B44" s="1828"/>
      <c r="C44" s="1828"/>
      <c r="D44" s="1828"/>
      <c r="E44" s="1829" t="s">
        <v>252</v>
      </c>
      <c r="F44" s="1830"/>
      <c r="G44" s="1830"/>
      <c r="H44" s="1830"/>
      <c r="I44" s="1830"/>
      <c r="J44" s="1830"/>
      <c r="K44" s="1830"/>
      <c r="L44" s="1830"/>
      <c r="M44" s="1830"/>
      <c r="N44" s="1831"/>
    </row>
    <row r="45" spans="1:35" ht="20.100000000000001" customHeight="1" x14ac:dyDescent="0.15">
      <c r="A45" s="1822" t="s">
        <v>10</v>
      </c>
      <c r="B45" s="1823"/>
      <c r="C45" s="1823"/>
      <c r="D45" s="1823"/>
      <c r="E45" s="1832" t="s">
        <v>217</v>
      </c>
      <c r="F45" s="1833"/>
      <c r="G45" s="1833"/>
      <c r="H45" s="1833"/>
      <c r="I45" s="1833"/>
      <c r="J45" s="1833"/>
      <c r="K45" s="1833"/>
      <c r="L45" s="1833"/>
      <c r="M45" s="1833"/>
      <c r="N45" s="1834"/>
    </row>
    <row r="46" spans="1:35" ht="20.100000000000001" customHeight="1" x14ac:dyDescent="0.15">
      <c r="A46" s="1816" t="s">
        <v>13</v>
      </c>
      <c r="B46" s="1817"/>
      <c r="C46" s="1817"/>
      <c r="D46" s="1818"/>
      <c r="E46" s="1819" t="s">
        <v>253</v>
      </c>
      <c r="F46" s="1820"/>
      <c r="G46" s="1820"/>
      <c r="H46" s="1820"/>
      <c r="I46" s="1820"/>
      <c r="J46" s="1820"/>
      <c r="K46" s="1820"/>
      <c r="L46" s="1820"/>
      <c r="M46" s="1820"/>
      <c r="N46" s="1821"/>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1822" t="s">
        <v>17</v>
      </c>
      <c r="B51" s="1823"/>
      <c r="C51" s="1823"/>
      <c r="D51" s="1823"/>
      <c r="E51" s="1824" t="str">
        <f>AA52 &amp; "市が直接実施  " &amp; AB52  &amp; "一部委託  "  &amp; AC52 &amp; "全部委託・指定管理  " &amp; AD52 &amp; "その他"</f>
        <v>□市が直接実施  □一部委託  ■全部委託・指定管理  □その他</v>
      </c>
      <c r="F51" s="1825"/>
      <c r="G51" s="1825"/>
      <c r="H51" s="1825"/>
      <c r="I51" s="1825"/>
      <c r="J51" s="1825"/>
      <c r="K51" s="1825"/>
      <c r="L51" s="1825"/>
      <c r="M51" s="1825"/>
      <c r="N51" s="1826"/>
    </row>
    <row r="52" spans="1:40" ht="20.100000000000001" customHeight="1" x14ac:dyDescent="0.15">
      <c r="A52" s="1822" t="s">
        <v>18</v>
      </c>
      <c r="B52" s="1823"/>
      <c r="C52" s="1823"/>
      <c r="D52" s="1823"/>
      <c r="E52" s="1824" t="str">
        <f>AA53 &amp; "国・県の制度　 " &amp; AB53  &amp; "国・県の制度＋市独自の制度　 "  &amp; AC53  &amp; "市独自の制度"</f>
        <v>□国・県の制度　 □国・県の制度＋市独自の制度　 ■市独自の制度</v>
      </c>
      <c r="F52" s="1825"/>
      <c r="G52" s="1825"/>
      <c r="H52" s="1825"/>
      <c r="I52" s="1825"/>
      <c r="J52" s="1825"/>
      <c r="K52" s="1825"/>
      <c r="L52" s="1825"/>
      <c r="M52" s="1825"/>
      <c r="N52" s="1826"/>
      <c r="AA52" s="2" t="s">
        <v>50</v>
      </c>
      <c r="AB52" s="2" t="s">
        <v>50</v>
      </c>
      <c r="AC52" s="2" t="s">
        <v>49</v>
      </c>
      <c r="AD52" s="2" t="s">
        <v>50</v>
      </c>
    </row>
    <row r="53" spans="1:40" ht="20.100000000000001" customHeight="1" thickBot="1" x14ac:dyDescent="0.2">
      <c r="A53" s="1835" t="s">
        <v>19</v>
      </c>
      <c r="B53" s="1836"/>
      <c r="C53" s="1836"/>
      <c r="D53" s="1836"/>
      <c r="E53" s="1837" t="s">
        <v>65</v>
      </c>
      <c r="F53" s="1838"/>
      <c r="G53" s="1838"/>
      <c r="H53" s="1838"/>
      <c r="I53" s="1838"/>
      <c r="J53" s="1838"/>
      <c r="K53" s="1838"/>
      <c r="L53" s="1838"/>
      <c r="M53" s="1838"/>
      <c r="N53" s="1839"/>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8165000</v>
      </c>
      <c r="F57" s="126"/>
      <c r="G57" s="126">
        <f>IFERROR(HLOOKUP($AF$38,$AA$56:$AI$57,2,FALSE)*1000,"")</f>
        <v>7479000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4526</v>
      </c>
      <c r="AE57" s="17">
        <v>8165</v>
      </c>
      <c r="AF57" s="17">
        <v>7479</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7415000</v>
      </c>
      <c r="G58" s="9"/>
      <c r="H58" s="10">
        <f>IFERROR(G57-H59,"")</f>
        <v>6729000</v>
      </c>
      <c r="I58" s="9"/>
      <c r="J58" s="10">
        <f>IFERROR(I57-J59,"")</f>
        <v>0</v>
      </c>
      <c r="K58" s="9"/>
      <c r="L58" s="10">
        <f>IFERROR(K57-L59,"")</f>
        <v>0</v>
      </c>
      <c r="M58" s="9"/>
      <c r="N58" s="11">
        <f>IFERROR(M57-N59,"")</f>
        <v>0</v>
      </c>
      <c r="AA58" s="17">
        <v>0</v>
      </c>
      <c r="AB58" s="17">
        <v>0</v>
      </c>
      <c r="AC58" s="17">
        <v>0</v>
      </c>
      <c r="AD58" s="17">
        <v>2518890</v>
      </c>
      <c r="AE58" s="17">
        <v>8157538</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750000</v>
      </c>
      <c r="G59" s="9"/>
      <c r="H59" s="10">
        <f>IFERROR(HLOOKUP($AF$38,$AA$60:$AI$61,2,FALSE)*1000,"")</f>
        <v>750000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8157538</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7462</v>
      </c>
      <c r="F61" s="126"/>
      <c r="G61" s="126">
        <f>IFERROR(G57-G60,"")</f>
        <v>7479000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750</v>
      </c>
      <c r="AF61" s="18">
        <f t="shared" si="2"/>
        <v>750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0.99908609920391922</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254</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255</v>
      </c>
      <c r="C70" s="135"/>
      <c r="D70" s="20" t="s">
        <v>186</v>
      </c>
      <c r="E70" s="175">
        <f>IFERROR(HLOOKUP($AE$38,$AA$76:$AI$80,2,FALSE),"")</f>
        <v>37</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750</v>
      </c>
      <c r="AF71" s="19">
        <v>750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37</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1840" t="s">
        <v>7</v>
      </c>
      <c r="B85" s="1841"/>
      <c r="C85" s="1841"/>
      <c r="D85" s="1841"/>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1840" t="s">
        <v>11</v>
      </c>
      <c r="B87" s="1841"/>
      <c r="C87" s="1841"/>
      <c r="D87" s="1841"/>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1851" t="s">
        <v>14</v>
      </c>
      <c r="B89" s="1852"/>
      <c r="C89" s="1852"/>
      <c r="D89" s="1852"/>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1840" t="s">
        <v>16</v>
      </c>
      <c r="B91" s="1841"/>
      <c r="C91" s="1841"/>
      <c r="D91" s="1842"/>
      <c r="E91" s="192" t="s">
        <v>256</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1840" t="s">
        <v>28</v>
      </c>
      <c r="B98" s="1841"/>
      <c r="C98" s="1841"/>
      <c r="D98" s="1842"/>
      <c r="E98" s="1846" t="s">
        <v>61</v>
      </c>
      <c r="F98" s="1847"/>
      <c r="G98" s="1848" t="s">
        <v>29</v>
      </c>
      <c r="H98" s="1849"/>
      <c r="I98" s="1849"/>
      <c r="J98" s="1849"/>
      <c r="K98" s="1849"/>
      <c r="L98" s="1849"/>
      <c r="M98" s="1849"/>
      <c r="N98" s="1850"/>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1840" t="s">
        <v>39</v>
      </c>
      <c r="B105" s="1841"/>
      <c r="C105" s="1841"/>
      <c r="D105" s="1842"/>
      <c r="E105" s="1843" t="s">
        <v>257</v>
      </c>
      <c r="F105" s="1844"/>
      <c r="G105" s="1844"/>
      <c r="H105" s="1844"/>
      <c r="I105" s="1844"/>
      <c r="J105" s="1844"/>
      <c r="K105" s="1844"/>
      <c r="L105" s="1844"/>
      <c r="M105" s="1844"/>
      <c r="N105" s="1845"/>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1851" t="s">
        <v>3</v>
      </c>
      <c r="Q4" s="1852"/>
      <c r="R4" s="1852"/>
      <c r="S4" s="1852"/>
      <c r="T4" s="51" t="str">
        <f>LEFT(E83,1)</f>
        <v>Ｂ</v>
      </c>
      <c r="U4" s="1853" t="s">
        <v>4</v>
      </c>
      <c r="V4" s="1853"/>
      <c r="W4" s="1853"/>
      <c r="X4" s="185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第3節　公園・緑地</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良好な自然環境の保全、活用、創出</v>
      </c>
      <c r="F6" s="45"/>
      <c r="G6" s="45"/>
      <c r="H6" s="45"/>
      <c r="I6" s="45"/>
      <c r="J6" s="45"/>
      <c r="K6" s="45"/>
      <c r="L6" s="45"/>
      <c r="M6" s="45"/>
      <c r="N6" s="46"/>
      <c r="P6" s="1840" t="s">
        <v>7</v>
      </c>
      <c r="Q6" s="1841"/>
      <c r="R6" s="1841"/>
      <c r="S6" s="1841"/>
      <c r="T6" s="51" t="str">
        <f>LEFT(E85,1)</f>
        <v>Ｂ</v>
      </c>
      <c r="U6" s="1853" t="s">
        <v>8</v>
      </c>
      <c r="V6" s="1853"/>
      <c r="W6" s="1853"/>
      <c r="X6" s="185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855" t="s">
        <v>9</v>
      </c>
      <c r="B7" s="1856"/>
      <c r="C7" s="1856"/>
      <c r="D7" s="1856"/>
      <c r="E7" s="1857" t="str">
        <f t="shared" si="0"/>
        <v>一般事務（緑化推進協議会）</v>
      </c>
      <c r="F7" s="1858"/>
      <c r="G7" s="1858"/>
      <c r="H7" s="1858"/>
      <c r="I7" s="1858"/>
      <c r="J7" s="1858"/>
      <c r="K7" s="1858"/>
      <c r="L7" s="1858"/>
      <c r="M7" s="1858"/>
      <c r="N7" s="1859"/>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862" t="s">
        <v>10</v>
      </c>
      <c r="B8" s="1863"/>
      <c r="C8" s="1863"/>
      <c r="D8" s="1863"/>
      <c r="E8" s="1872" t="str">
        <f t="shared" si="0"/>
        <v>みどりと公園課</v>
      </c>
      <c r="F8" s="1873"/>
      <c r="G8" s="1873"/>
      <c r="H8" s="1873"/>
      <c r="I8" s="1873"/>
      <c r="J8" s="1873"/>
      <c r="K8" s="1873"/>
      <c r="L8" s="1873"/>
      <c r="M8" s="1873"/>
      <c r="N8" s="1874"/>
      <c r="P8" s="1875" t="s">
        <v>11</v>
      </c>
      <c r="Q8" s="1876"/>
      <c r="R8" s="1876"/>
      <c r="S8" s="1876"/>
      <c r="T8" s="98" t="str">
        <f>LEFT(E87,1)</f>
        <v>Ｂ</v>
      </c>
      <c r="U8" s="1877" t="s">
        <v>12</v>
      </c>
      <c r="V8" s="1877"/>
      <c r="W8" s="1877"/>
      <c r="X8" s="187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879" t="s">
        <v>13</v>
      </c>
      <c r="B9" s="1880"/>
      <c r="C9" s="1880"/>
      <c r="D9" s="1881"/>
      <c r="E9" s="1882" t="str">
        <f t="shared" si="0"/>
        <v>みどりの保全及び緑化を推進し、良好な生活環境を形成することで、現在及び将来の市民の健康で文化的な生活の確保に寄与することを達成するために必要な事項を協議する。
また、生産緑地計画図を作成する。</v>
      </c>
      <c r="F9" s="1883"/>
      <c r="G9" s="1883"/>
      <c r="H9" s="1883"/>
      <c r="I9" s="1883"/>
      <c r="J9" s="1883"/>
      <c r="K9" s="1883"/>
      <c r="L9" s="1883"/>
      <c r="M9" s="1883"/>
      <c r="N9" s="1884"/>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1885" t="s">
        <v>14</v>
      </c>
      <c r="Q10" s="1886"/>
      <c r="R10" s="1886"/>
      <c r="S10" s="1886"/>
      <c r="T10" s="51" t="str">
        <f>LEFT(E89,1)</f>
        <v>Ａ</v>
      </c>
      <c r="U10" s="1877" t="s">
        <v>15</v>
      </c>
      <c r="V10" s="1877"/>
      <c r="W10" s="1877"/>
      <c r="X10" s="187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令和５年度については、令和５年３月に策定した「新座市みどりの基本計画」の実施計画である「新座市みどりの基本計画アクションプラン第１期」の策定について協議し、今後の「新座のみどり」のあり方について相互理解を深めた。
生産緑地計画図について、大和田二・三丁目地区土地区画整理事業の影響で例年に比べ生産緑地地区の変更等の件数が多かった。</v>
      </c>
      <c r="U12" s="1860"/>
      <c r="V12" s="1860"/>
      <c r="W12" s="1860"/>
      <c r="X12" s="1861"/>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862" t="s">
        <v>17</v>
      </c>
      <c r="B14" s="1863"/>
      <c r="C14" s="1863"/>
      <c r="D14" s="1863"/>
      <c r="E14" s="1864" t="str">
        <f>E51</f>
        <v>■市が直接実施  □一部委託  □全部委託・指定管理  □その他</v>
      </c>
      <c r="F14" s="1865"/>
      <c r="G14" s="1865"/>
      <c r="H14" s="1865"/>
      <c r="I14" s="1865"/>
      <c r="J14" s="1865"/>
      <c r="K14" s="1865"/>
      <c r="L14" s="1865"/>
      <c r="M14" s="1865"/>
      <c r="N14" s="1866"/>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862" t="s">
        <v>18</v>
      </c>
      <c r="B15" s="1863"/>
      <c r="C15" s="1863"/>
      <c r="D15" s="1863"/>
      <c r="E15" s="1864" t="str">
        <f>E52</f>
        <v>□国・県の制度　 □国・県の制度＋市独自の制度　 ■市独自の制度</v>
      </c>
      <c r="F15" s="1865"/>
      <c r="G15" s="1865"/>
      <c r="H15" s="1865"/>
      <c r="I15" s="1865"/>
      <c r="J15" s="1865"/>
      <c r="K15" s="1865"/>
      <c r="L15" s="1865"/>
      <c r="M15" s="1865"/>
      <c r="N15" s="1866"/>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867" t="s">
        <v>19</v>
      </c>
      <c r="B16" s="1868"/>
      <c r="C16" s="1868"/>
      <c r="D16" s="1868"/>
      <c r="E16" s="1869" t="str">
        <f>E53</f>
        <v>新座市みどりのまちづくり条例</v>
      </c>
      <c r="F16" s="1870"/>
      <c r="G16" s="1870"/>
      <c r="H16" s="1870"/>
      <c r="I16" s="1870"/>
      <c r="J16" s="1870"/>
      <c r="K16" s="1870"/>
      <c r="L16" s="1870"/>
      <c r="M16" s="1870"/>
      <c r="N16" s="1871"/>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Ⅱ</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604000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604000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484100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119900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0.80149006622516561</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新座市緑化推進協議会を開催し、「新座市みどりの基本計画アクションプラン第１期」の策定について必要な事項を協議した。
新座市緑化推進協議会の構成員　１２人（市議会議員、学識経験者、市民、市職員）
また、令和５年度都市計画生産緑地地区の変更に伴い、都市計画変更手続において必要書類となる生産緑地変更計画図を作成した。</v>
      </c>
      <c r="F26" s="142"/>
      <c r="G26" s="142"/>
      <c r="H26" s="142"/>
      <c r="I26" s="142"/>
      <c r="J26" s="142"/>
      <c r="K26" s="142"/>
      <c r="L26" s="142"/>
      <c r="M26" s="142"/>
      <c r="N26" s="143"/>
      <c r="O26" s="12"/>
      <c r="P26" s="1875" t="s">
        <v>39</v>
      </c>
      <c r="Q26" s="1876"/>
      <c r="R26" s="1876"/>
      <c r="S26" s="1887"/>
      <c r="T26" s="75" t="str">
        <f>E105</f>
        <v>令和６年度以降については、令和６年３月に策定した「新座市みどりの基本計画アクションプラン第１期」を効果的に推進するため、進捗状況や成果を確認し、評価・改善方法等について協議していく。
また、協議内容の一層の充実に向けて、市内雑木林の現地視察等を検討し「新座市のみどり」についてより理解を深め、みどりの保全及び緑化の推進に係る施策の質の向上を図っていく。
生産緑地計画図について、都市計画変更手続において必要書類となるため引き続き作成していく。</v>
      </c>
      <c r="U26" s="1860"/>
      <c r="V26" s="1860"/>
      <c r="W26" s="1860"/>
      <c r="X26" s="1861"/>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新座市緑化推進協議会開催回数</v>
      </c>
      <c r="C33" s="135"/>
      <c r="D33" s="15" t="str">
        <f t="shared" ref="D33:E36" si="1">D70</f>
        <v>回</v>
      </c>
      <c r="E33" s="133">
        <f t="shared" si="1"/>
        <v>2</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第3節　公園・緑地</v>
      </c>
      <c r="F42" s="45"/>
      <c r="G42" s="45"/>
      <c r="H42" s="45"/>
      <c r="I42" s="45"/>
      <c r="J42" s="45"/>
      <c r="K42" s="45"/>
      <c r="L42" s="45"/>
      <c r="M42" s="45"/>
      <c r="N42" s="46"/>
      <c r="AA42" s="2">
        <v>3</v>
      </c>
      <c r="AB42" s="2" t="s">
        <v>258</v>
      </c>
    </row>
    <row r="43" spans="1:35" ht="20.100000000000001" customHeight="1" x14ac:dyDescent="0.15">
      <c r="A43" s="43" t="s">
        <v>6</v>
      </c>
      <c r="B43" s="44"/>
      <c r="C43" s="44"/>
      <c r="D43" s="44"/>
      <c r="E43" s="45" t="str">
        <f>AB43</f>
        <v>施策１　良好な自然環境の保全、活用、創出</v>
      </c>
      <c r="F43" s="45"/>
      <c r="G43" s="45"/>
      <c r="H43" s="45"/>
      <c r="I43" s="45"/>
      <c r="J43" s="45"/>
      <c r="K43" s="45"/>
      <c r="L43" s="45"/>
      <c r="M43" s="45"/>
      <c r="N43" s="46"/>
      <c r="AA43" s="2">
        <v>1</v>
      </c>
      <c r="AB43" s="2" t="s">
        <v>259</v>
      </c>
    </row>
    <row r="44" spans="1:35" ht="20.100000000000001" customHeight="1" x14ac:dyDescent="0.15">
      <c r="A44" s="1899" t="s">
        <v>9</v>
      </c>
      <c r="B44" s="1900"/>
      <c r="C44" s="1900"/>
      <c r="D44" s="1900"/>
      <c r="E44" s="1901" t="s">
        <v>260</v>
      </c>
      <c r="F44" s="1902"/>
      <c r="G44" s="1902"/>
      <c r="H44" s="1902"/>
      <c r="I44" s="1902"/>
      <c r="J44" s="1902"/>
      <c r="K44" s="1902"/>
      <c r="L44" s="1902"/>
      <c r="M44" s="1902"/>
      <c r="N44" s="1903"/>
    </row>
    <row r="45" spans="1:35" ht="20.100000000000001" customHeight="1" x14ac:dyDescent="0.15">
      <c r="A45" s="1894" t="s">
        <v>10</v>
      </c>
      <c r="B45" s="1895"/>
      <c r="C45" s="1895"/>
      <c r="D45" s="1895"/>
      <c r="E45" s="1904" t="s">
        <v>261</v>
      </c>
      <c r="F45" s="1905"/>
      <c r="G45" s="1905"/>
      <c r="H45" s="1905"/>
      <c r="I45" s="1905"/>
      <c r="J45" s="1905"/>
      <c r="K45" s="1905"/>
      <c r="L45" s="1905"/>
      <c r="M45" s="1905"/>
      <c r="N45" s="1906"/>
    </row>
    <row r="46" spans="1:35" ht="20.100000000000001" customHeight="1" x14ac:dyDescent="0.15">
      <c r="A46" s="1888" t="s">
        <v>13</v>
      </c>
      <c r="B46" s="1889"/>
      <c r="C46" s="1889"/>
      <c r="D46" s="1890"/>
      <c r="E46" s="1891" t="s">
        <v>262</v>
      </c>
      <c r="F46" s="1892"/>
      <c r="G46" s="1892"/>
      <c r="H46" s="1892"/>
      <c r="I46" s="1892"/>
      <c r="J46" s="1892"/>
      <c r="K46" s="1892"/>
      <c r="L46" s="1892"/>
      <c r="M46" s="1892"/>
      <c r="N46" s="1893"/>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1894" t="s">
        <v>17</v>
      </c>
      <c r="B51" s="1895"/>
      <c r="C51" s="1895"/>
      <c r="D51" s="1895"/>
      <c r="E51" s="1896" t="str">
        <f>AA52 &amp; "市が直接実施  " &amp; AB52  &amp; "一部委託  "  &amp; AC52 &amp; "全部委託・指定管理  " &amp; AD52 &amp; "その他"</f>
        <v>■市が直接実施  □一部委託  □全部委託・指定管理  □その他</v>
      </c>
      <c r="F51" s="1897"/>
      <c r="G51" s="1897"/>
      <c r="H51" s="1897"/>
      <c r="I51" s="1897"/>
      <c r="J51" s="1897"/>
      <c r="K51" s="1897"/>
      <c r="L51" s="1897"/>
      <c r="M51" s="1897"/>
      <c r="N51" s="1898"/>
    </row>
    <row r="52" spans="1:40" ht="20.100000000000001" customHeight="1" x14ac:dyDescent="0.15">
      <c r="A52" s="1894" t="s">
        <v>18</v>
      </c>
      <c r="B52" s="1895"/>
      <c r="C52" s="1895"/>
      <c r="D52" s="1895"/>
      <c r="E52" s="1896" t="str">
        <f>AA53 &amp; "国・県の制度　 " &amp; AB53  &amp; "国・県の制度＋市独自の制度　 "  &amp; AC53  &amp; "市独自の制度"</f>
        <v>□国・県の制度　 □国・県の制度＋市独自の制度　 ■市独自の制度</v>
      </c>
      <c r="F52" s="1897"/>
      <c r="G52" s="1897"/>
      <c r="H52" s="1897"/>
      <c r="I52" s="1897"/>
      <c r="J52" s="1897"/>
      <c r="K52" s="1897"/>
      <c r="L52" s="1897"/>
      <c r="M52" s="1897"/>
      <c r="N52" s="1898"/>
      <c r="AA52" s="2" t="s">
        <v>49</v>
      </c>
      <c r="AB52" s="2" t="s">
        <v>50</v>
      </c>
      <c r="AC52" s="2" t="s">
        <v>50</v>
      </c>
      <c r="AD52" s="2" t="s">
        <v>50</v>
      </c>
    </row>
    <row r="53" spans="1:40" ht="20.100000000000001" customHeight="1" thickBot="1" x14ac:dyDescent="0.2">
      <c r="A53" s="1907" t="s">
        <v>19</v>
      </c>
      <c r="B53" s="1908"/>
      <c r="C53" s="1908"/>
      <c r="D53" s="1908"/>
      <c r="E53" s="1909" t="s">
        <v>263</v>
      </c>
      <c r="F53" s="1910"/>
      <c r="G53" s="1910"/>
      <c r="H53" s="1910"/>
      <c r="I53" s="1910"/>
      <c r="J53" s="1910"/>
      <c r="K53" s="1910"/>
      <c r="L53" s="1910"/>
      <c r="M53" s="1910"/>
      <c r="N53" s="1911"/>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604000</v>
      </c>
      <c r="F57" s="126"/>
      <c r="G57" s="126">
        <f>IFERROR(HLOOKUP($AF$38,$AA$56:$AI$57,2,FALSE)*1000,"")</f>
        <v>778000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479</v>
      </c>
      <c r="AE57" s="17">
        <v>604</v>
      </c>
      <c r="AF57" s="17">
        <v>778</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604000</v>
      </c>
      <c r="G58" s="9"/>
      <c r="H58" s="10">
        <f>IFERROR(G57-H59,"")</f>
        <v>778000</v>
      </c>
      <c r="I58" s="9"/>
      <c r="J58" s="10">
        <f>IFERROR(I57-J59,"")</f>
        <v>0</v>
      </c>
      <c r="K58" s="9"/>
      <c r="L58" s="10">
        <f>IFERROR(K57-L59,"")</f>
        <v>0</v>
      </c>
      <c r="M58" s="9"/>
      <c r="N58" s="11">
        <f>IFERROR(M57-N59,"")</f>
        <v>0</v>
      </c>
      <c r="AA58" s="17">
        <v>0</v>
      </c>
      <c r="AB58" s="17">
        <v>0</v>
      </c>
      <c r="AC58" s="17">
        <v>0</v>
      </c>
      <c r="AD58" s="17">
        <v>226800</v>
      </c>
      <c r="AE58" s="17">
        <v>484100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484100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119900</v>
      </c>
      <c r="F61" s="126"/>
      <c r="G61" s="126">
        <f>IFERROR(G57-G60,"")</f>
        <v>778000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0.80149006622516561</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264</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265</v>
      </c>
      <c r="C70" s="135"/>
      <c r="D70" s="20" t="s">
        <v>55</v>
      </c>
      <c r="E70" s="175">
        <f>IFERROR(HLOOKUP($AE$38,$AA$76:$AI$80,2,FALSE),"")</f>
        <v>2</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1912" t="s">
        <v>7</v>
      </c>
      <c r="B85" s="1913"/>
      <c r="C85" s="1913"/>
      <c r="D85" s="1913"/>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1912" t="s">
        <v>11</v>
      </c>
      <c r="B87" s="1913"/>
      <c r="C87" s="1913"/>
      <c r="D87" s="1913"/>
      <c r="E87" s="177" t="s">
        <v>117</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1923" t="s">
        <v>14</v>
      </c>
      <c r="B89" s="1924"/>
      <c r="C89" s="1924"/>
      <c r="D89" s="1924"/>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1912" t="s">
        <v>16</v>
      </c>
      <c r="B91" s="1913"/>
      <c r="C91" s="1913"/>
      <c r="D91" s="1914"/>
      <c r="E91" s="192" t="s">
        <v>266</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1912" t="s">
        <v>28</v>
      </c>
      <c r="B98" s="1913"/>
      <c r="C98" s="1913"/>
      <c r="D98" s="1914"/>
      <c r="E98" s="1918" t="s">
        <v>119</v>
      </c>
      <c r="F98" s="1919"/>
      <c r="G98" s="1920" t="s">
        <v>29</v>
      </c>
      <c r="H98" s="1921"/>
      <c r="I98" s="1921"/>
      <c r="J98" s="1921"/>
      <c r="K98" s="1921"/>
      <c r="L98" s="1921"/>
      <c r="M98" s="1921"/>
      <c r="N98" s="1922"/>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1912" t="s">
        <v>39</v>
      </c>
      <c r="B105" s="1913"/>
      <c r="C105" s="1913"/>
      <c r="D105" s="1914"/>
      <c r="E105" s="1915" t="s">
        <v>267</v>
      </c>
      <c r="F105" s="1916"/>
      <c r="G105" s="1916"/>
      <c r="H105" s="1916"/>
      <c r="I105" s="1916"/>
      <c r="J105" s="1916"/>
      <c r="K105" s="1916"/>
      <c r="L105" s="1916"/>
      <c r="M105" s="1916"/>
      <c r="N105" s="1917"/>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1923" t="s">
        <v>3</v>
      </c>
      <c r="Q4" s="1924"/>
      <c r="R4" s="1924"/>
      <c r="S4" s="1924"/>
      <c r="T4" s="51" t="str">
        <f>LEFT(E83,1)</f>
        <v>Ｂ</v>
      </c>
      <c r="U4" s="1925" t="s">
        <v>4</v>
      </c>
      <c r="V4" s="1925"/>
      <c r="W4" s="1925"/>
      <c r="X4" s="192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第3節　公園・緑地</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良好な自然環境の保全、活用、創出</v>
      </c>
      <c r="F6" s="45"/>
      <c r="G6" s="45"/>
      <c r="H6" s="45"/>
      <c r="I6" s="45"/>
      <c r="J6" s="45"/>
      <c r="K6" s="45"/>
      <c r="L6" s="45"/>
      <c r="M6" s="45"/>
      <c r="N6" s="46"/>
      <c r="P6" s="1912" t="s">
        <v>7</v>
      </c>
      <c r="Q6" s="1913"/>
      <c r="R6" s="1913"/>
      <c r="S6" s="1913"/>
      <c r="T6" s="51" t="str">
        <f>LEFT(E85,1)</f>
        <v>Ａ</v>
      </c>
      <c r="U6" s="1925" t="s">
        <v>8</v>
      </c>
      <c r="V6" s="1925"/>
      <c r="W6" s="1925"/>
      <c r="X6" s="192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927" t="s">
        <v>9</v>
      </c>
      <c r="B7" s="1928"/>
      <c r="C7" s="1928"/>
      <c r="D7" s="1928"/>
      <c r="E7" s="1929" t="str">
        <f t="shared" si="0"/>
        <v>みどりのボランティア活動</v>
      </c>
      <c r="F7" s="1930"/>
      <c r="G7" s="1930"/>
      <c r="H7" s="1930"/>
      <c r="I7" s="1930"/>
      <c r="J7" s="1930"/>
      <c r="K7" s="1930"/>
      <c r="L7" s="1930"/>
      <c r="M7" s="1930"/>
      <c r="N7" s="1931"/>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934" t="s">
        <v>10</v>
      </c>
      <c r="B8" s="1935"/>
      <c r="C8" s="1935"/>
      <c r="D8" s="1935"/>
      <c r="E8" s="1944" t="str">
        <f t="shared" si="0"/>
        <v>みどりと公園課</v>
      </c>
      <c r="F8" s="1945"/>
      <c r="G8" s="1945"/>
      <c r="H8" s="1945"/>
      <c r="I8" s="1945"/>
      <c r="J8" s="1945"/>
      <c r="K8" s="1945"/>
      <c r="L8" s="1945"/>
      <c r="M8" s="1945"/>
      <c r="N8" s="1946"/>
      <c r="P8" s="1947" t="s">
        <v>11</v>
      </c>
      <c r="Q8" s="1948"/>
      <c r="R8" s="1948"/>
      <c r="S8" s="1948"/>
      <c r="T8" s="98" t="str">
        <f>LEFT(E87,1)</f>
        <v>Ｂ</v>
      </c>
      <c r="U8" s="1949" t="s">
        <v>12</v>
      </c>
      <c r="V8" s="1949"/>
      <c r="W8" s="1949"/>
      <c r="X8" s="195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951" t="s">
        <v>13</v>
      </c>
      <c r="B9" s="1952"/>
      <c r="C9" s="1952"/>
      <c r="D9" s="1953"/>
      <c r="E9" s="1954" t="str">
        <f t="shared" si="0"/>
        <v>市内の緑地の保全と活用を図るため、雑木林の下草刈りや清掃等を行うグリーンサポーターの活動や緑地内の植物の盗掘・不法投棄等を防止する緑の保全巡視員の活動など、市民参加による緑地保全・緑化推進活動を推進する。</v>
      </c>
      <c r="F9" s="1955"/>
      <c r="G9" s="1955"/>
      <c r="H9" s="1955"/>
      <c r="I9" s="1955"/>
      <c r="J9" s="1955"/>
      <c r="K9" s="1955"/>
      <c r="L9" s="1955"/>
      <c r="M9" s="1955"/>
      <c r="N9" s="1956"/>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1957" t="s">
        <v>14</v>
      </c>
      <c r="Q10" s="1958"/>
      <c r="R10" s="1958"/>
      <c r="S10" s="1958"/>
      <c r="T10" s="51" t="str">
        <f>LEFT(E89,1)</f>
        <v>Ａ</v>
      </c>
      <c r="U10" s="1949" t="s">
        <v>15</v>
      </c>
      <c r="V10" s="1949"/>
      <c r="W10" s="1949"/>
      <c r="X10" s="195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新座市グリーンサポーター活動においては、市民の憩いの場として緑を身近に親しんでいただく場として、下草刈り、枯枝集積、落葉収集や園路へのチップ撒き等を行い、緑地の保全に努めた。世話役が主体となり職員が立会い、打合せながら、整備を進めた。
新座市緑の保全巡視活動においては、緑の保全巡視員のみで、植物の盗掘や不法投棄等を防止するため巡視を実施した。また、ゴミ収集や動植物の観察も併せて実施した。</v>
      </c>
      <c r="U12" s="1932"/>
      <c r="V12" s="1932"/>
      <c r="W12" s="1932"/>
      <c r="X12" s="1933"/>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934" t="s">
        <v>17</v>
      </c>
      <c r="B14" s="1935"/>
      <c r="C14" s="1935"/>
      <c r="D14" s="1935"/>
      <c r="E14" s="1936" t="str">
        <f>E51</f>
        <v>■市が直接実施  □一部委託  □全部委託・指定管理  □その他</v>
      </c>
      <c r="F14" s="1937"/>
      <c r="G14" s="1937"/>
      <c r="H14" s="1937"/>
      <c r="I14" s="1937"/>
      <c r="J14" s="1937"/>
      <c r="K14" s="1937"/>
      <c r="L14" s="1937"/>
      <c r="M14" s="1937"/>
      <c r="N14" s="1938"/>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934" t="s">
        <v>18</v>
      </c>
      <c r="B15" s="1935"/>
      <c r="C15" s="1935"/>
      <c r="D15" s="1935"/>
      <c r="E15" s="1936" t="str">
        <f>E52</f>
        <v>□国・県の制度　 □国・県の制度＋市独自の制度　 ■市独自の制度</v>
      </c>
      <c r="F15" s="1937"/>
      <c r="G15" s="1937"/>
      <c r="H15" s="1937"/>
      <c r="I15" s="1937"/>
      <c r="J15" s="1937"/>
      <c r="K15" s="1937"/>
      <c r="L15" s="1937"/>
      <c r="M15" s="1937"/>
      <c r="N15" s="1938"/>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939" t="s">
        <v>19</v>
      </c>
      <c r="B16" s="1940"/>
      <c r="C16" s="1940"/>
      <c r="D16" s="1940"/>
      <c r="E16" s="1941" t="str">
        <f>E53</f>
        <v>新座市グリーンサポーター設置要綱、新座市緑の保全巡視員設置要綱</v>
      </c>
      <c r="F16" s="1942"/>
      <c r="G16" s="1942"/>
      <c r="H16" s="1942"/>
      <c r="I16" s="1942"/>
      <c r="J16" s="1942"/>
      <c r="K16" s="1942"/>
      <c r="L16" s="1942"/>
      <c r="M16" s="1942"/>
      <c r="N16" s="1943"/>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Ⅱ</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973000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973000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956155</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16845</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0.98268756423432679</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市内の緑地の保全と活用を図るため、管理緑地の下草刈りや清掃等を行うグリーンサポーターを活動を年度内で４１回実施した。
緑地内の植物の盗掘・不法投棄等を防止する緑の保全巡視員の活動を随時実施した。また、野寺カタクリ山（野寺三丁目保全緑地）の開園に当たり、園内の維持管理作業を実施した。</v>
      </c>
      <c r="F26" s="142"/>
      <c r="G26" s="142"/>
      <c r="H26" s="142"/>
      <c r="I26" s="142"/>
      <c r="J26" s="142"/>
      <c r="K26" s="142"/>
      <c r="L26" s="142"/>
      <c r="M26" s="142"/>
      <c r="N26" s="143"/>
      <c r="O26" s="12"/>
      <c r="P26" s="1947" t="s">
        <v>39</v>
      </c>
      <c r="Q26" s="1948"/>
      <c r="R26" s="1948"/>
      <c r="S26" s="1959"/>
      <c r="T26" s="75" t="str">
        <f>E105</f>
        <v>新座市グリーンサポーターの人数は令和６年４月３日現在で４８名であり、８箇所の緑地を各２回～６回程度作業を実施している。
今後１０年先を見据えた場合、現時点でボランティアの人員が高齢の方が多いため、人員の減、他課所管のボランティア団体との兼合いもあるが、新規加入のボランティア人員の確保が必要である。
人員確保については、今後ホームページや広報での募集と合わせて、活動日に「人員募集のぼり旗」の掲示やパンフレットを配置し募集を掛けるなどの対策をする。
新座市緑の保全巡視員の人数は令和６年４月３日現在で２２名で、高齢化が進んでいるため、引き続きホームページや広報で募集を掛けている。</v>
      </c>
      <c r="U26" s="1932"/>
      <c r="V26" s="1932"/>
      <c r="W26" s="1932"/>
      <c r="X26" s="1933"/>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新座市グリーンサポーター活動参加人数</v>
      </c>
      <c r="C33" s="135"/>
      <c r="D33" s="15" t="str">
        <f t="shared" ref="D33:E36" si="1">D70</f>
        <v>人（延べ）</v>
      </c>
      <c r="E33" s="133">
        <f t="shared" si="1"/>
        <v>567</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新座市緑の保全巡視活動参加人数</v>
      </c>
      <c r="C34" s="135"/>
      <c r="D34" s="15" t="str">
        <f t="shared" si="1"/>
        <v>人（延べ）</v>
      </c>
      <c r="E34" s="133">
        <f t="shared" si="1"/>
        <v>232</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第3節　公園・緑地</v>
      </c>
      <c r="F42" s="45"/>
      <c r="G42" s="45"/>
      <c r="H42" s="45"/>
      <c r="I42" s="45"/>
      <c r="J42" s="45"/>
      <c r="K42" s="45"/>
      <c r="L42" s="45"/>
      <c r="M42" s="45"/>
      <c r="N42" s="46"/>
      <c r="AA42" s="2">
        <v>3</v>
      </c>
      <c r="AB42" s="2" t="s">
        <v>258</v>
      </c>
    </row>
    <row r="43" spans="1:35" ht="20.100000000000001" customHeight="1" x14ac:dyDescent="0.15">
      <c r="A43" s="43" t="s">
        <v>6</v>
      </c>
      <c r="B43" s="44"/>
      <c r="C43" s="44"/>
      <c r="D43" s="44"/>
      <c r="E43" s="45" t="str">
        <f>AB43</f>
        <v>施策１　良好な自然環境の保全、活用、創出</v>
      </c>
      <c r="F43" s="45"/>
      <c r="G43" s="45"/>
      <c r="H43" s="45"/>
      <c r="I43" s="45"/>
      <c r="J43" s="45"/>
      <c r="K43" s="45"/>
      <c r="L43" s="45"/>
      <c r="M43" s="45"/>
      <c r="N43" s="46"/>
      <c r="AA43" s="2">
        <v>1</v>
      </c>
      <c r="AB43" s="2" t="s">
        <v>259</v>
      </c>
    </row>
    <row r="44" spans="1:35" ht="20.100000000000001" customHeight="1" x14ac:dyDescent="0.15">
      <c r="A44" s="1971" t="s">
        <v>9</v>
      </c>
      <c r="B44" s="1972"/>
      <c r="C44" s="1972"/>
      <c r="D44" s="1972"/>
      <c r="E44" s="1973" t="s">
        <v>268</v>
      </c>
      <c r="F44" s="1974"/>
      <c r="G44" s="1974"/>
      <c r="H44" s="1974"/>
      <c r="I44" s="1974"/>
      <c r="J44" s="1974"/>
      <c r="K44" s="1974"/>
      <c r="L44" s="1974"/>
      <c r="M44" s="1974"/>
      <c r="N44" s="1975"/>
    </row>
    <row r="45" spans="1:35" ht="20.100000000000001" customHeight="1" x14ac:dyDescent="0.15">
      <c r="A45" s="1966" t="s">
        <v>10</v>
      </c>
      <c r="B45" s="1967"/>
      <c r="C45" s="1967"/>
      <c r="D45" s="1967"/>
      <c r="E45" s="1976" t="s">
        <v>261</v>
      </c>
      <c r="F45" s="1977"/>
      <c r="G45" s="1977"/>
      <c r="H45" s="1977"/>
      <c r="I45" s="1977"/>
      <c r="J45" s="1977"/>
      <c r="K45" s="1977"/>
      <c r="L45" s="1977"/>
      <c r="M45" s="1977"/>
      <c r="N45" s="1978"/>
    </row>
    <row r="46" spans="1:35" ht="20.100000000000001" customHeight="1" x14ac:dyDescent="0.15">
      <c r="A46" s="1960" t="s">
        <v>13</v>
      </c>
      <c r="B46" s="1961"/>
      <c r="C46" s="1961"/>
      <c r="D46" s="1962"/>
      <c r="E46" s="1963" t="s">
        <v>269</v>
      </c>
      <c r="F46" s="1964"/>
      <c r="G46" s="1964"/>
      <c r="H46" s="1964"/>
      <c r="I46" s="1964"/>
      <c r="J46" s="1964"/>
      <c r="K46" s="1964"/>
      <c r="L46" s="1964"/>
      <c r="M46" s="1964"/>
      <c r="N46" s="1965"/>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1966" t="s">
        <v>17</v>
      </c>
      <c r="B51" s="1967"/>
      <c r="C51" s="1967"/>
      <c r="D51" s="1967"/>
      <c r="E51" s="1968" t="str">
        <f>AA52 &amp; "市が直接実施  " &amp; AB52  &amp; "一部委託  "  &amp; AC52 &amp; "全部委託・指定管理  " &amp; AD52 &amp; "その他"</f>
        <v>■市が直接実施  □一部委託  □全部委託・指定管理  □その他</v>
      </c>
      <c r="F51" s="1969"/>
      <c r="G51" s="1969"/>
      <c r="H51" s="1969"/>
      <c r="I51" s="1969"/>
      <c r="J51" s="1969"/>
      <c r="K51" s="1969"/>
      <c r="L51" s="1969"/>
      <c r="M51" s="1969"/>
      <c r="N51" s="1970"/>
    </row>
    <row r="52" spans="1:40" ht="20.100000000000001" customHeight="1" x14ac:dyDescent="0.15">
      <c r="A52" s="1966" t="s">
        <v>18</v>
      </c>
      <c r="B52" s="1967"/>
      <c r="C52" s="1967"/>
      <c r="D52" s="1967"/>
      <c r="E52" s="1968" t="str">
        <f>AA53 &amp; "国・県の制度　 " &amp; AB53  &amp; "国・県の制度＋市独自の制度　 "  &amp; AC53  &amp; "市独自の制度"</f>
        <v>□国・県の制度　 □国・県の制度＋市独自の制度　 ■市独自の制度</v>
      </c>
      <c r="F52" s="1969"/>
      <c r="G52" s="1969"/>
      <c r="H52" s="1969"/>
      <c r="I52" s="1969"/>
      <c r="J52" s="1969"/>
      <c r="K52" s="1969"/>
      <c r="L52" s="1969"/>
      <c r="M52" s="1969"/>
      <c r="N52" s="1970"/>
      <c r="AA52" s="2" t="s">
        <v>49</v>
      </c>
      <c r="AB52" s="2" t="s">
        <v>50</v>
      </c>
      <c r="AC52" s="2" t="s">
        <v>50</v>
      </c>
      <c r="AD52" s="2" t="s">
        <v>50</v>
      </c>
    </row>
    <row r="53" spans="1:40" ht="20.100000000000001" customHeight="1" thickBot="1" x14ac:dyDescent="0.2">
      <c r="A53" s="1979" t="s">
        <v>19</v>
      </c>
      <c r="B53" s="1980"/>
      <c r="C53" s="1980"/>
      <c r="D53" s="1980"/>
      <c r="E53" s="1981" t="s">
        <v>270</v>
      </c>
      <c r="F53" s="1982"/>
      <c r="G53" s="1982"/>
      <c r="H53" s="1982"/>
      <c r="I53" s="1982"/>
      <c r="J53" s="1982"/>
      <c r="K53" s="1982"/>
      <c r="L53" s="1982"/>
      <c r="M53" s="1982"/>
      <c r="N53" s="1983"/>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973000</v>
      </c>
      <c r="F57" s="126"/>
      <c r="G57" s="126">
        <f>IFERROR(HLOOKUP($AF$38,$AA$56:$AI$57,2,FALSE)*1000,"")</f>
        <v>1378000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1927</v>
      </c>
      <c r="AE57" s="17">
        <v>973</v>
      </c>
      <c r="AF57" s="17">
        <v>1378</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973000</v>
      </c>
      <c r="G58" s="9"/>
      <c r="H58" s="10">
        <f>IFERROR(G57-H59,"")</f>
        <v>1378000</v>
      </c>
      <c r="I58" s="9"/>
      <c r="J58" s="10">
        <f>IFERROR(I57-J59,"")</f>
        <v>0</v>
      </c>
      <c r="K58" s="9"/>
      <c r="L58" s="10">
        <f>IFERROR(K57-L59,"")</f>
        <v>0</v>
      </c>
      <c r="M58" s="9"/>
      <c r="N58" s="11">
        <f>IFERROR(M57-N59,"")</f>
        <v>0</v>
      </c>
      <c r="AA58" s="17">
        <v>0</v>
      </c>
      <c r="AB58" s="17">
        <v>0</v>
      </c>
      <c r="AC58" s="17">
        <v>0</v>
      </c>
      <c r="AD58" s="17">
        <v>1729308</v>
      </c>
      <c r="AE58" s="17">
        <v>956155</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956155</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16845</v>
      </c>
      <c r="F61" s="126"/>
      <c r="G61" s="126">
        <f>IFERROR(G57-G60,"")</f>
        <v>1378000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0.98268756423432679</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271</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272</v>
      </c>
      <c r="C70" s="135"/>
      <c r="D70" s="20" t="s">
        <v>273</v>
      </c>
      <c r="E70" s="175">
        <f>IFERROR(HLOOKUP($AE$38,$AA$76:$AI$80,2,FALSE),"")</f>
        <v>567</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274</v>
      </c>
      <c r="C71" s="135"/>
      <c r="D71" s="20" t="s">
        <v>273</v>
      </c>
      <c r="E71" s="175">
        <f>IFERROR(HLOOKUP($AE$38,$AA$76:$AI$80,3,FALSE),"")</f>
        <v>232</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567</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232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1984" t="s">
        <v>7</v>
      </c>
      <c r="B85" s="1985"/>
      <c r="C85" s="1985"/>
      <c r="D85" s="1985"/>
      <c r="E85" s="177" t="s">
        <v>69</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1984" t="s">
        <v>11</v>
      </c>
      <c r="B87" s="1985"/>
      <c r="C87" s="1985"/>
      <c r="D87" s="1985"/>
      <c r="E87" s="177" t="s">
        <v>117</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1995" t="s">
        <v>14</v>
      </c>
      <c r="B89" s="1996"/>
      <c r="C89" s="1996"/>
      <c r="D89" s="1996"/>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1984" t="s">
        <v>16</v>
      </c>
      <c r="B91" s="1985"/>
      <c r="C91" s="1985"/>
      <c r="D91" s="1986"/>
      <c r="E91" s="192" t="s">
        <v>275</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1984" t="s">
        <v>28</v>
      </c>
      <c r="B98" s="1985"/>
      <c r="C98" s="1985"/>
      <c r="D98" s="1986"/>
      <c r="E98" s="1990" t="s">
        <v>119</v>
      </c>
      <c r="F98" s="1991"/>
      <c r="G98" s="1992" t="s">
        <v>29</v>
      </c>
      <c r="H98" s="1993"/>
      <c r="I98" s="1993"/>
      <c r="J98" s="1993"/>
      <c r="K98" s="1993"/>
      <c r="L98" s="1993"/>
      <c r="M98" s="1993"/>
      <c r="N98" s="1994"/>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1984" t="s">
        <v>39</v>
      </c>
      <c r="B105" s="1985"/>
      <c r="C105" s="1985"/>
      <c r="D105" s="1986"/>
      <c r="E105" s="1987" t="s">
        <v>276</v>
      </c>
      <c r="F105" s="1988"/>
      <c r="G105" s="1988"/>
      <c r="H105" s="1988"/>
      <c r="I105" s="1988"/>
      <c r="J105" s="1988"/>
      <c r="K105" s="1988"/>
      <c r="L105" s="1988"/>
      <c r="M105" s="1988"/>
      <c r="N105" s="1989"/>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31"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1995" t="s">
        <v>3</v>
      </c>
      <c r="Q4" s="1996"/>
      <c r="R4" s="1996"/>
      <c r="S4" s="1996"/>
      <c r="T4" s="51" t="str">
        <f>LEFT(E83,1)</f>
        <v>Ｂ</v>
      </c>
      <c r="U4" s="1997" t="s">
        <v>4</v>
      </c>
      <c r="V4" s="1997"/>
      <c r="W4" s="1997"/>
      <c r="X4" s="199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第3節　公園・緑地</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良好な自然環境の保全、活用、創出</v>
      </c>
      <c r="F6" s="45"/>
      <c r="G6" s="45"/>
      <c r="H6" s="45"/>
      <c r="I6" s="45"/>
      <c r="J6" s="45"/>
      <c r="K6" s="45"/>
      <c r="L6" s="45"/>
      <c r="M6" s="45"/>
      <c r="N6" s="46"/>
      <c r="P6" s="1984" t="s">
        <v>7</v>
      </c>
      <c r="Q6" s="1985"/>
      <c r="R6" s="1985"/>
      <c r="S6" s="1985"/>
      <c r="T6" s="51" t="str">
        <f>LEFT(E85,1)</f>
        <v>Ｂ</v>
      </c>
      <c r="U6" s="1997" t="s">
        <v>8</v>
      </c>
      <c r="V6" s="1997"/>
      <c r="W6" s="1997"/>
      <c r="X6" s="199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999" t="s">
        <v>9</v>
      </c>
      <c r="B7" s="2000"/>
      <c r="C7" s="2000"/>
      <c r="D7" s="2000"/>
      <c r="E7" s="2001" t="str">
        <f t="shared" si="0"/>
        <v>みどりの保全協定緑地等管理</v>
      </c>
      <c r="F7" s="2002"/>
      <c r="G7" s="2002"/>
      <c r="H7" s="2002"/>
      <c r="I7" s="2002"/>
      <c r="J7" s="2002"/>
      <c r="K7" s="2002"/>
      <c r="L7" s="2002"/>
      <c r="M7" s="2002"/>
      <c r="N7" s="2003"/>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006" t="s">
        <v>10</v>
      </c>
      <c r="B8" s="2007"/>
      <c r="C8" s="2007"/>
      <c r="D8" s="2007"/>
      <c r="E8" s="2016" t="str">
        <f t="shared" si="0"/>
        <v>みどりと公園課</v>
      </c>
      <c r="F8" s="2017"/>
      <c r="G8" s="2017"/>
      <c r="H8" s="2017"/>
      <c r="I8" s="2017"/>
      <c r="J8" s="2017"/>
      <c r="K8" s="2017"/>
      <c r="L8" s="2017"/>
      <c r="M8" s="2017"/>
      <c r="N8" s="2018"/>
      <c r="P8" s="2019" t="s">
        <v>11</v>
      </c>
      <c r="Q8" s="2020"/>
      <c r="R8" s="2020"/>
      <c r="S8" s="2020"/>
      <c r="T8" s="98" t="str">
        <f>LEFT(E87,1)</f>
        <v>Ａ</v>
      </c>
      <c r="U8" s="2021" t="s">
        <v>12</v>
      </c>
      <c r="V8" s="2021"/>
      <c r="W8" s="2021"/>
      <c r="X8" s="202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023" t="s">
        <v>13</v>
      </c>
      <c r="B9" s="2024"/>
      <c r="C9" s="2024"/>
      <c r="D9" s="2025"/>
      <c r="E9" s="2026" t="str">
        <f t="shared" si="0"/>
        <v>樹木等が一団となって存する緑地で、その面積がおおむね３３０平方メートル以上の樹林及び緑地について、相当の期間を定めて、当該緑地の所有者等とみどりの保全協定を締結し、市民に開放するために市民憩いの森として整備し、管理する。</v>
      </c>
      <c r="F9" s="2027"/>
      <c r="G9" s="2027"/>
      <c r="H9" s="2027"/>
      <c r="I9" s="2027"/>
      <c r="J9" s="2027"/>
      <c r="K9" s="2027"/>
      <c r="L9" s="2027"/>
      <c r="M9" s="2027"/>
      <c r="N9" s="2028"/>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029" t="s">
        <v>14</v>
      </c>
      <c r="Q10" s="2030"/>
      <c r="R10" s="2030"/>
      <c r="S10" s="2030"/>
      <c r="T10" s="51" t="str">
        <f>LEFT(E89,1)</f>
        <v>Ａ</v>
      </c>
      <c r="U10" s="2021" t="s">
        <v>15</v>
      </c>
      <c r="V10" s="2021"/>
      <c r="W10" s="2021"/>
      <c r="X10" s="202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適切な時期に適切な方法で管理することができた。
ナラ枯れに係る整備については、伐採等の外に植栽及び燻蒸処理を併せて行った。</v>
      </c>
      <c r="U12" s="2004"/>
      <c r="V12" s="2004"/>
      <c r="W12" s="2004"/>
      <c r="X12" s="2005"/>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006" t="s">
        <v>17</v>
      </c>
      <c r="B14" s="2007"/>
      <c r="C14" s="2007"/>
      <c r="D14" s="2007"/>
      <c r="E14" s="2008" t="str">
        <f>E51</f>
        <v>■市が直接実施  □一部委託  □全部委託・指定管理  □その他</v>
      </c>
      <c r="F14" s="2009"/>
      <c r="G14" s="2009"/>
      <c r="H14" s="2009"/>
      <c r="I14" s="2009"/>
      <c r="J14" s="2009"/>
      <c r="K14" s="2009"/>
      <c r="L14" s="2009"/>
      <c r="M14" s="2009"/>
      <c r="N14" s="2010"/>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006" t="s">
        <v>18</v>
      </c>
      <c r="B15" s="2007"/>
      <c r="C15" s="2007"/>
      <c r="D15" s="2007"/>
      <c r="E15" s="2008" t="str">
        <f>E52</f>
        <v>□国・県の制度　 □国・県の制度＋市独自の制度　 ■市独自の制度</v>
      </c>
      <c r="F15" s="2009"/>
      <c r="G15" s="2009"/>
      <c r="H15" s="2009"/>
      <c r="I15" s="2009"/>
      <c r="J15" s="2009"/>
      <c r="K15" s="2009"/>
      <c r="L15" s="2009"/>
      <c r="M15" s="2009"/>
      <c r="N15" s="2010"/>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011" t="s">
        <v>19</v>
      </c>
      <c r="B16" s="2012"/>
      <c r="C16" s="2012"/>
      <c r="D16" s="2012"/>
      <c r="E16" s="2013" t="str">
        <f>E53</f>
        <v>新座市みどりのまちづくり条例</v>
      </c>
      <c r="F16" s="2014"/>
      <c r="G16" s="2014"/>
      <c r="H16" s="2014"/>
      <c r="I16" s="2014"/>
      <c r="J16" s="2014"/>
      <c r="K16" s="2014"/>
      <c r="L16" s="2014"/>
      <c r="M16" s="2014"/>
      <c r="N16" s="2015"/>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38123000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24563000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13560000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37564631</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558369</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0.9853534873960601</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利用者及び近隣の安全対策等のため、管理緑地において越境枝の剪定、枯れ木の伐採等を実施した。
市民憩いの森において、障がい者団体による清掃業務を実施した。</v>
      </c>
      <c r="F26" s="142"/>
      <c r="G26" s="142"/>
      <c r="H26" s="142"/>
      <c r="I26" s="142"/>
      <c r="J26" s="142"/>
      <c r="K26" s="142"/>
      <c r="L26" s="142"/>
      <c r="M26" s="142"/>
      <c r="N26" s="143"/>
      <c r="O26" s="12"/>
      <c r="P26" s="2019" t="s">
        <v>39</v>
      </c>
      <c r="Q26" s="2020"/>
      <c r="R26" s="2020"/>
      <c r="S26" s="2031"/>
      <c r="T26" s="75" t="str">
        <f>E105</f>
        <v>みどりの保全協定緑地等の草刈り、剪定、伐採等を行い、緑地等の管理に努めるとともに、市内に残されている貴重な緑地を将来にわたり保全していく。</v>
      </c>
      <c r="U26" s="2004"/>
      <c r="V26" s="2004"/>
      <c r="W26" s="2004"/>
      <c r="X26" s="2005"/>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みどりの保全協定緑地等保全箇所数</v>
      </c>
      <c r="C33" s="135"/>
      <c r="D33" s="15" t="str">
        <f t="shared" ref="D33:E36" si="1">D70</f>
        <v>か所</v>
      </c>
      <c r="E33" s="133">
        <f t="shared" si="1"/>
        <v>16</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第3節　公園・緑地</v>
      </c>
      <c r="F42" s="45"/>
      <c r="G42" s="45"/>
      <c r="H42" s="45"/>
      <c r="I42" s="45"/>
      <c r="J42" s="45"/>
      <c r="K42" s="45"/>
      <c r="L42" s="45"/>
      <c r="M42" s="45"/>
      <c r="N42" s="46"/>
      <c r="AA42" s="2">
        <v>3</v>
      </c>
      <c r="AB42" s="2" t="s">
        <v>258</v>
      </c>
    </row>
    <row r="43" spans="1:35" ht="20.100000000000001" customHeight="1" x14ac:dyDescent="0.15">
      <c r="A43" s="43" t="s">
        <v>6</v>
      </c>
      <c r="B43" s="44"/>
      <c r="C43" s="44"/>
      <c r="D43" s="44"/>
      <c r="E43" s="45" t="str">
        <f>AB43</f>
        <v>施策１　良好な自然環境の保全、活用、創出</v>
      </c>
      <c r="F43" s="45"/>
      <c r="G43" s="45"/>
      <c r="H43" s="45"/>
      <c r="I43" s="45"/>
      <c r="J43" s="45"/>
      <c r="K43" s="45"/>
      <c r="L43" s="45"/>
      <c r="M43" s="45"/>
      <c r="N43" s="46"/>
      <c r="AA43" s="2">
        <v>1</v>
      </c>
      <c r="AB43" s="2" t="s">
        <v>259</v>
      </c>
    </row>
    <row r="44" spans="1:35" ht="20.100000000000001" customHeight="1" x14ac:dyDescent="0.15">
      <c r="A44" s="2043" t="s">
        <v>9</v>
      </c>
      <c r="B44" s="2044"/>
      <c r="C44" s="2044"/>
      <c r="D44" s="2044"/>
      <c r="E44" s="2045" t="s">
        <v>277</v>
      </c>
      <c r="F44" s="2046"/>
      <c r="G44" s="2046"/>
      <c r="H44" s="2046"/>
      <c r="I44" s="2046"/>
      <c r="J44" s="2046"/>
      <c r="K44" s="2046"/>
      <c r="L44" s="2046"/>
      <c r="M44" s="2046"/>
      <c r="N44" s="2047"/>
    </row>
    <row r="45" spans="1:35" ht="20.100000000000001" customHeight="1" x14ac:dyDescent="0.15">
      <c r="A45" s="2038" t="s">
        <v>10</v>
      </c>
      <c r="B45" s="2039"/>
      <c r="C45" s="2039"/>
      <c r="D45" s="2039"/>
      <c r="E45" s="2048" t="s">
        <v>261</v>
      </c>
      <c r="F45" s="2049"/>
      <c r="G45" s="2049"/>
      <c r="H45" s="2049"/>
      <c r="I45" s="2049"/>
      <c r="J45" s="2049"/>
      <c r="K45" s="2049"/>
      <c r="L45" s="2049"/>
      <c r="M45" s="2049"/>
      <c r="N45" s="2050"/>
    </row>
    <row r="46" spans="1:35" ht="20.100000000000001" customHeight="1" x14ac:dyDescent="0.15">
      <c r="A46" s="2032" t="s">
        <v>13</v>
      </c>
      <c r="B46" s="2033"/>
      <c r="C46" s="2033"/>
      <c r="D46" s="2034"/>
      <c r="E46" s="2035" t="s">
        <v>278</v>
      </c>
      <c r="F46" s="2036"/>
      <c r="G46" s="2036"/>
      <c r="H46" s="2036"/>
      <c r="I46" s="2036"/>
      <c r="J46" s="2036"/>
      <c r="K46" s="2036"/>
      <c r="L46" s="2036"/>
      <c r="M46" s="2036"/>
      <c r="N46" s="2037"/>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038" t="s">
        <v>17</v>
      </c>
      <c r="B51" s="2039"/>
      <c r="C51" s="2039"/>
      <c r="D51" s="2039"/>
      <c r="E51" s="2040" t="str">
        <f>AA52 &amp; "市が直接実施  " &amp; AB52  &amp; "一部委託  "  &amp; AC52 &amp; "全部委託・指定管理  " &amp; AD52 &amp; "その他"</f>
        <v>■市が直接実施  □一部委託  □全部委託・指定管理  □その他</v>
      </c>
      <c r="F51" s="2041"/>
      <c r="G51" s="2041"/>
      <c r="H51" s="2041"/>
      <c r="I51" s="2041"/>
      <c r="J51" s="2041"/>
      <c r="K51" s="2041"/>
      <c r="L51" s="2041"/>
      <c r="M51" s="2041"/>
      <c r="N51" s="2042"/>
    </row>
    <row r="52" spans="1:40" ht="20.100000000000001" customHeight="1" x14ac:dyDescent="0.15">
      <c r="A52" s="2038" t="s">
        <v>18</v>
      </c>
      <c r="B52" s="2039"/>
      <c r="C52" s="2039"/>
      <c r="D52" s="2039"/>
      <c r="E52" s="2040" t="str">
        <f>AA53 &amp; "国・県の制度　 " &amp; AB53  &amp; "国・県の制度＋市独自の制度　 "  &amp; AC53  &amp; "市独自の制度"</f>
        <v>□国・県の制度　 □国・県の制度＋市独自の制度　 ■市独自の制度</v>
      </c>
      <c r="F52" s="2041"/>
      <c r="G52" s="2041"/>
      <c r="H52" s="2041"/>
      <c r="I52" s="2041"/>
      <c r="J52" s="2041"/>
      <c r="K52" s="2041"/>
      <c r="L52" s="2041"/>
      <c r="M52" s="2041"/>
      <c r="N52" s="2042"/>
      <c r="AA52" s="2" t="s">
        <v>49</v>
      </c>
      <c r="AB52" s="2" t="s">
        <v>50</v>
      </c>
      <c r="AC52" s="2" t="s">
        <v>50</v>
      </c>
      <c r="AD52" s="2" t="s">
        <v>50</v>
      </c>
    </row>
    <row r="53" spans="1:40" ht="20.100000000000001" customHeight="1" thickBot="1" x14ac:dyDescent="0.2">
      <c r="A53" s="2051" t="s">
        <v>19</v>
      </c>
      <c r="B53" s="2052"/>
      <c r="C53" s="2052"/>
      <c r="D53" s="2052"/>
      <c r="E53" s="2053" t="s">
        <v>263</v>
      </c>
      <c r="F53" s="2054"/>
      <c r="G53" s="2054"/>
      <c r="H53" s="2054"/>
      <c r="I53" s="2054"/>
      <c r="J53" s="2054"/>
      <c r="K53" s="2054"/>
      <c r="L53" s="2054"/>
      <c r="M53" s="2054"/>
      <c r="N53" s="2055"/>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38123000</v>
      </c>
      <c r="F57" s="126"/>
      <c r="G57" s="126">
        <f>IFERROR(HLOOKUP($AF$38,$AA$56:$AI$57,2,FALSE)*1000,"")</f>
        <v>26858000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29715</v>
      </c>
      <c r="AE57" s="17">
        <v>38123</v>
      </c>
      <c r="AF57" s="17">
        <v>26858</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24563000</v>
      </c>
      <c r="G58" s="9"/>
      <c r="H58" s="10">
        <f>IFERROR(G57-H59,"")</f>
        <v>21856000</v>
      </c>
      <c r="I58" s="9"/>
      <c r="J58" s="10">
        <f>IFERROR(I57-J59,"")</f>
        <v>0</v>
      </c>
      <c r="K58" s="9"/>
      <c r="L58" s="10">
        <f>IFERROR(K57-L59,"")</f>
        <v>0</v>
      </c>
      <c r="M58" s="9"/>
      <c r="N58" s="11">
        <f>IFERROR(M57-N59,"")</f>
        <v>0</v>
      </c>
      <c r="AA58" s="17">
        <v>0</v>
      </c>
      <c r="AB58" s="17">
        <v>0</v>
      </c>
      <c r="AC58" s="17">
        <v>0</v>
      </c>
      <c r="AD58" s="17">
        <v>18438055</v>
      </c>
      <c r="AE58" s="17">
        <v>37564631</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13560000</v>
      </c>
      <c r="G59" s="9"/>
      <c r="H59" s="10">
        <f>IFERROR(HLOOKUP($AF$38,$AA$60:$AI$61,2,FALSE)*1000,"")</f>
        <v>5002000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37564631</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558369</v>
      </c>
      <c r="F61" s="126"/>
      <c r="G61" s="126">
        <f>IFERROR(G57-G60,"")</f>
        <v>26858000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5801</v>
      </c>
      <c r="AE61" s="18">
        <f t="shared" si="2"/>
        <v>13560</v>
      </c>
      <c r="AF61" s="18">
        <f t="shared" si="2"/>
        <v>5002</v>
      </c>
      <c r="AG61" s="18">
        <f t="shared" si="2"/>
        <v>0</v>
      </c>
      <c r="AH61" s="18">
        <f t="shared" si="2"/>
        <v>0</v>
      </c>
      <c r="AI61" s="18">
        <f t="shared" si="2"/>
        <v>0</v>
      </c>
      <c r="AL61" s="2" t="s">
        <v>52</v>
      </c>
    </row>
    <row r="62" spans="1:40" ht="20.100000000000001" customHeight="1" x14ac:dyDescent="0.15">
      <c r="A62" s="71"/>
      <c r="B62" s="72" t="s">
        <v>37</v>
      </c>
      <c r="C62" s="72"/>
      <c r="D62" s="72"/>
      <c r="E62" s="131">
        <f>IFERROR(E$60/E$57,"")</f>
        <v>0.9853534873960601</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279</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2800</v>
      </c>
      <c r="AE68" s="19">
        <v>3557</v>
      </c>
      <c r="AF68" s="19">
        <v>1</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1</v>
      </c>
      <c r="AE69" s="19">
        <v>3</v>
      </c>
      <c r="AF69" s="19">
        <v>1</v>
      </c>
      <c r="AG69" s="19">
        <v>0</v>
      </c>
      <c r="AH69" s="19">
        <v>0</v>
      </c>
      <c r="AI69" s="19">
        <v>0</v>
      </c>
      <c r="AJ69" s="2" t="s">
        <v>52</v>
      </c>
      <c r="AL69" s="2" t="s">
        <v>52</v>
      </c>
      <c r="AN69" s="2" t="s">
        <v>52</v>
      </c>
    </row>
    <row r="70" spans="1:40" ht="20.100000000000001" customHeight="1" x14ac:dyDescent="0.15">
      <c r="A70" s="71" t="s">
        <v>42</v>
      </c>
      <c r="B70" s="135" t="s">
        <v>280</v>
      </c>
      <c r="C70" s="135"/>
      <c r="D70" s="20" t="s">
        <v>186</v>
      </c>
      <c r="E70" s="175">
        <f>IFERROR(HLOOKUP($AE$38,$AA$76:$AI$80,2,FALSE),"")</f>
        <v>16</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3000</v>
      </c>
      <c r="AE70" s="19">
        <v>10000</v>
      </c>
      <c r="AF70" s="19">
        <v>5000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16</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056" t="s">
        <v>7</v>
      </c>
      <c r="B85" s="2057"/>
      <c r="C85" s="2057"/>
      <c r="D85" s="2057"/>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056" t="s">
        <v>11</v>
      </c>
      <c r="B87" s="2057"/>
      <c r="C87" s="2057"/>
      <c r="D87" s="2057"/>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067" t="s">
        <v>14</v>
      </c>
      <c r="B89" s="2068"/>
      <c r="C89" s="2068"/>
      <c r="D89" s="2068"/>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056" t="s">
        <v>16</v>
      </c>
      <c r="B91" s="2057"/>
      <c r="C91" s="2057"/>
      <c r="D91" s="2058"/>
      <c r="E91" s="192" t="s">
        <v>281</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056" t="s">
        <v>28</v>
      </c>
      <c r="B98" s="2057"/>
      <c r="C98" s="2057"/>
      <c r="D98" s="2058"/>
      <c r="E98" s="2062" t="s">
        <v>61</v>
      </c>
      <c r="F98" s="2063"/>
      <c r="G98" s="2064" t="s">
        <v>29</v>
      </c>
      <c r="H98" s="2065"/>
      <c r="I98" s="2065"/>
      <c r="J98" s="2065"/>
      <c r="K98" s="2065"/>
      <c r="L98" s="2065"/>
      <c r="M98" s="2065"/>
      <c r="N98" s="2066"/>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056" t="s">
        <v>39</v>
      </c>
      <c r="B105" s="2057"/>
      <c r="C105" s="2057"/>
      <c r="D105" s="2058"/>
      <c r="E105" s="2059" t="s">
        <v>282</v>
      </c>
      <c r="F105" s="2060"/>
      <c r="G105" s="2060"/>
      <c r="H105" s="2060"/>
      <c r="I105" s="2060"/>
      <c r="J105" s="2060"/>
      <c r="K105" s="2060"/>
      <c r="L105" s="2060"/>
      <c r="M105" s="2060"/>
      <c r="N105" s="2061"/>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067" t="s">
        <v>3</v>
      </c>
      <c r="Q4" s="2068"/>
      <c r="R4" s="2068"/>
      <c r="S4" s="2068"/>
      <c r="T4" s="51" t="str">
        <f>LEFT(E83,1)</f>
        <v>Ｂ</v>
      </c>
      <c r="U4" s="2069" t="s">
        <v>4</v>
      </c>
      <c r="V4" s="2069"/>
      <c r="W4" s="2069"/>
      <c r="X4" s="207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第3節　公園・緑地</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良好な自然環境の保全、活用、創出</v>
      </c>
      <c r="F6" s="45"/>
      <c r="G6" s="45"/>
      <c r="H6" s="45"/>
      <c r="I6" s="45"/>
      <c r="J6" s="45"/>
      <c r="K6" s="45"/>
      <c r="L6" s="45"/>
      <c r="M6" s="45"/>
      <c r="N6" s="46"/>
      <c r="P6" s="2056" t="s">
        <v>7</v>
      </c>
      <c r="Q6" s="2057"/>
      <c r="R6" s="2057"/>
      <c r="S6" s="2057"/>
      <c r="T6" s="51" t="str">
        <f>LEFT(E85,1)</f>
        <v>Ｂ</v>
      </c>
      <c r="U6" s="2069" t="s">
        <v>8</v>
      </c>
      <c r="V6" s="2069"/>
      <c r="W6" s="2069"/>
      <c r="X6" s="207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071" t="s">
        <v>9</v>
      </c>
      <c r="B7" s="2072"/>
      <c r="C7" s="2072"/>
      <c r="D7" s="2072"/>
      <c r="E7" s="2073" t="str">
        <f t="shared" si="0"/>
        <v>みどりの保全協定緑地等施設整備</v>
      </c>
      <c r="F7" s="2074"/>
      <c r="G7" s="2074"/>
      <c r="H7" s="2074"/>
      <c r="I7" s="2074"/>
      <c r="J7" s="2074"/>
      <c r="K7" s="2074"/>
      <c r="L7" s="2074"/>
      <c r="M7" s="2074"/>
      <c r="N7" s="2075"/>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078" t="s">
        <v>10</v>
      </c>
      <c r="B8" s="2079"/>
      <c r="C8" s="2079"/>
      <c r="D8" s="2079"/>
      <c r="E8" s="2088" t="str">
        <f t="shared" si="0"/>
        <v>みどりと公園課</v>
      </c>
      <c r="F8" s="2089"/>
      <c r="G8" s="2089"/>
      <c r="H8" s="2089"/>
      <c r="I8" s="2089"/>
      <c r="J8" s="2089"/>
      <c r="K8" s="2089"/>
      <c r="L8" s="2089"/>
      <c r="M8" s="2089"/>
      <c r="N8" s="2090"/>
      <c r="P8" s="2091" t="s">
        <v>11</v>
      </c>
      <c r="Q8" s="2092"/>
      <c r="R8" s="2092"/>
      <c r="S8" s="2092"/>
      <c r="T8" s="98" t="str">
        <f>LEFT(E87,1)</f>
        <v>Ａ</v>
      </c>
      <c r="U8" s="2093" t="s">
        <v>12</v>
      </c>
      <c r="V8" s="2093"/>
      <c r="W8" s="2093"/>
      <c r="X8" s="209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095" t="s">
        <v>13</v>
      </c>
      <c r="B9" s="2096"/>
      <c r="C9" s="2096"/>
      <c r="D9" s="2097"/>
      <c r="E9" s="2098" t="str">
        <f t="shared" si="0"/>
        <v>市民が自然に親しみながら緑の多い憩いの場として利用できるよう、みどりの保全協定緑地（憩いの森）及び保全緑地の整備、維持管理及び補修等を行う。</v>
      </c>
      <c r="F9" s="2099"/>
      <c r="G9" s="2099"/>
      <c r="H9" s="2099"/>
      <c r="I9" s="2099"/>
      <c r="J9" s="2099"/>
      <c r="K9" s="2099"/>
      <c r="L9" s="2099"/>
      <c r="M9" s="2099"/>
      <c r="N9" s="2100"/>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101" t="s">
        <v>14</v>
      </c>
      <c r="Q10" s="2102"/>
      <c r="R10" s="2102"/>
      <c r="S10" s="2102"/>
      <c r="T10" s="51" t="str">
        <f>LEFT(E89,1)</f>
        <v>Ａ</v>
      </c>
      <c r="U10" s="2093" t="s">
        <v>15</v>
      </c>
      <c r="V10" s="2093"/>
      <c r="W10" s="2093"/>
      <c r="X10" s="209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市民の憩いの場として、安全に利用していただくよう、経年による劣化や損傷した施設を修繕し利用していただいている。
　</v>
      </c>
      <c r="U12" s="2076"/>
      <c r="V12" s="2076"/>
      <c r="W12" s="2076"/>
      <c r="X12" s="2077"/>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078" t="s">
        <v>17</v>
      </c>
      <c r="B14" s="2079"/>
      <c r="C14" s="2079"/>
      <c r="D14" s="2079"/>
      <c r="E14" s="2080" t="str">
        <f>E51</f>
        <v>■市が直接実施  □一部委託  □全部委託・指定管理  □その他</v>
      </c>
      <c r="F14" s="2081"/>
      <c r="G14" s="2081"/>
      <c r="H14" s="2081"/>
      <c r="I14" s="2081"/>
      <c r="J14" s="2081"/>
      <c r="K14" s="2081"/>
      <c r="L14" s="2081"/>
      <c r="M14" s="2081"/>
      <c r="N14" s="2082"/>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078" t="s">
        <v>18</v>
      </c>
      <c r="B15" s="2079"/>
      <c r="C15" s="2079"/>
      <c r="D15" s="2079"/>
      <c r="E15" s="2080" t="str">
        <f>E52</f>
        <v>□国・県の制度　 □国・県の制度＋市独自の制度　 ■市独自の制度</v>
      </c>
      <c r="F15" s="2081"/>
      <c r="G15" s="2081"/>
      <c r="H15" s="2081"/>
      <c r="I15" s="2081"/>
      <c r="J15" s="2081"/>
      <c r="K15" s="2081"/>
      <c r="L15" s="2081"/>
      <c r="M15" s="2081"/>
      <c r="N15" s="2082"/>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083" t="s">
        <v>19</v>
      </c>
      <c r="B16" s="2084"/>
      <c r="C16" s="2084"/>
      <c r="D16" s="2084"/>
      <c r="E16" s="2085" t="str">
        <f>E53</f>
        <v>新座市みどりの保全協定書</v>
      </c>
      <c r="F16" s="2086"/>
      <c r="G16" s="2086"/>
      <c r="H16" s="2086"/>
      <c r="I16" s="2086"/>
      <c r="J16" s="2086"/>
      <c r="K16" s="2086"/>
      <c r="L16" s="2086"/>
      <c r="M16" s="2086"/>
      <c r="N16" s="2087"/>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13300000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13300000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12898600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401400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0.96981954887218047</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市内管理緑地において、市民開放に向けての整備工事、施設の突発修繕等を実施した。</v>
      </c>
      <c r="F26" s="142"/>
      <c r="G26" s="142"/>
      <c r="H26" s="142"/>
      <c r="I26" s="142"/>
      <c r="J26" s="142"/>
      <c r="K26" s="142"/>
      <c r="L26" s="142"/>
      <c r="M26" s="142"/>
      <c r="N26" s="143"/>
      <c r="O26" s="12"/>
      <c r="P26" s="2091" t="s">
        <v>39</v>
      </c>
      <c r="Q26" s="2092"/>
      <c r="R26" s="2092"/>
      <c r="S26" s="2103"/>
      <c r="T26" s="75" t="str">
        <f>E105</f>
        <v>今後も継続して、市内管理緑地において、市民開放に向けての整備工事、施設の突発修繕等を実施していく。</v>
      </c>
      <c r="U26" s="2076"/>
      <c r="V26" s="2076"/>
      <c r="W26" s="2076"/>
      <c r="X26" s="2077"/>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堀ノ内二丁目保全緑地樹木伐採抜根本数</v>
      </c>
      <c r="C33" s="135"/>
      <c r="D33" s="15" t="str">
        <f t="shared" ref="D33:E36" si="1">D70</f>
        <v>本</v>
      </c>
      <c r="E33" s="133">
        <f t="shared" si="1"/>
        <v>49</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妙音沢緑地柵補修延長</v>
      </c>
      <c r="C34" s="135"/>
      <c r="D34" s="15" t="str">
        <f t="shared" si="1"/>
        <v>ｍ</v>
      </c>
      <c r="E34" s="133">
        <f t="shared" si="1"/>
        <v>48</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第3節　公園・緑地</v>
      </c>
      <c r="F42" s="45"/>
      <c r="G42" s="45"/>
      <c r="H42" s="45"/>
      <c r="I42" s="45"/>
      <c r="J42" s="45"/>
      <c r="K42" s="45"/>
      <c r="L42" s="45"/>
      <c r="M42" s="45"/>
      <c r="N42" s="46"/>
      <c r="AA42" s="2">
        <v>3</v>
      </c>
      <c r="AB42" s="2" t="s">
        <v>258</v>
      </c>
    </row>
    <row r="43" spans="1:35" ht="20.100000000000001" customHeight="1" x14ac:dyDescent="0.15">
      <c r="A43" s="43" t="s">
        <v>6</v>
      </c>
      <c r="B43" s="44"/>
      <c r="C43" s="44"/>
      <c r="D43" s="44"/>
      <c r="E43" s="45" t="str">
        <f>AB43</f>
        <v>施策１　良好な自然環境の保全、活用、創出</v>
      </c>
      <c r="F43" s="45"/>
      <c r="G43" s="45"/>
      <c r="H43" s="45"/>
      <c r="I43" s="45"/>
      <c r="J43" s="45"/>
      <c r="K43" s="45"/>
      <c r="L43" s="45"/>
      <c r="M43" s="45"/>
      <c r="N43" s="46"/>
      <c r="AA43" s="2">
        <v>1</v>
      </c>
      <c r="AB43" s="2" t="s">
        <v>259</v>
      </c>
    </row>
    <row r="44" spans="1:35" ht="20.100000000000001" customHeight="1" x14ac:dyDescent="0.15">
      <c r="A44" s="2115" t="s">
        <v>9</v>
      </c>
      <c r="B44" s="2116"/>
      <c r="C44" s="2116"/>
      <c r="D44" s="2116"/>
      <c r="E44" s="2117" t="s">
        <v>283</v>
      </c>
      <c r="F44" s="2118"/>
      <c r="G44" s="2118"/>
      <c r="H44" s="2118"/>
      <c r="I44" s="2118"/>
      <c r="J44" s="2118"/>
      <c r="K44" s="2118"/>
      <c r="L44" s="2118"/>
      <c r="M44" s="2118"/>
      <c r="N44" s="2119"/>
    </row>
    <row r="45" spans="1:35" ht="20.100000000000001" customHeight="1" x14ac:dyDescent="0.15">
      <c r="A45" s="2110" t="s">
        <v>10</v>
      </c>
      <c r="B45" s="2111"/>
      <c r="C45" s="2111"/>
      <c r="D45" s="2111"/>
      <c r="E45" s="2120" t="s">
        <v>261</v>
      </c>
      <c r="F45" s="2121"/>
      <c r="G45" s="2121"/>
      <c r="H45" s="2121"/>
      <c r="I45" s="2121"/>
      <c r="J45" s="2121"/>
      <c r="K45" s="2121"/>
      <c r="L45" s="2121"/>
      <c r="M45" s="2121"/>
      <c r="N45" s="2122"/>
    </row>
    <row r="46" spans="1:35" ht="20.100000000000001" customHeight="1" x14ac:dyDescent="0.15">
      <c r="A46" s="2104" t="s">
        <v>13</v>
      </c>
      <c r="B46" s="2105"/>
      <c r="C46" s="2105"/>
      <c r="D46" s="2106"/>
      <c r="E46" s="2107" t="s">
        <v>284</v>
      </c>
      <c r="F46" s="2108"/>
      <c r="G46" s="2108"/>
      <c r="H46" s="2108"/>
      <c r="I46" s="2108"/>
      <c r="J46" s="2108"/>
      <c r="K46" s="2108"/>
      <c r="L46" s="2108"/>
      <c r="M46" s="2108"/>
      <c r="N46" s="2109"/>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110" t="s">
        <v>17</v>
      </c>
      <c r="B51" s="2111"/>
      <c r="C51" s="2111"/>
      <c r="D51" s="2111"/>
      <c r="E51" s="2112" t="str">
        <f>AA52 &amp; "市が直接実施  " &amp; AB52  &amp; "一部委託  "  &amp; AC52 &amp; "全部委託・指定管理  " &amp; AD52 &amp; "その他"</f>
        <v>■市が直接実施  □一部委託  □全部委託・指定管理  □その他</v>
      </c>
      <c r="F51" s="2113"/>
      <c r="G51" s="2113"/>
      <c r="H51" s="2113"/>
      <c r="I51" s="2113"/>
      <c r="J51" s="2113"/>
      <c r="K51" s="2113"/>
      <c r="L51" s="2113"/>
      <c r="M51" s="2113"/>
      <c r="N51" s="2114"/>
    </row>
    <row r="52" spans="1:40" ht="20.100000000000001" customHeight="1" x14ac:dyDescent="0.15">
      <c r="A52" s="2110" t="s">
        <v>18</v>
      </c>
      <c r="B52" s="2111"/>
      <c r="C52" s="2111"/>
      <c r="D52" s="2111"/>
      <c r="E52" s="2112" t="str">
        <f>AA53 &amp; "国・県の制度　 " &amp; AB53  &amp; "国・県の制度＋市独自の制度　 "  &amp; AC53  &amp; "市独自の制度"</f>
        <v>□国・県の制度　 □国・県の制度＋市独自の制度　 ■市独自の制度</v>
      </c>
      <c r="F52" s="2113"/>
      <c r="G52" s="2113"/>
      <c r="H52" s="2113"/>
      <c r="I52" s="2113"/>
      <c r="J52" s="2113"/>
      <c r="K52" s="2113"/>
      <c r="L52" s="2113"/>
      <c r="M52" s="2113"/>
      <c r="N52" s="2114"/>
      <c r="AA52" s="2" t="s">
        <v>49</v>
      </c>
      <c r="AB52" s="2" t="s">
        <v>50</v>
      </c>
      <c r="AC52" s="2" t="s">
        <v>50</v>
      </c>
      <c r="AD52" s="2" t="s">
        <v>50</v>
      </c>
    </row>
    <row r="53" spans="1:40" ht="20.100000000000001" customHeight="1" thickBot="1" x14ac:dyDescent="0.2">
      <c r="A53" s="2123" t="s">
        <v>19</v>
      </c>
      <c r="B53" s="2124"/>
      <c r="C53" s="2124"/>
      <c r="D53" s="2124"/>
      <c r="E53" s="2125" t="s">
        <v>285</v>
      </c>
      <c r="F53" s="2126"/>
      <c r="G53" s="2126"/>
      <c r="H53" s="2126"/>
      <c r="I53" s="2126"/>
      <c r="J53" s="2126"/>
      <c r="K53" s="2126"/>
      <c r="L53" s="2126"/>
      <c r="M53" s="2126"/>
      <c r="N53" s="2127"/>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13300000</v>
      </c>
      <c r="F57" s="126"/>
      <c r="G57" s="126">
        <f>IFERROR(HLOOKUP($AF$38,$AA$56:$AI$57,2,FALSE)*1000,"")</f>
        <v>18060000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3200</v>
      </c>
      <c r="AE57" s="17">
        <v>13300</v>
      </c>
      <c r="AF57" s="17">
        <v>18060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13300000</v>
      </c>
      <c r="G58" s="9"/>
      <c r="H58" s="10">
        <f>IFERROR(G57-H59,"")</f>
        <v>18060000</v>
      </c>
      <c r="I58" s="9"/>
      <c r="J58" s="10">
        <f>IFERROR(I57-J59,"")</f>
        <v>0</v>
      </c>
      <c r="K58" s="9"/>
      <c r="L58" s="10">
        <f>IFERROR(K57-L59,"")</f>
        <v>0</v>
      </c>
      <c r="M58" s="9"/>
      <c r="N58" s="11">
        <f>IFERROR(M57-N59,"")</f>
        <v>0</v>
      </c>
      <c r="AA58" s="17">
        <v>0</v>
      </c>
      <c r="AB58" s="17">
        <v>0</v>
      </c>
      <c r="AC58" s="17">
        <v>0</v>
      </c>
      <c r="AD58" s="17">
        <v>2149312</v>
      </c>
      <c r="AE58" s="17">
        <v>12898600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12898600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401400</v>
      </c>
      <c r="F61" s="126"/>
      <c r="G61" s="126">
        <f>IFERROR(G57-G60,"")</f>
        <v>18060000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0.96981954887218047</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286</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287</v>
      </c>
      <c r="C70" s="135"/>
      <c r="D70" s="20" t="s">
        <v>288</v>
      </c>
      <c r="E70" s="175">
        <f>IFERROR(HLOOKUP($AE$38,$AA$76:$AI$80,2,FALSE),"")</f>
        <v>49</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289</v>
      </c>
      <c r="C71" s="135"/>
      <c r="D71" s="20" t="s">
        <v>290</v>
      </c>
      <c r="E71" s="175">
        <f>IFERROR(HLOOKUP($AE$38,$AA$76:$AI$80,3,FALSE),"")</f>
        <v>48</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49</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48</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128" t="s">
        <v>7</v>
      </c>
      <c r="B85" s="2129"/>
      <c r="C85" s="2129"/>
      <c r="D85" s="2129"/>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128" t="s">
        <v>11</v>
      </c>
      <c r="B87" s="2129"/>
      <c r="C87" s="2129"/>
      <c r="D87" s="2129"/>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139" t="s">
        <v>14</v>
      </c>
      <c r="B89" s="2140"/>
      <c r="C89" s="2140"/>
      <c r="D89" s="2140"/>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128" t="s">
        <v>16</v>
      </c>
      <c r="B91" s="2129"/>
      <c r="C91" s="2129"/>
      <c r="D91" s="2130"/>
      <c r="E91" s="192" t="s">
        <v>291</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128" t="s">
        <v>28</v>
      </c>
      <c r="B98" s="2129"/>
      <c r="C98" s="2129"/>
      <c r="D98" s="2130"/>
      <c r="E98" s="2134" t="s">
        <v>61</v>
      </c>
      <c r="F98" s="2135"/>
      <c r="G98" s="2136" t="s">
        <v>29</v>
      </c>
      <c r="H98" s="2137"/>
      <c r="I98" s="2137"/>
      <c r="J98" s="2137"/>
      <c r="K98" s="2137"/>
      <c r="L98" s="2137"/>
      <c r="M98" s="2137"/>
      <c r="N98" s="2138"/>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128" t="s">
        <v>39</v>
      </c>
      <c r="B105" s="2129"/>
      <c r="C105" s="2129"/>
      <c r="D105" s="2130"/>
      <c r="E105" s="2131" t="s">
        <v>292</v>
      </c>
      <c r="F105" s="2132"/>
      <c r="G105" s="2132"/>
      <c r="H105" s="2132"/>
      <c r="I105" s="2132"/>
      <c r="J105" s="2132"/>
      <c r="K105" s="2132"/>
      <c r="L105" s="2132"/>
      <c r="M105" s="2132"/>
      <c r="N105" s="2133"/>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139" t="s">
        <v>3</v>
      </c>
      <c r="Q4" s="2140"/>
      <c r="R4" s="2140"/>
      <c r="S4" s="2140"/>
      <c r="T4" s="51" t="str">
        <f>LEFT(E83,1)</f>
        <v>Ｂ</v>
      </c>
      <c r="U4" s="2141" t="s">
        <v>4</v>
      </c>
      <c r="V4" s="2141"/>
      <c r="W4" s="2141"/>
      <c r="X4" s="214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第3節　公園・緑地</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良好な自然環境の保全、活用、創出</v>
      </c>
      <c r="F6" s="45"/>
      <c r="G6" s="45"/>
      <c r="H6" s="45"/>
      <c r="I6" s="45"/>
      <c r="J6" s="45"/>
      <c r="K6" s="45"/>
      <c r="L6" s="45"/>
      <c r="M6" s="45"/>
      <c r="N6" s="46"/>
      <c r="P6" s="2128" t="s">
        <v>7</v>
      </c>
      <c r="Q6" s="2129"/>
      <c r="R6" s="2129"/>
      <c r="S6" s="2129"/>
      <c r="T6" s="51" t="str">
        <f>LEFT(E85,1)</f>
        <v>Ａ</v>
      </c>
      <c r="U6" s="2141" t="s">
        <v>8</v>
      </c>
      <c r="V6" s="2141"/>
      <c r="W6" s="2141"/>
      <c r="X6" s="214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143" t="s">
        <v>9</v>
      </c>
      <c r="B7" s="2144"/>
      <c r="C7" s="2144"/>
      <c r="D7" s="2144"/>
      <c r="E7" s="2145" t="str">
        <f t="shared" si="0"/>
        <v>緑化推進助成</v>
      </c>
      <c r="F7" s="2146"/>
      <c r="G7" s="2146"/>
      <c r="H7" s="2146"/>
      <c r="I7" s="2146"/>
      <c r="J7" s="2146"/>
      <c r="K7" s="2146"/>
      <c r="L7" s="2146"/>
      <c r="M7" s="2146"/>
      <c r="N7" s="2147"/>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150" t="s">
        <v>10</v>
      </c>
      <c r="B8" s="2151"/>
      <c r="C8" s="2151"/>
      <c r="D8" s="2151"/>
      <c r="E8" s="2160" t="str">
        <f t="shared" si="0"/>
        <v>みどりと公園課</v>
      </c>
      <c r="F8" s="2161"/>
      <c r="G8" s="2161"/>
      <c r="H8" s="2161"/>
      <c r="I8" s="2161"/>
      <c r="J8" s="2161"/>
      <c r="K8" s="2161"/>
      <c r="L8" s="2161"/>
      <c r="M8" s="2161"/>
      <c r="N8" s="2162"/>
      <c r="P8" s="2163" t="s">
        <v>11</v>
      </c>
      <c r="Q8" s="2164"/>
      <c r="R8" s="2164"/>
      <c r="S8" s="2164"/>
      <c r="T8" s="98" t="str">
        <f>LEFT(E87,1)</f>
        <v>Ｂ</v>
      </c>
      <c r="U8" s="2165" t="s">
        <v>12</v>
      </c>
      <c r="V8" s="2165"/>
      <c r="W8" s="2165"/>
      <c r="X8" s="216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167" t="s">
        <v>13</v>
      </c>
      <c r="B9" s="2168"/>
      <c r="C9" s="2168"/>
      <c r="D9" s="2169"/>
      <c r="E9" s="2170" t="str">
        <f t="shared" si="0"/>
        <v>平林寺境内林の樹木の保全を目的として、平林寺に対し、管理費の一部を助成する。</v>
      </c>
      <c r="F9" s="2171"/>
      <c r="G9" s="2171"/>
      <c r="H9" s="2171"/>
      <c r="I9" s="2171"/>
      <c r="J9" s="2171"/>
      <c r="K9" s="2171"/>
      <c r="L9" s="2171"/>
      <c r="M9" s="2171"/>
      <c r="N9" s="2172"/>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173" t="s">
        <v>14</v>
      </c>
      <c r="Q10" s="2174"/>
      <c r="R10" s="2174"/>
      <c r="S10" s="2174"/>
      <c r="T10" s="51" t="str">
        <f>LEFT(E89,1)</f>
        <v>Ａ</v>
      </c>
      <c r="U10" s="2165" t="s">
        <v>15</v>
      </c>
      <c r="V10" s="2165"/>
      <c r="W10" s="2165"/>
      <c r="X10" s="216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事業として継続はできているが、近年拡大している「カシノナガキクイムシ」による「ナラ枯れ」の影響により、平林寺境内地の樹木を含めた市内雑木林の樹木の枯死が広がっており、管理費が増大しているため、助成金の増額を検討していく必要がある。</v>
      </c>
      <c r="U12" s="2148"/>
      <c r="V12" s="2148"/>
      <c r="W12" s="2148"/>
      <c r="X12" s="2149"/>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150" t="s">
        <v>17</v>
      </c>
      <c r="B14" s="2151"/>
      <c r="C14" s="2151"/>
      <c r="D14" s="2151"/>
      <c r="E14" s="2152" t="str">
        <f>E51</f>
        <v>■市が直接実施  □一部委託  □全部委託・指定管理  □その他</v>
      </c>
      <c r="F14" s="2153"/>
      <c r="G14" s="2153"/>
      <c r="H14" s="2153"/>
      <c r="I14" s="2153"/>
      <c r="J14" s="2153"/>
      <c r="K14" s="2153"/>
      <c r="L14" s="2153"/>
      <c r="M14" s="2153"/>
      <c r="N14" s="2154"/>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150" t="s">
        <v>18</v>
      </c>
      <c r="B15" s="2151"/>
      <c r="C15" s="2151"/>
      <c r="D15" s="2151"/>
      <c r="E15" s="2152" t="str">
        <f>E52</f>
        <v>□国・県の制度　 □国・県の制度＋市独自の制度　 ■市独自の制度</v>
      </c>
      <c r="F15" s="2153"/>
      <c r="G15" s="2153"/>
      <c r="H15" s="2153"/>
      <c r="I15" s="2153"/>
      <c r="J15" s="2153"/>
      <c r="K15" s="2153"/>
      <c r="L15" s="2153"/>
      <c r="M15" s="2153"/>
      <c r="N15" s="2154"/>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155" t="s">
        <v>19</v>
      </c>
      <c r="B16" s="2156"/>
      <c r="C16" s="2156"/>
      <c r="D16" s="2156"/>
      <c r="E16" s="2157" t="str">
        <f>E53</f>
        <v>緑地保全特別助成金交付要綱</v>
      </c>
      <c r="F16" s="2158"/>
      <c r="G16" s="2158"/>
      <c r="H16" s="2158"/>
      <c r="I16" s="2158"/>
      <c r="J16" s="2158"/>
      <c r="K16" s="2158"/>
      <c r="L16" s="2158"/>
      <c r="M16" s="2158"/>
      <c r="N16" s="2159"/>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Ⅱ</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300000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300000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300000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1</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平林寺に対し、平林寺境内地の樹木の保全及び管理を目的とした管理費の一部を助成した。
助成金額：３００，０００円</v>
      </c>
      <c r="F26" s="142"/>
      <c r="G26" s="142"/>
      <c r="H26" s="142"/>
      <c r="I26" s="142"/>
      <c r="J26" s="142"/>
      <c r="K26" s="142"/>
      <c r="L26" s="142"/>
      <c r="M26" s="142"/>
      <c r="N26" s="143"/>
      <c r="O26" s="12"/>
      <c r="P26" s="2163" t="s">
        <v>39</v>
      </c>
      <c r="Q26" s="2164"/>
      <c r="R26" s="2164"/>
      <c r="S26" s="2175"/>
      <c r="T26" s="75" t="str">
        <f>E105</f>
        <v>助成金の増額を検討しながら、新座市の代表的な雑木林である平林寺境内地の樹木の保全の一助となるよう事業を継続していく。</v>
      </c>
      <c r="U26" s="2148"/>
      <c r="V26" s="2148"/>
      <c r="W26" s="2148"/>
      <c r="X26" s="2149"/>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助成件数</v>
      </c>
      <c r="C33" s="135"/>
      <c r="D33" s="15" t="str">
        <f t="shared" ref="D33:E36" si="1">D70</f>
        <v>件</v>
      </c>
      <c r="E33" s="133">
        <f t="shared" si="1"/>
        <v>1</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第3節　公園・緑地</v>
      </c>
      <c r="F42" s="45"/>
      <c r="G42" s="45"/>
      <c r="H42" s="45"/>
      <c r="I42" s="45"/>
      <c r="J42" s="45"/>
      <c r="K42" s="45"/>
      <c r="L42" s="45"/>
      <c r="M42" s="45"/>
      <c r="N42" s="46"/>
      <c r="AA42" s="2">
        <v>3</v>
      </c>
      <c r="AB42" s="2" t="s">
        <v>258</v>
      </c>
    </row>
    <row r="43" spans="1:35" ht="20.100000000000001" customHeight="1" x14ac:dyDescent="0.15">
      <c r="A43" s="43" t="s">
        <v>6</v>
      </c>
      <c r="B43" s="44"/>
      <c r="C43" s="44"/>
      <c r="D43" s="44"/>
      <c r="E43" s="45" t="str">
        <f>AB43</f>
        <v>施策１　良好な自然環境の保全、活用、創出</v>
      </c>
      <c r="F43" s="45"/>
      <c r="G43" s="45"/>
      <c r="H43" s="45"/>
      <c r="I43" s="45"/>
      <c r="J43" s="45"/>
      <c r="K43" s="45"/>
      <c r="L43" s="45"/>
      <c r="M43" s="45"/>
      <c r="N43" s="46"/>
      <c r="AA43" s="2">
        <v>1</v>
      </c>
      <c r="AB43" s="2" t="s">
        <v>259</v>
      </c>
    </row>
    <row r="44" spans="1:35" ht="20.100000000000001" customHeight="1" x14ac:dyDescent="0.15">
      <c r="A44" s="2187" t="s">
        <v>9</v>
      </c>
      <c r="B44" s="2188"/>
      <c r="C44" s="2188"/>
      <c r="D44" s="2188"/>
      <c r="E44" s="2189" t="s">
        <v>293</v>
      </c>
      <c r="F44" s="2190"/>
      <c r="G44" s="2190"/>
      <c r="H44" s="2190"/>
      <c r="I44" s="2190"/>
      <c r="J44" s="2190"/>
      <c r="K44" s="2190"/>
      <c r="L44" s="2190"/>
      <c r="M44" s="2190"/>
      <c r="N44" s="2191"/>
    </row>
    <row r="45" spans="1:35" ht="20.100000000000001" customHeight="1" x14ac:dyDescent="0.15">
      <c r="A45" s="2182" t="s">
        <v>10</v>
      </c>
      <c r="B45" s="2183"/>
      <c r="C45" s="2183"/>
      <c r="D45" s="2183"/>
      <c r="E45" s="2192" t="s">
        <v>261</v>
      </c>
      <c r="F45" s="2193"/>
      <c r="G45" s="2193"/>
      <c r="H45" s="2193"/>
      <c r="I45" s="2193"/>
      <c r="J45" s="2193"/>
      <c r="K45" s="2193"/>
      <c r="L45" s="2193"/>
      <c r="M45" s="2193"/>
      <c r="N45" s="2194"/>
    </row>
    <row r="46" spans="1:35" ht="20.100000000000001" customHeight="1" x14ac:dyDescent="0.15">
      <c r="A46" s="2176" t="s">
        <v>13</v>
      </c>
      <c r="B46" s="2177"/>
      <c r="C46" s="2177"/>
      <c r="D46" s="2178"/>
      <c r="E46" s="2179" t="s">
        <v>294</v>
      </c>
      <c r="F46" s="2180"/>
      <c r="G46" s="2180"/>
      <c r="H46" s="2180"/>
      <c r="I46" s="2180"/>
      <c r="J46" s="2180"/>
      <c r="K46" s="2180"/>
      <c r="L46" s="2180"/>
      <c r="M46" s="2180"/>
      <c r="N46" s="2181"/>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182" t="s">
        <v>17</v>
      </c>
      <c r="B51" s="2183"/>
      <c r="C51" s="2183"/>
      <c r="D51" s="2183"/>
      <c r="E51" s="2184" t="str">
        <f>AA52 &amp; "市が直接実施  " &amp; AB52  &amp; "一部委託  "  &amp; AC52 &amp; "全部委託・指定管理  " &amp; AD52 &amp; "その他"</f>
        <v>■市が直接実施  □一部委託  □全部委託・指定管理  □その他</v>
      </c>
      <c r="F51" s="2185"/>
      <c r="G51" s="2185"/>
      <c r="H51" s="2185"/>
      <c r="I51" s="2185"/>
      <c r="J51" s="2185"/>
      <c r="K51" s="2185"/>
      <c r="L51" s="2185"/>
      <c r="M51" s="2185"/>
      <c r="N51" s="2186"/>
    </row>
    <row r="52" spans="1:40" ht="20.100000000000001" customHeight="1" x14ac:dyDescent="0.15">
      <c r="A52" s="2182" t="s">
        <v>18</v>
      </c>
      <c r="B52" s="2183"/>
      <c r="C52" s="2183"/>
      <c r="D52" s="2183"/>
      <c r="E52" s="2184" t="str">
        <f>AA53 &amp; "国・県の制度　 " &amp; AB53  &amp; "国・県の制度＋市独自の制度　 "  &amp; AC53  &amp; "市独自の制度"</f>
        <v>□国・県の制度　 □国・県の制度＋市独自の制度　 ■市独自の制度</v>
      </c>
      <c r="F52" s="2185"/>
      <c r="G52" s="2185"/>
      <c r="H52" s="2185"/>
      <c r="I52" s="2185"/>
      <c r="J52" s="2185"/>
      <c r="K52" s="2185"/>
      <c r="L52" s="2185"/>
      <c r="M52" s="2185"/>
      <c r="N52" s="2186"/>
      <c r="AA52" s="2" t="s">
        <v>49</v>
      </c>
      <c r="AB52" s="2" t="s">
        <v>50</v>
      </c>
      <c r="AC52" s="2" t="s">
        <v>50</v>
      </c>
      <c r="AD52" s="2" t="s">
        <v>50</v>
      </c>
    </row>
    <row r="53" spans="1:40" ht="20.100000000000001" customHeight="1" thickBot="1" x14ac:dyDescent="0.2">
      <c r="A53" s="2195" t="s">
        <v>19</v>
      </c>
      <c r="B53" s="2196"/>
      <c r="C53" s="2196"/>
      <c r="D53" s="2196"/>
      <c r="E53" s="2197" t="s">
        <v>295</v>
      </c>
      <c r="F53" s="2198"/>
      <c r="G53" s="2198"/>
      <c r="H53" s="2198"/>
      <c r="I53" s="2198"/>
      <c r="J53" s="2198"/>
      <c r="K53" s="2198"/>
      <c r="L53" s="2198"/>
      <c r="M53" s="2198"/>
      <c r="N53" s="2199"/>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300000</v>
      </c>
      <c r="F57" s="126"/>
      <c r="G57" s="126">
        <f>IFERROR(HLOOKUP($AF$38,$AA$56:$AI$57,2,FALSE)*1000,"")</f>
        <v>300000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300</v>
      </c>
      <c r="AE57" s="17">
        <v>300</v>
      </c>
      <c r="AF57" s="17">
        <v>300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300000</v>
      </c>
      <c r="G58" s="9"/>
      <c r="H58" s="10">
        <f>IFERROR(G57-H59,"")</f>
        <v>300000</v>
      </c>
      <c r="I58" s="9"/>
      <c r="J58" s="10">
        <f>IFERROR(I57-J59,"")</f>
        <v>0</v>
      </c>
      <c r="K58" s="9"/>
      <c r="L58" s="10">
        <f>IFERROR(K57-L59,"")</f>
        <v>0</v>
      </c>
      <c r="M58" s="9"/>
      <c r="N58" s="11">
        <f>IFERROR(M57-N59,"")</f>
        <v>0</v>
      </c>
      <c r="AA58" s="17">
        <v>0</v>
      </c>
      <c r="AB58" s="17">
        <v>0</v>
      </c>
      <c r="AC58" s="17">
        <v>0</v>
      </c>
      <c r="AD58" s="17">
        <v>300000</v>
      </c>
      <c r="AE58" s="17">
        <v>300000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300000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0</v>
      </c>
      <c r="F61" s="126"/>
      <c r="G61" s="126">
        <f>IFERROR(G57-G60,"")</f>
        <v>300000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1</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296</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297</v>
      </c>
      <c r="C70" s="135"/>
      <c r="D70" s="20" t="s">
        <v>77</v>
      </c>
      <c r="E70" s="175">
        <f>IFERROR(HLOOKUP($AE$38,$AA$76:$AI$80,2,FALSE),"")</f>
        <v>1</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200" t="s">
        <v>7</v>
      </c>
      <c r="B85" s="2201"/>
      <c r="C85" s="2201"/>
      <c r="D85" s="2201"/>
      <c r="E85" s="177" t="s">
        <v>69</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200" t="s">
        <v>11</v>
      </c>
      <c r="B87" s="2201"/>
      <c r="C87" s="2201"/>
      <c r="D87" s="2201"/>
      <c r="E87" s="177" t="s">
        <v>117</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211" t="s">
        <v>14</v>
      </c>
      <c r="B89" s="2212"/>
      <c r="C89" s="2212"/>
      <c r="D89" s="2212"/>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200" t="s">
        <v>16</v>
      </c>
      <c r="B91" s="2201"/>
      <c r="C91" s="2201"/>
      <c r="D91" s="2202"/>
      <c r="E91" s="192" t="s">
        <v>298</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200" t="s">
        <v>28</v>
      </c>
      <c r="B98" s="2201"/>
      <c r="C98" s="2201"/>
      <c r="D98" s="2202"/>
      <c r="E98" s="2206" t="s">
        <v>119</v>
      </c>
      <c r="F98" s="2207"/>
      <c r="G98" s="2208" t="s">
        <v>29</v>
      </c>
      <c r="H98" s="2209"/>
      <c r="I98" s="2209"/>
      <c r="J98" s="2209"/>
      <c r="K98" s="2209"/>
      <c r="L98" s="2209"/>
      <c r="M98" s="2209"/>
      <c r="N98" s="2210"/>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200" t="s">
        <v>39</v>
      </c>
      <c r="B105" s="2201"/>
      <c r="C105" s="2201"/>
      <c r="D105" s="2202"/>
      <c r="E105" s="2203" t="s">
        <v>299</v>
      </c>
      <c r="F105" s="2204"/>
      <c r="G105" s="2204"/>
      <c r="H105" s="2204"/>
      <c r="I105" s="2204"/>
      <c r="J105" s="2204"/>
      <c r="K105" s="2204"/>
      <c r="L105" s="2204"/>
      <c r="M105" s="2204"/>
      <c r="N105" s="2205"/>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211" t="s">
        <v>3</v>
      </c>
      <c r="Q4" s="2212"/>
      <c r="R4" s="2212"/>
      <c r="S4" s="2212"/>
      <c r="T4" s="51" t="str">
        <f>LEFT(E83,1)</f>
        <v>Ｂ</v>
      </c>
      <c r="U4" s="2213" t="s">
        <v>4</v>
      </c>
      <c r="V4" s="2213"/>
      <c r="W4" s="2213"/>
      <c r="X4" s="221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第3節　公園・緑地</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憩いの場となる公園の充実</v>
      </c>
      <c r="F6" s="45"/>
      <c r="G6" s="45"/>
      <c r="H6" s="45"/>
      <c r="I6" s="45"/>
      <c r="J6" s="45"/>
      <c r="K6" s="45"/>
      <c r="L6" s="45"/>
      <c r="M6" s="45"/>
      <c r="N6" s="46"/>
      <c r="P6" s="2200" t="s">
        <v>7</v>
      </c>
      <c r="Q6" s="2201"/>
      <c r="R6" s="2201"/>
      <c r="S6" s="2201"/>
      <c r="T6" s="51" t="str">
        <f>LEFT(E85,1)</f>
        <v>Ｂ</v>
      </c>
      <c r="U6" s="2213" t="s">
        <v>8</v>
      </c>
      <c r="V6" s="2213"/>
      <c r="W6" s="2213"/>
      <c r="X6" s="221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215" t="s">
        <v>9</v>
      </c>
      <c r="B7" s="2216"/>
      <c r="C7" s="2216"/>
      <c r="D7" s="2216"/>
      <c r="E7" s="2217" t="str">
        <f t="shared" si="0"/>
        <v>一般事務（大和田三丁目公園整備検討協議会）</v>
      </c>
      <c r="F7" s="2218"/>
      <c r="G7" s="2218"/>
      <c r="H7" s="2218"/>
      <c r="I7" s="2218"/>
      <c r="J7" s="2218"/>
      <c r="K7" s="2218"/>
      <c r="L7" s="2218"/>
      <c r="M7" s="2218"/>
      <c r="N7" s="2219"/>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222" t="s">
        <v>10</v>
      </c>
      <c r="B8" s="2223"/>
      <c r="C8" s="2223"/>
      <c r="D8" s="2223"/>
      <c r="E8" s="2232" t="str">
        <f t="shared" si="0"/>
        <v>みどりと公園課</v>
      </c>
      <c r="F8" s="2233"/>
      <c r="G8" s="2233"/>
      <c r="H8" s="2233"/>
      <c r="I8" s="2233"/>
      <c r="J8" s="2233"/>
      <c r="K8" s="2233"/>
      <c r="L8" s="2233"/>
      <c r="M8" s="2233"/>
      <c r="N8" s="2234"/>
      <c r="P8" s="2235" t="s">
        <v>11</v>
      </c>
      <c r="Q8" s="2236"/>
      <c r="R8" s="2236"/>
      <c r="S8" s="2236"/>
      <c r="T8" s="98" t="str">
        <f>LEFT(E87,1)</f>
        <v>Ａ</v>
      </c>
      <c r="U8" s="2237" t="s">
        <v>12</v>
      </c>
      <c r="V8" s="2237"/>
      <c r="W8" s="2237"/>
      <c r="X8" s="223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239" t="s">
        <v>13</v>
      </c>
      <c r="B9" s="2240"/>
      <c r="C9" s="2240"/>
      <c r="D9" s="2241"/>
      <c r="E9" s="2242" t="str">
        <f t="shared" si="0"/>
        <v>令和６年度に整備完了を予定している(仮称)大和田三丁目公園について、地域の皆様や各関係者の意見及び要望を聴取するために必要な事項を協議する。</v>
      </c>
      <c r="F9" s="2243"/>
      <c r="G9" s="2243"/>
      <c r="H9" s="2243"/>
      <c r="I9" s="2243"/>
      <c r="J9" s="2243"/>
      <c r="K9" s="2243"/>
      <c r="L9" s="2243"/>
      <c r="M9" s="2243"/>
      <c r="N9" s="2244"/>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245" t="s">
        <v>14</v>
      </c>
      <c r="Q10" s="2246"/>
      <c r="R10" s="2246"/>
      <c r="S10" s="2246"/>
      <c r="T10" s="51" t="str">
        <f>LEFT(E89,1)</f>
        <v>Ａ</v>
      </c>
      <c r="U10" s="2237" t="s">
        <v>15</v>
      </c>
      <c r="V10" s="2237"/>
      <c r="W10" s="2237"/>
      <c r="X10" s="223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本協議会は、令和６年度末に整備完了を予定している大和田水辺の丘公園について、地域の方や各関係者の意見及び要望を聴取するため、開催しており、協議会では各会員から活発な意見を頂いている。第三者として参考になる意見をいただいており、設計に反映等している。名称の決定方法についても、会員の意見を反映させた。</v>
      </c>
      <c r="U12" s="2220"/>
      <c r="V12" s="2220"/>
      <c r="W12" s="2220"/>
      <c r="X12" s="2221"/>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222" t="s">
        <v>17</v>
      </c>
      <c r="B14" s="2223"/>
      <c r="C14" s="2223"/>
      <c r="D14" s="2223"/>
      <c r="E14" s="2224" t="str">
        <f>E51</f>
        <v>■市が直接実施  □一部委託  □全部委託・指定管理  □その他</v>
      </c>
      <c r="F14" s="2225"/>
      <c r="G14" s="2225"/>
      <c r="H14" s="2225"/>
      <c r="I14" s="2225"/>
      <c r="J14" s="2225"/>
      <c r="K14" s="2225"/>
      <c r="L14" s="2225"/>
      <c r="M14" s="2225"/>
      <c r="N14" s="2226"/>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222" t="s">
        <v>18</v>
      </c>
      <c r="B15" s="2223"/>
      <c r="C15" s="2223"/>
      <c r="D15" s="2223"/>
      <c r="E15" s="2224" t="str">
        <f>E52</f>
        <v>□国・県の制度　 □国・県の制度＋市独自の制度　 ■市独自の制度</v>
      </c>
      <c r="F15" s="2225"/>
      <c r="G15" s="2225"/>
      <c r="H15" s="2225"/>
      <c r="I15" s="2225"/>
      <c r="J15" s="2225"/>
      <c r="K15" s="2225"/>
      <c r="L15" s="2225"/>
      <c r="M15" s="2225"/>
      <c r="N15" s="2226"/>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227" t="s">
        <v>19</v>
      </c>
      <c r="B16" s="2228"/>
      <c r="C16" s="2228"/>
      <c r="D16" s="2228"/>
      <c r="E16" s="2229" t="str">
        <f>E53</f>
        <v>大和田水辺の丘公園整備検討協議会開催要綱</v>
      </c>
      <c r="F16" s="2230"/>
      <c r="G16" s="2230"/>
      <c r="H16" s="2230"/>
      <c r="I16" s="2230"/>
      <c r="J16" s="2230"/>
      <c r="K16" s="2230"/>
      <c r="L16" s="2230"/>
      <c r="M16" s="2230"/>
      <c r="N16" s="2231"/>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5566000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5566000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5207921</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358079</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0.93566672655407834</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令和６年度末に整備完了を予定している大和田水辺の丘公園について
、地域の方や各関係者の意見及び要望を聴取するため、協議会を開催した。
　大和田水辺の丘公園整備検討協議会　構成員　20人
　＜令和5年4月21日開催＞審議内容　基本設計案及び今後の工事について
　＜令和5年12月21日開催＞審議内容　今後の工事予定及び公園名称の決定について</v>
      </c>
      <c r="F26" s="142"/>
      <c r="G26" s="142"/>
      <c r="H26" s="142"/>
      <c r="I26" s="142"/>
      <c r="J26" s="142"/>
      <c r="K26" s="142"/>
      <c r="L26" s="142"/>
      <c r="M26" s="142"/>
      <c r="N26" s="143"/>
      <c r="O26" s="12"/>
      <c r="P26" s="2235" t="s">
        <v>39</v>
      </c>
      <c r="Q26" s="2236"/>
      <c r="R26" s="2236"/>
      <c r="S26" s="2247"/>
      <c r="T26" s="75" t="str">
        <f>E105</f>
        <v>令和6年度の本公園の完成まで継続して、本事業は行う。</v>
      </c>
      <c r="U26" s="2220"/>
      <c r="V26" s="2220"/>
      <c r="W26" s="2220"/>
      <c r="X26" s="2221"/>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協議会開催回数</v>
      </c>
      <c r="C33" s="135"/>
      <c r="D33" s="15" t="str">
        <f t="shared" ref="D33:E36" si="1">D70</f>
        <v>回</v>
      </c>
      <c r="E33" s="133">
        <f t="shared" si="1"/>
        <v>2</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第3節　公園・緑地</v>
      </c>
      <c r="F42" s="45"/>
      <c r="G42" s="45"/>
      <c r="H42" s="45"/>
      <c r="I42" s="45"/>
      <c r="J42" s="45"/>
      <c r="K42" s="45"/>
      <c r="L42" s="45"/>
      <c r="M42" s="45"/>
      <c r="N42" s="46"/>
      <c r="AA42" s="2">
        <v>3</v>
      </c>
      <c r="AB42" s="2" t="s">
        <v>258</v>
      </c>
    </row>
    <row r="43" spans="1:35" ht="20.100000000000001" customHeight="1" x14ac:dyDescent="0.15">
      <c r="A43" s="43" t="s">
        <v>6</v>
      </c>
      <c r="B43" s="44"/>
      <c r="C43" s="44"/>
      <c r="D43" s="44"/>
      <c r="E43" s="45" t="str">
        <f>AB43</f>
        <v>施策２　憩いの場となる公園の充実</v>
      </c>
      <c r="F43" s="45"/>
      <c r="G43" s="45"/>
      <c r="H43" s="45"/>
      <c r="I43" s="45"/>
      <c r="J43" s="45"/>
      <c r="K43" s="45"/>
      <c r="L43" s="45"/>
      <c r="M43" s="45"/>
      <c r="N43" s="46"/>
      <c r="AA43" s="2">
        <v>2</v>
      </c>
      <c r="AB43" s="2" t="s">
        <v>300</v>
      </c>
    </row>
    <row r="44" spans="1:35" ht="20.100000000000001" customHeight="1" x14ac:dyDescent="0.15">
      <c r="A44" s="2259" t="s">
        <v>9</v>
      </c>
      <c r="B44" s="2260"/>
      <c r="C44" s="2260"/>
      <c r="D44" s="2260"/>
      <c r="E44" s="2261" t="s">
        <v>301</v>
      </c>
      <c r="F44" s="2262"/>
      <c r="G44" s="2262"/>
      <c r="H44" s="2262"/>
      <c r="I44" s="2262"/>
      <c r="J44" s="2262"/>
      <c r="K44" s="2262"/>
      <c r="L44" s="2262"/>
      <c r="M44" s="2262"/>
      <c r="N44" s="2263"/>
    </row>
    <row r="45" spans="1:35" ht="20.100000000000001" customHeight="1" x14ac:dyDescent="0.15">
      <c r="A45" s="2254" t="s">
        <v>10</v>
      </c>
      <c r="B45" s="2255"/>
      <c r="C45" s="2255"/>
      <c r="D45" s="2255"/>
      <c r="E45" s="2264" t="s">
        <v>261</v>
      </c>
      <c r="F45" s="2265"/>
      <c r="G45" s="2265"/>
      <c r="H45" s="2265"/>
      <c r="I45" s="2265"/>
      <c r="J45" s="2265"/>
      <c r="K45" s="2265"/>
      <c r="L45" s="2265"/>
      <c r="M45" s="2265"/>
      <c r="N45" s="2266"/>
    </row>
    <row r="46" spans="1:35" ht="20.100000000000001" customHeight="1" x14ac:dyDescent="0.15">
      <c r="A46" s="2248" t="s">
        <v>13</v>
      </c>
      <c r="B46" s="2249"/>
      <c r="C46" s="2249"/>
      <c r="D46" s="2250"/>
      <c r="E46" s="2251" t="s">
        <v>302</v>
      </c>
      <c r="F46" s="2252"/>
      <c r="G46" s="2252"/>
      <c r="H46" s="2252"/>
      <c r="I46" s="2252"/>
      <c r="J46" s="2252"/>
      <c r="K46" s="2252"/>
      <c r="L46" s="2252"/>
      <c r="M46" s="2252"/>
      <c r="N46" s="2253"/>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254" t="s">
        <v>17</v>
      </c>
      <c r="B51" s="2255"/>
      <c r="C51" s="2255"/>
      <c r="D51" s="2255"/>
      <c r="E51" s="2256" t="str">
        <f>AA52 &amp; "市が直接実施  " &amp; AB52  &amp; "一部委託  "  &amp; AC52 &amp; "全部委託・指定管理  " &amp; AD52 &amp; "その他"</f>
        <v>■市が直接実施  □一部委託  □全部委託・指定管理  □その他</v>
      </c>
      <c r="F51" s="2257"/>
      <c r="G51" s="2257"/>
      <c r="H51" s="2257"/>
      <c r="I51" s="2257"/>
      <c r="J51" s="2257"/>
      <c r="K51" s="2257"/>
      <c r="L51" s="2257"/>
      <c r="M51" s="2257"/>
      <c r="N51" s="2258"/>
    </row>
    <row r="52" spans="1:40" ht="20.100000000000001" customHeight="1" x14ac:dyDescent="0.15">
      <c r="A52" s="2254" t="s">
        <v>18</v>
      </c>
      <c r="B52" s="2255"/>
      <c r="C52" s="2255"/>
      <c r="D52" s="2255"/>
      <c r="E52" s="2256" t="str">
        <f>AA53 &amp; "国・県の制度　 " &amp; AB53  &amp; "国・県の制度＋市独自の制度　 "  &amp; AC53  &amp; "市独自の制度"</f>
        <v>□国・県の制度　 □国・県の制度＋市独自の制度　 ■市独自の制度</v>
      </c>
      <c r="F52" s="2257"/>
      <c r="G52" s="2257"/>
      <c r="H52" s="2257"/>
      <c r="I52" s="2257"/>
      <c r="J52" s="2257"/>
      <c r="K52" s="2257"/>
      <c r="L52" s="2257"/>
      <c r="M52" s="2257"/>
      <c r="N52" s="2258"/>
      <c r="AA52" s="2" t="s">
        <v>49</v>
      </c>
      <c r="AB52" s="2" t="s">
        <v>50</v>
      </c>
      <c r="AC52" s="2" t="s">
        <v>50</v>
      </c>
      <c r="AD52" s="2" t="s">
        <v>50</v>
      </c>
    </row>
    <row r="53" spans="1:40" ht="20.100000000000001" customHeight="1" thickBot="1" x14ac:dyDescent="0.2">
      <c r="A53" s="2267" t="s">
        <v>19</v>
      </c>
      <c r="B53" s="2268"/>
      <c r="C53" s="2268"/>
      <c r="D53" s="2268"/>
      <c r="E53" s="2269" t="s">
        <v>303</v>
      </c>
      <c r="F53" s="2270"/>
      <c r="G53" s="2270"/>
      <c r="H53" s="2270"/>
      <c r="I53" s="2270"/>
      <c r="J53" s="2270"/>
      <c r="K53" s="2270"/>
      <c r="L53" s="2270"/>
      <c r="M53" s="2270"/>
      <c r="N53" s="2271"/>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5566000</v>
      </c>
      <c r="F57" s="126"/>
      <c r="G57" s="126">
        <f>IFERROR(HLOOKUP($AF$38,$AA$56:$AI$57,2,FALSE)*1000,"")</f>
        <v>8084000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4120</v>
      </c>
      <c r="AE57" s="17">
        <v>5566</v>
      </c>
      <c r="AF57" s="17">
        <v>8084</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5566000</v>
      </c>
      <c r="G58" s="9"/>
      <c r="H58" s="10">
        <f>IFERROR(G57-H59,"")</f>
        <v>8084000</v>
      </c>
      <c r="I58" s="9"/>
      <c r="J58" s="10">
        <f>IFERROR(I57-J59,"")</f>
        <v>0</v>
      </c>
      <c r="K58" s="9"/>
      <c r="L58" s="10">
        <f>IFERROR(K57-L59,"")</f>
        <v>0</v>
      </c>
      <c r="M58" s="9"/>
      <c r="N58" s="11">
        <f>IFERROR(M57-N59,"")</f>
        <v>0</v>
      </c>
      <c r="AA58" s="17">
        <v>0</v>
      </c>
      <c r="AB58" s="17">
        <v>0</v>
      </c>
      <c r="AC58" s="17">
        <v>0</v>
      </c>
      <c r="AD58" s="17">
        <v>2410056</v>
      </c>
      <c r="AE58" s="17">
        <v>5207921</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5207921</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358079</v>
      </c>
      <c r="F61" s="126"/>
      <c r="G61" s="126">
        <f>IFERROR(G57-G60,"")</f>
        <v>8084000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0.93566672655407834</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304</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305</v>
      </c>
      <c r="C70" s="135"/>
      <c r="D70" s="20" t="s">
        <v>55</v>
      </c>
      <c r="E70" s="175">
        <f>IFERROR(HLOOKUP($AE$38,$AA$76:$AI$80,2,FALSE),"")</f>
        <v>2</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272" t="s">
        <v>7</v>
      </c>
      <c r="B85" s="2273"/>
      <c r="C85" s="2273"/>
      <c r="D85" s="2273"/>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272" t="s">
        <v>11</v>
      </c>
      <c r="B87" s="2273"/>
      <c r="C87" s="2273"/>
      <c r="D87" s="2273"/>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283" t="s">
        <v>14</v>
      </c>
      <c r="B89" s="2284"/>
      <c r="C89" s="2284"/>
      <c r="D89" s="2284"/>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272" t="s">
        <v>16</v>
      </c>
      <c r="B91" s="2273"/>
      <c r="C91" s="2273"/>
      <c r="D91" s="2274"/>
      <c r="E91" s="192" t="s">
        <v>306</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272" t="s">
        <v>28</v>
      </c>
      <c r="B98" s="2273"/>
      <c r="C98" s="2273"/>
      <c r="D98" s="2274"/>
      <c r="E98" s="2278" t="s">
        <v>61</v>
      </c>
      <c r="F98" s="2279"/>
      <c r="G98" s="2280" t="s">
        <v>29</v>
      </c>
      <c r="H98" s="2281"/>
      <c r="I98" s="2281"/>
      <c r="J98" s="2281"/>
      <c r="K98" s="2281"/>
      <c r="L98" s="2281"/>
      <c r="M98" s="2281"/>
      <c r="N98" s="2282"/>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272" t="s">
        <v>39</v>
      </c>
      <c r="B105" s="2273"/>
      <c r="C105" s="2273"/>
      <c r="D105" s="2274"/>
      <c r="E105" s="2275" t="s">
        <v>307</v>
      </c>
      <c r="F105" s="2276"/>
      <c r="G105" s="2276"/>
      <c r="H105" s="2276"/>
      <c r="I105" s="2276"/>
      <c r="J105" s="2276"/>
      <c r="K105" s="2276"/>
      <c r="L105" s="2276"/>
      <c r="M105" s="2276"/>
      <c r="N105" s="2277"/>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283" t="s">
        <v>3</v>
      </c>
      <c r="Q4" s="2284"/>
      <c r="R4" s="2284"/>
      <c r="S4" s="2284"/>
      <c r="T4" s="51" t="str">
        <f>LEFT(E83,1)</f>
        <v>Ｂ</v>
      </c>
      <c r="U4" s="2285" t="s">
        <v>4</v>
      </c>
      <c r="V4" s="2285"/>
      <c r="W4" s="2285"/>
      <c r="X4" s="228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第3節　公園・緑地</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憩いの場となる公園の充実</v>
      </c>
      <c r="F6" s="45"/>
      <c r="G6" s="45"/>
      <c r="H6" s="45"/>
      <c r="I6" s="45"/>
      <c r="J6" s="45"/>
      <c r="K6" s="45"/>
      <c r="L6" s="45"/>
      <c r="M6" s="45"/>
      <c r="N6" s="46"/>
      <c r="P6" s="2272" t="s">
        <v>7</v>
      </c>
      <c r="Q6" s="2273"/>
      <c r="R6" s="2273"/>
      <c r="S6" s="2273"/>
      <c r="T6" s="51" t="str">
        <f>LEFT(E85,1)</f>
        <v>Ｂ</v>
      </c>
      <c r="U6" s="2285" t="s">
        <v>8</v>
      </c>
      <c r="V6" s="2285"/>
      <c r="W6" s="2285"/>
      <c r="X6" s="228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287" t="s">
        <v>9</v>
      </c>
      <c r="B7" s="2288"/>
      <c r="C7" s="2288"/>
      <c r="D7" s="2288"/>
      <c r="E7" s="2289" t="str">
        <f t="shared" si="0"/>
        <v>公園管理</v>
      </c>
      <c r="F7" s="2290"/>
      <c r="G7" s="2290"/>
      <c r="H7" s="2290"/>
      <c r="I7" s="2290"/>
      <c r="J7" s="2290"/>
      <c r="K7" s="2290"/>
      <c r="L7" s="2290"/>
      <c r="M7" s="2290"/>
      <c r="N7" s="2291"/>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294" t="s">
        <v>10</v>
      </c>
      <c r="B8" s="2295"/>
      <c r="C8" s="2295"/>
      <c r="D8" s="2295"/>
      <c r="E8" s="2304" t="str">
        <f t="shared" si="0"/>
        <v>みどりと公園課</v>
      </c>
      <c r="F8" s="2305"/>
      <c r="G8" s="2305"/>
      <c r="H8" s="2305"/>
      <c r="I8" s="2305"/>
      <c r="J8" s="2305"/>
      <c r="K8" s="2305"/>
      <c r="L8" s="2305"/>
      <c r="M8" s="2305"/>
      <c r="N8" s="2306"/>
      <c r="P8" s="2307" t="s">
        <v>11</v>
      </c>
      <c r="Q8" s="2308"/>
      <c r="R8" s="2308"/>
      <c r="S8" s="2308"/>
      <c r="T8" s="98" t="str">
        <f>LEFT(E87,1)</f>
        <v>Ａ</v>
      </c>
      <c r="U8" s="2309" t="s">
        <v>12</v>
      </c>
      <c r="V8" s="2309"/>
      <c r="W8" s="2309"/>
      <c r="X8" s="231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311" t="s">
        <v>13</v>
      </c>
      <c r="B9" s="2312"/>
      <c r="C9" s="2312"/>
      <c r="D9" s="2313"/>
      <c r="E9" s="2314" t="str">
        <f t="shared" si="0"/>
        <v>市民が都市公園等を安全で快適に利用できるように、修繕（遊具、トイレ、水道、ベンチ、園内灯等）、清掃、除草、樹木剪定等の施設の維持管理を行う。　　
栄緑道については、公益財団法人新座市スポーツ協会を指定管理者とする（令和４年度～令和６年度）。</v>
      </c>
      <c r="F9" s="2315"/>
      <c r="G9" s="2315"/>
      <c r="H9" s="2315"/>
      <c r="I9" s="2315"/>
      <c r="J9" s="2315"/>
      <c r="K9" s="2315"/>
      <c r="L9" s="2315"/>
      <c r="M9" s="2315"/>
      <c r="N9" s="2316"/>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317" t="s">
        <v>14</v>
      </c>
      <c r="Q10" s="2318"/>
      <c r="R10" s="2318"/>
      <c r="S10" s="2318"/>
      <c r="T10" s="51" t="str">
        <f>LEFT(E89,1)</f>
        <v>Ａ</v>
      </c>
      <c r="U10" s="2309" t="s">
        <v>15</v>
      </c>
      <c r="V10" s="2309"/>
      <c r="W10" s="2309"/>
      <c r="X10" s="231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必要な修繕・清掃・除草・樹木剪定等を行ったことによって、安全で快適な公園環境を維持することができた。</v>
      </c>
      <c r="U12" s="2292"/>
      <c r="V12" s="2292"/>
      <c r="W12" s="2292"/>
      <c r="X12" s="2293"/>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294" t="s">
        <v>17</v>
      </c>
      <c r="B14" s="2295"/>
      <c r="C14" s="2295"/>
      <c r="D14" s="2295"/>
      <c r="E14" s="2296" t="str">
        <f>E51</f>
        <v>■市が直接実施  ■一部委託  ■全部委託・指定管理  □その他</v>
      </c>
      <c r="F14" s="2297"/>
      <c r="G14" s="2297"/>
      <c r="H14" s="2297"/>
      <c r="I14" s="2297"/>
      <c r="J14" s="2297"/>
      <c r="K14" s="2297"/>
      <c r="L14" s="2297"/>
      <c r="M14" s="2297"/>
      <c r="N14" s="2298"/>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294" t="s">
        <v>18</v>
      </c>
      <c r="B15" s="2295"/>
      <c r="C15" s="2295"/>
      <c r="D15" s="2295"/>
      <c r="E15" s="2296" t="str">
        <f>E52</f>
        <v>■国・県の制度　 □国・県の制度＋市独自の制度　 □市独自の制度</v>
      </c>
      <c r="F15" s="2297"/>
      <c r="G15" s="2297"/>
      <c r="H15" s="2297"/>
      <c r="I15" s="2297"/>
      <c r="J15" s="2297"/>
      <c r="K15" s="2297"/>
      <c r="L15" s="2297"/>
      <c r="M15" s="2297"/>
      <c r="N15" s="2298"/>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299" t="s">
        <v>19</v>
      </c>
      <c r="B16" s="2300"/>
      <c r="C16" s="2300"/>
      <c r="D16" s="2300"/>
      <c r="E16" s="2301" t="str">
        <f>E53</f>
        <v>都市公園法</v>
      </c>
      <c r="F16" s="2302"/>
      <c r="G16" s="2302"/>
      <c r="H16" s="2302"/>
      <c r="I16" s="2302"/>
      <c r="J16" s="2302"/>
      <c r="K16" s="2302"/>
      <c r="L16" s="2302"/>
      <c r="M16" s="2302"/>
      <c r="N16" s="2303"/>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145409000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142408000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3001000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142485701</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2923299</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0.97989602431761447</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市民が公園を安全で快適に利用できるように、遊具・トイレ・水道・ベンチ・園内灯等の修繕、公園の清掃、除草、樹木剪定等を行い、安全かつ有効に利用されるよう各施設の維持管理を行った。
対象施設　都市公園・準公園・ポケットパーク 計１７８か所</v>
      </c>
      <c r="F26" s="142"/>
      <c r="G26" s="142"/>
      <c r="H26" s="142"/>
      <c r="I26" s="142"/>
      <c r="J26" s="142"/>
      <c r="K26" s="142"/>
      <c r="L26" s="142"/>
      <c r="M26" s="142"/>
      <c r="N26" s="143"/>
      <c r="O26" s="12"/>
      <c r="P26" s="2307" t="s">
        <v>39</v>
      </c>
      <c r="Q26" s="2308"/>
      <c r="R26" s="2308"/>
      <c r="S26" s="2319"/>
      <c r="T26" s="75" t="str">
        <f>E105</f>
        <v>公園を安全で快適に利用できるように、日常的に点検を行いながら、必要な修繕・清掃・除草・樹木剪定等を実施し、良好な公園環境の維持管理に努める。</v>
      </c>
      <c r="U26" s="2292"/>
      <c r="V26" s="2292"/>
      <c r="W26" s="2292"/>
      <c r="X26" s="2293"/>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除草・樹木剪定・伐採業務委託件数</v>
      </c>
      <c r="C33" s="135"/>
      <c r="D33" s="15" t="str">
        <f t="shared" ref="D33:E36" si="1">D70</f>
        <v>件</v>
      </c>
      <c r="E33" s="133">
        <f t="shared" si="1"/>
        <v>110</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管理・清掃・点検業務委託件数</v>
      </c>
      <c r="C34" s="135"/>
      <c r="D34" s="15" t="str">
        <f t="shared" si="1"/>
        <v>件</v>
      </c>
      <c r="E34" s="133">
        <f t="shared" si="1"/>
        <v>16</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施設修繕件数</v>
      </c>
      <c r="C35" s="135"/>
      <c r="D35" s="15" t="str">
        <f t="shared" si="1"/>
        <v>件</v>
      </c>
      <c r="E35" s="133">
        <f t="shared" si="1"/>
        <v>34</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第3節　公園・緑地</v>
      </c>
      <c r="F42" s="45"/>
      <c r="G42" s="45"/>
      <c r="H42" s="45"/>
      <c r="I42" s="45"/>
      <c r="J42" s="45"/>
      <c r="K42" s="45"/>
      <c r="L42" s="45"/>
      <c r="M42" s="45"/>
      <c r="N42" s="46"/>
      <c r="AA42" s="2">
        <v>3</v>
      </c>
      <c r="AB42" s="2" t="s">
        <v>258</v>
      </c>
    </row>
    <row r="43" spans="1:35" ht="20.100000000000001" customHeight="1" x14ac:dyDescent="0.15">
      <c r="A43" s="43" t="s">
        <v>6</v>
      </c>
      <c r="B43" s="44"/>
      <c r="C43" s="44"/>
      <c r="D43" s="44"/>
      <c r="E43" s="45" t="str">
        <f>AB43</f>
        <v>施策２　憩いの場となる公園の充実</v>
      </c>
      <c r="F43" s="45"/>
      <c r="G43" s="45"/>
      <c r="H43" s="45"/>
      <c r="I43" s="45"/>
      <c r="J43" s="45"/>
      <c r="K43" s="45"/>
      <c r="L43" s="45"/>
      <c r="M43" s="45"/>
      <c r="N43" s="46"/>
      <c r="AA43" s="2">
        <v>2</v>
      </c>
      <c r="AB43" s="2" t="s">
        <v>300</v>
      </c>
    </row>
    <row r="44" spans="1:35" ht="20.100000000000001" customHeight="1" x14ac:dyDescent="0.15">
      <c r="A44" s="2331" t="s">
        <v>9</v>
      </c>
      <c r="B44" s="2332"/>
      <c r="C44" s="2332"/>
      <c r="D44" s="2332"/>
      <c r="E44" s="2333" t="s">
        <v>308</v>
      </c>
      <c r="F44" s="2334"/>
      <c r="G44" s="2334"/>
      <c r="H44" s="2334"/>
      <c r="I44" s="2334"/>
      <c r="J44" s="2334"/>
      <c r="K44" s="2334"/>
      <c r="L44" s="2334"/>
      <c r="M44" s="2334"/>
      <c r="N44" s="2335"/>
    </row>
    <row r="45" spans="1:35" ht="20.100000000000001" customHeight="1" x14ac:dyDescent="0.15">
      <c r="A45" s="2326" t="s">
        <v>10</v>
      </c>
      <c r="B45" s="2327"/>
      <c r="C45" s="2327"/>
      <c r="D45" s="2327"/>
      <c r="E45" s="2336" t="s">
        <v>261</v>
      </c>
      <c r="F45" s="2337"/>
      <c r="G45" s="2337"/>
      <c r="H45" s="2337"/>
      <c r="I45" s="2337"/>
      <c r="J45" s="2337"/>
      <c r="K45" s="2337"/>
      <c r="L45" s="2337"/>
      <c r="M45" s="2337"/>
      <c r="N45" s="2338"/>
    </row>
    <row r="46" spans="1:35" ht="20.100000000000001" customHeight="1" x14ac:dyDescent="0.15">
      <c r="A46" s="2320" t="s">
        <v>13</v>
      </c>
      <c r="B46" s="2321"/>
      <c r="C46" s="2321"/>
      <c r="D46" s="2322"/>
      <c r="E46" s="2323" t="s">
        <v>309</v>
      </c>
      <c r="F46" s="2324"/>
      <c r="G46" s="2324"/>
      <c r="H46" s="2324"/>
      <c r="I46" s="2324"/>
      <c r="J46" s="2324"/>
      <c r="K46" s="2324"/>
      <c r="L46" s="2324"/>
      <c r="M46" s="2324"/>
      <c r="N46" s="2325"/>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326" t="s">
        <v>17</v>
      </c>
      <c r="B51" s="2327"/>
      <c r="C51" s="2327"/>
      <c r="D51" s="2327"/>
      <c r="E51" s="2328" t="str">
        <f>AA52 &amp; "市が直接実施  " &amp; AB52  &amp; "一部委託  "  &amp; AC52 &amp; "全部委託・指定管理  " &amp; AD52 &amp; "その他"</f>
        <v>■市が直接実施  ■一部委託  ■全部委託・指定管理  □その他</v>
      </c>
      <c r="F51" s="2329"/>
      <c r="G51" s="2329"/>
      <c r="H51" s="2329"/>
      <c r="I51" s="2329"/>
      <c r="J51" s="2329"/>
      <c r="K51" s="2329"/>
      <c r="L51" s="2329"/>
      <c r="M51" s="2329"/>
      <c r="N51" s="2330"/>
    </row>
    <row r="52" spans="1:40" ht="20.100000000000001" customHeight="1" x14ac:dyDescent="0.15">
      <c r="A52" s="2326" t="s">
        <v>18</v>
      </c>
      <c r="B52" s="2327"/>
      <c r="C52" s="2327"/>
      <c r="D52" s="2327"/>
      <c r="E52" s="2328" t="str">
        <f>AA53 &amp; "国・県の制度　 " &amp; AB53  &amp; "国・県の制度＋市独自の制度　 "  &amp; AC53  &amp; "市独自の制度"</f>
        <v>■国・県の制度　 □国・県の制度＋市独自の制度　 □市独自の制度</v>
      </c>
      <c r="F52" s="2329"/>
      <c r="G52" s="2329"/>
      <c r="H52" s="2329"/>
      <c r="I52" s="2329"/>
      <c r="J52" s="2329"/>
      <c r="K52" s="2329"/>
      <c r="L52" s="2329"/>
      <c r="M52" s="2329"/>
      <c r="N52" s="2330"/>
      <c r="AA52" s="2" t="s">
        <v>49</v>
      </c>
      <c r="AB52" s="2" t="s">
        <v>49</v>
      </c>
      <c r="AC52" s="2" t="s">
        <v>49</v>
      </c>
      <c r="AD52" s="2" t="s">
        <v>50</v>
      </c>
    </row>
    <row r="53" spans="1:40" ht="20.100000000000001" customHeight="1" thickBot="1" x14ac:dyDescent="0.2">
      <c r="A53" s="2339" t="s">
        <v>19</v>
      </c>
      <c r="B53" s="2340"/>
      <c r="C53" s="2340"/>
      <c r="D53" s="2340"/>
      <c r="E53" s="2341" t="s">
        <v>310</v>
      </c>
      <c r="F53" s="2342"/>
      <c r="G53" s="2342"/>
      <c r="H53" s="2342"/>
      <c r="I53" s="2342"/>
      <c r="J53" s="2342"/>
      <c r="K53" s="2342"/>
      <c r="L53" s="2342"/>
      <c r="M53" s="2342"/>
      <c r="N53" s="2343"/>
      <c r="AA53" s="2" t="s">
        <v>49</v>
      </c>
      <c r="AB53" s="2" t="s">
        <v>50</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145409000</v>
      </c>
      <c r="F57" s="126"/>
      <c r="G57" s="126">
        <f>IFERROR(HLOOKUP($AF$38,$AA$56:$AI$57,2,FALSE)*1000,"")</f>
        <v>158496000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125094</v>
      </c>
      <c r="AE57" s="17">
        <v>145409</v>
      </c>
      <c r="AF57" s="17">
        <v>158496</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142408000</v>
      </c>
      <c r="G58" s="9"/>
      <c r="H58" s="10">
        <f>IFERROR(G57-H59,"")</f>
        <v>148493000</v>
      </c>
      <c r="I58" s="9"/>
      <c r="J58" s="10">
        <f>IFERROR(I57-J59,"")</f>
        <v>0</v>
      </c>
      <c r="K58" s="9"/>
      <c r="L58" s="10">
        <f>IFERROR(K57-L59,"")</f>
        <v>0</v>
      </c>
      <c r="M58" s="9"/>
      <c r="N58" s="11">
        <f>IFERROR(M57-N59,"")</f>
        <v>0</v>
      </c>
      <c r="AA58" s="17">
        <v>0</v>
      </c>
      <c r="AB58" s="17">
        <v>0</v>
      </c>
      <c r="AC58" s="17">
        <v>0</v>
      </c>
      <c r="AD58" s="17">
        <v>82892268</v>
      </c>
      <c r="AE58" s="17">
        <v>142485701</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3001000</v>
      </c>
      <c r="G59" s="9"/>
      <c r="H59" s="10">
        <f>IFERROR(HLOOKUP($AF$38,$AA$60:$AI$61,2,FALSE)*1000,"")</f>
        <v>10003000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142485701</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2923299</v>
      </c>
      <c r="F61" s="126"/>
      <c r="G61" s="126">
        <f>IFERROR(G57-G60,"")</f>
        <v>158496000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3001</v>
      </c>
      <c r="AE61" s="18">
        <f t="shared" si="2"/>
        <v>3001</v>
      </c>
      <c r="AF61" s="18">
        <f t="shared" si="2"/>
        <v>10003</v>
      </c>
      <c r="AG61" s="18">
        <f t="shared" si="2"/>
        <v>0</v>
      </c>
      <c r="AH61" s="18">
        <f t="shared" si="2"/>
        <v>0</v>
      </c>
      <c r="AI61" s="18">
        <f t="shared" si="2"/>
        <v>0</v>
      </c>
      <c r="AL61" s="2" t="s">
        <v>52</v>
      </c>
    </row>
    <row r="62" spans="1:40" ht="20.100000000000001" customHeight="1" x14ac:dyDescent="0.15">
      <c r="A62" s="71"/>
      <c r="B62" s="72" t="s">
        <v>37</v>
      </c>
      <c r="C62" s="72"/>
      <c r="D62" s="72"/>
      <c r="E62" s="131">
        <f>IFERROR(E$60/E$57,"")</f>
        <v>0.97989602431761447</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311</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1</v>
      </c>
      <c r="AE65" s="19">
        <v>1</v>
      </c>
      <c r="AF65" s="19">
        <v>3</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312</v>
      </c>
      <c r="C70" s="135"/>
      <c r="D70" s="20" t="s">
        <v>77</v>
      </c>
      <c r="E70" s="175">
        <f>IFERROR(HLOOKUP($AE$38,$AA$76:$AI$80,2,FALSE),"")</f>
        <v>110</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3000</v>
      </c>
      <c r="AE70" s="19">
        <v>3000</v>
      </c>
      <c r="AF70" s="19">
        <v>10000</v>
      </c>
      <c r="AG70" s="19">
        <v>0</v>
      </c>
      <c r="AH70" s="19">
        <v>0</v>
      </c>
      <c r="AI70" s="19">
        <v>0</v>
      </c>
      <c r="AJ70" s="2" t="s">
        <v>52</v>
      </c>
      <c r="AL70" s="2" t="s">
        <v>52</v>
      </c>
      <c r="AN70" s="2" t="s">
        <v>52</v>
      </c>
    </row>
    <row r="71" spans="1:40" ht="20.100000000000001" customHeight="1" x14ac:dyDescent="0.15">
      <c r="A71" s="71"/>
      <c r="B71" s="135" t="s">
        <v>313</v>
      </c>
      <c r="C71" s="135"/>
      <c r="D71" s="20" t="s">
        <v>77</v>
      </c>
      <c r="E71" s="175">
        <f>IFERROR(HLOOKUP($AE$38,$AA$76:$AI$80,3,FALSE),"")</f>
        <v>16</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314</v>
      </c>
      <c r="C72" s="135"/>
      <c r="D72" s="20" t="s">
        <v>77</v>
      </c>
      <c r="E72" s="175">
        <f>IFERROR(HLOOKUP($AE$38,$AA$76:$AI$80,4,FALSE),"")</f>
        <v>34</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110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16</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v>34</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344" t="s">
        <v>7</v>
      </c>
      <c r="B85" s="2345"/>
      <c r="C85" s="2345"/>
      <c r="D85" s="2345"/>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344" t="s">
        <v>11</v>
      </c>
      <c r="B87" s="2345"/>
      <c r="C87" s="2345"/>
      <c r="D87" s="2345"/>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355" t="s">
        <v>14</v>
      </c>
      <c r="B89" s="2356"/>
      <c r="C89" s="2356"/>
      <c r="D89" s="2356"/>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344" t="s">
        <v>16</v>
      </c>
      <c r="B91" s="2345"/>
      <c r="C91" s="2345"/>
      <c r="D91" s="2346"/>
      <c r="E91" s="192" t="s">
        <v>315</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344" t="s">
        <v>28</v>
      </c>
      <c r="B98" s="2345"/>
      <c r="C98" s="2345"/>
      <c r="D98" s="2346"/>
      <c r="E98" s="2350" t="s">
        <v>61</v>
      </c>
      <c r="F98" s="2351"/>
      <c r="G98" s="2352" t="s">
        <v>29</v>
      </c>
      <c r="H98" s="2353"/>
      <c r="I98" s="2353"/>
      <c r="J98" s="2353"/>
      <c r="K98" s="2353"/>
      <c r="L98" s="2353"/>
      <c r="M98" s="2353"/>
      <c r="N98" s="2354"/>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344" t="s">
        <v>39</v>
      </c>
      <c r="B105" s="2345"/>
      <c r="C105" s="2345"/>
      <c r="D105" s="2346"/>
      <c r="E105" s="2347" t="s">
        <v>316</v>
      </c>
      <c r="F105" s="2348"/>
      <c r="G105" s="2348"/>
      <c r="H105" s="2348"/>
      <c r="I105" s="2348"/>
      <c r="J105" s="2348"/>
      <c r="K105" s="2348"/>
      <c r="L105" s="2348"/>
      <c r="M105" s="2348"/>
      <c r="N105" s="2349"/>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355" t="s">
        <v>3</v>
      </c>
      <c r="Q4" s="2356"/>
      <c r="R4" s="2356"/>
      <c r="S4" s="2356"/>
      <c r="T4" s="51" t="str">
        <f>LEFT(E83,1)</f>
        <v>Ｂ</v>
      </c>
      <c r="U4" s="2357" t="s">
        <v>4</v>
      </c>
      <c r="V4" s="2357"/>
      <c r="W4" s="2357"/>
      <c r="X4" s="235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第3節　公園・緑地</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憩いの場となる公園の充実</v>
      </c>
      <c r="F6" s="45"/>
      <c r="G6" s="45"/>
      <c r="H6" s="45"/>
      <c r="I6" s="45"/>
      <c r="J6" s="45"/>
      <c r="K6" s="45"/>
      <c r="L6" s="45"/>
      <c r="M6" s="45"/>
      <c r="N6" s="46"/>
      <c r="P6" s="2344" t="s">
        <v>7</v>
      </c>
      <c r="Q6" s="2345"/>
      <c r="R6" s="2345"/>
      <c r="S6" s="2345"/>
      <c r="T6" s="51" t="str">
        <f>LEFT(E85,1)</f>
        <v>Ｂ</v>
      </c>
      <c r="U6" s="2357" t="s">
        <v>8</v>
      </c>
      <c r="V6" s="2357"/>
      <c r="W6" s="2357"/>
      <c r="X6" s="235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359" t="s">
        <v>9</v>
      </c>
      <c r="B7" s="2360"/>
      <c r="C7" s="2360"/>
      <c r="D7" s="2360"/>
      <c r="E7" s="2361" t="str">
        <f t="shared" si="0"/>
        <v>公園施設整備</v>
      </c>
      <c r="F7" s="2362"/>
      <c r="G7" s="2362"/>
      <c r="H7" s="2362"/>
      <c r="I7" s="2362"/>
      <c r="J7" s="2362"/>
      <c r="K7" s="2362"/>
      <c r="L7" s="2362"/>
      <c r="M7" s="2362"/>
      <c r="N7" s="2363"/>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366" t="s">
        <v>10</v>
      </c>
      <c r="B8" s="2367"/>
      <c r="C8" s="2367"/>
      <c r="D8" s="2367"/>
      <c r="E8" s="2376" t="str">
        <f t="shared" si="0"/>
        <v>みどりと公園課</v>
      </c>
      <c r="F8" s="2377"/>
      <c r="G8" s="2377"/>
      <c r="H8" s="2377"/>
      <c r="I8" s="2377"/>
      <c r="J8" s="2377"/>
      <c r="K8" s="2377"/>
      <c r="L8" s="2377"/>
      <c r="M8" s="2377"/>
      <c r="N8" s="2378"/>
      <c r="P8" s="2379" t="s">
        <v>11</v>
      </c>
      <c r="Q8" s="2380"/>
      <c r="R8" s="2380"/>
      <c r="S8" s="2380"/>
      <c r="T8" s="98" t="str">
        <f>LEFT(E87,1)</f>
        <v>Ａ</v>
      </c>
      <c r="U8" s="2381" t="s">
        <v>12</v>
      </c>
      <c r="V8" s="2381"/>
      <c r="W8" s="2381"/>
      <c r="X8" s="238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383" t="s">
        <v>13</v>
      </c>
      <c r="B9" s="2384"/>
      <c r="C9" s="2384"/>
      <c r="D9" s="2385"/>
      <c r="E9" s="2386" t="str">
        <f t="shared" si="0"/>
        <v>１　都市公園等について、各施設の遊具などの維持補修や園内の改良改修を行う。
２　(仮称)大和田三丁目公園整備について、設計及び工事を一括で行う。
３　新座セントラルキッズパークを整備するため、多目的広場等の工事を行う。
４　野火止フォレストパークの新たな出入口を整備するため、通路等に係る改良改修工事を行う。</v>
      </c>
      <c r="F9" s="2387"/>
      <c r="G9" s="2387"/>
      <c r="H9" s="2387"/>
      <c r="I9" s="2387"/>
      <c r="J9" s="2387"/>
      <c r="K9" s="2387"/>
      <c r="L9" s="2387"/>
      <c r="M9" s="2387"/>
      <c r="N9" s="2388"/>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389" t="s">
        <v>14</v>
      </c>
      <c r="Q10" s="2390"/>
      <c r="R10" s="2390"/>
      <c r="S10" s="2390"/>
      <c r="T10" s="51" t="str">
        <f>LEFT(E89,1)</f>
        <v>Ａ</v>
      </c>
      <c r="U10" s="2381" t="s">
        <v>15</v>
      </c>
      <c r="V10" s="2381"/>
      <c r="W10" s="2381"/>
      <c r="X10" s="238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１　施設の維持補修、改良改修工事を行うことによって、公園を安全で快適に利用することができている。
２　整備検討協議会等の意見を参考にしつつ、問題なく事業実施できている。
３　多目的広場等の工事を実施し、計画していた全ての公園整備が完了した。
４　出入口及び通路の整備工事を実施し、計画していた全ての工事が完了した。</v>
      </c>
      <c r="U12" s="2364"/>
      <c r="V12" s="2364"/>
      <c r="W12" s="2364"/>
      <c r="X12" s="2365"/>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366" t="s">
        <v>17</v>
      </c>
      <c r="B14" s="2367"/>
      <c r="C14" s="2367"/>
      <c r="D14" s="2367"/>
      <c r="E14" s="2368" t="str">
        <f>E51</f>
        <v>■市が直接実施  ■一部委託  □全部委託・指定管理  □その他</v>
      </c>
      <c r="F14" s="2369"/>
      <c r="G14" s="2369"/>
      <c r="H14" s="2369"/>
      <c r="I14" s="2369"/>
      <c r="J14" s="2369"/>
      <c r="K14" s="2369"/>
      <c r="L14" s="2369"/>
      <c r="M14" s="2369"/>
      <c r="N14" s="2370"/>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366" t="s">
        <v>18</v>
      </c>
      <c r="B15" s="2367"/>
      <c r="C15" s="2367"/>
      <c r="D15" s="2367"/>
      <c r="E15" s="2368" t="str">
        <f>E52</f>
        <v>■国・県の制度　 □国・県の制度＋市独自の制度　 □市独自の制度</v>
      </c>
      <c r="F15" s="2369"/>
      <c r="G15" s="2369"/>
      <c r="H15" s="2369"/>
      <c r="I15" s="2369"/>
      <c r="J15" s="2369"/>
      <c r="K15" s="2369"/>
      <c r="L15" s="2369"/>
      <c r="M15" s="2369"/>
      <c r="N15" s="2370"/>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371" t="s">
        <v>19</v>
      </c>
      <c r="B16" s="2372"/>
      <c r="C16" s="2372"/>
      <c r="D16" s="2372"/>
      <c r="E16" s="2373" t="str">
        <f>E53</f>
        <v>都市公園法</v>
      </c>
      <c r="F16" s="2374"/>
      <c r="G16" s="2374"/>
      <c r="H16" s="2374"/>
      <c r="I16" s="2374"/>
      <c r="J16" s="2374"/>
      <c r="K16" s="2374"/>
      <c r="L16" s="2374"/>
      <c r="M16" s="2374"/>
      <c r="N16" s="2375"/>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390388000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122888000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267500000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381098790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9289210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0.97620518561021341</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1 職員による日常点検や遊具業者による年1回の遊具点検を行い、必要に応じて、維持補修や改良改修工事を実施した。
2 (仮称)大和田三丁目公園整備について、設計及び工事を一括で事業実施中。
3　新座セントラルキッズパークについて、多目的広場等の工事を実施した。
4　野火止フォレストパークについて、新たな出入口整備工事を実施した。</v>
      </c>
      <c r="F26" s="142"/>
      <c r="G26" s="142"/>
      <c r="H26" s="142"/>
      <c r="I26" s="142"/>
      <c r="J26" s="142"/>
      <c r="K26" s="142"/>
      <c r="L26" s="142"/>
      <c r="M26" s="142"/>
      <c r="N26" s="143"/>
      <c r="O26" s="12"/>
      <c r="P26" s="2379" t="s">
        <v>39</v>
      </c>
      <c r="Q26" s="2380"/>
      <c r="R26" s="2380"/>
      <c r="S26" s="2391"/>
      <c r="T26" s="75" t="str">
        <f>E105</f>
        <v>１　公園を安全で快適に利用できるように、引き続き施設点検を行い、維持補修、改良改修工事を行っていく。
２　引き続き、各関係者の意見を取り入れながら整備を実施していく。
３　事業が終了したため、今後の取組方針はない。
４　事業が終了したため、今後の取組方針はない。</v>
      </c>
      <c r="U26" s="2364"/>
      <c r="V26" s="2364"/>
      <c r="W26" s="2364"/>
      <c r="X26" s="2365"/>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維持補修</v>
      </c>
      <c r="C33" s="135"/>
      <c r="D33" s="15" t="str">
        <f t="shared" ref="D33:E36" si="1">D70</f>
        <v>件</v>
      </c>
      <c r="E33" s="133">
        <f t="shared" si="1"/>
        <v>4</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改良改修工事件数</v>
      </c>
      <c r="C34" s="135"/>
      <c r="D34" s="15" t="str">
        <f t="shared" si="1"/>
        <v>件</v>
      </c>
      <c r="E34" s="133">
        <f t="shared" si="1"/>
        <v>28</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第3節　公園・緑地</v>
      </c>
      <c r="F42" s="45"/>
      <c r="G42" s="45"/>
      <c r="H42" s="45"/>
      <c r="I42" s="45"/>
      <c r="J42" s="45"/>
      <c r="K42" s="45"/>
      <c r="L42" s="45"/>
      <c r="M42" s="45"/>
      <c r="N42" s="46"/>
      <c r="AA42" s="2">
        <v>3</v>
      </c>
      <c r="AB42" s="2" t="s">
        <v>258</v>
      </c>
    </row>
    <row r="43" spans="1:35" ht="20.100000000000001" customHeight="1" x14ac:dyDescent="0.15">
      <c r="A43" s="43" t="s">
        <v>6</v>
      </c>
      <c r="B43" s="44"/>
      <c r="C43" s="44"/>
      <c r="D43" s="44"/>
      <c r="E43" s="45" t="str">
        <f>AB43</f>
        <v>施策２　憩いの場となる公園の充実</v>
      </c>
      <c r="F43" s="45"/>
      <c r="G43" s="45"/>
      <c r="H43" s="45"/>
      <c r="I43" s="45"/>
      <c r="J43" s="45"/>
      <c r="K43" s="45"/>
      <c r="L43" s="45"/>
      <c r="M43" s="45"/>
      <c r="N43" s="46"/>
      <c r="AA43" s="2">
        <v>2</v>
      </c>
      <c r="AB43" s="2" t="s">
        <v>300</v>
      </c>
    </row>
    <row r="44" spans="1:35" ht="20.100000000000001" customHeight="1" x14ac:dyDescent="0.15">
      <c r="A44" s="2403" t="s">
        <v>9</v>
      </c>
      <c r="B44" s="2404"/>
      <c r="C44" s="2404"/>
      <c r="D44" s="2404"/>
      <c r="E44" s="2405" t="s">
        <v>317</v>
      </c>
      <c r="F44" s="2406"/>
      <c r="G44" s="2406"/>
      <c r="H44" s="2406"/>
      <c r="I44" s="2406"/>
      <c r="J44" s="2406"/>
      <c r="K44" s="2406"/>
      <c r="L44" s="2406"/>
      <c r="M44" s="2406"/>
      <c r="N44" s="2407"/>
    </row>
    <row r="45" spans="1:35" ht="20.100000000000001" customHeight="1" x14ac:dyDescent="0.15">
      <c r="A45" s="2398" t="s">
        <v>10</v>
      </c>
      <c r="B45" s="2399"/>
      <c r="C45" s="2399"/>
      <c r="D45" s="2399"/>
      <c r="E45" s="2408" t="s">
        <v>261</v>
      </c>
      <c r="F45" s="2409"/>
      <c r="G45" s="2409"/>
      <c r="H45" s="2409"/>
      <c r="I45" s="2409"/>
      <c r="J45" s="2409"/>
      <c r="K45" s="2409"/>
      <c r="L45" s="2409"/>
      <c r="M45" s="2409"/>
      <c r="N45" s="2410"/>
    </row>
    <row r="46" spans="1:35" ht="20.100000000000001" customHeight="1" x14ac:dyDescent="0.15">
      <c r="A46" s="2392" t="s">
        <v>13</v>
      </c>
      <c r="B46" s="2393"/>
      <c r="C46" s="2393"/>
      <c r="D46" s="2394"/>
      <c r="E46" s="2395" t="s">
        <v>318</v>
      </c>
      <c r="F46" s="2396"/>
      <c r="G46" s="2396"/>
      <c r="H46" s="2396"/>
      <c r="I46" s="2396"/>
      <c r="J46" s="2396"/>
      <c r="K46" s="2396"/>
      <c r="L46" s="2396"/>
      <c r="M46" s="2396"/>
      <c r="N46" s="2397"/>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398" t="s">
        <v>17</v>
      </c>
      <c r="B51" s="2399"/>
      <c r="C51" s="2399"/>
      <c r="D51" s="2399"/>
      <c r="E51" s="2400" t="str">
        <f>AA52 &amp; "市が直接実施  " &amp; AB52  &amp; "一部委託  "  &amp; AC52 &amp; "全部委託・指定管理  " &amp; AD52 &amp; "その他"</f>
        <v>■市が直接実施  ■一部委託  □全部委託・指定管理  □その他</v>
      </c>
      <c r="F51" s="2401"/>
      <c r="G51" s="2401"/>
      <c r="H51" s="2401"/>
      <c r="I51" s="2401"/>
      <c r="J51" s="2401"/>
      <c r="K51" s="2401"/>
      <c r="L51" s="2401"/>
      <c r="M51" s="2401"/>
      <c r="N51" s="2402"/>
    </row>
    <row r="52" spans="1:40" ht="20.100000000000001" customHeight="1" x14ac:dyDescent="0.15">
      <c r="A52" s="2398" t="s">
        <v>18</v>
      </c>
      <c r="B52" s="2399"/>
      <c r="C52" s="2399"/>
      <c r="D52" s="2399"/>
      <c r="E52" s="2400" t="str">
        <f>AA53 &amp; "国・県の制度　 " &amp; AB53  &amp; "国・県の制度＋市独自の制度　 "  &amp; AC53  &amp; "市独自の制度"</f>
        <v>■国・県の制度　 □国・県の制度＋市独自の制度　 □市独自の制度</v>
      </c>
      <c r="F52" s="2401"/>
      <c r="G52" s="2401"/>
      <c r="H52" s="2401"/>
      <c r="I52" s="2401"/>
      <c r="J52" s="2401"/>
      <c r="K52" s="2401"/>
      <c r="L52" s="2401"/>
      <c r="M52" s="2401"/>
      <c r="N52" s="2402"/>
      <c r="AA52" s="2" t="s">
        <v>49</v>
      </c>
      <c r="AB52" s="2" t="s">
        <v>49</v>
      </c>
      <c r="AC52" s="2" t="s">
        <v>50</v>
      </c>
      <c r="AD52" s="2" t="s">
        <v>50</v>
      </c>
    </row>
    <row r="53" spans="1:40" ht="20.100000000000001" customHeight="1" thickBot="1" x14ac:dyDescent="0.2">
      <c r="A53" s="2411" t="s">
        <v>19</v>
      </c>
      <c r="B53" s="2412"/>
      <c r="C53" s="2412"/>
      <c r="D53" s="2412"/>
      <c r="E53" s="2413" t="s">
        <v>310</v>
      </c>
      <c r="F53" s="2414"/>
      <c r="G53" s="2414"/>
      <c r="H53" s="2414"/>
      <c r="I53" s="2414"/>
      <c r="J53" s="2414"/>
      <c r="K53" s="2414"/>
      <c r="L53" s="2414"/>
      <c r="M53" s="2414"/>
      <c r="N53" s="2415"/>
      <c r="AA53" s="2" t="s">
        <v>49</v>
      </c>
      <c r="AB53" s="2" t="s">
        <v>50</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390388000</v>
      </c>
      <c r="F57" s="126"/>
      <c r="G57" s="126">
        <f>IFERROR(HLOOKUP($AF$38,$AA$56:$AI$57,2,FALSE)*1000,"")</f>
        <v>33825000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55186</v>
      </c>
      <c r="AE57" s="17">
        <v>390388</v>
      </c>
      <c r="AF57" s="17">
        <v>33825</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122888000</v>
      </c>
      <c r="G58" s="9"/>
      <c r="H58" s="10">
        <f>IFERROR(G57-H59,"")</f>
        <v>33825000</v>
      </c>
      <c r="I58" s="9"/>
      <c r="J58" s="10">
        <f>IFERROR(I57-J59,"")</f>
        <v>0</v>
      </c>
      <c r="K58" s="9"/>
      <c r="L58" s="10">
        <f>IFERROR(K57-L59,"")</f>
        <v>0</v>
      </c>
      <c r="M58" s="9"/>
      <c r="N58" s="11">
        <f>IFERROR(M57-N59,"")</f>
        <v>0</v>
      </c>
      <c r="AA58" s="17">
        <v>0</v>
      </c>
      <c r="AB58" s="17">
        <v>0</v>
      </c>
      <c r="AC58" s="17">
        <v>0</v>
      </c>
      <c r="AD58" s="17">
        <v>19410309</v>
      </c>
      <c r="AE58" s="17">
        <v>381098790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267500000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381098790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9289210</v>
      </c>
      <c r="F61" s="126"/>
      <c r="G61" s="126">
        <f>IFERROR(G57-G60,"")</f>
        <v>33825000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24700</v>
      </c>
      <c r="AE61" s="18">
        <f t="shared" si="2"/>
        <v>267500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0.97620518561021341</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319</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320</v>
      </c>
      <c r="C70" s="135"/>
      <c r="D70" s="20" t="s">
        <v>77</v>
      </c>
      <c r="E70" s="175">
        <f>IFERROR(HLOOKUP($AE$38,$AA$76:$AI$80,2,FALSE),"")</f>
        <v>4</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321</v>
      </c>
      <c r="C71" s="135"/>
      <c r="D71" s="20" t="s">
        <v>77</v>
      </c>
      <c r="E71" s="175">
        <f>IFERROR(HLOOKUP($AE$38,$AA$76:$AI$80,3,FALSE),"")</f>
        <v>28</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6000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24700</v>
      </c>
      <c r="AE73" s="19">
        <v>261500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4</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28</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416" t="s">
        <v>7</v>
      </c>
      <c r="B85" s="2417"/>
      <c r="C85" s="2417"/>
      <c r="D85" s="2417"/>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416" t="s">
        <v>11</v>
      </c>
      <c r="B87" s="2417"/>
      <c r="C87" s="2417"/>
      <c r="D87" s="2417"/>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427" t="s">
        <v>14</v>
      </c>
      <c r="B89" s="2428"/>
      <c r="C89" s="2428"/>
      <c r="D89" s="2428"/>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416" t="s">
        <v>16</v>
      </c>
      <c r="B91" s="2417"/>
      <c r="C91" s="2417"/>
      <c r="D91" s="2418"/>
      <c r="E91" s="192" t="s">
        <v>322</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416" t="s">
        <v>28</v>
      </c>
      <c r="B98" s="2417"/>
      <c r="C98" s="2417"/>
      <c r="D98" s="2418"/>
      <c r="E98" s="2422" t="s">
        <v>61</v>
      </c>
      <c r="F98" s="2423"/>
      <c r="G98" s="2424" t="s">
        <v>29</v>
      </c>
      <c r="H98" s="2425"/>
      <c r="I98" s="2425"/>
      <c r="J98" s="2425"/>
      <c r="K98" s="2425"/>
      <c r="L98" s="2425"/>
      <c r="M98" s="2425"/>
      <c r="N98" s="2426"/>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416" t="s">
        <v>39</v>
      </c>
      <c r="B105" s="2417"/>
      <c r="C105" s="2417"/>
      <c r="D105" s="2418"/>
      <c r="E105" s="2419" t="s">
        <v>323</v>
      </c>
      <c r="F105" s="2420"/>
      <c r="G105" s="2420"/>
      <c r="H105" s="2420"/>
      <c r="I105" s="2420"/>
      <c r="J105" s="2420"/>
      <c r="K105" s="2420"/>
      <c r="L105" s="2420"/>
      <c r="M105" s="2420"/>
      <c r="N105" s="2421"/>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427" t="s">
        <v>3</v>
      </c>
      <c r="Q4" s="2428"/>
      <c r="R4" s="2428"/>
      <c r="S4" s="2428"/>
      <c r="T4" s="51" t="str">
        <f>LEFT(E83,1)</f>
        <v>Ｂ</v>
      </c>
      <c r="U4" s="2429" t="s">
        <v>4</v>
      </c>
      <c r="V4" s="2429"/>
      <c r="W4" s="2429"/>
      <c r="X4" s="243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第3節　公園・緑地</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憩いの場となる公園の充実</v>
      </c>
      <c r="F6" s="45"/>
      <c r="G6" s="45"/>
      <c r="H6" s="45"/>
      <c r="I6" s="45"/>
      <c r="J6" s="45"/>
      <c r="K6" s="45"/>
      <c r="L6" s="45"/>
      <c r="M6" s="45"/>
      <c r="N6" s="46"/>
      <c r="P6" s="2416" t="s">
        <v>7</v>
      </c>
      <c r="Q6" s="2417"/>
      <c r="R6" s="2417"/>
      <c r="S6" s="2417"/>
      <c r="T6" s="51" t="str">
        <f>LEFT(E85,1)</f>
        <v>Ｂ</v>
      </c>
      <c r="U6" s="2429" t="s">
        <v>8</v>
      </c>
      <c r="V6" s="2429"/>
      <c r="W6" s="2429"/>
      <c r="X6" s="243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431" t="s">
        <v>9</v>
      </c>
      <c r="B7" s="2432"/>
      <c r="C7" s="2432"/>
      <c r="D7" s="2432"/>
      <c r="E7" s="2433" t="str">
        <f t="shared" si="0"/>
        <v>石神三丁目緑地用地取得</v>
      </c>
      <c r="F7" s="2434"/>
      <c r="G7" s="2434"/>
      <c r="H7" s="2434"/>
      <c r="I7" s="2434"/>
      <c r="J7" s="2434"/>
      <c r="K7" s="2434"/>
      <c r="L7" s="2434"/>
      <c r="M7" s="2434"/>
      <c r="N7" s="2435"/>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438" t="s">
        <v>10</v>
      </c>
      <c r="B8" s="2439"/>
      <c r="C8" s="2439"/>
      <c r="D8" s="2439"/>
      <c r="E8" s="2448" t="str">
        <f t="shared" si="0"/>
        <v>みどりと公園課</v>
      </c>
      <c r="F8" s="2449"/>
      <c r="G8" s="2449"/>
      <c r="H8" s="2449"/>
      <c r="I8" s="2449"/>
      <c r="J8" s="2449"/>
      <c r="K8" s="2449"/>
      <c r="L8" s="2449"/>
      <c r="M8" s="2449"/>
      <c r="N8" s="2450"/>
      <c r="P8" s="2451" t="s">
        <v>11</v>
      </c>
      <c r="Q8" s="2452"/>
      <c r="R8" s="2452"/>
      <c r="S8" s="2452"/>
      <c r="T8" s="98" t="str">
        <f>LEFT(E87,1)</f>
        <v>Ａ</v>
      </c>
      <c r="U8" s="2453" t="s">
        <v>12</v>
      </c>
      <c r="V8" s="2453"/>
      <c r="W8" s="2453"/>
      <c r="X8" s="245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455" t="s">
        <v>13</v>
      </c>
      <c r="B9" s="2456"/>
      <c r="C9" s="2456"/>
      <c r="D9" s="2457"/>
      <c r="E9" s="2458" t="str">
        <f t="shared" si="0"/>
        <v>相続の発生に伴い、現在借地している石神三丁目緑地用地を購入する。</v>
      </c>
      <c r="F9" s="2459"/>
      <c r="G9" s="2459"/>
      <c r="H9" s="2459"/>
      <c r="I9" s="2459"/>
      <c r="J9" s="2459"/>
      <c r="K9" s="2459"/>
      <c r="L9" s="2459"/>
      <c r="M9" s="2459"/>
      <c r="N9" s="2460"/>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461" t="s">
        <v>14</v>
      </c>
      <c r="Q10" s="2462"/>
      <c r="R10" s="2462"/>
      <c r="S10" s="2462"/>
      <c r="T10" s="51" t="str">
        <f>LEFT(E89,1)</f>
        <v>Ａ</v>
      </c>
      <c r="U10" s="2453" t="s">
        <v>15</v>
      </c>
      <c r="V10" s="2453"/>
      <c r="W10" s="2453"/>
      <c r="X10" s="245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石神三丁目緑地について、市有地になったことにより、恒久的に都市公園として維持していくことができるようになった。</v>
      </c>
      <c r="U12" s="2436"/>
      <c r="V12" s="2436"/>
      <c r="W12" s="2436"/>
      <c r="X12" s="2437"/>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438" t="s">
        <v>17</v>
      </c>
      <c r="B14" s="2439"/>
      <c r="C14" s="2439"/>
      <c r="D14" s="2439"/>
      <c r="E14" s="2440" t="str">
        <f>E51</f>
        <v>■市が直接実施  □一部委託  □全部委託・指定管理  □その他</v>
      </c>
      <c r="F14" s="2441"/>
      <c r="G14" s="2441"/>
      <c r="H14" s="2441"/>
      <c r="I14" s="2441"/>
      <c r="J14" s="2441"/>
      <c r="K14" s="2441"/>
      <c r="L14" s="2441"/>
      <c r="M14" s="2441"/>
      <c r="N14" s="2442"/>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438" t="s">
        <v>18</v>
      </c>
      <c r="B15" s="2439"/>
      <c r="C15" s="2439"/>
      <c r="D15" s="2439"/>
      <c r="E15" s="2440" t="str">
        <f>E52</f>
        <v>□国・県の制度　 □国・県の制度＋市独自の制度　 ■市独自の制度</v>
      </c>
      <c r="F15" s="2441"/>
      <c r="G15" s="2441"/>
      <c r="H15" s="2441"/>
      <c r="I15" s="2441"/>
      <c r="J15" s="2441"/>
      <c r="K15" s="2441"/>
      <c r="L15" s="2441"/>
      <c r="M15" s="2441"/>
      <c r="N15" s="2442"/>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443" t="s">
        <v>19</v>
      </c>
      <c r="B16" s="2444"/>
      <c r="C16" s="2444"/>
      <c r="D16" s="2444"/>
      <c r="E16" s="2445" t="str">
        <f>E53</f>
        <v>なし</v>
      </c>
      <c r="F16" s="2446"/>
      <c r="G16" s="2446"/>
      <c r="H16" s="2446"/>
      <c r="I16" s="2446"/>
      <c r="J16" s="2446"/>
      <c r="K16" s="2446"/>
      <c r="L16" s="2446"/>
      <c r="M16" s="2446"/>
      <c r="N16" s="2447"/>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Ⅵ</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239493000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60293000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179200000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239492100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900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0.99999624206135462</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石神三丁目緑地については、これまで借地による都市公園として市民に開放していたが、相続の発生に伴い、公園用地の買い取り要望を受けた。貴重な緑地を保全し、引き続き都市公園として維持していくため、令和５年７月、市は土地所有者と土地売買契約書を締結し、当該公園用地を取得した。</v>
      </c>
      <c r="F26" s="142"/>
      <c r="G26" s="142"/>
      <c r="H26" s="142"/>
      <c r="I26" s="142"/>
      <c r="J26" s="142"/>
      <c r="K26" s="142"/>
      <c r="L26" s="142"/>
      <c r="M26" s="142"/>
      <c r="N26" s="143"/>
      <c r="O26" s="12"/>
      <c r="P26" s="2451" t="s">
        <v>39</v>
      </c>
      <c r="Q26" s="2452"/>
      <c r="R26" s="2452"/>
      <c r="S26" s="2463"/>
      <c r="T26" s="75" t="str">
        <f>E105</f>
        <v>事業が終了したため、今後の取組方針はない。</v>
      </c>
      <c r="U26" s="2436"/>
      <c r="V26" s="2436"/>
      <c r="W26" s="2436"/>
      <c r="X26" s="2437"/>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契約件数</v>
      </c>
      <c r="C33" s="135"/>
      <c r="D33" s="15" t="str">
        <f t="shared" ref="D33:E36" si="1">D70</f>
        <v>件</v>
      </c>
      <c r="E33" s="133">
        <f t="shared" si="1"/>
        <v>1</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第3節　公園・緑地</v>
      </c>
      <c r="F42" s="45"/>
      <c r="G42" s="45"/>
      <c r="H42" s="45"/>
      <c r="I42" s="45"/>
      <c r="J42" s="45"/>
      <c r="K42" s="45"/>
      <c r="L42" s="45"/>
      <c r="M42" s="45"/>
      <c r="N42" s="46"/>
      <c r="AA42" s="2">
        <v>3</v>
      </c>
      <c r="AB42" s="2" t="s">
        <v>258</v>
      </c>
    </row>
    <row r="43" spans="1:35" ht="20.100000000000001" customHeight="1" x14ac:dyDescent="0.15">
      <c r="A43" s="43" t="s">
        <v>6</v>
      </c>
      <c r="B43" s="44"/>
      <c r="C43" s="44"/>
      <c r="D43" s="44"/>
      <c r="E43" s="45" t="str">
        <f>AB43</f>
        <v>施策２　憩いの場となる公園の充実</v>
      </c>
      <c r="F43" s="45"/>
      <c r="G43" s="45"/>
      <c r="H43" s="45"/>
      <c r="I43" s="45"/>
      <c r="J43" s="45"/>
      <c r="K43" s="45"/>
      <c r="L43" s="45"/>
      <c r="M43" s="45"/>
      <c r="N43" s="46"/>
      <c r="AA43" s="2">
        <v>2</v>
      </c>
      <c r="AB43" s="2" t="s">
        <v>300</v>
      </c>
    </row>
    <row r="44" spans="1:35" ht="20.100000000000001" customHeight="1" x14ac:dyDescent="0.15">
      <c r="A44" s="2475" t="s">
        <v>9</v>
      </c>
      <c r="B44" s="2476"/>
      <c r="C44" s="2476"/>
      <c r="D44" s="2476"/>
      <c r="E44" s="2477" t="s">
        <v>324</v>
      </c>
      <c r="F44" s="2478"/>
      <c r="G44" s="2478"/>
      <c r="H44" s="2478"/>
      <c r="I44" s="2478"/>
      <c r="J44" s="2478"/>
      <c r="K44" s="2478"/>
      <c r="L44" s="2478"/>
      <c r="M44" s="2478"/>
      <c r="N44" s="2479"/>
    </row>
    <row r="45" spans="1:35" ht="20.100000000000001" customHeight="1" x14ac:dyDescent="0.15">
      <c r="A45" s="2470" t="s">
        <v>10</v>
      </c>
      <c r="B45" s="2471"/>
      <c r="C45" s="2471"/>
      <c r="D45" s="2471"/>
      <c r="E45" s="2480" t="s">
        <v>261</v>
      </c>
      <c r="F45" s="2481"/>
      <c r="G45" s="2481"/>
      <c r="H45" s="2481"/>
      <c r="I45" s="2481"/>
      <c r="J45" s="2481"/>
      <c r="K45" s="2481"/>
      <c r="L45" s="2481"/>
      <c r="M45" s="2481"/>
      <c r="N45" s="2482"/>
    </row>
    <row r="46" spans="1:35" ht="20.100000000000001" customHeight="1" x14ac:dyDescent="0.15">
      <c r="A46" s="2464" t="s">
        <v>13</v>
      </c>
      <c r="B46" s="2465"/>
      <c r="C46" s="2465"/>
      <c r="D46" s="2466"/>
      <c r="E46" s="2467" t="s">
        <v>325</v>
      </c>
      <c r="F46" s="2468"/>
      <c r="G46" s="2468"/>
      <c r="H46" s="2468"/>
      <c r="I46" s="2468"/>
      <c r="J46" s="2468"/>
      <c r="K46" s="2468"/>
      <c r="L46" s="2468"/>
      <c r="M46" s="2468"/>
      <c r="N46" s="2469"/>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470" t="s">
        <v>17</v>
      </c>
      <c r="B51" s="2471"/>
      <c r="C51" s="2471"/>
      <c r="D51" s="2471"/>
      <c r="E51" s="2472" t="str">
        <f>AA52 &amp; "市が直接実施  " &amp; AB52  &amp; "一部委託  "  &amp; AC52 &amp; "全部委託・指定管理  " &amp; AD52 &amp; "その他"</f>
        <v>■市が直接実施  □一部委託  □全部委託・指定管理  □その他</v>
      </c>
      <c r="F51" s="2473"/>
      <c r="G51" s="2473"/>
      <c r="H51" s="2473"/>
      <c r="I51" s="2473"/>
      <c r="J51" s="2473"/>
      <c r="K51" s="2473"/>
      <c r="L51" s="2473"/>
      <c r="M51" s="2473"/>
      <c r="N51" s="2474"/>
    </row>
    <row r="52" spans="1:40" ht="20.100000000000001" customHeight="1" x14ac:dyDescent="0.15">
      <c r="A52" s="2470" t="s">
        <v>18</v>
      </c>
      <c r="B52" s="2471"/>
      <c r="C52" s="2471"/>
      <c r="D52" s="2471"/>
      <c r="E52" s="2472" t="str">
        <f>AA53 &amp; "国・県の制度　 " &amp; AB53  &amp; "国・県の制度＋市独自の制度　 "  &amp; AC53  &amp; "市独自の制度"</f>
        <v>□国・県の制度　 □国・県の制度＋市独自の制度　 ■市独自の制度</v>
      </c>
      <c r="F52" s="2473"/>
      <c r="G52" s="2473"/>
      <c r="H52" s="2473"/>
      <c r="I52" s="2473"/>
      <c r="J52" s="2473"/>
      <c r="K52" s="2473"/>
      <c r="L52" s="2473"/>
      <c r="M52" s="2473"/>
      <c r="N52" s="2474"/>
      <c r="AA52" s="2" t="s">
        <v>49</v>
      </c>
      <c r="AB52" s="2" t="s">
        <v>50</v>
      </c>
      <c r="AC52" s="2" t="s">
        <v>50</v>
      </c>
      <c r="AD52" s="2" t="s">
        <v>50</v>
      </c>
    </row>
    <row r="53" spans="1:40" ht="20.100000000000001" customHeight="1" thickBot="1" x14ac:dyDescent="0.2">
      <c r="A53" s="2483" t="s">
        <v>19</v>
      </c>
      <c r="B53" s="2484"/>
      <c r="C53" s="2484"/>
      <c r="D53" s="2484"/>
      <c r="E53" s="2485" t="s">
        <v>65</v>
      </c>
      <c r="F53" s="2486"/>
      <c r="G53" s="2486"/>
      <c r="H53" s="2486"/>
      <c r="I53" s="2486"/>
      <c r="J53" s="2486"/>
      <c r="K53" s="2486"/>
      <c r="L53" s="2486"/>
      <c r="M53" s="2486"/>
      <c r="N53" s="2487"/>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239493000</v>
      </c>
      <c r="F57" s="126"/>
      <c r="G57" s="126">
        <f>IFERROR(HLOOKUP($AF$38,$AA$56:$AI$57,2,FALSE)*1000,"")</f>
        <v>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0</v>
      </c>
      <c r="AE57" s="17">
        <v>239493</v>
      </c>
      <c r="AF57" s="17">
        <v>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60293000</v>
      </c>
      <c r="G58" s="9"/>
      <c r="H58" s="10">
        <f>IFERROR(G57-H59,"")</f>
        <v>0</v>
      </c>
      <c r="I58" s="9"/>
      <c r="J58" s="10">
        <f>IFERROR(I57-J59,"")</f>
        <v>0</v>
      </c>
      <c r="K58" s="9"/>
      <c r="L58" s="10">
        <f>IFERROR(K57-L59,"")</f>
        <v>0</v>
      </c>
      <c r="M58" s="9"/>
      <c r="N58" s="11">
        <f>IFERROR(M57-N59,"")</f>
        <v>0</v>
      </c>
      <c r="AA58" s="17">
        <v>0</v>
      </c>
      <c r="AB58" s="17">
        <v>0</v>
      </c>
      <c r="AC58" s="17">
        <v>0</v>
      </c>
      <c r="AD58" s="17">
        <v>0</v>
      </c>
      <c r="AE58" s="17">
        <v>239492100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179200000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239492100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900</v>
      </c>
      <c r="F61" s="126"/>
      <c r="G61" s="126">
        <f>IFERROR(G57-G60,"")</f>
        <v>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179200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0.99999624206135462</v>
      </c>
      <c r="F62" s="131"/>
      <c r="G62" s="131" t="str">
        <f>IFERROR(G$60/G$57,"")</f>
        <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326</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327</v>
      </c>
      <c r="C70" s="135"/>
      <c r="D70" s="20" t="s">
        <v>77</v>
      </c>
      <c r="E70" s="175">
        <f>IFERROR(HLOOKUP($AE$38,$AA$76:$AI$80,2,FALSE),"")</f>
        <v>1</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179200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488" t="s">
        <v>7</v>
      </c>
      <c r="B85" s="2489"/>
      <c r="C85" s="2489"/>
      <c r="D85" s="2489"/>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488" t="s">
        <v>11</v>
      </c>
      <c r="B87" s="2489"/>
      <c r="C87" s="2489"/>
      <c r="D87" s="2489"/>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499" t="s">
        <v>14</v>
      </c>
      <c r="B89" s="2500"/>
      <c r="C89" s="2500"/>
      <c r="D89" s="2500"/>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488" t="s">
        <v>16</v>
      </c>
      <c r="B91" s="2489"/>
      <c r="C91" s="2489"/>
      <c r="D91" s="2490"/>
      <c r="E91" s="192" t="s">
        <v>328</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488" t="s">
        <v>28</v>
      </c>
      <c r="B98" s="2489"/>
      <c r="C98" s="2489"/>
      <c r="D98" s="2490"/>
      <c r="E98" s="2494" t="s">
        <v>71</v>
      </c>
      <c r="F98" s="2495"/>
      <c r="G98" s="2496" t="s">
        <v>29</v>
      </c>
      <c r="H98" s="2497"/>
      <c r="I98" s="2497"/>
      <c r="J98" s="2497"/>
      <c r="K98" s="2497"/>
      <c r="L98" s="2497"/>
      <c r="M98" s="2497"/>
      <c r="N98" s="2498"/>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488" t="s">
        <v>39</v>
      </c>
      <c r="B105" s="2489"/>
      <c r="C105" s="2489"/>
      <c r="D105" s="2490"/>
      <c r="E105" s="2491" t="s">
        <v>329</v>
      </c>
      <c r="F105" s="2492"/>
      <c r="G105" s="2492"/>
      <c r="H105" s="2492"/>
      <c r="I105" s="2492"/>
      <c r="J105" s="2492"/>
      <c r="K105" s="2492"/>
      <c r="L105" s="2492"/>
      <c r="M105" s="2492"/>
      <c r="N105" s="2493"/>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499" t="s">
        <v>3</v>
      </c>
      <c r="Q4" s="2500"/>
      <c r="R4" s="2500"/>
      <c r="S4" s="2500"/>
      <c r="T4" s="51" t="str">
        <f>LEFT(E83,1)</f>
        <v>Ｂ</v>
      </c>
      <c r="U4" s="2501" t="s">
        <v>4</v>
      </c>
      <c r="V4" s="2501"/>
      <c r="W4" s="2501"/>
      <c r="X4" s="250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第3節　公園・緑地</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憩いの場となる公園の充実</v>
      </c>
      <c r="F6" s="45"/>
      <c r="G6" s="45"/>
      <c r="H6" s="45"/>
      <c r="I6" s="45"/>
      <c r="J6" s="45"/>
      <c r="K6" s="45"/>
      <c r="L6" s="45"/>
      <c r="M6" s="45"/>
      <c r="N6" s="46"/>
      <c r="P6" s="2488" t="s">
        <v>7</v>
      </c>
      <c r="Q6" s="2489"/>
      <c r="R6" s="2489"/>
      <c r="S6" s="2489"/>
      <c r="T6" s="51" t="str">
        <f>LEFT(E85,1)</f>
        <v>Ｂ</v>
      </c>
      <c r="U6" s="2501" t="s">
        <v>8</v>
      </c>
      <c r="V6" s="2501"/>
      <c r="W6" s="2501"/>
      <c r="X6" s="250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503" t="s">
        <v>9</v>
      </c>
      <c r="B7" s="2504"/>
      <c r="C7" s="2504"/>
      <c r="D7" s="2504"/>
      <c r="E7" s="2505" t="str">
        <f t="shared" si="0"/>
        <v>児童遊園管理</v>
      </c>
      <c r="F7" s="2506"/>
      <c r="G7" s="2506"/>
      <c r="H7" s="2506"/>
      <c r="I7" s="2506"/>
      <c r="J7" s="2506"/>
      <c r="K7" s="2506"/>
      <c r="L7" s="2506"/>
      <c r="M7" s="2506"/>
      <c r="N7" s="2507"/>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510" t="s">
        <v>10</v>
      </c>
      <c r="B8" s="2511"/>
      <c r="C8" s="2511"/>
      <c r="D8" s="2511"/>
      <c r="E8" s="2520" t="str">
        <f t="shared" si="0"/>
        <v>みどりと公園課</v>
      </c>
      <c r="F8" s="2521"/>
      <c r="G8" s="2521"/>
      <c r="H8" s="2521"/>
      <c r="I8" s="2521"/>
      <c r="J8" s="2521"/>
      <c r="K8" s="2521"/>
      <c r="L8" s="2521"/>
      <c r="M8" s="2521"/>
      <c r="N8" s="2522"/>
      <c r="P8" s="2523" t="s">
        <v>11</v>
      </c>
      <c r="Q8" s="2524"/>
      <c r="R8" s="2524"/>
      <c r="S8" s="2524"/>
      <c r="T8" s="98" t="str">
        <f>LEFT(E87,1)</f>
        <v>Ａ</v>
      </c>
      <c r="U8" s="2525" t="s">
        <v>12</v>
      </c>
      <c r="V8" s="2525"/>
      <c r="W8" s="2525"/>
      <c r="X8" s="252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527" t="s">
        <v>13</v>
      </c>
      <c r="B9" s="2528"/>
      <c r="C9" s="2528"/>
      <c r="D9" s="2529"/>
      <c r="E9" s="2530" t="str">
        <f t="shared" si="0"/>
        <v>市民が児童遊園を安全で快適に利用できるように、修繕（遊具、トイレ、水道、ベンチ、園内灯等）、清掃、除草、樹木剪定等の施設の維持管理を行う。</v>
      </c>
      <c r="F9" s="2531"/>
      <c r="G9" s="2531"/>
      <c r="H9" s="2531"/>
      <c r="I9" s="2531"/>
      <c r="J9" s="2531"/>
      <c r="K9" s="2531"/>
      <c r="L9" s="2531"/>
      <c r="M9" s="2531"/>
      <c r="N9" s="2532"/>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533" t="s">
        <v>14</v>
      </c>
      <c r="Q10" s="2534"/>
      <c r="R10" s="2534"/>
      <c r="S10" s="2534"/>
      <c r="T10" s="51" t="str">
        <f>LEFT(E89,1)</f>
        <v>Ａ</v>
      </c>
      <c r="U10" s="2525" t="s">
        <v>15</v>
      </c>
      <c r="V10" s="2525"/>
      <c r="W10" s="2525"/>
      <c r="X10" s="252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必要な修繕・清掃・除草・樹木剪定等を行ったことによって、安全で快適な環境を維持することができた。</v>
      </c>
      <c r="U12" s="2508"/>
      <c r="V12" s="2508"/>
      <c r="W12" s="2508"/>
      <c r="X12" s="2509"/>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510" t="s">
        <v>17</v>
      </c>
      <c r="B14" s="2511"/>
      <c r="C14" s="2511"/>
      <c r="D14" s="2511"/>
      <c r="E14" s="2512" t="str">
        <f>E51</f>
        <v>■市が直接実施  ■一部委託  □全部委託・指定管理  □その他</v>
      </c>
      <c r="F14" s="2513"/>
      <c r="G14" s="2513"/>
      <c r="H14" s="2513"/>
      <c r="I14" s="2513"/>
      <c r="J14" s="2513"/>
      <c r="K14" s="2513"/>
      <c r="L14" s="2513"/>
      <c r="M14" s="2513"/>
      <c r="N14" s="2514"/>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510" t="s">
        <v>18</v>
      </c>
      <c r="B15" s="2511"/>
      <c r="C15" s="2511"/>
      <c r="D15" s="2511"/>
      <c r="E15" s="2512" t="str">
        <f>E52</f>
        <v>■国・県の制度　 □国・県の制度＋市独自の制度　 □市独自の制度</v>
      </c>
      <c r="F15" s="2513"/>
      <c r="G15" s="2513"/>
      <c r="H15" s="2513"/>
      <c r="I15" s="2513"/>
      <c r="J15" s="2513"/>
      <c r="K15" s="2513"/>
      <c r="L15" s="2513"/>
      <c r="M15" s="2513"/>
      <c r="N15" s="2514"/>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515" t="s">
        <v>19</v>
      </c>
      <c r="B16" s="2516"/>
      <c r="C16" s="2516"/>
      <c r="D16" s="2516"/>
      <c r="E16" s="2517" t="str">
        <f>E53</f>
        <v>児童福祉法</v>
      </c>
      <c r="F16" s="2518"/>
      <c r="G16" s="2518"/>
      <c r="H16" s="2518"/>
      <c r="I16" s="2518"/>
      <c r="J16" s="2518"/>
      <c r="K16" s="2518"/>
      <c r="L16" s="2518"/>
      <c r="M16" s="2518"/>
      <c r="N16" s="2519"/>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51622000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51622000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51267645</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354355</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0.9931355817287203</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市民が安全かつ有効に利用できるよう、児童遊園の遊具・トイレ・水道・ベンチ・園内灯等の修繕、児童遊園の清掃、除草、樹木剪定など、各施設の維持管理を行った。
対象施設　児童遊園 ５９か所</v>
      </c>
      <c r="F26" s="142"/>
      <c r="G26" s="142"/>
      <c r="H26" s="142"/>
      <c r="I26" s="142"/>
      <c r="J26" s="142"/>
      <c r="K26" s="142"/>
      <c r="L26" s="142"/>
      <c r="M26" s="142"/>
      <c r="N26" s="143"/>
      <c r="O26" s="12"/>
      <c r="P26" s="2523" t="s">
        <v>39</v>
      </c>
      <c r="Q26" s="2524"/>
      <c r="R26" s="2524"/>
      <c r="S26" s="2535"/>
      <c r="T26" s="75" t="str">
        <f>E105</f>
        <v>児童遊園を安全で快適に利用できるように、日常的に点検を行いながら、必要な修繕・清掃・除草・樹木剪定等を実施し、良好な児童遊園環境の維持管理に努める。</v>
      </c>
      <c r="U26" s="2508"/>
      <c r="V26" s="2508"/>
      <c r="W26" s="2508"/>
      <c r="X26" s="2509"/>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除草・樹木剪定・伐採業務委託件数</v>
      </c>
      <c r="C33" s="135"/>
      <c r="D33" s="15" t="str">
        <f t="shared" ref="D33:E36" si="1">D70</f>
        <v>件</v>
      </c>
      <c r="E33" s="133">
        <f t="shared" si="1"/>
        <v>42</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清掃業務委託件数</v>
      </c>
      <c r="C34" s="135"/>
      <c r="D34" s="15" t="str">
        <f t="shared" si="1"/>
        <v>件</v>
      </c>
      <c r="E34" s="133">
        <f t="shared" si="1"/>
        <v>6</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施設修繕件数</v>
      </c>
      <c r="C35" s="135"/>
      <c r="D35" s="15" t="str">
        <f t="shared" si="1"/>
        <v>件</v>
      </c>
      <c r="E35" s="133">
        <f t="shared" si="1"/>
        <v>16</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第3節　公園・緑地</v>
      </c>
      <c r="F42" s="45"/>
      <c r="G42" s="45"/>
      <c r="H42" s="45"/>
      <c r="I42" s="45"/>
      <c r="J42" s="45"/>
      <c r="K42" s="45"/>
      <c r="L42" s="45"/>
      <c r="M42" s="45"/>
      <c r="N42" s="46"/>
      <c r="AA42" s="2">
        <v>3</v>
      </c>
      <c r="AB42" s="2" t="s">
        <v>258</v>
      </c>
    </row>
    <row r="43" spans="1:35" ht="20.100000000000001" customHeight="1" x14ac:dyDescent="0.15">
      <c r="A43" s="43" t="s">
        <v>6</v>
      </c>
      <c r="B43" s="44"/>
      <c r="C43" s="44"/>
      <c r="D43" s="44"/>
      <c r="E43" s="45" t="str">
        <f>AB43</f>
        <v>施策２　憩いの場となる公園の充実</v>
      </c>
      <c r="F43" s="45"/>
      <c r="G43" s="45"/>
      <c r="H43" s="45"/>
      <c r="I43" s="45"/>
      <c r="J43" s="45"/>
      <c r="K43" s="45"/>
      <c r="L43" s="45"/>
      <c r="M43" s="45"/>
      <c r="N43" s="46"/>
      <c r="AA43" s="2">
        <v>2</v>
      </c>
      <c r="AB43" s="2" t="s">
        <v>300</v>
      </c>
    </row>
    <row r="44" spans="1:35" ht="20.100000000000001" customHeight="1" x14ac:dyDescent="0.15">
      <c r="A44" s="2547" t="s">
        <v>9</v>
      </c>
      <c r="B44" s="2548"/>
      <c r="C44" s="2548"/>
      <c r="D44" s="2548"/>
      <c r="E44" s="2549" t="s">
        <v>330</v>
      </c>
      <c r="F44" s="2550"/>
      <c r="G44" s="2550"/>
      <c r="H44" s="2550"/>
      <c r="I44" s="2550"/>
      <c r="J44" s="2550"/>
      <c r="K44" s="2550"/>
      <c r="L44" s="2550"/>
      <c r="M44" s="2550"/>
      <c r="N44" s="2551"/>
    </row>
    <row r="45" spans="1:35" ht="20.100000000000001" customHeight="1" x14ac:dyDescent="0.15">
      <c r="A45" s="2542" t="s">
        <v>10</v>
      </c>
      <c r="B45" s="2543"/>
      <c r="C45" s="2543"/>
      <c r="D45" s="2543"/>
      <c r="E45" s="2552" t="s">
        <v>261</v>
      </c>
      <c r="F45" s="2553"/>
      <c r="G45" s="2553"/>
      <c r="H45" s="2553"/>
      <c r="I45" s="2553"/>
      <c r="J45" s="2553"/>
      <c r="K45" s="2553"/>
      <c r="L45" s="2553"/>
      <c r="M45" s="2553"/>
      <c r="N45" s="2554"/>
    </row>
    <row r="46" spans="1:35" ht="20.100000000000001" customHeight="1" x14ac:dyDescent="0.15">
      <c r="A46" s="2536" t="s">
        <v>13</v>
      </c>
      <c r="B46" s="2537"/>
      <c r="C46" s="2537"/>
      <c r="D46" s="2538"/>
      <c r="E46" s="2539" t="s">
        <v>331</v>
      </c>
      <c r="F46" s="2540"/>
      <c r="G46" s="2540"/>
      <c r="H46" s="2540"/>
      <c r="I46" s="2540"/>
      <c r="J46" s="2540"/>
      <c r="K46" s="2540"/>
      <c r="L46" s="2540"/>
      <c r="M46" s="2540"/>
      <c r="N46" s="2541"/>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542" t="s">
        <v>17</v>
      </c>
      <c r="B51" s="2543"/>
      <c r="C51" s="2543"/>
      <c r="D51" s="2543"/>
      <c r="E51" s="2544" t="str">
        <f>AA52 &amp; "市が直接実施  " &amp; AB52  &amp; "一部委託  "  &amp; AC52 &amp; "全部委託・指定管理  " &amp; AD52 &amp; "その他"</f>
        <v>■市が直接実施  ■一部委託  □全部委託・指定管理  □その他</v>
      </c>
      <c r="F51" s="2545"/>
      <c r="G51" s="2545"/>
      <c r="H51" s="2545"/>
      <c r="I51" s="2545"/>
      <c r="J51" s="2545"/>
      <c r="K51" s="2545"/>
      <c r="L51" s="2545"/>
      <c r="M51" s="2545"/>
      <c r="N51" s="2546"/>
    </row>
    <row r="52" spans="1:40" ht="20.100000000000001" customHeight="1" x14ac:dyDescent="0.15">
      <c r="A52" s="2542" t="s">
        <v>18</v>
      </c>
      <c r="B52" s="2543"/>
      <c r="C52" s="2543"/>
      <c r="D52" s="2543"/>
      <c r="E52" s="2544" t="str">
        <f>AA53 &amp; "国・県の制度　 " &amp; AB53  &amp; "国・県の制度＋市独自の制度　 "  &amp; AC53  &amp; "市独自の制度"</f>
        <v>■国・県の制度　 □国・県の制度＋市独自の制度　 □市独自の制度</v>
      </c>
      <c r="F52" s="2545"/>
      <c r="G52" s="2545"/>
      <c r="H52" s="2545"/>
      <c r="I52" s="2545"/>
      <c r="J52" s="2545"/>
      <c r="K52" s="2545"/>
      <c r="L52" s="2545"/>
      <c r="M52" s="2545"/>
      <c r="N52" s="2546"/>
      <c r="AA52" s="2" t="s">
        <v>49</v>
      </c>
      <c r="AB52" s="2" t="s">
        <v>49</v>
      </c>
      <c r="AC52" s="2" t="s">
        <v>50</v>
      </c>
      <c r="AD52" s="2" t="s">
        <v>50</v>
      </c>
    </row>
    <row r="53" spans="1:40" ht="20.100000000000001" customHeight="1" thickBot="1" x14ac:dyDescent="0.2">
      <c r="A53" s="2555" t="s">
        <v>19</v>
      </c>
      <c r="B53" s="2556"/>
      <c r="C53" s="2556"/>
      <c r="D53" s="2556"/>
      <c r="E53" s="2557" t="s">
        <v>332</v>
      </c>
      <c r="F53" s="2558"/>
      <c r="G53" s="2558"/>
      <c r="H53" s="2558"/>
      <c r="I53" s="2558"/>
      <c r="J53" s="2558"/>
      <c r="K53" s="2558"/>
      <c r="L53" s="2558"/>
      <c r="M53" s="2558"/>
      <c r="N53" s="2559"/>
      <c r="AA53" s="2" t="s">
        <v>49</v>
      </c>
      <c r="AB53" s="2" t="s">
        <v>50</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51622000</v>
      </c>
      <c r="F57" s="126"/>
      <c r="G57" s="126">
        <f>IFERROR(HLOOKUP($AF$38,$AA$56:$AI$57,2,FALSE)*1000,"")</f>
        <v>53300000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43682</v>
      </c>
      <c r="AE57" s="17">
        <v>51622</v>
      </c>
      <c r="AF57" s="17">
        <v>53300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51622000</v>
      </c>
      <c r="G58" s="9"/>
      <c r="H58" s="10">
        <f>IFERROR(G57-H59,"")</f>
        <v>53300000</v>
      </c>
      <c r="I58" s="9"/>
      <c r="J58" s="10">
        <f>IFERROR(I57-J59,"")</f>
        <v>0</v>
      </c>
      <c r="K58" s="9"/>
      <c r="L58" s="10">
        <f>IFERROR(K57-L59,"")</f>
        <v>0</v>
      </c>
      <c r="M58" s="9"/>
      <c r="N58" s="11">
        <f>IFERROR(M57-N59,"")</f>
        <v>0</v>
      </c>
      <c r="AA58" s="17">
        <v>0</v>
      </c>
      <c r="AB58" s="17">
        <v>0</v>
      </c>
      <c r="AC58" s="17">
        <v>0</v>
      </c>
      <c r="AD58" s="17">
        <v>28014300</v>
      </c>
      <c r="AE58" s="17">
        <v>51267645</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51267645</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354355</v>
      </c>
      <c r="F61" s="126"/>
      <c r="G61" s="126">
        <f>IFERROR(G57-G60,"")</f>
        <v>53300000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0.9931355817287203</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333</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312</v>
      </c>
      <c r="C70" s="135"/>
      <c r="D70" s="20" t="s">
        <v>77</v>
      </c>
      <c r="E70" s="175">
        <f>IFERROR(HLOOKUP($AE$38,$AA$76:$AI$80,2,FALSE),"")</f>
        <v>42</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334</v>
      </c>
      <c r="C71" s="135"/>
      <c r="D71" s="20" t="s">
        <v>77</v>
      </c>
      <c r="E71" s="175">
        <f>IFERROR(HLOOKUP($AE$38,$AA$76:$AI$80,3,FALSE),"")</f>
        <v>6</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314</v>
      </c>
      <c r="C72" s="135"/>
      <c r="D72" s="20" t="s">
        <v>77</v>
      </c>
      <c r="E72" s="175">
        <f>IFERROR(HLOOKUP($AE$38,$AA$76:$AI$80,4,FALSE),"")</f>
        <v>16</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42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6</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v>16</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560" t="s">
        <v>7</v>
      </c>
      <c r="B85" s="2561"/>
      <c r="C85" s="2561"/>
      <c r="D85" s="2561"/>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560" t="s">
        <v>11</v>
      </c>
      <c r="B87" s="2561"/>
      <c r="C87" s="2561"/>
      <c r="D87" s="2561"/>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571" t="s">
        <v>14</v>
      </c>
      <c r="B89" s="2572"/>
      <c r="C89" s="2572"/>
      <c r="D89" s="2572"/>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560" t="s">
        <v>16</v>
      </c>
      <c r="B91" s="2561"/>
      <c r="C91" s="2561"/>
      <c r="D91" s="2562"/>
      <c r="E91" s="192" t="s">
        <v>335</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560" t="s">
        <v>28</v>
      </c>
      <c r="B98" s="2561"/>
      <c r="C98" s="2561"/>
      <c r="D98" s="2562"/>
      <c r="E98" s="2566" t="s">
        <v>61</v>
      </c>
      <c r="F98" s="2567"/>
      <c r="G98" s="2568" t="s">
        <v>29</v>
      </c>
      <c r="H98" s="2569"/>
      <c r="I98" s="2569"/>
      <c r="J98" s="2569"/>
      <c r="K98" s="2569"/>
      <c r="L98" s="2569"/>
      <c r="M98" s="2569"/>
      <c r="N98" s="2570"/>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560" t="s">
        <v>39</v>
      </c>
      <c r="B105" s="2561"/>
      <c r="C105" s="2561"/>
      <c r="D105" s="2562"/>
      <c r="E105" s="2563" t="s">
        <v>336</v>
      </c>
      <c r="F105" s="2564"/>
      <c r="G105" s="2564"/>
      <c r="H105" s="2564"/>
      <c r="I105" s="2564"/>
      <c r="J105" s="2564"/>
      <c r="K105" s="2564"/>
      <c r="L105" s="2564"/>
      <c r="M105" s="2564"/>
      <c r="N105" s="2565"/>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4"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571" t="s">
        <v>3</v>
      </c>
      <c r="Q4" s="2572"/>
      <c r="R4" s="2572"/>
      <c r="S4" s="2572"/>
      <c r="T4" s="51" t="str">
        <f>LEFT(E83,1)</f>
        <v>Ｂ</v>
      </c>
      <c r="U4" s="2573" t="s">
        <v>4</v>
      </c>
      <c r="V4" s="2573"/>
      <c r="W4" s="2573"/>
      <c r="X4" s="257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第3節　公園・緑地</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憩いの場となる公園の充実</v>
      </c>
      <c r="F6" s="45"/>
      <c r="G6" s="45"/>
      <c r="H6" s="45"/>
      <c r="I6" s="45"/>
      <c r="J6" s="45"/>
      <c r="K6" s="45"/>
      <c r="L6" s="45"/>
      <c r="M6" s="45"/>
      <c r="N6" s="46"/>
      <c r="P6" s="2560" t="s">
        <v>7</v>
      </c>
      <c r="Q6" s="2561"/>
      <c r="R6" s="2561"/>
      <c r="S6" s="2561"/>
      <c r="T6" s="51" t="str">
        <f>LEFT(E85,1)</f>
        <v>Ｂ</v>
      </c>
      <c r="U6" s="2573" t="s">
        <v>8</v>
      </c>
      <c r="V6" s="2573"/>
      <c r="W6" s="2573"/>
      <c r="X6" s="257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575" t="s">
        <v>9</v>
      </c>
      <c r="B7" s="2576"/>
      <c r="C7" s="2576"/>
      <c r="D7" s="2576"/>
      <c r="E7" s="2577" t="str">
        <f t="shared" si="0"/>
        <v>児童遊園施設整備</v>
      </c>
      <c r="F7" s="2578"/>
      <c r="G7" s="2578"/>
      <c r="H7" s="2578"/>
      <c r="I7" s="2578"/>
      <c r="J7" s="2578"/>
      <c r="K7" s="2578"/>
      <c r="L7" s="2578"/>
      <c r="M7" s="2578"/>
      <c r="N7" s="2579"/>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582" t="s">
        <v>10</v>
      </c>
      <c r="B8" s="2583"/>
      <c r="C8" s="2583"/>
      <c r="D8" s="2583"/>
      <c r="E8" s="2592" t="str">
        <f t="shared" si="0"/>
        <v>みどりと公園課</v>
      </c>
      <c r="F8" s="2593"/>
      <c r="G8" s="2593"/>
      <c r="H8" s="2593"/>
      <c r="I8" s="2593"/>
      <c r="J8" s="2593"/>
      <c r="K8" s="2593"/>
      <c r="L8" s="2593"/>
      <c r="M8" s="2593"/>
      <c r="N8" s="2594"/>
      <c r="P8" s="2595" t="s">
        <v>11</v>
      </c>
      <c r="Q8" s="2596"/>
      <c r="R8" s="2596"/>
      <c r="S8" s="2596"/>
      <c r="T8" s="98" t="str">
        <f>LEFT(E87,1)</f>
        <v>Ａ</v>
      </c>
      <c r="U8" s="2597" t="s">
        <v>12</v>
      </c>
      <c r="V8" s="2597"/>
      <c r="W8" s="2597"/>
      <c r="X8" s="259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599" t="s">
        <v>13</v>
      </c>
      <c r="B9" s="2600"/>
      <c r="C9" s="2600"/>
      <c r="D9" s="2601"/>
      <c r="E9" s="2602" t="str">
        <f t="shared" si="0"/>
        <v>児童遊園について、安全で快適に利用できるよう、各施設の遊具などの維持補修や園内の改良改修を行う。
馬場一丁目児童遊園について、移設等に係る整備を行う。</v>
      </c>
      <c r="F9" s="2603"/>
      <c r="G9" s="2603"/>
      <c r="H9" s="2603"/>
      <c r="I9" s="2603"/>
      <c r="J9" s="2603"/>
      <c r="K9" s="2603"/>
      <c r="L9" s="2603"/>
      <c r="M9" s="2603"/>
      <c r="N9" s="2604"/>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605" t="s">
        <v>14</v>
      </c>
      <c r="Q10" s="2606"/>
      <c r="R10" s="2606"/>
      <c r="S10" s="2606"/>
      <c r="T10" s="51" t="str">
        <f>LEFT(E89,1)</f>
        <v>Ａ</v>
      </c>
      <c r="U10" s="2597" t="s">
        <v>15</v>
      </c>
      <c r="V10" s="2597"/>
      <c r="W10" s="2597"/>
      <c r="X10" s="259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施設の維持補修、改良改修工事を行うことによって、公園を安全で快適に利用することができている。
馬場一丁目児童遊園について移設工事を実施し、計画していた全ての公園整備が完了した。</v>
      </c>
      <c r="U12" s="2580"/>
      <c r="V12" s="2580"/>
      <c r="W12" s="2580"/>
      <c r="X12" s="2581"/>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582" t="s">
        <v>17</v>
      </c>
      <c r="B14" s="2583"/>
      <c r="C14" s="2583"/>
      <c r="D14" s="2583"/>
      <c r="E14" s="2584" t="str">
        <f>E51</f>
        <v>■市が直接実施  □一部委託  □全部委託・指定管理  □その他</v>
      </c>
      <c r="F14" s="2585"/>
      <c r="G14" s="2585"/>
      <c r="H14" s="2585"/>
      <c r="I14" s="2585"/>
      <c r="J14" s="2585"/>
      <c r="K14" s="2585"/>
      <c r="L14" s="2585"/>
      <c r="M14" s="2585"/>
      <c r="N14" s="2586"/>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582" t="s">
        <v>18</v>
      </c>
      <c r="B15" s="2583"/>
      <c r="C15" s="2583"/>
      <c r="D15" s="2583"/>
      <c r="E15" s="2584" t="str">
        <f>E52</f>
        <v>■国・県の制度　 □国・県の制度＋市独自の制度　 □市独自の制度</v>
      </c>
      <c r="F15" s="2585"/>
      <c r="G15" s="2585"/>
      <c r="H15" s="2585"/>
      <c r="I15" s="2585"/>
      <c r="J15" s="2585"/>
      <c r="K15" s="2585"/>
      <c r="L15" s="2585"/>
      <c r="M15" s="2585"/>
      <c r="N15" s="2586"/>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587" t="s">
        <v>19</v>
      </c>
      <c r="B16" s="2588"/>
      <c r="C16" s="2588"/>
      <c r="D16" s="2588"/>
      <c r="E16" s="2589" t="str">
        <f>E53</f>
        <v>児童福祉法</v>
      </c>
      <c r="F16" s="2590"/>
      <c r="G16" s="2590"/>
      <c r="H16" s="2590"/>
      <c r="I16" s="2590"/>
      <c r="J16" s="2590"/>
      <c r="K16" s="2590"/>
      <c r="L16" s="2590"/>
      <c r="M16" s="2590"/>
      <c r="N16" s="2591"/>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44924000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44924000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40882196</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4041804</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0.91003018431128124</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職員による日常点検や遊具業者による年1回の遊具点検を行い、必要に応じて、維持補修や改良改修工事を実施した。
馬場一丁目児童遊園について移設の工事を実施した。</v>
      </c>
      <c r="F26" s="142"/>
      <c r="G26" s="142"/>
      <c r="H26" s="142"/>
      <c r="I26" s="142"/>
      <c r="J26" s="142"/>
      <c r="K26" s="142"/>
      <c r="L26" s="142"/>
      <c r="M26" s="142"/>
      <c r="N26" s="143"/>
      <c r="O26" s="12"/>
      <c r="P26" s="2595" t="s">
        <v>39</v>
      </c>
      <c r="Q26" s="2596"/>
      <c r="R26" s="2596"/>
      <c r="S26" s="2607"/>
      <c r="T26" s="75" t="str">
        <f>E105</f>
        <v>公園を安全で快適に利用できるように、引き続き施設点検を行い、維持補修、改良改修工事を行っていく。
馬場一丁目児童遊園については事業が終了したため、今後の取組方針はない。</v>
      </c>
      <c r="U26" s="2580"/>
      <c r="V26" s="2580"/>
      <c r="W26" s="2580"/>
      <c r="X26" s="2581"/>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
      </c>
      <c r="C33" s="135"/>
      <c r="D33" s="15" t="str">
        <f t="shared" ref="D33:E36" si="1">D70</f>
        <v/>
      </c>
      <c r="E33" s="133" t="str">
        <f t="shared" si="1"/>
        <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第3節　公園・緑地</v>
      </c>
      <c r="F42" s="45"/>
      <c r="G42" s="45"/>
      <c r="H42" s="45"/>
      <c r="I42" s="45"/>
      <c r="J42" s="45"/>
      <c r="K42" s="45"/>
      <c r="L42" s="45"/>
      <c r="M42" s="45"/>
      <c r="N42" s="46"/>
      <c r="AA42" s="2">
        <v>3</v>
      </c>
      <c r="AB42" s="2" t="s">
        <v>258</v>
      </c>
    </row>
    <row r="43" spans="1:35" ht="20.100000000000001" customHeight="1" x14ac:dyDescent="0.15">
      <c r="A43" s="43" t="s">
        <v>6</v>
      </c>
      <c r="B43" s="44"/>
      <c r="C43" s="44"/>
      <c r="D43" s="44"/>
      <c r="E43" s="45" t="str">
        <f>AB43</f>
        <v>施策２　憩いの場となる公園の充実</v>
      </c>
      <c r="F43" s="45"/>
      <c r="G43" s="45"/>
      <c r="H43" s="45"/>
      <c r="I43" s="45"/>
      <c r="J43" s="45"/>
      <c r="K43" s="45"/>
      <c r="L43" s="45"/>
      <c r="M43" s="45"/>
      <c r="N43" s="46"/>
      <c r="AA43" s="2">
        <v>2</v>
      </c>
      <c r="AB43" s="2" t="s">
        <v>300</v>
      </c>
    </row>
    <row r="44" spans="1:35" ht="20.100000000000001" customHeight="1" x14ac:dyDescent="0.15">
      <c r="A44" s="2619" t="s">
        <v>9</v>
      </c>
      <c r="B44" s="2620"/>
      <c r="C44" s="2620"/>
      <c r="D44" s="2620"/>
      <c r="E44" s="2621" t="s">
        <v>337</v>
      </c>
      <c r="F44" s="2622"/>
      <c r="G44" s="2622"/>
      <c r="H44" s="2622"/>
      <c r="I44" s="2622"/>
      <c r="J44" s="2622"/>
      <c r="K44" s="2622"/>
      <c r="L44" s="2622"/>
      <c r="M44" s="2622"/>
      <c r="N44" s="2623"/>
    </row>
    <row r="45" spans="1:35" ht="20.100000000000001" customHeight="1" x14ac:dyDescent="0.15">
      <c r="A45" s="2614" t="s">
        <v>10</v>
      </c>
      <c r="B45" s="2615"/>
      <c r="C45" s="2615"/>
      <c r="D45" s="2615"/>
      <c r="E45" s="2624" t="s">
        <v>261</v>
      </c>
      <c r="F45" s="2625"/>
      <c r="G45" s="2625"/>
      <c r="H45" s="2625"/>
      <c r="I45" s="2625"/>
      <c r="J45" s="2625"/>
      <c r="K45" s="2625"/>
      <c r="L45" s="2625"/>
      <c r="M45" s="2625"/>
      <c r="N45" s="2626"/>
    </row>
    <row r="46" spans="1:35" ht="20.100000000000001" customHeight="1" x14ac:dyDescent="0.15">
      <c r="A46" s="2608" t="s">
        <v>13</v>
      </c>
      <c r="B46" s="2609"/>
      <c r="C46" s="2609"/>
      <c r="D46" s="2610"/>
      <c r="E46" s="2611" t="s">
        <v>338</v>
      </c>
      <c r="F46" s="2612"/>
      <c r="G46" s="2612"/>
      <c r="H46" s="2612"/>
      <c r="I46" s="2612"/>
      <c r="J46" s="2612"/>
      <c r="K46" s="2612"/>
      <c r="L46" s="2612"/>
      <c r="M46" s="2612"/>
      <c r="N46" s="2613"/>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614" t="s">
        <v>17</v>
      </c>
      <c r="B51" s="2615"/>
      <c r="C51" s="2615"/>
      <c r="D51" s="2615"/>
      <c r="E51" s="2616" t="str">
        <f>AA52 &amp; "市が直接実施  " &amp; AB52  &amp; "一部委託  "  &amp; AC52 &amp; "全部委託・指定管理  " &amp; AD52 &amp; "その他"</f>
        <v>■市が直接実施  □一部委託  □全部委託・指定管理  □その他</v>
      </c>
      <c r="F51" s="2617"/>
      <c r="G51" s="2617"/>
      <c r="H51" s="2617"/>
      <c r="I51" s="2617"/>
      <c r="J51" s="2617"/>
      <c r="K51" s="2617"/>
      <c r="L51" s="2617"/>
      <c r="M51" s="2617"/>
      <c r="N51" s="2618"/>
    </row>
    <row r="52" spans="1:40" ht="20.100000000000001" customHeight="1" x14ac:dyDescent="0.15">
      <c r="A52" s="2614" t="s">
        <v>18</v>
      </c>
      <c r="B52" s="2615"/>
      <c r="C52" s="2615"/>
      <c r="D52" s="2615"/>
      <c r="E52" s="2616" t="str">
        <f>AA53 &amp; "国・県の制度　 " &amp; AB53  &amp; "国・県の制度＋市独自の制度　 "  &amp; AC53  &amp; "市独自の制度"</f>
        <v>■国・県の制度　 □国・県の制度＋市独自の制度　 □市独自の制度</v>
      </c>
      <c r="F52" s="2617"/>
      <c r="G52" s="2617"/>
      <c r="H52" s="2617"/>
      <c r="I52" s="2617"/>
      <c r="J52" s="2617"/>
      <c r="K52" s="2617"/>
      <c r="L52" s="2617"/>
      <c r="M52" s="2617"/>
      <c r="N52" s="2618"/>
      <c r="AA52" s="2" t="s">
        <v>49</v>
      </c>
      <c r="AB52" s="2" t="s">
        <v>50</v>
      </c>
      <c r="AC52" s="2" t="s">
        <v>50</v>
      </c>
      <c r="AD52" s="2" t="s">
        <v>50</v>
      </c>
    </row>
    <row r="53" spans="1:40" ht="20.100000000000001" customHeight="1" thickBot="1" x14ac:dyDescent="0.2">
      <c r="A53" s="2627" t="s">
        <v>19</v>
      </c>
      <c r="B53" s="2628"/>
      <c r="C53" s="2628"/>
      <c r="D53" s="2628"/>
      <c r="E53" s="2629" t="s">
        <v>332</v>
      </c>
      <c r="F53" s="2630"/>
      <c r="G53" s="2630"/>
      <c r="H53" s="2630"/>
      <c r="I53" s="2630"/>
      <c r="J53" s="2630"/>
      <c r="K53" s="2630"/>
      <c r="L53" s="2630"/>
      <c r="M53" s="2630"/>
      <c r="N53" s="2631"/>
      <c r="AA53" s="2" t="s">
        <v>49</v>
      </c>
      <c r="AB53" s="2" t="s">
        <v>50</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44924000</v>
      </c>
      <c r="F57" s="126"/>
      <c r="G57" s="126">
        <f>IFERROR(HLOOKUP($AF$38,$AA$56:$AI$57,2,FALSE)*1000,"")</f>
        <v>21190000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15445</v>
      </c>
      <c r="AE57" s="17">
        <v>44924</v>
      </c>
      <c r="AF57" s="17">
        <v>21190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44924000</v>
      </c>
      <c r="G58" s="9"/>
      <c r="H58" s="10">
        <f>IFERROR(G57-H59,"")</f>
        <v>21190000</v>
      </c>
      <c r="I58" s="9"/>
      <c r="J58" s="10">
        <f>IFERROR(I57-J59,"")</f>
        <v>0</v>
      </c>
      <c r="K58" s="9"/>
      <c r="L58" s="10">
        <f>IFERROR(K57-L59,"")</f>
        <v>0</v>
      </c>
      <c r="M58" s="9"/>
      <c r="N58" s="11">
        <f>IFERROR(M57-N59,"")</f>
        <v>0</v>
      </c>
      <c r="AA58" s="17">
        <v>0</v>
      </c>
      <c r="AB58" s="17">
        <v>0</v>
      </c>
      <c r="AC58" s="17">
        <v>0</v>
      </c>
      <c r="AD58" s="17">
        <v>4866246</v>
      </c>
      <c r="AE58" s="17">
        <v>40882196</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40882196</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4041804</v>
      </c>
      <c r="F61" s="126"/>
      <c r="G61" s="126">
        <f>IFERROR(G57-G60,"")</f>
        <v>21190000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0.91003018431128124</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339</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52</v>
      </c>
      <c r="C70" s="135"/>
      <c r="D70" s="20" t="s">
        <v>52</v>
      </c>
      <c r="E70" s="175" t="str">
        <f>IFERROR(HLOOKUP($AE$38,$AA$76:$AI$80,2,FALSE),"")</f>
        <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t="s">
        <v>52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632" t="s">
        <v>7</v>
      </c>
      <c r="B85" s="2633"/>
      <c r="C85" s="2633"/>
      <c r="D85" s="2633"/>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632" t="s">
        <v>11</v>
      </c>
      <c r="B87" s="2633"/>
      <c r="C87" s="2633"/>
      <c r="D87" s="2633"/>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643" t="s">
        <v>14</v>
      </c>
      <c r="B89" s="2644"/>
      <c r="C89" s="2644"/>
      <c r="D89" s="2644"/>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632" t="s">
        <v>16</v>
      </c>
      <c r="B91" s="2633"/>
      <c r="C91" s="2633"/>
      <c r="D91" s="2634"/>
      <c r="E91" s="192" t="s">
        <v>340</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632" t="s">
        <v>28</v>
      </c>
      <c r="B98" s="2633"/>
      <c r="C98" s="2633"/>
      <c r="D98" s="2634"/>
      <c r="E98" s="2638" t="s">
        <v>61</v>
      </c>
      <c r="F98" s="2639"/>
      <c r="G98" s="2640" t="s">
        <v>29</v>
      </c>
      <c r="H98" s="2641"/>
      <c r="I98" s="2641"/>
      <c r="J98" s="2641"/>
      <c r="K98" s="2641"/>
      <c r="L98" s="2641"/>
      <c r="M98" s="2641"/>
      <c r="N98" s="2642"/>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632" t="s">
        <v>39</v>
      </c>
      <c r="B105" s="2633"/>
      <c r="C105" s="2633"/>
      <c r="D105" s="2634"/>
      <c r="E105" s="2635" t="s">
        <v>341</v>
      </c>
      <c r="F105" s="2636"/>
      <c r="G105" s="2636"/>
      <c r="H105" s="2636"/>
      <c r="I105" s="2636"/>
      <c r="J105" s="2636"/>
      <c r="K105" s="2636"/>
      <c r="L105" s="2636"/>
      <c r="M105" s="2636"/>
      <c r="N105" s="2637"/>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643" t="s">
        <v>3</v>
      </c>
      <c r="Q4" s="2644"/>
      <c r="R4" s="2644"/>
      <c r="S4" s="2644"/>
      <c r="T4" s="51" t="str">
        <f>LEFT(E83,1)</f>
        <v>Ｂ</v>
      </c>
      <c r="U4" s="2645" t="s">
        <v>4</v>
      </c>
      <c r="V4" s="2645"/>
      <c r="W4" s="2645"/>
      <c r="X4" s="264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第3節　公園・緑地</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憩いの場となる公園の充実</v>
      </c>
      <c r="F6" s="45"/>
      <c r="G6" s="45"/>
      <c r="H6" s="45"/>
      <c r="I6" s="45"/>
      <c r="J6" s="45"/>
      <c r="K6" s="45"/>
      <c r="L6" s="45"/>
      <c r="M6" s="45"/>
      <c r="N6" s="46"/>
      <c r="P6" s="2632" t="s">
        <v>7</v>
      </c>
      <c r="Q6" s="2633"/>
      <c r="R6" s="2633"/>
      <c r="S6" s="2633"/>
      <c r="T6" s="51" t="str">
        <f>LEFT(E85,1)</f>
        <v>Ｂ</v>
      </c>
      <c r="U6" s="2645" t="s">
        <v>8</v>
      </c>
      <c r="V6" s="2645"/>
      <c r="W6" s="2645"/>
      <c r="X6" s="264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647" t="s">
        <v>9</v>
      </c>
      <c r="B7" s="2648"/>
      <c r="C7" s="2648"/>
      <c r="D7" s="2648"/>
      <c r="E7" s="2649" t="str">
        <f t="shared" si="0"/>
        <v>総合運動公園管理</v>
      </c>
      <c r="F7" s="2650"/>
      <c r="G7" s="2650"/>
      <c r="H7" s="2650"/>
      <c r="I7" s="2650"/>
      <c r="J7" s="2650"/>
      <c r="K7" s="2650"/>
      <c r="L7" s="2650"/>
      <c r="M7" s="2650"/>
      <c r="N7" s="2651"/>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654" t="s">
        <v>10</v>
      </c>
      <c r="B8" s="2655"/>
      <c r="C8" s="2655"/>
      <c r="D8" s="2655"/>
      <c r="E8" s="2664" t="str">
        <f t="shared" si="0"/>
        <v>みどりと公園課</v>
      </c>
      <c r="F8" s="2665"/>
      <c r="G8" s="2665"/>
      <c r="H8" s="2665"/>
      <c r="I8" s="2665"/>
      <c r="J8" s="2665"/>
      <c r="K8" s="2665"/>
      <c r="L8" s="2665"/>
      <c r="M8" s="2665"/>
      <c r="N8" s="2666"/>
      <c r="P8" s="2667" t="s">
        <v>11</v>
      </c>
      <c r="Q8" s="2668"/>
      <c r="R8" s="2668"/>
      <c r="S8" s="2668"/>
      <c r="T8" s="98" t="str">
        <f>LEFT(E87,1)</f>
        <v>Ｂ</v>
      </c>
      <c r="U8" s="2669" t="s">
        <v>12</v>
      </c>
      <c r="V8" s="2669"/>
      <c r="W8" s="2669"/>
      <c r="X8" s="267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671" t="s">
        <v>13</v>
      </c>
      <c r="B9" s="2672"/>
      <c r="C9" s="2672"/>
      <c r="D9" s="2673"/>
      <c r="E9" s="2674" t="str">
        <f t="shared" si="0"/>
        <v>市民を始め、多くの人々に利用される市のスポーツ・レクリエーションの拠点である総合運動公園について、安全かつ快適に利用できるよう運営管理を行う。
公益財団法人新座市スポーツ協会を指定管理者とする（令和４年度～令和６年度）。</v>
      </c>
      <c r="F9" s="2675"/>
      <c r="G9" s="2675"/>
      <c r="H9" s="2675"/>
      <c r="I9" s="2675"/>
      <c r="J9" s="2675"/>
      <c r="K9" s="2675"/>
      <c r="L9" s="2675"/>
      <c r="M9" s="2675"/>
      <c r="N9" s="2676"/>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677" t="s">
        <v>14</v>
      </c>
      <c r="Q10" s="2678"/>
      <c r="R10" s="2678"/>
      <c r="S10" s="2678"/>
      <c r="T10" s="51" t="str">
        <f>LEFT(E89,1)</f>
        <v>Ａ</v>
      </c>
      <c r="U10" s="2669" t="s">
        <v>15</v>
      </c>
      <c r="V10" s="2669"/>
      <c r="W10" s="2669"/>
      <c r="X10" s="267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総合運動公園を含む体育施設等指定管理は、体育施設等に指定管理者制度を導入した平成２５年度以降、公益財団法人新座市スポーツ協会を指定管理者として施設の管理を行わせている。このため、当協会の蓄積されたノウハウのもとで適切に運営管理が行われた結果、安全かつ快適な公園利用に貢献した。</v>
      </c>
      <c r="U12" s="2652"/>
      <c r="V12" s="2652"/>
      <c r="W12" s="2652"/>
      <c r="X12" s="2653"/>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654" t="s">
        <v>17</v>
      </c>
      <c r="B14" s="2655"/>
      <c r="C14" s="2655"/>
      <c r="D14" s="2655"/>
      <c r="E14" s="2656" t="str">
        <f>E51</f>
        <v>■市が直接実施  □一部委託  ■全部委託・指定管理  □その他</v>
      </c>
      <c r="F14" s="2657"/>
      <c r="G14" s="2657"/>
      <c r="H14" s="2657"/>
      <c r="I14" s="2657"/>
      <c r="J14" s="2657"/>
      <c r="K14" s="2657"/>
      <c r="L14" s="2657"/>
      <c r="M14" s="2657"/>
      <c r="N14" s="2658"/>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654" t="s">
        <v>18</v>
      </c>
      <c r="B15" s="2655"/>
      <c r="C15" s="2655"/>
      <c r="D15" s="2655"/>
      <c r="E15" s="2656" t="str">
        <f>E52</f>
        <v>□国・県の制度　 □国・県の制度＋市独自の制度　 ■市独自の制度</v>
      </c>
      <c r="F15" s="2657"/>
      <c r="G15" s="2657"/>
      <c r="H15" s="2657"/>
      <c r="I15" s="2657"/>
      <c r="J15" s="2657"/>
      <c r="K15" s="2657"/>
      <c r="L15" s="2657"/>
      <c r="M15" s="2657"/>
      <c r="N15" s="2658"/>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659" t="s">
        <v>19</v>
      </c>
      <c r="B16" s="2660"/>
      <c r="C16" s="2660"/>
      <c r="D16" s="2660"/>
      <c r="E16" s="2661" t="str">
        <f>E53</f>
        <v>都市公園法</v>
      </c>
      <c r="F16" s="2662"/>
      <c r="G16" s="2662"/>
      <c r="H16" s="2662"/>
      <c r="I16" s="2662"/>
      <c r="J16" s="2662"/>
      <c r="K16" s="2662"/>
      <c r="L16" s="2662"/>
      <c r="M16" s="2662"/>
      <c r="N16" s="2663"/>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Ⅱ</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73783000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70783000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3000000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72108824</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1674176</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0.97730946152907849</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総合運動公園については、平成８年１０月からの供用開始以降、市のスポーツ・レクリエーションの拠点として、市民を始め、多くの人々に利用されている。運営管理については、公益財団法人新座市スポーツ協会を指定管理者として施設の管理を行わせた一方、市は、緊急を要する施設修繕や樹木剪定等を行った。また、当該公園用地６６，５３４．２５㎡の土地所有者３４名に対し、用地補償金を支払った。</v>
      </c>
      <c r="F26" s="142"/>
      <c r="G26" s="142"/>
      <c r="H26" s="142"/>
      <c r="I26" s="142"/>
      <c r="J26" s="142"/>
      <c r="K26" s="142"/>
      <c r="L26" s="142"/>
      <c r="M26" s="142"/>
      <c r="N26" s="143"/>
      <c r="O26" s="12"/>
      <c r="P26" s="2667" t="s">
        <v>39</v>
      </c>
      <c r="Q26" s="2668"/>
      <c r="R26" s="2668"/>
      <c r="S26" s="2679"/>
      <c r="T26" s="75" t="str">
        <f>E105</f>
        <v>指定管理に係る施設使用料については、地方自治法第２４４条の２第８項に定める利用料金制を採用せず、市の歳入として取り扱ってきた。令和７年度以降の指定管理者選定方法については、民間事業者を含めた公簿とすることを決定し、利用料金制を採用することで、経営努力による使用料収入の増加及びより質の高い施設管理が期待される。</v>
      </c>
      <c r="U26" s="2652"/>
      <c r="V26" s="2652"/>
      <c r="W26" s="2652"/>
      <c r="X26" s="2653"/>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新座市体育施設等の管理運営に係る基本協定</v>
      </c>
      <c r="C33" s="135"/>
      <c r="D33" s="15" t="str">
        <f t="shared" ref="D33:E36" si="1">D70</f>
        <v>件</v>
      </c>
      <c r="E33" s="133">
        <f t="shared" si="1"/>
        <v>1</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第3節　公園・緑地</v>
      </c>
      <c r="F42" s="45"/>
      <c r="G42" s="45"/>
      <c r="H42" s="45"/>
      <c r="I42" s="45"/>
      <c r="J42" s="45"/>
      <c r="K42" s="45"/>
      <c r="L42" s="45"/>
      <c r="M42" s="45"/>
      <c r="N42" s="46"/>
      <c r="AA42" s="2">
        <v>3</v>
      </c>
      <c r="AB42" s="2" t="s">
        <v>258</v>
      </c>
    </row>
    <row r="43" spans="1:35" ht="20.100000000000001" customHeight="1" x14ac:dyDescent="0.15">
      <c r="A43" s="43" t="s">
        <v>6</v>
      </c>
      <c r="B43" s="44"/>
      <c r="C43" s="44"/>
      <c r="D43" s="44"/>
      <c r="E43" s="45" t="str">
        <f>AB43</f>
        <v>施策２　憩いの場となる公園の充実</v>
      </c>
      <c r="F43" s="45"/>
      <c r="G43" s="45"/>
      <c r="H43" s="45"/>
      <c r="I43" s="45"/>
      <c r="J43" s="45"/>
      <c r="K43" s="45"/>
      <c r="L43" s="45"/>
      <c r="M43" s="45"/>
      <c r="N43" s="46"/>
      <c r="AA43" s="2">
        <v>2</v>
      </c>
      <c r="AB43" s="2" t="s">
        <v>300</v>
      </c>
    </row>
    <row r="44" spans="1:35" ht="20.100000000000001" customHeight="1" x14ac:dyDescent="0.15">
      <c r="A44" s="2691" t="s">
        <v>9</v>
      </c>
      <c r="B44" s="2692"/>
      <c r="C44" s="2692"/>
      <c r="D44" s="2692"/>
      <c r="E44" s="2693" t="s">
        <v>342</v>
      </c>
      <c r="F44" s="2694"/>
      <c r="G44" s="2694"/>
      <c r="H44" s="2694"/>
      <c r="I44" s="2694"/>
      <c r="J44" s="2694"/>
      <c r="K44" s="2694"/>
      <c r="L44" s="2694"/>
      <c r="M44" s="2694"/>
      <c r="N44" s="2695"/>
    </row>
    <row r="45" spans="1:35" ht="20.100000000000001" customHeight="1" x14ac:dyDescent="0.15">
      <c r="A45" s="2686" t="s">
        <v>10</v>
      </c>
      <c r="B45" s="2687"/>
      <c r="C45" s="2687"/>
      <c r="D45" s="2687"/>
      <c r="E45" s="2696" t="s">
        <v>261</v>
      </c>
      <c r="F45" s="2697"/>
      <c r="G45" s="2697"/>
      <c r="H45" s="2697"/>
      <c r="I45" s="2697"/>
      <c r="J45" s="2697"/>
      <c r="K45" s="2697"/>
      <c r="L45" s="2697"/>
      <c r="M45" s="2697"/>
      <c r="N45" s="2698"/>
    </row>
    <row r="46" spans="1:35" ht="20.100000000000001" customHeight="1" x14ac:dyDescent="0.15">
      <c r="A46" s="2680" t="s">
        <v>13</v>
      </c>
      <c r="B46" s="2681"/>
      <c r="C46" s="2681"/>
      <c r="D46" s="2682"/>
      <c r="E46" s="2683" t="s">
        <v>343</v>
      </c>
      <c r="F46" s="2684"/>
      <c r="G46" s="2684"/>
      <c r="H46" s="2684"/>
      <c r="I46" s="2684"/>
      <c r="J46" s="2684"/>
      <c r="K46" s="2684"/>
      <c r="L46" s="2684"/>
      <c r="M46" s="2684"/>
      <c r="N46" s="2685"/>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686" t="s">
        <v>17</v>
      </c>
      <c r="B51" s="2687"/>
      <c r="C51" s="2687"/>
      <c r="D51" s="2687"/>
      <c r="E51" s="2688" t="str">
        <f>AA52 &amp; "市が直接実施  " &amp; AB52  &amp; "一部委託  "  &amp; AC52 &amp; "全部委託・指定管理  " &amp; AD52 &amp; "その他"</f>
        <v>■市が直接実施  □一部委託  ■全部委託・指定管理  □その他</v>
      </c>
      <c r="F51" s="2689"/>
      <c r="G51" s="2689"/>
      <c r="H51" s="2689"/>
      <c r="I51" s="2689"/>
      <c r="J51" s="2689"/>
      <c r="K51" s="2689"/>
      <c r="L51" s="2689"/>
      <c r="M51" s="2689"/>
      <c r="N51" s="2690"/>
    </row>
    <row r="52" spans="1:40" ht="20.100000000000001" customHeight="1" x14ac:dyDescent="0.15">
      <c r="A52" s="2686" t="s">
        <v>18</v>
      </c>
      <c r="B52" s="2687"/>
      <c r="C52" s="2687"/>
      <c r="D52" s="2687"/>
      <c r="E52" s="2688" t="str">
        <f>AA53 &amp; "国・県の制度　 " &amp; AB53  &amp; "国・県の制度＋市独自の制度　 "  &amp; AC53  &amp; "市独自の制度"</f>
        <v>□国・県の制度　 □国・県の制度＋市独自の制度　 ■市独自の制度</v>
      </c>
      <c r="F52" s="2689"/>
      <c r="G52" s="2689"/>
      <c r="H52" s="2689"/>
      <c r="I52" s="2689"/>
      <c r="J52" s="2689"/>
      <c r="K52" s="2689"/>
      <c r="L52" s="2689"/>
      <c r="M52" s="2689"/>
      <c r="N52" s="2690"/>
      <c r="AA52" s="2" t="s">
        <v>49</v>
      </c>
      <c r="AB52" s="2" t="s">
        <v>50</v>
      </c>
      <c r="AC52" s="2" t="s">
        <v>49</v>
      </c>
      <c r="AD52" s="2" t="s">
        <v>50</v>
      </c>
    </row>
    <row r="53" spans="1:40" ht="20.100000000000001" customHeight="1" thickBot="1" x14ac:dyDescent="0.2">
      <c r="A53" s="2699" t="s">
        <v>19</v>
      </c>
      <c r="B53" s="2700"/>
      <c r="C53" s="2700"/>
      <c r="D53" s="2700"/>
      <c r="E53" s="2701" t="s">
        <v>310</v>
      </c>
      <c r="F53" s="2702"/>
      <c r="G53" s="2702"/>
      <c r="H53" s="2702"/>
      <c r="I53" s="2702"/>
      <c r="J53" s="2702"/>
      <c r="K53" s="2702"/>
      <c r="L53" s="2702"/>
      <c r="M53" s="2702"/>
      <c r="N53" s="2703"/>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73783000</v>
      </c>
      <c r="F57" s="126"/>
      <c r="G57" s="126">
        <f>IFERROR(HLOOKUP($AF$38,$AA$56:$AI$57,2,FALSE)*1000,"")</f>
        <v>74795000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73003</v>
      </c>
      <c r="AE57" s="17">
        <v>73783</v>
      </c>
      <c r="AF57" s="17">
        <v>74795</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70783000</v>
      </c>
      <c r="G58" s="9"/>
      <c r="H58" s="10">
        <f>IFERROR(G57-H59,"")</f>
        <v>69795000</v>
      </c>
      <c r="I58" s="9"/>
      <c r="J58" s="10">
        <f>IFERROR(I57-J59,"")</f>
        <v>0</v>
      </c>
      <c r="K58" s="9"/>
      <c r="L58" s="10">
        <f>IFERROR(K57-L59,"")</f>
        <v>0</v>
      </c>
      <c r="M58" s="9"/>
      <c r="N58" s="11">
        <f>IFERROR(M57-N59,"")</f>
        <v>0</v>
      </c>
      <c r="AA58" s="17">
        <v>0</v>
      </c>
      <c r="AB58" s="17">
        <v>0</v>
      </c>
      <c r="AC58" s="17">
        <v>0</v>
      </c>
      <c r="AD58" s="17">
        <v>56778354</v>
      </c>
      <c r="AE58" s="17">
        <v>72108824</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3000000</v>
      </c>
      <c r="G59" s="9"/>
      <c r="H59" s="10">
        <f>IFERROR(HLOOKUP($AF$38,$AA$60:$AI$61,2,FALSE)*1000,"")</f>
        <v>5000000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72108824</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1674176</v>
      </c>
      <c r="F61" s="126"/>
      <c r="G61" s="126">
        <f>IFERROR(G57-G60,"")</f>
        <v>74795000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3000</v>
      </c>
      <c r="AF61" s="18">
        <f t="shared" si="2"/>
        <v>5000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0.97730946152907849</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344</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345</v>
      </c>
      <c r="C70" s="135"/>
      <c r="D70" s="20" t="s">
        <v>77</v>
      </c>
      <c r="E70" s="175">
        <f>IFERROR(HLOOKUP($AE$38,$AA$76:$AI$80,2,FALSE),"")</f>
        <v>1</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3000</v>
      </c>
      <c r="AF70" s="19">
        <v>5000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704" t="s">
        <v>7</v>
      </c>
      <c r="B85" s="2705"/>
      <c r="C85" s="2705"/>
      <c r="D85" s="2705"/>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704" t="s">
        <v>11</v>
      </c>
      <c r="B87" s="2705"/>
      <c r="C87" s="2705"/>
      <c r="D87" s="2705"/>
      <c r="E87" s="177" t="s">
        <v>117</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715" t="s">
        <v>14</v>
      </c>
      <c r="B89" s="2716"/>
      <c r="C89" s="2716"/>
      <c r="D89" s="2716"/>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704" t="s">
        <v>16</v>
      </c>
      <c r="B91" s="2705"/>
      <c r="C91" s="2705"/>
      <c r="D91" s="2706"/>
      <c r="E91" s="192" t="s">
        <v>346</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704" t="s">
        <v>28</v>
      </c>
      <c r="B98" s="2705"/>
      <c r="C98" s="2705"/>
      <c r="D98" s="2706"/>
      <c r="E98" s="2710" t="s">
        <v>119</v>
      </c>
      <c r="F98" s="2711"/>
      <c r="G98" s="2712" t="s">
        <v>29</v>
      </c>
      <c r="H98" s="2713"/>
      <c r="I98" s="2713"/>
      <c r="J98" s="2713"/>
      <c r="K98" s="2713"/>
      <c r="L98" s="2713"/>
      <c r="M98" s="2713"/>
      <c r="N98" s="2714"/>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704" t="s">
        <v>39</v>
      </c>
      <c r="B105" s="2705"/>
      <c r="C105" s="2705"/>
      <c r="D105" s="2706"/>
      <c r="E105" s="2707" t="s">
        <v>347</v>
      </c>
      <c r="F105" s="2708"/>
      <c r="G105" s="2708"/>
      <c r="H105" s="2708"/>
      <c r="I105" s="2708"/>
      <c r="J105" s="2708"/>
      <c r="K105" s="2708"/>
      <c r="L105" s="2708"/>
      <c r="M105" s="2708"/>
      <c r="N105" s="2709"/>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715" t="s">
        <v>3</v>
      </c>
      <c r="Q4" s="2716"/>
      <c r="R4" s="2716"/>
      <c r="S4" s="2716"/>
      <c r="T4" s="51" t="str">
        <f>LEFT(E83,1)</f>
        <v>Ｂ</v>
      </c>
      <c r="U4" s="2717" t="s">
        <v>4</v>
      </c>
      <c r="V4" s="2717"/>
      <c r="W4" s="2717"/>
      <c r="X4" s="271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第3節　公園・緑地</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憩いの場となる公園の充実</v>
      </c>
      <c r="F6" s="45"/>
      <c r="G6" s="45"/>
      <c r="H6" s="45"/>
      <c r="I6" s="45"/>
      <c r="J6" s="45"/>
      <c r="K6" s="45"/>
      <c r="L6" s="45"/>
      <c r="M6" s="45"/>
      <c r="N6" s="46"/>
      <c r="P6" s="2704" t="s">
        <v>7</v>
      </c>
      <c r="Q6" s="2705"/>
      <c r="R6" s="2705"/>
      <c r="S6" s="2705"/>
      <c r="T6" s="51" t="str">
        <f>LEFT(E85,1)</f>
        <v>Ｂ</v>
      </c>
      <c r="U6" s="2717" t="s">
        <v>8</v>
      </c>
      <c r="V6" s="2717"/>
      <c r="W6" s="2717"/>
      <c r="X6" s="271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719" t="s">
        <v>9</v>
      </c>
      <c r="B7" s="2720"/>
      <c r="C7" s="2720"/>
      <c r="D7" s="2720"/>
      <c r="E7" s="2721" t="str">
        <f t="shared" si="0"/>
        <v>総合運動公園施設整備</v>
      </c>
      <c r="F7" s="2722"/>
      <c r="G7" s="2722"/>
      <c r="H7" s="2722"/>
      <c r="I7" s="2722"/>
      <c r="J7" s="2722"/>
      <c r="K7" s="2722"/>
      <c r="L7" s="2722"/>
      <c r="M7" s="2722"/>
      <c r="N7" s="2723"/>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726" t="s">
        <v>10</v>
      </c>
      <c r="B8" s="2727"/>
      <c r="C8" s="2727"/>
      <c r="D8" s="2727"/>
      <c r="E8" s="2736" t="str">
        <f t="shared" si="0"/>
        <v>みどりと公園課</v>
      </c>
      <c r="F8" s="2737"/>
      <c r="G8" s="2737"/>
      <c r="H8" s="2737"/>
      <c r="I8" s="2737"/>
      <c r="J8" s="2737"/>
      <c r="K8" s="2737"/>
      <c r="L8" s="2737"/>
      <c r="M8" s="2737"/>
      <c r="N8" s="2738"/>
      <c r="P8" s="2739" t="s">
        <v>11</v>
      </c>
      <c r="Q8" s="2740"/>
      <c r="R8" s="2740"/>
      <c r="S8" s="2740"/>
      <c r="T8" s="98" t="str">
        <f>LEFT(E87,1)</f>
        <v>Ａ</v>
      </c>
      <c r="U8" s="2741" t="s">
        <v>12</v>
      </c>
      <c r="V8" s="2741"/>
      <c r="W8" s="2741"/>
      <c r="X8" s="274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743" t="s">
        <v>13</v>
      </c>
      <c r="B9" s="2744"/>
      <c r="C9" s="2744"/>
      <c r="D9" s="2745"/>
      <c r="E9" s="2746" t="str">
        <f t="shared" si="0"/>
        <v>市民を始め、多くの人々に利用される市のスポーツ・レクリエーションの拠点である総合運動公園について、安全かつ快適に利用できるよう、各施設の改良改修を行う。</v>
      </c>
      <c r="F9" s="2747"/>
      <c r="G9" s="2747"/>
      <c r="H9" s="2747"/>
      <c r="I9" s="2747"/>
      <c r="J9" s="2747"/>
      <c r="K9" s="2747"/>
      <c r="L9" s="2747"/>
      <c r="M9" s="2747"/>
      <c r="N9" s="2748"/>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749" t="s">
        <v>14</v>
      </c>
      <c r="Q10" s="2750"/>
      <c r="R10" s="2750"/>
      <c r="S10" s="2750"/>
      <c r="T10" s="51" t="str">
        <f>LEFT(E89,1)</f>
        <v>Ａ</v>
      </c>
      <c r="U10" s="2741" t="s">
        <v>15</v>
      </c>
      <c r="V10" s="2741"/>
      <c r="W10" s="2741"/>
      <c r="X10" s="274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令和５年度については、総合運動公園水道水栓設置工事及び総合運動公園牡丹園防草シート更新工事の２件を実施した結果、安全かつ快適な公園利用に貢献した。</v>
      </c>
      <c r="U12" s="2724"/>
      <c r="V12" s="2724"/>
      <c r="W12" s="2724"/>
      <c r="X12" s="2725"/>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726" t="s">
        <v>17</v>
      </c>
      <c r="B14" s="2727"/>
      <c r="C14" s="2727"/>
      <c r="D14" s="2727"/>
      <c r="E14" s="2728" t="str">
        <f>E51</f>
        <v>■市が直接実施  □一部委託  □全部委託・指定管理  □その他</v>
      </c>
      <c r="F14" s="2729"/>
      <c r="G14" s="2729"/>
      <c r="H14" s="2729"/>
      <c r="I14" s="2729"/>
      <c r="J14" s="2729"/>
      <c r="K14" s="2729"/>
      <c r="L14" s="2729"/>
      <c r="M14" s="2729"/>
      <c r="N14" s="2730"/>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726" t="s">
        <v>18</v>
      </c>
      <c r="B15" s="2727"/>
      <c r="C15" s="2727"/>
      <c r="D15" s="2727"/>
      <c r="E15" s="2728" t="str">
        <f>E52</f>
        <v>□国・県の制度　 □国・県の制度＋市独自の制度　 ■市独自の制度</v>
      </c>
      <c r="F15" s="2729"/>
      <c r="G15" s="2729"/>
      <c r="H15" s="2729"/>
      <c r="I15" s="2729"/>
      <c r="J15" s="2729"/>
      <c r="K15" s="2729"/>
      <c r="L15" s="2729"/>
      <c r="M15" s="2729"/>
      <c r="N15" s="2730"/>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731" t="s">
        <v>19</v>
      </c>
      <c r="B16" s="2732"/>
      <c r="C16" s="2732"/>
      <c r="D16" s="2732"/>
      <c r="E16" s="2733" t="str">
        <f>E53</f>
        <v>都市公園法</v>
      </c>
      <c r="F16" s="2734"/>
      <c r="G16" s="2734"/>
      <c r="H16" s="2734"/>
      <c r="I16" s="2734"/>
      <c r="J16" s="2734"/>
      <c r="K16" s="2734"/>
      <c r="L16" s="2734"/>
      <c r="M16" s="2734"/>
      <c r="N16" s="2735"/>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780000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780000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770000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10000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0.98717948717948723</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総合運動公園については、平成８年１０月からの供用開始以降、市のスポーツ・レクリエーションの拠点として、市民を始め、多くの人々に利用されている。市は、苦情や要望等による突発的な施設改修等を行った。</v>
      </c>
      <c r="F26" s="142"/>
      <c r="G26" s="142"/>
      <c r="H26" s="142"/>
      <c r="I26" s="142"/>
      <c r="J26" s="142"/>
      <c r="K26" s="142"/>
      <c r="L26" s="142"/>
      <c r="M26" s="142"/>
      <c r="N26" s="143"/>
      <c r="O26" s="12"/>
      <c r="P26" s="2739" t="s">
        <v>39</v>
      </c>
      <c r="Q26" s="2740"/>
      <c r="R26" s="2740"/>
      <c r="S26" s="2751"/>
      <c r="T26" s="75" t="str">
        <f>E105</f>
        <v>今後についても、苦情や要望等による突発的な施設改修等を行っていく。</v>
      </c>
      <c r="U26" s="2724"/>
      <c r="V26" s="2724"/>
      <c r="W26" s="2724"/>
      <c r="X26" s="2725"/>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施設改良改修工事</v>
      </c>
      <c r="C33" s="135"/>
      <c r="D33" s="15" t="str">
        <f t="shared" ref="D33:E36" si="1">D70</f>
        <v>件</v>
      </c>
      <c r="E33" s="133">
        <f t="shared" si="1"/>
        <v>2</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第3節　公園・緑地</v>
      </c>
      <c r="F42" s="45"/>
      <c r="G42" s="45"/>
      <c r="H42" s="45"/>
      <c r="I42" s="45"/>
      <c r="J42" s="45"/>
      <c r="K42" s="45"/>
      <c r="L42" s="45"/>
      <c r="M42" s="45"/>
      <c r="N42" s="46"/>
      <c r="AA42" s="2">
        <v>3</v>
      </c>
      <c r="AB42" s="2" t="s">
        <v>258</v>
      </c>
    </row>
    <row r="43" spans="1:35" ht="20.100000000000001" customHeight="1" x14ac:dyDescent="0.15">
      <c r="A43" s="43" t="s">
        <v>6</v>
      </c>
      <c r="B43" s="44"/>
      <c r="C43" s="44"/>
      <c r="D43" s="44"/>
      <c r="E43" s="45" t="str">
        <f>AB43</f>
        <v>施策２　憩いの場となる公園の充実</v>
      </c>
      <c r="F43" s="45"/>
      <c r="G43" s="45"/>
      <c r="H43" s="45"/>
      <c r="I43" s="45"/>
      <c r="J43" s="45"/>
      <c r="K43" s="45"/>
      <c r="L43" s="45"/>
      <c r="M43" s="45"/>
      <c r="N43" s="46"/>
      <c r="AA43" s="2">
        <v>2</v>
      </c>
      <c r="AB43" s="2" t="s">
        <v>300</v>
      </c>
    </row>
    <row r="44" spans="1:35" ht="20.100000000000001" customHeight="1" x14ac:dyDescent="0.15">
      <c r="A44" s="2763" t="s">
        <v>9</v>
      </c>
      <c r="B44" s="2764"/>
      <c r="C44" s="2764"/>
      <c r="D44" s="2764"/>
      <c r="E44" s="2765" t="s">
        <v>348</v>
      </c>
      <c r="F44" s="2766"/>
      <c r="G44" s="2766"/>
      <c r="H44" s="2766"/>
      <c r="I44" s="2766"/>
      <c r="J44" s="2766"/>
      <c r="K44" s="2766"/>
      <c r="L44" s="2766"/>
      <c r="M44" s="2766"/>
      <c r="N44" s="2767"/>
    </row>
    <row r="45" spans="1:35" ht="20.100000000000001" customHeight="1" x14ac:dyDescent="0.15">
      <c r="A45" s="2758" t="s">
        <v>10</v>
      </c>
      <c r="B45" s="2759"/>
      <c r="C45" s="2759"/>
      <c r="D45" s="2759"/>
      <c r="E45" s="2768" t="s">
        <v>261</v>
      </c>
      <c r="F45" s="2769"/>
      <c r="G45" s="2769"/>
      <c r="H45" s="2769"/>
      <c r="I45" s="2769"/>
      <c r="J45" s="2769"/>
      <c r="K45" s="2769"/>
      <c r="L45" s="2769"/>
      <c r="M45" s="2769"/>
      <c r="N45" s="2770"/>
    </row>
    <row r="46" spans="1:35" ht="20.100000000000001" customHeight="1" x14ac:dyDescent="0.15">
      <c r="A46" s="2752" t="s">
        <v>13</v>
      </c>
      <c r="B46" s="2753"/>
      <c r="C46" s="2753"/>
      <c r="D46" s="2754"/>
      <c r="E46" s="2755" t="s">
        <v>349</v>
      </c>
      <c r="F46" s="2756"/>
      <c r="G46" s="2756"/>
      <c r="H46" s="2756"/>
      <c r="I46" s="2756"/>
      <c r="J46" s="2756"/>
      <c r="K46" s="2756"/>
      <c r="L46" s="2756"/>
      <c r="M46" s="2756"/>
      <c r="N46" s="2757"/>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758" t="s">
        <v>17</v>
      </c>
      <c r="B51" s="2759"/>
      <c r="C51" s="2759"/>
      <c r="D51" s="2759"/>
      <c r="E51" s="2760" t="str">
        <f>AA52 &amp; "市が直接実施  " &amp; AB52  &amp; "一部委託  "  &amp; AC52 &amp; "全部委託・指定管理  " &amp; AD52 &amp; "その他"</f>
        <v>■市が直接実施  □一部委託  □全部委託・指定管理  □その他</v>
      </c>
      <c r="F51" s="2761"/>
      <c r="G51" s="2761"/>
      <c r="H51" s="2761"/>
      <c r="I51" s="2761"/>
      <c r="J51" s="2761"/>
      <c r="K51" s="2761"/>
      <c r="L51" s="2761"/>
      <c r="M51" s="2761"/>
      <c r="N51" s="2762"/>
    </row>
    <row r="52" spans="1:40" ht="20.100000000000001" customHeight="1" x14ac:dyDescent="0.15">
      <c r="A52" s="2758" t="s">
        <v>18</v>
      </c>
      <c r="B52" s="2759"/>
      <c r="C52" s="2759"/>
      <c r="D52" s="2759"/>
      <c r="E52" s="2760" t="str">
        <f>AA53 &amp; "国・県の制度　 " &amp; AB53  &amp; "国・県の制度＋市独自の制度　 "  &amp; AC53  &amp; "市独自の制度"</f>
        <v>□国・県の制度　 □国・県の制度＋市独自の制度　 ■市独自の制度</v>
      </c>
      <c r="F52" s="2761"/>
      <c r="G52" s="2761"/>
      <c r="H52" s="2761"/>
      <c r="I52" s="2761"/>
      <c r="J52" s="2761"/>
      <c r="K52" s="2761"/>
      <c r="L52" s="2761"/>
      <c r="M52" s="2761"/>
      <c r="N52" s="2762"/>
      <c r="AA52" s="2" t="s">
        <v>49</v>
      </c>
      <c r="AB52" s="2" t="s">
        <v>50</v>
      </c>
      <c r="AC52" s="2" t="s">
        <v>50</v>
      </c>
      <c r="AD52" s="2" t="s">
        <v>50</v>
      </c>
    </row>
    <row r="53" spans="1:40" ht="20.100000000000001" customHeight="1" thickBot="1" x14ac:dyDescent="0.2">
      <c r="A53" s="2771" t="s">
        <v>19</v>
      </c>
      <c r="B53" s="2772"/>
      <c r="C53" s="2772"/>
      <c r="D53" s="2772"/>
      <c r="E53" s="2773" t="s">
        <v>310</v>
      </c>
      <c r="F53" s="2774"/>
      <c r="G53" s="2774"/>
      <c r="H53" s="2774"/>
      <c r="I53" s="2774"/>
      <c r="J53" s="2774"/>
      <c r="K53" s="2774"/>
      <c r="L53" s="2774"/>
      <c r="M53" s="2774"/>
      <c r="N53" s="2775"/>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780000</v>
      </c>
      <c r="F57" s="126"/>
      <c r="G57" s="126">
        <f>IFERROR(HLOOKUP($AF$38,$AA$56:$AI$57,2,FALSE)*1000,"")</f>
        <v>10000000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780</v>
      </c>
      <c r="AE57" s="17">
        <v>780</v>
      </c>
      <c r="AF57" s="17">
        <v>10000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780000</v>
      </c>
      <c r="G58" s="9"/>
      <c r="H58" s="10">
        <f>IFERROR(G57-H59,"")</f>
        <v>10000000</v>
      </c>
      <c r="I58" s="9"/>
      <c r="J58" s="10">
        <f>IFERROR(I57-J59,"")</f>
        <v>0</v>
      </c>
      <c r="K58" s="9"/>
      <c r="L58" s="10">
        <f>IFERROR(K57-L59,"")</f>
        <v>0</v>
      </c>
      <c r="M58" s="9"/>
      <c r="N58" s="11">
        <f>IFERROR(M57-N59,"")</f>
        <v>0</v>
      </c>
      <c r="AA58" s="17">
        <v>0</v>
      </c>
      <c r="AB58" s="17">
        <v>0</v>
      </c>
      <c r="AC58" s="17">
        <v>0</v>
      </c>
      <c r="AD58" s="17">
        <v>638000</v>
      </c>
      <c r="AE58" s="17">
        <v>770000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770000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10000</v>
      </c>
      <c r="F61" s="126"/>
      <c r="G61" s="126">
        <f>IFERROR(G57-G60,"")</f>
        <v>10000000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0.98717948717948723</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350</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351</v>
      </c>
      <c r="C70" s="135"/>
      <c r="D70" s="20" t="s">
        <v>77</v>
      </c>
      <c r="E70" s="175">
        <f>IFERROR(HLOOKUP($AE$38,$AA$76:$AI$80,2,FALSE),"")</f>
        <v>2</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776" t="s">
        <v>7</v>
      </c>
      <c r="B85" s="2777"/>
      <c r="C85" s="2777"/>
      <c r="D85" s="2777"/>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776" t="s">
        <v>11</v>
      </c>
      <c r="B87" s="2777"/>
      <c r="C87" s="2777"/>
      <c r="D87" s="2777"/>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787" t="s">
        <v>14</v>
      </c>
      <c r="B89" s="2788"/>
      <c r="C89" s="2788"/>
      <c r="D89" s="2788"/>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776" t="s">
        <v>16</v>
      </c>
      <c r="B91" s="2777"/>
      <c r="C91" s="2777"/>
      <c r="D91" s="2778"/>
      <c r="E91" s="192" t="s">
        <v>352</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776" t="s">
        <v>28</v>
      </c>
      <c r="B98" s="2777"/>
      <c r="C98" s="2777"/>
      <c r="D98" s="2778"/>
      <c r="E98" s="2782" t="s">
        <v>61</v>
      </c>
      <c r="F98" s="2783"/>
      <c r="G98" s="2784" t="s">
        <v>29</v>
      </c>
      <c r="H98" s="2785"/>
      <c r="I98" s="2785"/>
      <c r="J98" s="2785"/>
      <c r="K98" s="2785"/>
      <c r="L98" s="2785"/>
      <c r="M98" s="2785"/>
      <c r="N98" s="2786"/>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776" t="s">
        <v>39</v>
      </c>
      <c r="B105" s="2777"/>
      <c r="C105" s="2777"/>
      <c r="D105" s="2778"/>
      <c r="E105" s="2779" t="s">
        <v>353</v>
      </c>
      <c r="F105" s="2780"/>
      <c r="G105" s="2780"/>
      <c r="H105" s="2780"/>
      <c r="I105" s="2780"/>
      <c r="J105" s="2780"/>
      <c r="K105" s="2780"/>
      <c r="L105" s="2780"/>
      <c r="M105" s="2780"/>
      <c r="N105" s="2781"/>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787" t="s">
        <v>3</v>
      </c>
      <c r="Q4" s="2788"/>
      <c r="R4" s="2788"/>
      <c r="S4" s="2788"/>
      <c r="T4" s="51" t="str">
        <f>LEFT(E83,1)</f>
        <v>Ｂ</v>
      </c>
      <c r="U4" s="2789" t="s">
        <v>4</v>
      </c>
      <c r="V4" s="2789"/>
      <c r="W4" s="2789"/>
      <c r="X4" s="279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第4節　道路</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道路交通網の整備</v>
      </c>
      <c r="F6" s="45"/>
      <c r="G6" s="45"/>
      <c r="H6" s="45"/>
      <c r="I6" s="45"/>
      <c r="J6" s="45"/>
      <c r="K6" s="45"/>
      <c r="L6" s="45"/>
      <c r="M6" s="45"/>
      <c r="N6" s="46"/>
      <c r="P6" s="2776" t="s">
        <v>7</v>
      </c>
      <c r="Q6" s="2777"/>
      <c r="R6" s="2777"/>
      <c r="S6" s="2777"/>
      <c r="T6" s="51" t="str">
        <f>LEFT(E85,1)</f>
        <v>Ｂ</v>
      </c>
      <c r="U6" s="2789" t="s">
        <v>8</v>
      </c>
      <c r="V6" s="2789"/>
      <c r="W6" s="2789"/>
      <c r="X6" s="279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791" t="s">
        <v>9</v>
      </c>
      <c r="B7" s="2792"/>
      <c r="C7" s="2792"/>
      <c r="D7" s="2792"/>
      <c r="E7" s="2793" t="str">
        <f t="shared" si="0"/>
        <v>道路拡幅用地取得</v>
      </c>
      <c r="F7" s="2794"/>
      <c r="G7" s="2794"/>
      <c r="H7" s="2794"/>
      <c r="I7" s="2794"/>
      <c r="J7" s="2794"/>
      <c r="K7" s="2794"/>
      <c r="L7" s="2794"/>
      <c r="M7" s="2794"/>
      <c r="N7" s="2795"/>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798" t="s">
        <v>10</v>
      </c>
      <c r="B8" s="2799"/>
      <c r="C8" s="2799"/>
      <c r="D8" s="2799"/>
      <c r="E8" s="2808" t="str">
        <f t="shared" si="0"/>
        <v>道路管理課</v>
      </c>
      <c r="F8" s="2809"/>
      <c r="G8" s="2809"/>
      <c r="H8" s="2809"/>
      <c r="I8" s="2809"/>
      <c r="J8" s="2809"/>
      <c r="K8" s="2809"/>
      <c r="L8" s="2809"/>
      <c r="M8" s="2809"/>
      <c r="N8" s="2810"/>
      <c r="P8" s="2811" t="s">
        <v>11</v>
      </c>
      <c r="Q8" s="2812"/>
      <c r="R8" s="2812"/>
      <c r="S8" s="2812"/>
      <c r="T8" s="98" t="str">
        <f>LEFT(E87,1)</f>
        <v>Ａ</v>
      </c>
      <c r="U8" s="2813" t="s">
        <v>12</v>
      </c>
      <c r="V8" s="2813"/>
      <c r="W8" s="2813"/>
      <c r="X8" s="281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815" t="s">
        <v>13</v>
      </c>
      <c r="B9" s="2816"/>
      <c r="C9" s="2816"/>
      <c r="D9" s="2817"/>
      <c r="E9" s="2818" t="str">
        <f t="shared" si="0"/>
        <v>市道の危険箇所等の改善を図る目的で、道路整備基本計画に基づき、拡幅用地を取得する。</v>
      </c>
      <c r="F9" s="2819"/>
      <c r="G9" s="2819"/>
      <c r="H9" s="2819"/>
      <c r="I9" s="2819"/>
      <c r="J9" s="2819"/>
      <c r="K9" s="2819"/>
      <c r="L9" s="2819"/>
      <c r="M9" s="2819"/>
      <c r="N9" s="2820"/>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821" t="s">
        <v>14</v>
      </c>
      <c r="Q10" s="2822"/>
      <c r="R10" s="2822"/>
      <c r="S10" s="2822"/>
      <c r="T10" s="51" t="str">
        <f>LEFT(E89,1)</f>
        <v>Ａ</v>
      </c>
      <c r="U10" s="2813" t="s">
        <v>15</v>
      </c>
      <c r="V10" s="2813"/>
      <c r="W10" s="2813"/>
      <c r="X10" s="281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歩行者の安全性や快適性に配慮し、道路の拡幅や歩道の確保を新座市道路整備基本計画に基づいて計画的に進め、安全な道路環境づくりに取り組んだ。</v>
      </c>
      <c r="U12" s="2796"/>
      <c r="V12" s="2796"/>
      <c r="W12" s="2796"/>
      <c r="X12" s="2797"/>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798" t="s">
        <v>17</v>
      </c>
      <c r="B14" s="2799"/>
      <c r="C14" s="2799"/>
      <c r="D14" s="2799"/>
      <c r="E14" s="2800" t="str">
        <f>E51</f>
        <v>■市が直接実施  □一部委託  □全部委託・指定管理  □その他</v>
      </c>
      <c r="F14" s="2801"/>
      <c r="G14" s="2801"/>
      <c r="H14" s="2801"/>
      <c r="I14" s="2801"/>
      <c r="J14" s="2801"/>
      <c r="K14" s="2801"/>
      <c r="L14" s="2801"/>
      <c r="M14" s="2801"/>
      <c r="N14" s="2802"/>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798" t="s">
        <v>18</v>
      </c>
      <c r="B15" s="2799"/>
      <c r="C15" s="2799"/>
      <c r="D15" s="2799"/>
      <c r="E15" s="2800" t="str">
        <f>E52</f>
        <v>□国・県の制度　 □国・県の制度＋市独自の制度　 ■市独自の制度</v>
      </c>
      <c r="F15" s="2801"/>
      <c r="G15" s="2801"/>
      <c r="H15" s="2801"/>
      <c r="I15" s="2801"/>
      <c r="J15" s="2801"/>
      <c r="K15" s="2801"/>
      <c r="L15" s="2801"/>
      <c r="M15" s="2801"/>
      <c r="N15" s="2802"/>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803" t="s">
        <v>19</v>
      </c>
      <c r="B16" s="2804"/>
      <c r="C16" s="2804"/>
      <c r="D16" s="2804"/>
      <c r="E16" s="2805" t="str">
        <f>E53</f>
        <v>道路法</v>
      </c>
      <c r="F16" s="2806"/>
      <c r="G16" s="2806"/>
      <c r="H16" s="2806"/>
      <c r="I16" s="2806"/>
      <c r="J16" s="2806"/>
      <c r="K16" s="2806"/>
      <c r="L16" s="2806"/>
      <c r="M16" s="2806"/>
      <c r="N16" s="2807"/>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182700000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70463000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112237000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114226169</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68473831</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0.62521165298303227</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市道第５号線（水道道路）
　用地取得１件、物件移転補償１件
市道第８号線（陣屋通り）
　用地取得３件、物件移転補償３件
市道第１１１号線（こもれび通り）
　用地取得１件、物件移転補償１件</v>
      </c>
      <c r="F26" s="142"/>
      <c r="G26" s="142"/>
      <c r="H26" s="142"/>
      <c r="I26" s="142"/>
      <c r="J26" s="142"/>
      <c r="K26" s="142"/>
      <c r="L26" s="142"/>
      <c r="M26" s="142"/>
      <c r="N26" s="143"/>
      <c r="O26" s="12"/>
      <c r="P26" s="2811" t="s">
        <v>39</v>
      </c>
      <c r="Q26" s="2812"/>
      <c r="R26" s="2812"/>
      <c r="S26" s="2823"/>
      <c r="T26" s="75" t="str">
        <f>E105</f>
        <v>今後についても、引き続き新座市道路整備基本計画に基づき、道路の拡幅や歩道の確保について取り組む。</v>
      </c>
      <c r="U26" s="2796"/>
      <c r="V26" s="2796"/>
      <c r="W26" s="2796"/>
      <c r="X26" s="2797"/>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用地取得件数</v>
      </c>
      <c r="C33" s="135"/>
      <c r="D33" s="15" t="str">
        <f t="shared" ref="D33:E36" si="1">D70</f>
        <v>件</v>
      </c>
      <c r="E33" s="133">
        <f t="shared" si="1"/>
        <v>5</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第4節　道路</v>
      </c>
      <c r="F42" s="45"/>
      <c r="G42" s="45"/>
      <c r="H42" s="45"/>
      <c r="I42" s="45"/>
      <c r="J42" s="45"/>
      <c r="K42" s="45"/>
      <c r="L42" s="45"/>
      <c r="M42" s="45"/>
      <c r="N42" s="46"/>
      <c r="AA42" s="2">
        <v>4</v>
      </c>
      <c r="AB42" s="2" t="s">
        <v>354</v>
      </c>
    </row>
    <row r="43" spans="1:35" ht="20.100000000000001" customHeight="1" x14ac:dyDescent="0.15">
      <c r="A43" s="43" t="s">
        <v>6</v>
      </c>
      <c r="B43" s="44"/>
      <c r="C43" s="44"/>
      <c r="D43" s="44"/>
      <c r="E43" s="45" t="str">
        <f>AB43</f>
        <v>施策１　道路交通網の整備</v>
      </c>
      <c r="F43" s="45"/>
      <c r="G43" s="45"/>
      <c r="H43" s="45"/>
      <c r="I43" s="45"/>
      <c r="J43" s="45"/>
      <c r="K43" s="45"/>
      <c r="L43" s="45"/>
      <c r="M43" s="45"/>
      <c r="N43" s="46"/>
      <c r="AA43" s="2">
        <v>1</v>
      </c>
      <c r="AB43" s="2" t="s">
        <v>355</v>
      </c>
    </row>
    <row r="44" spans="1:35" ht="20.100000000000001" customHeight="1" x14ac:dyDescent="0.15">
      <c r="A44" s="2835" t="s">
        <v>9</v>
      </c>
      <c r="B44" s="2836"/>
      <c r="C44" s="2836"/>
      <c r="D44" s="2836"/>
      <c r="E44" s="2837" t="s">
        <v>356</v>
      </c>
      <c r="F44" s="2838"/>
      <c r="G44" s="2838"/>
      <c r="H44" s="2838"/>
      <c r="I44" s="2838"/>
      <c r="J44" s="2838"/>
      <c r="K44" s="2838"/>
      <c r="L44" s="2838"/>
      <c r="M44" s="2838"/>
      <c r="N44" s="2839"/>
    </row>
    <row r="45" spans="1:35" ht="20.100000000000001" customHeight="1" x14ac:dyDescent="0.15">
      <c r="A45" s="2830" t="s">
        <v>10</v>
      </c>
      <c r="B45" s="2831"/>
      <c r="C45" s="2831"/>
      <c r="D45" s="2831"/>
      <c r="E45" s="2840" t="s">
        <v>217</v>
      </c>
      <c r="F45" s="2841"/>
      <c r="G45" s="2841"/>
      <c r="H45" s="2841"/>
      <c r="I45" s="2841"/>
      <c r="J45" s="2841"/>
      <c r="K45" s="2841"/>
      <c r="L45" s="2841"/>
      <c r="M45" s="2841"/>
      <c r="N45" s="2842"/>
    </row>
    <row r="46" spans="1:35" ht="20.100000000000001" customHeight="1" x14ac:dyDescent="0.15">
      <c r="A46" s="2824" t="s">
        <v>13</v>
      </c>
      <c r="B46" s="2825"/>
      <c r="C46" s="2825"/>
      <c r="D46" s="2826"/>
      <c r="E46" s="2827" t="s">
        <v>357</v>
      </c>
      <c r="F46" s="2828"/>
      <c r="G46" s="2828"/>
      <c r="H46" s="2828"/>
      <c r="I46" s="2828"/>
      <c r="J46" s="2828"/>
      <c r="K46" s="2828"/>
      <c r="L46" s="2828"/>
      <c r="M46" s="2828"/>
      <c r="N46" s="2829"/>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830" t="s">
        <v>17</v>
      </c>
      <c r="B51" s="2831"/>
      <c r="C51" s="2831"/>
      <c r="D51" s="2831"/>
      <c r="E51" s="2832" t="str">
        <f>AA52 &amp; "市が直接実施  " &amp; AB52  &amp; "一部委託  "  &amp; AC52 &amp; "全部委託・指定管理  " &amp; AD52 &amp; "その他"</f>
        <v>■市が直接実施  □一部委託  □全部委託・指定管理  □その他</v>
      </c>
      <c r="F51" s="2833"/>
      <c r="G51" s="2833"/>
      <c r="H51" s="2833"/>
      <c r="I51" s="2833"/>
      <c r="J51" s="2833"/>
      <c r="K51" s="2833"/>
      <c r="L51" s="2833"/>
      <c r="M51" s="2833"/>
      <c r="N51" s="2834"/>
    </row>
    <row r="52" spans="1:40" ht="20.100000000000001" customHeight="1" x14ac:dyDescent="0.15">
      <c r="A52" s="2830" t="s">
        <v>18</v>
      </c>
      <c r="B52" s="2831"/>
      <c r="C52" s="2831"/>
      <c r="D52" s="2831"/>
      <c r="E52" s="2832" t="str">
        <f>AA53 &amp; "国・県の制度　 " &amp; AB53  &amp; "国・県の制度＋市独自の制度　 "  &amp; AC53  &amp; "市独自の制度"</f>
        <v>□国・県の制度　 □国・県の制度＋市独自の制度　 ■市独自の制度</v>
      </c>
      <c r="F52" s="2833"/>
      <c r="G52" s="2833"/>
      <c r="H52" s="2833"/>
      <c r="I52" s="2833"/>
      <c r="J52" s="2833"/>
      <c r="K52" s="2833"/>
      <c r="L52" s="2833"/>
      <c r="M52" s="2833"/>
      <c r="N52" s="2834"/>
      <c r="AA52" s="2" t="s">
        <v>49</v>
      </c>
      <c r="AB52" s="2" t="s">
        <v>50</v>
      </c>
      <c r="AC52" s="2" t="s">
        <v>50</v>
      </c>
      <c r="AD52" s="2" t="s">
        <v>50</v>
      </c>
    </row>
    <row r="53" spans="1:40" ht="20.100000000000001" customHeight="1" thickBot="1" x14ac:dyDescent="0.2">
      <c r="A53" s="2843" t="s">
        <v>19</v>
      </c>
      <c r="B53" s="2844"/>
      <c r="C53" s="2844"/>
      <c r="D53" s="2844"/>
      <c r="E53" s="2845" t="s">
        <v>358</v>
      </c>
      <c r="F53" s="2846"/>
      <c r="G53" s="2846"/>
      <c r="H53" s="2846"/>
      <c r="I53" s="2846"/>
      <c r="J53" s="2846"/>
      <c r="K53" s="2846"/>
      <c r="L53" s="2846"/>
      <c r="M53" s="2846"/>
      <c r="N53" s="2847"/>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182700000</v>
      </c>
      <c r="F57" s="126"/>
      <c r="G57" s="126">
        <f>IFERROR(HLOOKUP($AF$38,$AA$56:$AI$57,2,FALSE)*1000,"")</f>
        <v>90360000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14100</v>
      </c>
      <c r="AE57" s="17">
        <v>182700</v>
      </c>
      <c r="AF57" s="17">
        <v>90360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70463000</v>
      </c>
      <c r="G58" s="9"/>
      <c r="H58" s="10">
        <f>IFERROR(G57-H59,"")</f>
        <v>14911000</v>
      </c>
      <c r="I58" s="9"/>
      <c r="J58" s="10">
        <f>IFERROR(I57-J59,"")</f>
        <v>0</v>
      </c>
      <c r="K58" s="9"/>
      <c r="L58" s="10">
        <f>IFERROR(K57-L59,"")</f>
        <v>0</v>
      </c>
      <c r="M58" s="9"/>
      <c r="N58" s="11">
        <f>IFERROR(M57-N59,"")</f>
        <v>0</v>
      </c>
      <c r="AA58" s="17">
        <v>0</v>
      </c>
      <c r="AB58" s="17">
        <v>0</v>
      </c>
      <c r="AC58" s="17">
        <v>0</v>
      </c>
      <c r="AD58" s="17">
        <v>0</v>
      </c>
      <c r="AE58" s="17">
        <v>114226169</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112237000</v>
      </c>
      <c r="G59" s="9"/>
      <c r="H59" s="10">
        <f>IFERROR(HLOOKUP($AF$38,$AA$60:$AI$61,2,FALSE)*1000,"")</f>
        <v>75449000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114226169</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68473831</v>
      </c>
      <c r="F61" s="126"/>
      <c r="G61" s="126">
        <f>IFERROR(G57-G60,"")</f>
        <v>90360000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14100</v>
      </c>
      <c r="AE61" s="18">
        <f t="shared" si="2"/>
        <v>112237</v>
      </c>
      <c r="AF61" s="18">
        <f t="shared" si="2"/>
        <v>75449</v>
      </c>
      <c r="AG61" s="18">
        <f t="shared" si="2"/>
        <v>0</v>
      </c>
      <c r="AH61" s="18">
        <f t="shared" si="2"/>
        <v>0</v>
      </c>
      <c r="AI61" s="18">
        <f t="shared" si="2"/>
        <v>0</v>
      </c>
      <c r="AL61" s="2" t="s">
        <v>52</v>
      </c>
    </row>
    <row r="62" spans="1:40" ht="20.100000000000001" customHeight="1" x14ac:dyDescent="0.15">
      <c r="A62" s="71"/>
      <c r="B62" s="72" t="s">
        <v>37</v>
      </c>
      <c r="C62" s="72"/>
      <c r="D62" s="72"/>
      <c r="E62" s="131">
        <f>IFERROR(E$60/E$57,"")</f>
        <v>0.62521165298303227</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16637</v>
      </c>
      <c r="AF62" s="19">
        <v>8549</v>
      </c>
      <c r="AG62" s="19">
        <v>0</v>
      </c>
      <c r="AH62" s="19">
        <v>0</v>
      </c>
      <c r="AI62" s="19">
        <v>0</v>
      </c>
      <c r="AJ62" s="2" t="s">
        <v>52</v>
      </c>
      <c r="AL62" s="2" t="s">
        <v>52</v>
      </c>
      <c r="AN62" s="2" t="s">
        <v>52</v>
      </c>
    </row>
    <row r="63" spans="1:40" ht="20.100000000000001" customHeight="1" x14ac:dyDescent="0.15">
      <c r="A63" s="43" t="s">
        <v>38</v>
      </c>
      <c r="B63" s="44"/>
      <c r="C63" s="44"/>
      <c r="D63" s="44"/>
      <c r="E63" s="142" t="s">
        <v>359</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360</v>
      </c>
      <c r="C70" s="135"/>
      <c r="D70" s="20" t="s">
        <v>77</v>
      </c>
      <c r="E70" s="175">
        <f>IFERROR(HLOOKUP($AE$38,$AA$76:$AI$80,2,FALSE),"")</f>
        <v>5</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14100</v>
      </c>
      <c r="AE73" s="19">
        <v>95600</v>
      </c>
      <c r="AF73" s="19">
        <v>66900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5</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848" t="s">
        <v>7</v>
      </c>
      <c r="B85" s="2849"/>
      <c r="C85" s="2849"/>
      <c r="D85" s="2849"/>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848" t="s">
        <v>11</v>
      </c>
      <c r="B87" s="2849"/>
      <c r="C87" s="2849"/>
      <c r="D87" s="2849"/>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859" t="s">
        <v>14</v>
      </c>
      <c r="B89" s="2860"/>
      <c r="C89" s="2860"/>
      <c r="D89" s="2860"/>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848" t="s">
        <v>16</v>
      </c>
      <c r="B91" s="2849"/>
      <c r="C91" s="2849"/>
      <c r="D91" s="2850"/>
      <c r="E91" s="192" t="s">
        <v>361</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848" t="s">
        <v>28</v>
      </c>
      <c r="B98" s="2849"/>
      <c r="C98" s="2849"/>
      <c r="D98" s="2850"/>
      <c r="E98" s="2854" t="s">
        <v>61</v>
      </c>
      <c r="F98" s="2855"/>
      <c r="G98" s="2856" t="s">
        <v>29</v>
      </c>
      <c r="H98" s="2857"/>
      <c r="I98" s="2857"/>
      <c r="J98" s="2857"/>
      <c r="K98" s="2857"/>
      <c r="L98" s="2857"/>
      <c r="M98" s="2857"/>
      <c r="N98" s="2858"/>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848" t="s">
        <v>39</v>
      </c>
      <c r="B105" s="2849"/>
      <c r="C105" s="2849"/>
      <c r="D105" s="2850"/>
      <c r="E105" s="2851" t="s">
        <v>362</v>
      </c>
      <c r="F105" s="2852"/>
      <c r="G105" s="2852"/>
      <c r="H105" s="2852"/>
      <c r="I105" s="2852"/>
      <c r="J105" s="2852"/>
      <c r="K105" s="2852"/>
      <c r="L105" s="2852"/>
      <c r="M105" s="2852"/>
      <c r="N105" s="2853"/>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859" t="s">
        <v>3</v>
      </c>
      <c r="Q4" s="2860"/>
      <c r="R4" s="2860"/>
      <c r="S4" s="2860"/>
      <c r="T4" s="51" t="str">
        <f>LEFT(E83,1)</f>
        <v>Ｂ</v>
      </c>
      <c r="U4" s="2861" t="s">
        <v>4</v>
      </c>
      <c r="V4" s="2861"/>
      <c r="W4" s="2861"/>
      <c r="X4" s="286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第4節　道路</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道路交通網の整備</v>
      </c>
      <c r="F6" s="45"/>
      <c r="G6" s="45"/>
      <c r="H6" s="45"/>
      <c r="I6" s="45"/>
      <c r="J6" s="45"/>
      <c r="K6" s="45"/>
      <c r="L6" s="45"/>
      <c r="M6" s="45"/>
      <c r="N6" s="46"/>
      <c r="P6" s="2848" t="s">
        <v>7</v>
      </c>
      <c r="Q6" s="2849"/>
      <c r="R6" s="2849"/>
      <c r="S6" s="2849"/>
      <c r="T6" s="51" t="str">
        <f>LEFT(E85,1)</f>
        <v>Ｂ</v>
      </c>
      <c r="U6" s="2861" t="s">
        <v>8</v>
      </c>
      <c r="V6" s="2861"/>
      <c r="W6" s="2861"/>
      <c r="X6" s="286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863" t="s">
        <v>9</v>
      </c>
      <c r="B7" s="2864"/>
      <c r="C7" s="2864"/>
      <c r="D7" s="2864"/>
      <c r="E7" s="2865" t="str">
        <f t="shared" si="0"/>
        <v>生活道路拡幅用地取得</v>
      </c>
      <c r="F7" s="2866"/>
      <c r="G7" s="2866"/>
      <c r="H7" s="2866"/>
      <c r="I7" s="2866"/>
      <c r="J7" s="2866"/>
      <c r="K7" s="2866"/>
      <c r="L7" s="2866"/>
      <c r="M7" s="2866"/>
      <c r="N7" s="2867"/>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870" t="s">
        <v>10</v>
      </c>
      <c r="B8" s="2871"/>
      <c r="C8" s="2871"/>
      <c r="D8" s="2871"/>
      <c r="E8" s="2880" t="str">
        <f t="shared" si="0"/>
        <v>道路管理課</v>
      </c>
      <c r="F8" s="2881"/>
      <c r="G8" s="2881"/>
      <c r="H8" s="2881"/>
      <c r="I8" s="2881"/>
      <c r="J8" s="2881"/>
      <c r="K8" s="2881"/>
      <c r="L8" s="2881"/>
      <c r="M8" s="2881"/>
      <c r="N8" s="2882"/>
      <c r="P8" s="2883" t="s">
        <v>11</v>
      </c>
      <c r="Q8" s="2884"/>
      <c r="R8" s="2884"/>
      <c r="S8" s="2884"/>
      <c r="T8" s="98" t="str">
        <f>LEFT(E87,1)</f>
        <v>Ａ</v>
      </c>
      <c r="U8" s="2885" t="s">
        <v>12</v>
      </c>
      <c r="V8" s="2885"/>
      <c r="W8" s="2885"/>
      <c r="X8" s="288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887" t="s">
        <v>13</v>
      </c>
      <c r="B9" s="2888"/>
      <c r="C9" s="2888"/>
      <c r="D9" s="2889"/>
      <c r="E9" s="2890" t="str">
        <f t="shared" si="0"/>
        <v>歩行者の安全性と道路の利便性の向上のため新座市生活道路拡幅整備要綱に基づき建築行為等のタイミングに併せ、後退用地を取得する。</v>
      </c>
      <c r="F9" s="2891"/>
      <c r="G9" s="2891"/>
      <c r="H9" s="2891"/>
      <c r="I9" s="2891"/>
      <c r="J9" s="2891"/>
      <c r="K9" s="2891"/>
      <c r="L9" s="2891"/>
      <c r="M9" s="2891"/>
      <c r="N9" s="2892"/>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893" t="s">
        <v>14</v>
      </c>
      <c r="Q10" s="2894"/>
      <c r="R10" s="2894"/>
      <c r="S10" s="2894"/>
      <c r="T10" s="51" t="str">
        <f>LEFT(E89,1)</f>
        <v>Ａ</v>
      </c>
      <c r="U10" s="2885" t="s">
        <v>15</v>
      </c>
      <c r="V10" s="2885"/>
      <c r="W10" s="2885"/>
      <c r="X10" s="288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建築基準法に基づく後退ラインを超える用地を取得することができたことで、一定の効果（歩行者の安全性と道路の利便性の向上）が得られた。</v>
      </c>
      <c r="U12" s="2868"/>
      <c r="V12" s="2868"/>
      <c r="W12" s="2868"/>
      <c r="X12" s="2869"/>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870" t="s">
        <v>17</v>
      </c>
      <c r="B14" s="2871"/>
      <c r="C14" s="2871"/>
      <c r="D14" s="2871"/>
      <c r="E14" s="2872" t="str">
        <f>E51</f>
        <v>■市が直接実施  □一部委託  □全部委託・指定管理  □その他</v>
      </c>
      <c r="F14" s="2873"/>
      <c r="G14" s="2873"/>
      <c r="H14" s="2873"/>
      <c r="I14" s="2873"/>
      <c r="J14" s="2873"/>
      <c r="K14" s="2873"/>
      <c r="L14" s="2873"/>
      <c r="M14" s="2873"/>
      <c r="N14" s="2874"/>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870" t="s">
        <v>18</v>
      </c>
      <c r="B15" s="2871"/>
      <c r="C15" s="2871"/>
      <c r="D15" s="2871"/>
      <c r="E15" s="2872" t="str">
        <f>E52</f>
        <v>□国・県の制度　 □国・県の制度＋市独自の制度　 ■市独自の制度</v>
      </c>
      <c r="F15" s="2873"/>
      <c r="G15" s="2873"/>
      <c r="H15" s="2873"/>
      <c r="I15" s="2873"/>
      <c r="J15" s="2873"/>
      <c r="K15" s="2873"/>
      <c r="L15" s="2873"/>
      <c r="M15" s="2873"/>
      <c r="N15" s="2874"/>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875" t="s">
        <v>19</v>
      </c>
      <c r="B16" s="2876"/>
      <c r="C16" s="2876"/>
      <c r="D16" s="2876"/>
      <c r="E16" s="2877" t="str">
        <f>E53</f>
        <v>なし</v>
      </c>
      <c r="F16" s="2878"/>
      <c r="G16" s="2878"/>
      <c r="H16" s="2878"/>
      <c r="I16" s="2878"/>
      <c r="J16" s="2878"/>
      <c r="K16" s="2878"/>
      <c r="L16" s="2878"/>
      <c r="M16" s="2878"/>
      <c r="N16" s="2879"/>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4000000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4000000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3986191</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13809</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0.99654774999999995</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生活道路拡幅整備要綱に基づく用地取得　２件（野火止二丁目地内、野火止八丁目地内）</v>
      </c>
      <c r="F26" s="142"/>
      <c r="G26" s="142"/>
      <c r="H26" s="142"/>
      <c r="I26" s="142"/>
      <c r="J26" s="142"/>
      <c r="K26" s="142"/>
      <c r="L26" s="142"/>
      <c r="M26" s="142"/>
      <c r="N26" s="143"/>
      <c r="O26" s="12"/>
      <c r="P26" s="2883" t="s">
        <v>39</v>
      </c>
      <c r="Q26" s="2884"/>
      <c r="R26" s="2884"/>
      <c r="S26" s="2895"/>
      <c r="T26" s="75" t="str">
        <f>E105</f>
        <v>今後についても、新座市生活道路拡幅整備要綱に基づき、建築行為等のタイミングに併せ、後退用地を取得することで、歩行者の安全性と道路の利便性の向上を引き続き図っていく。</v>
      </c>
      <c r="U26" s="2868"/>
      <c r="V26" s="2868"/>
      <c r="W26" s="2868"/>
      <c r="X26" s="2869"/>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用地取得件数</v>
      </c>
      <c r="C33" s="135"/>
      <c r="D33" s="15" t="str">
        <f t="shared" ref="D33:E36" si="1">D70</f>
        <v>件</v>
      </c>
      <c r="E33" s="133">
        <f t="shared" si="1"/>
        <v>2</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第4節　道路</v>
      </c>
      <c r="F42" s="45"/>
      <c r="G42" s="45"/>
      <c r="H42" s="45"/>
      <c r="I42" s="45"/>
      <c r="J42" s="45"/>
      <c r="K42" s="45"/>
      <c r="L42" s="45"/>
      <c r="M42" s="45"/>
      <c r="N42" s="46"/>
      <c r="AA42" s="2">
        <v>4</v>
      </c>
      <c r="AB42" s="2" t="s">
        <v>354</v>
      </c>
    </row>
    <row r="43" spans="1:35" ht="20.100000000000001" customHeight="1" x14ac:dyDescent="0.15">
      <c r="A43" s="43" t="s">
        <v>6</v>
      </c>
      <c r="B43" s="44"/>
      <c r="C43" s="44"/>
      <c r="D43" s="44"/>
      <c r="E43" s="45" t="str">
        <f>AB43</f>
        <v>施策１　道路交通網の整備</v>
      </c>
      <c r="F43" s="45"/>
      <c r="G43" s="45"/>
      <c r="H43" s="45"/>
      <c r="I43" s="45"/>
      <c r="J43" s="45"/>
      <c r="K43" s="45"/>
      <c r="L43" s="45"/>
      <c r="M43" s="45"/>
      <c r="N43" s="46"/>
      <c r="AA43" s="2">
        <v>1</v>
      </c>
      <c r="AB43" s="2" t="s">
        <v>355</v>
      </c>
    </row>
    <row r="44" spans="1:35" ht="20.100000000000001" customHeight="1" x14ac:dyDescent="0.15">
      <c r="A44" s="2907" t="s">
        <v>9</v>
      </c>
      <c r="B44" s="2908"/>
      <c r="C44" s="2908"/>
      <c r="D44" s="2908"/>
      <c r="E44" s="2909" t="s">
        <v>363</v>
      </c>
      <c r="F44" s="2910"/>
      <c r="G44" s="2910"/>
      <c r="H44" s="2910"/>
      <c r="I44" s="2910"/>
      <c r="J44" s="2910"/>
      <c r="K44" s="2910"/>
      <c r="L44" s="2910"/>
      <c r="M44" s="2910"/>
      <c r="N44" s="2911"/>
    </row>
    <row r="45" spans="1:35" ht="20.100000000000001" customHeight="1" x14ac:dyDescent="0.15">
      <c r="A45" s="2902" t="s">
        <v>10</v>
      </c>
      <c r="B45" s="2903"/>
      <c r="C45" s="2903"/>
      <c r="D45" s="2903"/>
      <c r="E45" s="2912" t="s">
        <v>217</v>
      </c>
      <c r="F45" s="2913"/>
      <c r="G45" s="2913"/>
      <c r="H45" s="2913"/>
      <c r="I45" s="2913"/>
      <c r="J45" s="2913"/>
      <c r="K45" s="2913"/>
      <c r="L45" s="2913"/>
      <c r="M45" s="2913"/>
      <c r="N45" s="2914"/>
    </row>
    <row r="46" spans="1:35" ht="20.100000000000001" customHeight="1" x14ac:dyDescent="0.15">
      <c r="A46" s="2896" t="s">
        <v>13</v>
      </c>
      <c r="B46" s="2897"/>
      <c r="C46" s="2897"/>
      <c r="D46" s="2898"/>
      <c r="E46" s="2899" t="s">
        <v>364</v>
      </c>
      <c r="F46" s="2900"/>
      <c r="G46" s="2900"/>
      <c r="H46" s="2900"/>
      <c r="I46" s="2900"/>
      <c r="J46" s="2900"/>
      <c r="K46" s="2900"/>
      <c r="L46" s="2900"/>
      <c r="M46" s="2900"/>
      <c r="N46" s="2901"/>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902" t="s">
        <v>17</v>
      </c>
      <c r="B51" s="2903"/>
      <c r="C51" s="2903"/>
      <c r="D51" s="2903"/>
      <c r="E51" s="2904" t="str">
        <f>AA52 &amp; "市が直接実施  " &amp; AB52  &amp; "一部委託  "  &amp; AC52 &amp; "全部委託・指定管理  " &amp; AD52 &amp; "その他"</f>
        <v>■市が直接実施  □一部委託  □全部委託・指定管理  □その他</v>
      </c>
      <c r="F51" s="2905"/>
      <c r="G51" s="2905"/>
      <c r="H51" s="2905"/>
      <c r="I51" s="2905"/>
      <c r="J51" s="2905"/>
      <c r="K51" s="2905"/>
      <c r="L51" s="2905"/>
      <c r="M51" s="2905"/>
      <c r="N51" s="2906"/>
    </row>
    <row r="52" spans="1:40" ht="20.100000000000001" customHeight="1" x14ac:dyDescent="0.15">
      <c r="A52" s="2902" t="s">
        <v>18</v>
      </c>
      <c r="B52" s="2903"/>
      <c r="C52" s="2903"/>
      <c r="D52" s="2903"/>
      <c r="E52" s="2904" t="str">
        <f>AA53 &amp; "国・県の制度　 " &amp; AB53  &amp; "国・県の制度＋市独自の制度　 "  &amp; AC53  &amp; "市独自の制度"</f>
        <v>□国・県の制度　 □国・県の制度＋市独自の制度　 ■市独自の制度</v>
      </c>
      <c r="F52" s="2905"/>
      <c r="G52" s="2905"/>
      <c r="H52" s="2905"/>
      <c r="I52" s="2905"/>
      <c r="J52" s="2905"/>
      <c r="K52" s="2905"/>
      <c r="L52" s="2905"/>
      <c r="M52" s="2905"/>
      <c r="N52" s="2906"/>
      <c r="AA52" s="2" t="s">
        <v>49</v>
      </c>
      <c r="AB52" s="2" t="s">
        <v>50</v>
      </c>
      <c r="AC52" s="2" t="s">
        <v>50</v>
      </c>
      <c r="AD52" s="2" t="s">
        <v>50</v>
      </c>
    </row>
    <row r="53" spans="1:40" ht="20.100000000000001" customHeight="1" thickBot="1" x14ac:dyDescent="0.2">
      <c r="A53" s="2915" t="s">
        <v>19</v>
      </c>
      <c r="B53" s="2916"/>
      <c r="C53" s="2916"/>
      <c r="D53" s="2916"/>
      <c r="E53" s="2917" t="s">
        <v>65</v>
      </c>
      <c r="F53" s="2918"/>
      <c r="G53" s="2918"/>
      <c r="H53" s="2918"/>
      <c r="I53" s="2918"/>
      <c r="J53" s="2918"/>
      <c r="K53" s="2918"/>
      <c r="L53" s="2918"/>
      <c r="M53" s="2918"/>
      <c r="N53" s="2919"/>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4000000</v>
      </c>
      <c r="F57" s="126"/>
      <c r="G57" s="126">
        <f>IFERROR(HLOOKUP($AF$38,$AA$56:$AI$57,2,FALSE)*1000,"")</f>
        <v>4000000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0</v>
      </c>
      <c r="AE57" s="17">
        <v>4000</v>
      </c>
      <c r="AF57" s="17">
        <v>4000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4000000</v>
      </c>
      <c r="G58" s="9"/>
      <c r="H58" s="10">
        <f>IFERROR(G57-H59,"")</f>
        <v>4000000</v>
      </c>
      <c r="I58" s="9"/>
      <c r="J58" s="10">
        <f>IFERROR(I57-J59,"")</f>
        <v>0</v>
      </c>
      <c r="K58" s="9"/>
      <c r="L58" s="10">
        <f>IFERROR(K57-L59,"")</f>
        <v>0</v>
      </c>
      <c r="M58" s="9"/>
      <c r="N58" s="11">
        <f>IFERROR(M57-N59,"")</f>
        <v>0</v>
      </c>
      <c r="AA58" s="17">
        <v>0</v>
      </c>
      <c r="AB58" s="17">
        <v>0</v>
      </c>
      <c r="AC58" s="17">
        <v>0</v>
      </c>
      <c r="AD58" s="17">
        <v>0</v>
      </c>
      <c r="AE58" s="17">
        <v>3986191</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3986191</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13809</v>
      </c>
      <c r="F61" s="126"/>
      <c r="G61" s="126">
        <f>IFERROR(G57-G60,"")</f>
        <v>4000000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0.99654774999999995</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365</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360</v>
      </c>
      <c r="C70" s="135"/>
      <c r="D70" s="20" t="s">
        <v>77</v>
      </c>
      <c r="E70" s="175">
        <f>IFERROR(HLOOKUP($AE$38,$AA$76:$AI$80,2,FALSE),"")</f>
        <v>2</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920" t="s">
        <v>7</v>
      </c>
      <c r="B85" s="2921"/>
      <c r="C85" s="2921"/>
      <c r="D85" s="2921"/>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920" t="s">
        <v>11</v>
      </c>
      <c r="B87" s="2921"/>
      <c r="C87" s="2921"/>
      <c r="D87" s="2921"/>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2931" t="s">
        <v>14</v>
      </c>
      <c r="B89" s="2932"/>
      <c r="C89" s="2932"/>
      <c r="D89" s="2932"/>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920" t="s">
        <v>16</v>
      </c>
      <c r="B91" s="2921"/>
      <c r="C91" s="2921"/>
      <c r="D91" s="2922"/>
      <c r="E91" s="192" t="s">
        <v>366</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920" t="s">
        <v>28</v>
      </c>
      <c r="B98" s="2921"/>
      <c r="C98" s="2921"/>
      <c r="D98" s="2922"/>
      <c r="E98" s="2926" t="s">
        <v>61</v>
      </c>
      <c r="F98" s="2927"/>
      <c r="G98" s="2928" t="s">
        <v>29</v>
      </c>
      <c r="H98" s="2929"/>
      <c r="I98" s="2929"/>
      <c r="J98" s="2929"/>
      <c r="K98" s="2929"/>
      <c r="L98" s="2929"/>
      <c r="M98" s="2929"/>
      <c r="N98" s="2930"/>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920" t="s">
        <v>39</v>
      </c>
      <c r="B105" s="2921"/>
      <c r="C105" s="2921"/>
      <c r="D105" s="2922"/>
      <c r="E105" s="2923" t="s">
        <v>367</v>
      </c>
      <c r="F105" s="2924"/>
      <c r="G105" s="2924"/>
      <c r="H105" s="2924"/>
      <c r="I105" s="2924"/>
      <c r="J105" s="2924"/>
      <c r="K105" s="2924"/>
      <c r="L105" s="2924"/>
      <c r="M105" s="2924"/>
      <c r="N105" s="2925"/>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2931" t="s">
        <v>3</v>
      </c>
      <c r="Q4" s="2932"/>
      <c r="R4" s="2932"/>
      <c r="S4" s="2932"/>
      <c r="T4" s="51" t="str">
        <f>LEFT(E83,1)</f>
        <v>Ｂ</v>
      </c>
      <c r="U4" s="2933" t="s">
        <v>4</v>
      </c>
      <c r="V4" s="2933"/>
      <c r="W4" s="2933"/>
      <c r="X4" s="293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第4節　道路</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道路交通網の整備</v>
      </c>
      <c r="F6" s="45"/>
      <c r="G6" s="45"/>
      <c r="H6" s="45"/>
      <c r="I6" s="45"/>
      <c r="J6" s="45"/>
      <c r="K6" s="45"/>
      <c r="L6" s="45"/>
      <c r="M6" s="45"/>
      <c r="N6" s="46"/>
      <c r="P6" s="2920" t="s">
        <v>7</v>
      </c>
      <c r="Q6" s="2921"/>
      <c r="R6" s="2921"/>
      <c r="S6" s="2921"/>
      <c r="T6" s="51" t="str">
        <f>LEFT(E85,1)</f>
        <v>Ｂ</v>
      </c>
      <c r="U6" s="2933" t="s">
        <v>8</v>
      </c>
      <c r="V6" s="2933"/>
      <c r="W6" s="2933"/>
      <c r="X6" s="293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935" t="s">
        <v>9</v>
      </c>
      <c r="B7" s="2936"/>
      <c r="C7" s="2936"/>
      <c r="D7" s="2936"/>
      <c r="E7" s="2937" t="str">
        <f t="shared" si="0"/>
        <v>都市計画道路保谷秋津線用地取得</v>
      </c>
      <c r="F7" s="2938"/>
      <c r="G7" s="2938"/>
      <c r="H7" s="2938"/>
      <c r="I7" s="2938"/>
      <c r="J7" s="2938"/>
      <c r="K7" s="2938"/>
      <c r="L7" s="2938"/>
      <c r="M7" s="2938"/>
      <c r="N7" s="2939"/>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942" t="s">
        <v>10</v>
      </c>
      <c r="B8" s="2943"/>
      <c r="C8" s="2943"/>
      <c r="D8" s="2943"/>
      <c r="E8" s="2952" t="str">
        <f t="shared" si="0"/>
        <v>道路管理課</v>
      </c>
      <c r="F8" s="2953"/>
      <c r="G8" s="2953"/>
      <c r="H8" s="2953"/>
      <c r="I8" s="2953"/>
      <c r="J8" s="2953"/>
      <c r="K8" s="2953"/>
      <c r="L8" s="2953"/>
      <c r="M8" s="2953"/>
      <c r="N8" s="2954"/>
      <c r="P8" s="2955" t="s">
        <v>11</v>
      </c>
      <c r="Q8" s="2956"/>
      <c r="R8" s="2956"/>
      <c r="S8" s="2956"/>
      <c r="T8" s="98" t="str">
        <f>LEFT(E87,1)</f>
        <v>Ａ</v>
      </c>
      <c r="U8" s="2957" t="s">
        <v>12</v>
      </c>
      <c r="V8" s="2957"/>
      <c r="W8" s="2957"/>
      <c r="X8" s="295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959" t="s">
        <v>13</v>
      </c>
      <c r="B9" s="2960"/>
      <c r="C9" s="2960"/>
      <c r="D9" s="2961"/>
      <c r="E9" s="2962" t="str">
        <f t="shared" si="0"/>
        <v>西東京都市計画道路３・４・１３号保谷秋津線について、ひばり通りから西東京市境までの約２００ｍを整備し、ひばりヶ丘駅から保谷駅間のネットワーク形成を図る。</v>
      </c>
      <c r="F9" s="2963"/>
      <c r="G9" s="2963"/>
      <c r="H9" s="2963"/>
      <c r="I9" s="2963"/>
      <c r="J9" s="2963"/>
      <c r="K9" s="2963"/>
      <c r="L9" s="2963"/>
      <c r="M9" s="2963"/>
      <c r="N9" s="2964"/>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2965" t="s">
        <v>14</v>
      </c>
      <c r="Q10" s="2966"/>
      <c r="R10" s="2966"/>
      <c r="S10" s="2966"/>
      <c r="T10" s="51" t="str">
        <f>LEFT(E89,1)</f>
        <v>Ａ</v>
      </c>
      <c r="U10" s="2957" t="s">
        <v>15</v>
      </c>
      <c r="V10" s="2957"/>
      <c r="W10" s="2957"/>
      <c r="X10" s="295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計画どおり実施できた。(用地取得２件）</v>
      </c>
      <c r="U12" s="2940"/>
      <c r="V12" s="2940"/>
      <c r="W12" s="2940"/>
      <c r="X12" s="2941"/>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942" t="s">
        <v>17</v>
      </c>
      <c r="B14" s="2943"/>
      <c r="C14" s="2943"/>
      <c r="D14" s="2943"/>
      <c r="E14" s="2944" t="str">
        <f>E51</f>
        <v>■市が直接実施  □一部委託  □全部委託・指定管理  □その他</v>
      </c>
      <c r="F14" s="2945"/>
      <c r="G14" s="2945"/>
      <c r="H14" s="2945"/>
      <c r="I14" s="2945"/>
      <c r="J14" s="2945"/>
      <c r="K14" s="2945"/>
      <c r="L14" s="2945"/>
      <c r="M14" s="2945"/>
      <c r="N14" s="2946"/>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942" t="s">
        <v>18</v>
      </c>
      <c r="B15" s="2943"/>
      <c r="C15" s="2943"/>
      <c r="D15" s="2943"/>
      <c r="E15" s="2944" t="str">
        <f>E52</f>
        <v>□国・県の制度　 □国・県の制度＋市独自の制度　 ■市独自の制度</v>
      </c>
      <c r="F15" s="2945"/>
      <c r="G15" s="2945"/>
      <c r="H15" s="2945"/>
      <c r="I15" s="2945"/>
      <c r="J15" s="2945"/>
      <c r="K15" s="2945"/>
      <c r="L15" s="2945"/>
      <c r="M15" s="2945"/>
      <c r="N15" s="2946"/>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947" t="s">
        <v>19</v>
      </c>
      <c r="B16" s="2948"/>
      <c r="C16" s="2948"/>
      <c r="D16" s="2948"/>
      <c r="E16" s="2949" t="str">
        <f>E53</f>
        <v>都市計画法、土地収用法</v>
      </c>
      <c r="F16" s="2950"/>
      <c r="G16" s="2950"/>
      <c r="H16" s="2950"/>
      <c r="I16" s="2950"/>
      <c r="J16" s="2950"/>
      <c r="K16" s="2950"/>
      <c r="L16" s="2950"/>
      <c r="M16" s="2950"/>
      <c r="N16" s="2951"/>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117020000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10220000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106800000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96834914</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20185086</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0.8275073833532729</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用地取得２件、物件移転補償２件</v>
      </c>
      <c r="F26" s="142"/>
      <c r="G26" s="142"/>
      <c r="H26" s="142"/>
      <c r="I26" s="142"/>
      <c r="J26" s="142"/>
      <c r="K26" s="142"/>
      <c r="L26" s="142"/>
      <c r="M26" s="142"/>
      <c r="N26" s="143"/>
      <c r="O26" s="12"/>
      <c r="P26" s="2955" t="s">
        <v>39</v>
      </c>
      <c r="Q26" s="2956"/>
      <c r="R26" s="2956"/>
      <c r="S26" s="2967"/>
      <c r="T26" s="75" t="str">
        <f>E105</f>
        <v>今後についても、引き続き計画に基づき適正に用地取得を進め、ひばり通りから西東京市境までの約２００ｍを整備し、ひばりヶ丘駅から保谷駅間のネットワーク形成を図っていく。</v>
      </c>
      <c r="U26" s="2940"/>
      <c r="V26" s="2940"/>
      <c r="W26" s="2940"/>
      <c r="X26" s="2941"/>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用地取得件数</v>
      </c>
      <c r="C33" s="135"/>
      <c r="D33" s="15" t="str">
        <f t="shared" ref="D33:E36" si="1">D70</f>
        <v>件</v>
      </c>
      <c r="E33" s="133">
        <f t="shared" si="1"/>
        <v>2</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第4節　道路</v>
      </c>
      <c r="F42" s="45"/>
      <c r="G42" s="45"/>
      <c r="H42" s="45"/>
      <c r="I42" s="45"/>
      <c r="J42" s="45"/>
      <c r="K42" s="45"/>
      <c r="L42" s="45"/>
      <c r="M42" s="45"/>
      <c r="N42" s="46"/>
      <c r="AA42" s="2">
        <v>4</v>
      </c>
      <c r="AB42" s="2" t="s">
        <v>354</v>
      </c>
    </row>
    <row r="43" spans="1:35" ht="20.100000000000001" customHeight="1" x14ac:dyDescent="0.15">
      <c r="A43" s="43" t="s">
        <v>6</v>
      </c>
      <c r="B43" s="44"/>
      <c r="C43" s="44"/>
      <c r="D43" s="44"/>
      <c r="E43" s="45" t="str">
        <f>AB43</f>
        <v>施策１　道路交通網の整備</v>
      </c>
      <c r="F43" s="45"/>
      <c r="G43" s="45"/>
      <c r="H43" s="45"/>
      <c r="I43" s="45"/>
      <c r="J43" s="45"/>
      <c r="K43" s="45"/>
      <c r="L43" s="45"/>
      <c r="M43" s="45"/>
      <c r="N43" s="46"/>
      <c r="AA43" s="2">
        <v>1</v>
      </c>
      <c r="AB43" s="2" t="s">
        <v>355</v>
      </c>
    </row>
    <row r="44" spans="1:35" ht="20.100000000000001" customHeight="1" x14ac:dyDescent="0.15">
      <c r="A44" s="2979" t="s">
        <v>9</v>
      </c>
      <c r="B44" s="2980"/>
      <c r="C44" s="2980"/>
      <c r="D44" s="2980"/>
      <c r="E44" s="2981" t="s">
        <v>368</v>
      </c>
      <c r="F44" s="2982"/>
      <c r="G44" s="2982"/>
      <c r="H44" s="2982"/>
      <c r="I44" s="2982"/>
      <c r="J44" s="2982"/>
      <c r="K44" s="2982"/>
      <c r="L44" s="2982"/>
      <c r="M44" s="2982"/>
      <c r="N44" s="2983"/>
    </row>
    <row r="45" spans="1:35" ht="20.100000000000001" customHeight="1" x14ac:dyDescent="0.15">
      <c r="A45" s="2974" t="s">
        <v>10</v>
      </c>
      <c r="B45" s="2975"/>
      <c r="C45" s="2975"/>
      <c r="D45" s="2975"/>
      <c r="E45" s="2984" t="s">
        <v>217</v>
      </c>
      <c r="F45" s="2985"/>
      <c r="G45" s="2985"/>
      <c r="H45" s="2985"/>
      <c r="I45" s="2985"/>
      <c r="J45" s="2985"/>
      <c r="K45" s="2985"/>
      <c r="L45" s="2985"/>
      <c r="M45" s="2985"/>
      <c r="N45" s="2986"/>
    </row>
    <row r="46" spans="1:35" ht="20.100000000000001" customHeight="1" x14ac:dyDescent="0.15">
      <c r="A46" s="2968" t="s">
        <v>13</v>
      </c>
      <c r="B46" s="2969"/>
      <c r="C46" s="2969"/>
      <c r="D46" s="2970"/>
      <c r="E46" s="2971" t="s">
        <v>369</v>
      </c>
      <c r="F46" s="2972"/>
      <c r="G46" s="2972"/>
      <c r="H46" s="2972"/>
      <c r="I46" s="2972"/>
      <c r="J46" s="2972"/>
      <c r="K46" s="2972"/>
      <c r="L46" s="2972"/>
      <c r="M46" s="2972"/>
      <c r="N46" s="2973"/>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2974" t="s">
        <v>17</v>
      </c>
      <c r="B51" s="2975"/>
      <c r="C51" s="2975"/>
      <c r="D51" s="2975"/>
      <c r="E51" s="2976" t="str">
        <f>AA52 &amp; "市が直接実施  " &amp; AB52  &amp; "一部委託  "  &amp; AC52 &amp; "全部委託・指定管理  " &amp; AD52 &amp; "その他"</f>
        <v>■市が直接実施  □一部委託  □全部委託・指定管理  □その他</v>
      </c>
      <c r="F51" s="2977"/>
      <c r="G51" s="2977"/>
      <c r="H51" s="2977"/>
      <c r="I51" s="2977"/>
      <c r="J51" s="2977"/>
      <c r="K51" s="2977"/>
      <c r="L51" s="2977"/>
      <c r="M51" s="2977"/>
      <c r="N51" s="2978"/>
    </row>
    <row r="52" spans="1:40" ht="20.100000000000001" customHeight="1" x14ac:dyDescent="0.15">
      <c r="A52" s="2974" t="s">
        <v>18</v>
      </c>
      <c r="B52" s="2975"/>
      <c r="C52" s="2975"/>
      <c r="D52" s="2975"/>
      <c r="E52" s="2976" t="str">
        <f>AA53 &amp; "国・県の制度　 " &amp; AB53  &amp; "国・県の制度＋市独自の制度　 "  &amp; AC53  &amp; "市独自の制度"</f>
        <v>□国・県の制度　 □国・県の制度＋市独自の制度　 ■市独自の制度</v>
      </c>
      <c r="F52" s="2977"/>
      <c r="G52" s="2977"/>
      <c r="H52" s="2977"/>
      <c r="I52" s="2977"/>
      <c r="J52" s="2977"/>
      <c r="K52" s="2977"/>
      <c r="L52" s="2977"/>
      <c r="M52" s="2977"/>
      <c r="N52" s="2978"/>
      <c r="AA52" s="2" t="s">
        <v>49</v>
      </c>
      <c r="AB52" s="2" t="s">
        <v>50</v>
      </c>
      <c r="AC52" s="2" t="s">
        <v>50</v>
      </c>
      <c r="AD52" s="2" t="s">
        <v>50</v>
      </c>
    </row>
    <row r="53" spans="1:40" ht="20.100000000000001" customHeight="1" thickBot="1" x14ac:dyDescent="0.2">
      <c r="A53" s="2987" t="s">
        <v>19</v>
      </c>
      <c r="B53" s="2988"/>
      <c r="C53" s="2988"/>
      <c r="D53" s="2988"/>
      <c r="E53" s="2989" t="s">
        <v>370</v>
      </c>
      <c r="F53" s="2990"/>
      <c r="G53" s="2990"/>
      <c r="H53" s="2990"/>
      <c r="I53" s="2990"/>
      <c r="J53" s="2990"/>
      <c r="K53" s="2990"/>
      <c r="L53" s="2990"/>
      <c r="M53" s="2990"/>
      <c r="N53" s="2991"/>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117020000</v>
      </c>
      <c r="F57" s="126"/>
      <c r="G57" s="126">
        <f>IFERROR(HLOOKUP($AF$38,$AA$56:$AI$57,2,FALSE)*1000,"")</f>
        <v>105441000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34600</v>
      </c>
      <c r="AE57" s="17">
        <v>117020</v>
      </c>
      <c r="AF57" s="17">
        <v>105441</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10220000</v>
      </c>
      <c r="G58" s="9"/>
      <c r="H58" s="10">
        <f>IFERROR(G57-H59,"")</f>
        <v>8937000</v>
      </c>
      <c r="I58" s="9"/>
      <c r="J58" s="10">
        <f>IFERROR(I57-J59,"")</f>
        <v>0</v>
      </c>
      <c r="K58" s="9"/>
      <c r="L58" s="10">
        <f>IFERROR(K57-L59,"")</f>
        <v>0</v>
      </c>
      <c r="M58" s="9"/>
      <c r="N58" s="11">
        <f>IFERROR(M57-N59,"")</f>
        <v>0</v>
      </c>
      <c r="AA58" s="17">
        <v>0</v>
      </c>
      <c r="AB58" s="17">
        <v>0</v>
      </c>
      <c r="AC58" s="17">
        <v>0</v>
      </c>
      <c r="AD58" s="17">
        <v>21276100</v>
      </c>
      <c r="AE58" s="17">
        <v>96834914</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106800000</v>
      </c>
      <c r="G59" s="9"/>
      <c r="H59" s="10">
        <f>IFERROR(HLOOKUP($AF$38,$AA$60:$AI$61,2,FALSE)*1000,"")</f>
        <v>96504000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96834914</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20185086</v>
      </c>
      <c r="F61" s="126"/>
      <c r="G61" s="126">
        <f>IFERROR(G57-G60,"")</f>
        <v>105441000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30919</v>
      </c>
      <c r="AE61" s="18">
        <f t="shared" si="2"/>
        <v>106800</v>
      </c>
      <c r="AF61" s="18">
        <f t="shared" si="2"/>
        <v>96504</v>
      </c>
      <c r="AG61" s="18">
        <f t="shared" si="2"/>
        <v>0</v>
      </c>
      <c r="AH61" s="18">
        <f t="shared" si="2"/>
        <v>0</v>
      </c>
      <c r="AI61" s="18">
        <f t="shared" si="2"/>
        <v>0</v>
      </c>
      <c r="AL61" s="2" t="s">
        <v>52</v>
      </c>
    </row>
    <row r="62" spans="1:40" ht="20.100000000000001" customHeight="1" x14ac:dyDescent="0.15">
      <c r="A62" s="71"/>
      <c r="B62" s="72" t="s">
        <v>37</v>
      </c>
      <c r="C62" s="72"/>
      <c r="D62" s="72"/>
      <c r="E62" s="131">
        <f>IFERROR(E$60/E$57,"")</f>
        <v>0.8275073833532729</v>
      </c>
      <c r="F62" s="131"/>
      <c r="G62" s="131">
        <f>IFERROR(G$60/G$57,"")</f>
        <v>0</v>
      </c>
      <c r="H62" s="131"/>
      <c r="I62" s="131" t="str">
        <f>IFERROR(I$60/I$57,"")</f>
        <v/>
      </c>
      <c r="J62" s="131"/>
      <c r="K62" s="131" t="str">
        <f>IFERROR(K$60/K$57,"")</f>
        <v/>
      </c>
      <c r="L62" s="131"/>
      <c r="M62" s="131" t="str">
        <f>IFERROR(M$60/M$57,"")</f>
        <v/>
      </c>
      <c r="N62" s="132"/>
      <c r="AA62" s="19">
        <v>0</v>
      </c>
      <c r="AB62" s="19">
        <v>0</v>
      </c>
      <c r="AC62" s="19">
        <v>0</v>
      </c>
      <c r="AD62" s="19">
        <v>11019</v>
      </c>
      <c r="AE62" s="19">
        <v>33600</v>
      </c>
      <c r="AF62" s="19">
        <v>30004</v>
      </c>
      <c r="AG62" s="19">
        <v>0</v>
      </c>
      <c r="AH62" s="19">
        <v>0</v>
      </c>
      <c r="AI62" s="19">
        <v>0</v>
      </c>
      <c r="AJ62" s="2" t="s">
        <v>52</v>
      </c>
      <c r="AL62" s="2" t="s">
        <v>52</v>
      </c>
      <c r="AN62" s="2" t="s">
        <v>52</v>
      </c>
    </row>
    <row r="63" spans="1:40" ht="20.100000000000001" customHeight="1" x14ac:dyDescent="0.15">
      <c r="A63" s="43" t="s">
        <v>38</v>
      </c>
      <c r="B63" s="44"/>
      <c r="C63" s="44"/>
      <c r="D63" s="44"/>
      <c r="E63" s="142" t="s">
        <v>371</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360</v>
      </c>
      <c r="C70" s="135"/>
      <c r="D70" s="20" t="s">
        <v>77</v>
      </c>
      <c r="E70" s="175">
        <f>IFERROR(HLOOKUP($AE$38,$AA$76:$AI$80,2,FALSE),"")</f>
        <v>2</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19900</v>
      </c>
      <c r="AE73" s="19">
        <v>73200</v>
      </c>
      <c r="AF73" s="19">
        <v>66500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2992" t="s">
        <v>7</v>
      </c>
      <c r="B85" s="2993"/>
      <c r="C85" s="2993"/>
      <c r="D85" s="2993"/>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2992" t="s">
        <v>11</v>
      </c>
      <c r="B87" s="2993"/>
      <c r="C87" s="2993"/>
      <c r="D87" s="2993"/>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3003" t="s">
        <v>14</v>
      </c>
      <c r="B89" s="3004"/>
      <c r="C89" s="3004"/>
      <c r="D89" s="3004"/>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2992" t="s">
        <v>16</v>
      </c>
      <c r="B91" s="2993"/>
      <c r="C91" s="2993"/>
      <c r="D91" s="2994"/>
      <c r="E91" s="192" t="s">
        <v>372</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2992" t="s">
        <v>28</v>
      </c>
      <c r="B98" s="2993"/>
      <c r="C98" s="2993"/>
      <c r="D98" s="2994"/>
      <c r="E98" s="2998" t="s">
        <v>61</v>
      </c>
      <c r="F98" s="2999"/>
      <c r="G98" s="3000" t="s">
        <v>29</v>
      </c>
      <c r="H98" s="3001"/>
      <c r="I98" s="3001"/>
      <c r="J98" s="3001"/>
      <c r="K98" s="3001"/>
      <c r="L98" s="3001"/>
      <c r="M98" s="3001"/>
      <c r="N98" s="3002"/>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2992" t="s">
        <v>39</v>
      </c>
      <c r="B105" s="2993"/>
      <c r="C105" s="2993"/>
      <c r="D105" s="2994"/>
      <c r="E105" s="2995" t="s">
        <v>373</v>
      </c>
      <c r="F105" s="2996"/>
      <c r="G105" s="2996"/>
      <c r="H105" s="2996"/>
      <c r="I105" s="2996"/>
      <c r="J105" s="2996"/>
      <c r="K105" s="2996"/>
      <c r="L105" s="2996"/>
      <c r="M105" s="2996"/>
      <c r="N105" s="2997"/>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3003" t="s">
        <v>3</v>
      </c>
      <c r="Q4" s="3004"/>
      <c r="R4" s="3004"/>
      <c r="S4" s="3004"/>
      <c r="T4" s="51" t="str">
        <f>LEFT(E83,1)</f>
        <v>Ｂ</v>
      </c>
      <c r="U4" s="3005" t="s">
        <v>4</v>
      </c>
      <c r="V4" s="3005"/>
      <c r="W4" s="3005"/>
      <c r="X4" s="300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第4節　道路</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道路交通網の整備</v>
      </c>
      <c r="F6" s="45"/>
      <c r="G6" s="45"/>
      <c r="H6" s="45"/>
      <c r="I6" s="45"/>
      <c r="J6" s="45"/>
      <c r="K6" s="45"/>
      <c r="L6" s="45"/>
      <c r="M6" s="45"/>
      <c r="N6" s="46"/>
      <c r="P6" s="2992" t="s">
        <v>7</v>
      </c>
      <c r="Q6" s="2993"/>
      <c r="R6" s="2993"/>
      <c r="S6" s="2993"/>
      <c r="T6" s="51" t="str">
        <f>LEFT(E85,1)</f>
        <v>Ｂ</v>
      </c>
      <c r="U6" s="3005" t="s">
        <v>8</v>
      </c>
      <c r="V6" s="3005"/>
      <c r="W6" s="3005"/>
      <c r="X6" s="300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007" t="s">
        <v>9</v>
      </c>
      <c r="B7" s="3008"/>
      <c r="C7" s="3008"/>
      <c r="D7" s="3008"/>
      <c r="E7" s="3009" t="str">
        <f t="shared" si="0"/>
        <v>都市計画道路東久留米志木線用地取得</v>
      </c>
      <c r="F7" s="3010"/>
      <c r="G7" s="3010"/>
      <c r="H7" s="3010"/>
      <c r="I7" s="3010"/>
      <c r="J7" s="3010"/>
      <c r="K7" s="3010"/>
      <c r="L7" s="3010"/>
      <c r="M7" s="3010"/>
      <c r="N7" s="3011"/>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014" t="s">
        <v>10</v>
      </c>
      <c r="B8" s="3015"/>
      <c r="C8" s="3015"/>
      <c r="D8" s="3015"/>
      <c r="E8" s="3024" t="str">
        <f t="shared" si="0"/>
        <v>道路管理課</v>
      </c>
      <c r="F8" s="3025"/>
      <c r="G8" s="3025"/>
      <c r="H8" s="3025"/>
      <c r="I8" s="3025"/>
      <c r="J8" s="3025"/>
      <c r="K8" s="3025"/>
      <c r="L8" s="3025"/>
      <c r="M8" s="3025"/>
      <c r="N8" s="3026"/>
      <c r="P8" s="3027" t="s">
        <v>11</v>
      </c>
      <c r="Q8" s="3028"/>
      <c r="R8" s="3028"/>
      <c r="S8" s="3028"/>
      <c r="T8" s="98" t="str">
        <f>LEFT(E87,1)</f>
        <v>Ａ</v>
      </c>
      <c r="U8" s="3029" t="s">
        <v>12</v>
      </c>
      <c r="V8" s="3029"/>
      <c r="W8" s="3029"/>
      <c r="X8" s="303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031" t="s">
        <v>13</v>
      </c>
      <c r="B9" s="3032"/>
      <c r="C9" s="3032"/>
      <c r="D9" s="3033"/>
      <c r="E9" s="3034" t="str">
        <f t="shared" si="0"/>
        <v>都市計画マスタープランにおいて「シンボルロード」と位置付ける地域幹線道路として、水道道路から本多一丁目交差点先までの約５２０ｍを整備し、市域の南北縦軸のネットワーク形成を図る。</v>
      </c>
      <c r="F9" s="3035"/>
      <c r="G9" s="3035"/>
      <c r="H9" s="3035"/>
      <c r="I9" s="3035"/>
      <c r="J9" s="3035"/>
      <c r="K9" s="3035"/>
      <c r="L9" s="3035"/>
      <c r="M9" s="3035"/>
      <c r="N9" s="3036"/>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037" t="s">
        <v>14</v>
      </c>
      <c r="Q10" s="3038"/>
      <c r="R10" s="3038"/>
      <c r="S10" s="3038"/>
      <c r="T10" s="51" t="str">
        <f>LEFT(E89,1)</f>
        <v>Ａ</v>
      </c>
      <c r="U10" s="3029" t="s">
        <v>15</v>
      </c>
      <c r="V10" s="3029"/>
      <c r="W10" s="3029"/>
      <c r="X10" s="303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令和７年度の事業認可取得に向けて計画通り事業を実施できた。</v>
      </c>
      <c r="U12" s="3012"/>
      <c r="V12" s="3012"/>
      <c r="W12" s="3012"/>
      <c r="X12" s="3013"/>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014" t="s">
        <v>17</v>
      </c>
      <c r="B14" s="3015"/>
      <c r="C14" s="3015"/>
      <c r="D14" s="3015"/>
      <c r="E14" s="3016" t="str">
        <f>E51</f>
        <v>■市が直接実施  □一部委託  □全部委託・指定管理  □その他</v>
      </c>
      <c r="F14" s="3017"/>
      <c r="G14" s="3017"/>
      <c r="H14" s="3017"/>
      <c r="I14" s="3017"/>
      <c r="J14" s="3017"/>
      <c r="K14" s="3017"/>
      <c r="L14" s="3017"/>
      <c r="M14" s="3017"/>
      <c r="N14" s="3018"/>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014" t="s">
        <v>18</v>
      </c>
      <c r="B15" s="3015"/>
      <c r="C15" s="3015"/>
      <c r="D15" s="3015"/>
      <c r="E15" s="3016" t="str">
        <f>E52</f>
        <v>□国・県の制度　 ■国・県の制度＋市独自の制度　 □市独自の制度</v>
      </c>
      <c r="F15" s="3017"/>
      <c r="G15" s="3017"/>
      <c r="H15" s="3017"/>
      <c r="I15" s="3017"/>
      <c r="J15" s="3017"/>
      <c r="K15" s="3017"/>
      <c r="L15" s="3017"/>
      <c r="M15" s="3017"/>
      <c r="N15" s="3018"/>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019" t="s">
        <v>19</v>
      </c>
      <c r="B16" s="3020"/>
      <c r="C16" s="3020"/>
      <c r="D16" s="3020"/>
      <c r="E16" s="3021" t="str">
        <f>E53</f>
        <v>都市計画法、土地収用法</v>
      </c>
      <c r="F16" s="3022"/>
      <c r="G16" s="3022"/>
      <c r="H16" s="3022"/>
      <c r="I16" s="3022"/>
      <c r="J16" s="3022"/>
      <c r="K16" s="3022"/>
      <c r="L16" s="3022"/>
      <c r="M16" s="3022"/>
      <c r="N16" s="3023"/>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6800000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6800000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6490000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310000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0.9544117647058824</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関係地権者対象説明会の実施（９月）、路線測量業務一式</v>
      </c>
      <c r="F26" s="142"/>
      <c r="G26" s="142"/>
      <c r="H26" s="142"/>
      <c r="I26" s="142"/>
      <c r="J26" s="142"/>
      <c r="K26" s="142"/>
      <c r="L26" s="142"/>
      <c r="M26" s="142"/>
      <c r="N26" s="143"/>
      <c r="O26" s="12"/>
      <c r="P26" s="3027" t="s">
        <v>39</v>
      </c>
      <c r="Q26" s="3028"/>
      <c r="R26" s="3028"/>
      <c r="S26" s="3039"/>
      <c r="T26" s="75" t="str">
        <f>E105</f>
        <v>引き続き、令和７年度の事業認可取得に向けて計画通り事業を実施し、市幹線道路として市域の南北縦軸のネットワーク形成を図っていく。</v>
      </c>
      <c r="U26" s="3012"/>
      <c r="V26" s="3012"/>
      <c r="W26" s="3012"/>
      <c r="X26" s="3013"/>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
      </c>
      <c r="C33" s="135"/>
      <c r="D33" s="15" t="str">
        <f t="shared" ref="D33:E36" si="1">D70</f>
        <v/>
      </c>
      <c r="E33" s="133" t="str">
        <f t="shared" si="1"/>
        <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第4節　道路</v>
      </c>
      <c r="F42" s="45"/>
      <c r="G42" s="45"/>
      <c r="H42" s="45"/>
      <c r="I42" s="45"/>
      <c r="J42" s="45"/>
      <c r="K42" s="45"/>
      <c r="L42" s="45"/>
      <c r="M42" s="45"/>
      <c r="N42" s="46"/>
      <c r="AA42" s="2">
        <v>4</v>
      </c>
      <c r="AB42" s="2" t="s">
        <v>354</v>
      </c>
    </row>
    <row r="43" spans="1:35" ht="20.100000000000001" customHeight="1" x14ac:dyDescent="0.15">
      <c r="A43" s="43" t="s">
        <v>6</v>
      </c>
      <c r="B43" s="44"/>
      <c r="C43" s="44"/>
      <c r="D43" s="44"/>
      <c r="E43" s="45" t="str">
        <f>AB43</f>
        <v>施策１　道路交通網の整備</v>
      </c>
      <c r="F43" s="45"/>
      <c r="G43" s="45"/>
      <c r="H43" s="45"/>
      <c r="I43" s="45"/>
      <c r="J43" s="45"/>
      <c r="K43" s="45"/>
      <c r="L43" s="45"/>
      <c r="M43" s="45"/>
      <c r="N43" s="46"/>
      <c r="AA43" s="2">
        <v>1</v>
      </c>
      <c r="AB43" s="2" t="s">
        <v>355</v>
      </c>
    </row>
    <row r="44" spans="1:35" ht="20.100000000000001" customHeight="1" x14ac:dyDescent="0.15">
      <c r="A44" s="3051" t="s">
        <v>9</v>
      </c>
      <c r="B44" s="3052"/>
      <c r="C44" s="3052"/>
      <c r="D44" s="3052"/>
      <c r="E44" s="3053" t="s">
        <v>374</v>
      </c>
      <c r="F44" s="3054"/>
      <c r="G44" s="3054"/>
      <c r="H44" s="3054"/>
      <c r="I44" s="3054"/>
      <c r="J44" s="3054"/>
      <c r="K44" s="3054"/>
      <c r="L44" s="3054"/>
      <c r="M44" s="3054"/>
      <c r="N44" s="3055"/>
    </row>
    <row r="45" spans="1:35" ht="20.100000000000001" customHeight="1" x14ac:dyDescent="0.15">
      <c r="A45" s="3046" t="s">
        <v>10</v>
      </c>
      <c r="B45" s="3047"/>
      <c r="C45" s="3047"/>
      <c r="D45" s="3047"/>
      <c r="E45" s="3056" t="s">
        <v>217</v>
      </c>
      <c r="F45" s="3057"/>
      <c r="G45" s="3057"/>
      <c r="H45" s="3057"/>
      <c r="I45" s="3057"/>
      <c r="J45" s="3057"/>
      <c r="K45" s="3057"/>
      <c r="L45" s="3057"/>
      <c r="M45" s="3057"/>
      <c r="N45" s="3058"/>
    </row>
    <row r="46" spans="1:35" ht="20.100000000000001" customHeight="1" x14ac:dyDescent="0.15">
      <c r="A46" s="3040" t="s">
        <v>13</v>
      </c>
      <c r="B46" s="3041"/>
      <c r="C46" s="3041"/>
      <c r="D46" s="3042"/>
      <c r="E46" s="3043" t="s">
        <v>375</v>
      </c>
      <c r="F46" s="3044"/>
      <c r="G46" s="3044"/>
      <c r="H46" s="3044"/>
      <c r="I46" s="3044"/>
      <c r="J46" s="3044"/>
      <c r="K46" s="3044"/>
      <c r="L46" s="3044"/>
      <c r="M46" s="3044"/>
      <c r="N46" s="3045"/>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3046" t="s">
        <v>17</v>
      </c>
      <c r="B51" s="3047"/>
      <c r="C51" s="3047"/>
      <c r="D51" s="3047"/>
      <c r="E51" s="3048" t="str">
        <f>AA52 &amp; "市が直接実施  " &amp; AB52  &amp; "一部委託  "  &amp; AC52 &amp; "全部委託・指定管理  " &amp; AD52 &amp; "その他"</f>
        <v>■市が直接実施  □一部委託  □全部委託・指定管理  □その他</v>
      </c>
      <c r="F51" s="3049"/>
      <c r="G51" s="3049"/>
      <c r="H51" s="3049"/>
      <c r="I51" s="3049"/>
      <c r="J51" s="3049"/>
      <c r="K51" s="3049"/>
      <c r="L51" s="3049"/>
      <c r="M51" s="3049"/>
      <c r="N51" s="3050"/>
    </row>
    <row r="52" spans="1:40" ht="20.100000000000001" customHeight="1" x14ac:dyDescent="0.15">
      <c r="A52" s="3046" t="s">
        <v>18</v>
      </c>
      <c r="B52" s="3047"/>
      <c r="C52" s="3047"/>
      <c r="D52" s="3047"/>
      <c r="E52" s="3048" t="str">
        <f>AA53 &amp; "国・県の制度　 " &amp; AB53  &amp; "国・県の制度＋市独自の制度　 "  &amp; AC53  &amp; "市独自の制度"</f>
        <v>□国・県の制度　 ■国・県の制度＋市独自の制度　 □市独自の制度</v>
      </c>
      <c r="F52" s="3049"/>
      <c r="G52" s="3049"/>
      <c r="H52" s="3049"/>
      <c r="I52" s="3049"/>
      <c r="J52" s="3049"/>
      <c r="K52" s="3049"/>
      <c r="L52" s="3049"/>
      <c r="M52" s="3049"/>
      <c r="N52" s="3050"/>
      <c r="AA52" s="2" t="s">
        <v>49</v>
      </c>
      <c r="AB52" s="2" t="s">
        <v>50</v>
      </c>
      <c r="AC52" s="2" t="s">
        <v>50</v>
      </c>
      <c r="AD52" s="2" t="s">
        <v>50</v>
      </c>
    </row>
    <row r="53" spans="1:40" ht="20.100000000000001" customHeight="1" thickBot="1" x14ac:dyDescent="0.2">
      <c r="A53" s="3059" t="s">
        <v>19</v>
      </c>
      <c r="B53" s="3060"/>
      <c r="C53" s="3060"/>
      <c r="D53" s="3060"/>
      <c r="E53" s="3061" t="s">
        <v>370</v>
      </c>
      <c r="F53" s="3062"/>
      <c r="G53" s="3062"/>
      <c r="H53" s="3062"/>
      <c r="I53" s="3062"/>
      <c r="J53" s="3062"/>
      <c r="K53" s="3062"/>
      <c r="L53" s="3062"/>
      <c r="M53" s="3062"/>
      <c r="N53" s="3063"/>
      <c r="AA53" s="2" t="s">
        <v>50</v>
      </c>
      <c r="AB53" s="2" t="s">
        <v>49</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6800000</v>
      </c>
      <c r="F57" s="126"/>
      <c r="G57" s="126">
        <f>IFERROR(HLOOKUP($AF$38,$AA$56:$AI$57,2,FALSE)*1000,"")</f>
        <v>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0</v>
      </c>
      <c r="AE57" s="17">
        <v>6800</v>
      </c>
      <c r="AF57" s="17">
        <v>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6800000</v>
      </c>
      <c r="G58" s="9"/>
      <c r="H58" s="10">
        <f>IFERROR(G57-H59,"")</f>
        <v>0</v>
      </c>
      <c r="I58" s="9"/>
      <c r="J58" s="10">
        <f>IFERROR(I57-J59,"")</f>
        <v>0</v>
      </c>
      <c r="K58" s="9"/>
      <c r="L58" s="10">
        <f>IFERROR(K57-L59,"")</f>
        <v>0</v>
      </c>
      <c r="M58" s="9"/>
      <c r="N58" s="11">
        <f>IFERROR(M57-N59,"")</f>
        <v>0</v>
      </c>
      <c r="AA58" s="17">
        <v>0</v>
      </c>
      <c r="AB58" s="17">
        <v>0</v>
      </c>
      <c r="AC58" s="17">
        <v>0</v>
      </c>
      <c r="AD58" s="17">
        <v>0</v>
      </c>
      <c r="AE58" s="17">
        <v>6490000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6490000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310000</v>
      </c>
      <c r="F61" s="126"/>
      <c r="G61" s="126">
        <f>IFERROR(G57-G60,"")</f>
        <v>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0.9544117647058824</v>
      </c>
      <c r="F62" s="131"/>
      <c r="G62" s="131" t="str">
        <f>IFERROR(G$60/G$57,"")</f>
        <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376</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52</v>
      </c>
      <c r="C70" s="135"/>
      <c r="D70" s="20" t="s">
        <v>52</v>
      </c>
      <c r="E70" s="175" t="str">
        <f>IFERROR(HLOOKUP($AE$38,$AA$76:$AI$80,2,FALSE),"")</f>
        <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t="s">
        <v>52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3064" t="s">
        <v>7</v>
      </c>
      <c r="B85" s="3065"/>
      <c r="C85" s="3065"/>
      <c r="D85" s="3065"/>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3064" t="s">
        <v>11</v>
      </c>
      <c r="B87" s="3065"/>
      <c r="C87" s="3065"/>
      <c r="D87" s="3065"/>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3075" t="s">
        <v>14</v>
      </c>
      <c r="B89" s="3076"/>
      <c r="C89" s="3076"/>
      <c r="D89" s="3076"/>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3064" t="s">
        <v>16</v>
      </c>
      <c r="B91" s="3065"/>
      <c r="C91" s="3065"/>
      <c r="D91" s="3066"/>
      <c r="E91" s="192" t="s">
        <v>377</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3064" t="s">
        <v>28</v>
      </c>
      <c r="B98" s="3065"/>
      <c r="C98" s="3065"/>
      <c r="D98" s="3066"/>
      <c r="E98" s="3070" t="s">
        <v>61</v>
      </c>
      <c r="F98" s="3071"/>
      <c r="G98" s="3072" t="s">
        <v>29</v>
      </c>
      <c r="H98" s="3073"/>
      <c r="I98" s="3073"/>
      <c r="J98" s="3073"/>
      <c r="K98" s="3073"/>
      <c r="L98" s="3073"/>
      <c r="M98" s="3073"/>
      <c r="N98" s="3074"/>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3064" t="s">
        <v>39</v>
      </c>
      <c r="B105" s="3065"/>
      <c r="C105" s="3065"/>
      <c r="D105" s="3066"/>
      <c r="E105" s="3067" t="s">
        <v>378</v>
      </c>
      <c r="F105" s="3068"/>
      <c r="G105" s="3068"/>
      <c r="H105" s="3068"/>
      <c r="I105" s="3068"/>
      <c r="J105" s="3068"/>
      <c r="K105" s="3068"/>
      <c r="L105" s="3068"/>
      <c r="M105" s="3068"/>
      <c r="N105" s="3069"/>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3075" t="s">
        <v>3</v>
      </c>
      <c r="Q4" s="3076"/>
      <c r="R4" s="3076"/>
      <c r="S4" s="3076"/>
      <c r="T4" s="51" t="str">
        <f>LEFT(E83,1)</f>
        <v>Ｂ</v>
      </c>
      <c r="U4" s="3077" t="s">
        <v>4</v>
      </c>
      <c r="V4" s="3077"/>
      <c r="W4" s="3077"/>
      <c r="X4" s="307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第4節　道路</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道路管理の充実</v>
      </c>
      <c r="F6" s="45"/>
      <c r="G6" s="45"/>
      <c r="H6" s="45"/>
      <c r="I6" s="45"/>
      <c r="J6" s="45"/>
      <c r="K6" s="45"/>
      <c r="L6" s="45"/>
      <c r="M6" s="45"/>
      <c r="N6" s="46"/>
      <c r="P6" s="3064" t="s">
        <v>7</v>
      </c>
      <c r="Q6" s="3065"/>
      <c r="R6" s="3065"/>
      <c r="S6" s="3065"/>
      <c r="T6" s="51" t="str">
        <f>LEFT(E85,1)</f>
        <v>Ｂ</v>
      </c>
      <c r="U6" s="3077" t="s">
        <v>8</v>
      </c>
      <c r="V6" s="3077"/>
      <c r="W6" s="3077"/>
      <c r="X6" s="307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079" t="s">
        <v>9</v>
      </c>
      <c r="B7" s="3080"/>
      <c r="C7" s="3080"/>
      <c r="D7" s="3080"/>
      <c r="E7" s="3081" t="str">
        <f t="shared" si="0"/>
        <v>道路管理</v>
      </c>
      <c r="F7" s="3082"/>
      <c r="G7" s="3082"/>
      <c r="H7" s="3082"/>
      <c r="I7" s="3082"/>
      <c r="J7" s="3082"/>
      <c r="K7" s="3082"/>
      <c r="L7" s="3082"/>
      <c r="M7" s="3082"/>
      <c r="N7" s="3083"/>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086" t="s">
        <v>10</v>
      </c>
      <c r="B8" s="3087"/>
      <c r="C8" s="3087"/>
      <c r="D8" s="3087"/>
      <c r="E8" s="3096" t="str">
        <f t="shared" si="0"/>
        <v>道路管理課</v>
      </c>
      <c r="F8" s="3097"/>
      <c r="G8" s="3097"/>
      <c r="H8" s="3097"/>
      <c r="I8" s="3097"/>
      <c r="J8" s="3097"/>
      <c r="K8" s="3097"/>
      <c r="L8" s="3097"/>
      <c r="M8" s="3097"/>
      <c r="N8" s="3098"/>
      <c r="P8" s="3099" t="s">
        <v>11</v>
      </c>
      <c r="Q8" s="3100"/>
      <c r="R8" s="3100"/>
      <c r="S8" s="3100"/>
      <c r="T8" s="98" t="str">
        <f>LEFT(E87,1)</f>
        <v>Ａ</v>
      </c>
      <c r="U8" s="3101" t="s">
        <v>12</v>
      </c>
      <c r="V8" s="3101"/>
      <c r="W8" s="3101"/>
      <c r="X8" s="310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103" t="s">
        <v>13</v>
      </c>
      <c r="B9" s="3104"/>
      <c r="C9" s="3104"/>
      <c r="D9" s="3105"/>
      <c r="E9" s="3106" t="str">
        <f t="shared" si="0"/>
        <v>安全で円滑な道路交通の確保のため、道路上施設の維持、修繕及び環境保全を行う。
また、市道の管理を行う。</v>
      </c>
      <c r="F9" s="3107"/>
      <c r="G9" s="3107"/>
      <c r="H9" s="3107"/>
      <c r="I9" s="3107"/>
      <c r="J9" s="3107"/>
      <c r="K9" s="3107"/>
      <c r="L9" s="3107"/>
      <c r="M9" s="3107"/>
      <c r="N9" s="3108"/>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109" t="s">
        <v>14</v>
      </c>
      <c r="Q10" s="3110"/>
      <c r="R10" s="3110"/>
      <c r="S10" s="3110"/>
      <c r="T10" s="51" t="str">
        <f>LEFT(E89,1)</f>
        <v>Ａ</v>
      </c>
      <c r="U10" s="3101" t="s">
        <v>15</v>
      </c>
      <c r="V10" s="3101"/>
      <c r="W10" s="3101"/>
      <c r="X10" s="310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１ 道路反射鏡設置数１４０基修繕（令和６年３月末現在 総数２，７７５基）
２ 道路照明灯設置数　７２基修繕（令和６年３月末現在 総数９，６５０基）
市民要望に応え安全で円滑な道路交通と歩行者の安全確保を図った。</v>
      </c>
      <c r="U12" s="3084"/>
      <c r="V12" s="3084"/>
      <c r="W12" s="3084"/>
      <c r="X12" s="3085"/>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086" t="s">
        <v>17</v>
      </c>
      <c r="B14" s="3087"/>
      <c r="C14" s="3087"/>
      <c r="D14" s="3087"/>
      <c r="E14" s="3088" t="str">
        <f>E51</f>
        <v>□市が直接実施  □一部委託  ■全部委託・指定管理  □その他</v>
      </c>
      <c r="F14" s="3089"/>
      <c r="G14" s="3089"/>
      <c r="H14" s="3089"/>
      <c r="I14" s="3089"/>
      <c r="J14" s="3089"/>
      <c r="K14" s="3089"/>
      <c r="L14" s="3089"/>
      <c r="M14" s="3089"/>
      <c r="N14" s="3090"/>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086" t="s">
        <v>18</v>
      </c>
      <c r="B15" s="3087"/>
      <c r="C15" s="3087"/>
      <c r="D15" s="3087"/>
      <c r="E15" s="3088" t="str">
        <f>E52</f>
        <v>□国・県の制度　 □国・県の制度＋市独自の制度　 ■市独自の制度</v>
      </c>
      <c r="F15" s="3089"/>
      <c r="G15" s="3089"/>
      <c r="H15" s="3089"/>
      <c r="I15" s="3089"/>
      <c r="J15" s="3089"/>
      <c r="K15" s="3089"/>
      <c r="L15" s="3089"/>
      <c r="M15" s="3089"/>
      <c r="N15" s="3090"/>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091" t="s">
        <v>19</v>
      </c>
      <c r="B16" s="3092"/>
      <c r="C16" s="3092"/>
      <c r="D16" s="3092"/>
      <c r="E16" s="3093" t="str">
        <f>E53</f>
        <v>なし</v>
      </c>
      <c r="F16" s="3094"/>
      <c r="G16" s="3094"/>
      <c r="H16" s="3094"/>
      <c r="I16" s="3094"/>
      <c r="J16" s="3094"/>
      <c r="K16" s="3094"/>
      <c r="L16" s="3094"/>
      <c r="M16" s="3094"/>
      <c r="N16" s="3095"/>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165150000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164977000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173000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152628667</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12521333</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0.92418205873448378</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安全で円滑な道路交通の確保のため、道路上施設の維持、修繕及び環境保全を行った。</v>
      </c>
      <c r="F26" s="142"/>
      <c r="G26" s="142"/>
      <c r="H26" s="142"/>
      <c r="I26" s="142"/>
      <c r="J26" s="142"/>
      <c r="K26" s="142"/>
      <c r="L26" s="142"/>
      <c r="M26" s="142"/>
      <c r="N26" s="143"/>
      <c r="O26" s="12"/>
      <c r="P26" s="3099" t="s">
        <v>39</v>
      </c>
      <c r="Q26" s="3100"/>
      <c r="R26" s="3100"/>
      <c r="S26" s="3111"/>
      <c r="T26" s="75" t="str">
        <f>E105</f>
        <v>引き続き安全で円滑な道路交通の確保のため、道路上施設の維持、修繕及び環境保全を行っていく。</v>
      </c>
      <c r="U26" s="3084"/>
      <c r="V26" s="3084"/>
      <c r="W26" s="3084"/>
      <c r="X26" s="3085"/>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道路照明灯及び道路反射鏡の修繕箇所数</v>
      </c>
      <c r="C33" s="135"/>
      <c r="D33" s="15" t="str">
        <f t="shared" ref="D33:E36" si="1">D70</f>
        <v>か所</v>
      </c>
      <c r="E33" s="133">
        <f t="shared" si="1"/>
        <v>212</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第4節　道路</v>
      </c>
      <c r="F42" s="45"/>
      <c r="G42" s="45"/>
      <c r="H42" s="45"/>
      <c r="I42" s="45"/>
      <c r="J42" s="45"/>
      <c r="K42" s="45"/>
      <c r="L42" s="45"/>
      <c r="M42" s="45"/>
      <c r="N42" s="46"/>
      <c r="AA42" s="2">
        <v>4</v>
      </c>
      <c r="AB42" s="2" t="s">
        <v>354</v>
      </c>
    </row>
    <row r="43" spans="1:35" ht="20.100000000000001" customHeight="1" x14ac:dyDescent="0.15">
      <c r="A43" s="43" t="s">
        <v>6</v>
      </c>
      <c r="B43" s="44"/>
      <c r="C43" s="44"/>
      <c r="D43" s="44"/>
      <c r="E43" s="45" t="str">
        <f>AB43</f>
        <v>施策２　道路管理の充実</v>
      </c>
      <c r="F43" s="45"/>
      <c r="G43" s="45"/>
      <c r="H43" s="45"/>
      <c r="I43" s="45"/>
      <c r="J43" s="45"/>
      <c r="K43" s="45"/>
      <c r="L43" s="45"/>
      <c r="M43" s="45"/>
      <c r="N43" s="46"/>
      <c r="AA43" s="2">
        <v>2</v>
      </c>
      <c r="AB43" s="2" t="s">
        <v>379</v>
      </c>
    </row>
    <row r="44" spans="1:35" ht="20.100000000000001" customHeight="1" x14ac:dyDescent="0.15">
      <c r="A44" s="3123" t="s">
        <v>9</v>
      </c>
      <c r="B44" s="3124"/>
      <c r="C44" s="3124"/>
      <c r="D44" s="3124"/>
      <c r="E44" s="3125" t="s">
        <v>380</v>
      </c>
      <c r="F44" s="3126"/>
      <c r="G44" s="3126"/>
      <c r="H44" s="3126"/>
      <c r="I44" s="3126"/>
      <c r="J44" s="3126"/>
      <c r="K44" s="3126"/>
      <c r="L44" s="3126"/>
      <c r="M44" s="3126"/>
      <c r="N44" s="3127"/>
    </row>
    <row r="45" spans="1:35" ht="20.100000000000001" customHeight="1" x14ac:dyDescent="0.15">
      <c r="A45" s="3118" t="s">
        <v>10</v>
      </c>
      <c r="B45" s="3119"/>
      <c r="C45" s="3119"/>
      <c r="D45" s="3119"/>
      <c r="E45" s="3128" t="s">
        <v>217</v>
      </c>
      <c r="F45" s="3129"/>
      <c r="G45" s="3129"/>
      <c r="H45" s="3129"/>
      <c r="I45" s="3129"/>
      <c r="J45" s="3129"/>
      <c r="K45" s="3129"/>
      <c r="L45" s="3129"/>
      <c r="M45" s="3129"/>
      <c r="N45" s="3130"/>
    </row>
    <row r="46" spans="1:35" ht="20.100000000000001" customHeight="1" x14ac:dyDescent="0.15">
      <c r="A46" s="3112" t="s">
        <v>13</v>
      </c>
      <c r="B46" s="3113"/>
      <c r="C46" s="3113"/>
      <c r="D46" s="3114"/>
      <c r="E46" s="3115" t="s">
        <v>381</v>
      </c>
      <c r="F46" s="3116"/>
      <c r="G46" s="3116"/>
      <c r="H46" s="3116"/>
      <c r="I46" s="3116"/>
      <c r="J46" s="3116"/>
      <c r="K46" s="3116"/>
      <c r="L46" s="3116"/>
      <c r="M46" s="3116"/>
      <c r="N46" s="3117"/>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3118" t="s">
        <v>17</v>
      </c>
      <c r="B51" s="3119"/>
      <c r="C51" s="3119"/>
      <c r="D51" s="3119"/>
      <c r="E51" s="3120" t="str">
        <f>AA52 &amp; "市が直接実施  " &amp; AB52  &amp; "一部委託  "  &amp; AC52 &amp; "全部委託・指定管理  " &amp; AD52 &amp; "その他"</f>
        <v>□市が直接実施  □一部委託  ■全部委託・指定管理  □その他</v>
      </c>
      <c r="F51" s="3121"/>
      <c r="G51" s="3121"/>
      <c r="H51" s="3121"/>
      <c r="I51" s="3121"/>
      <c r="J51" s="3121"/>
      <c r="K51" s="3121"/>
      <c r="L51" s="3121"/>
      <c r="M51" s="3121"/>
      <c r="N51" s="3122"/>
    </row>
    <row r="52" spans="1:40" ht="20.100000000000001" customHeight="1" x14ac:dyDescent="0.15">
      <c r="A52" s="3118" t="s">
        <v>18</v>
      </c>
      <c r="B52" s="3119"/>
      <c r="C52" s="3119"/>
      <c r="D52" s="3119"/>
      <c r="E52" s="3120" t="str">
        <f>AA53 &amp; "国・県の制度　 " &amp; AB53  &amp; "国・県の制度＋市独自の制度　 "  &amp; AC53  &amp; "市独自の制度"</f>
        <v>□国・県の制度　 □国・県の制度＋市独自の制度　 ■市独自の制度</v>
      </c>
      <c r="F52" s="3121"/>
      <c r="G52" s="3121"/>
      <c r="H52" s="3121"/>
      <c r="I52" s="3121"/>
      <c r="J52" s="3121"/>
      <c r="K52" s="3121"/>
      <c r="L52" s="3121"/>
      <c r="M52" s="3121"/>
      <c r="N52" s="3122"/>
      <c r="AA52" s="2" t="s">
        <v>50</v>
      </c>
      <c r="AB52" s="2" t="s">
        <v>50</v>
      </c>
      <c r="AC52" s="2" t="s">
        <v>49</v>
      </c>
      <c r="AD52" s="2" t="s">
        <v>50</v>
      </c>
    </row>
    <row r="53" spans="1:40" ht="20.100000000000001" customHeight="1" thickBot="1" x14ac:dyDescent="0.2">
      <c r="A53" s="3131" t="s">
        <v>19</v>
      </c>
      <c r="B53" s="3132"/>
      <c r="C53" s="3132"/>
      <c r="D53" s="3132"/>
      <c r="E53" s="3133" t="s">
        <v>65</v>
      </c>
      <c r="F53" s="3134"/>
      <c r="G53" s="3134"/>
      <c r="H53" s="3134"/>
      <c r="I53" s="3134"/>
      <c r="J53" s="3134"/>
      <c r="K53" s="3134"/>
      <c r="L53" s="3134"/>
      <c r="M53" s="3134"/>
      <c r="N53" s="3135"/>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165150000</v>
      </c>
      <c r="F57" s="126"/>
      <c r="G57" s="126">
        <f>IFERROR(HLOOKUP($AF$38,$AA$56:$AI$57,2,FALSE)*1000,"")</f>
        <v>139852000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159089</v>
      </c>
      <c r="AE57" s="17">
        <v>165150</v>
      </c>
      <c r="AF57" s="17">
        <v>139852</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164977000</v>
      </c>
      <c r="G58" s="9"/>
      <c r="H58" s="10">
        <f>IFERROR(G57-H59,"")</f>
        <v>139684000</v>
      </c>
      <c r="I58" s="9"/>
      <c r="J58" s="10">
        <f>IFERROR(I57-J59,"")</f>
        <v>0</v>
      </c>
      <c r="K58" s="9"/>
      <c r="L58" s="10">
        <f>IFERROR(K57-L59,"")</f>
        <v>0</v>
      </c>
      <c r="M58" s="9"/>
      <c r="N58" s="11">
        <f>IFERROR(M57-N59,"")</f>
        <v>0</v>
      </c>
      <c r="AA58" s="17">
        <v>0</v>
      </c>
      <c r="AB58" s="17">
        <v>0</v>
      </c>
      <c r="AC58" s="17">
        <v>0</v>
      </c>
      <c r="AD58" s="17">
        <v>88558364</v>
      </c>
      <c r="AE58" s="17">
        <v>152628667</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173000</v>
      </c>
      <c r="G59" s="9"/>
      <c r="H59" s="10">
        <f>IFERROR(HLOOKUP($AF$38,$AA$60:$AI$61,2,FALSE)*1000,"")</f>
        <v>168000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152628667</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12521333</v>
      </c>
      <c r="F61" s="126"/>
      <c r="G61" s="126">
        <f>IFERROR(G57-G60,"")</f>
        <v>139852000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161</v>
      </c>
      <c r="AE61" s="18">
        <f t="shared" si="2"/>
        <v>173</v>
      </c>
      <c r="AF61" s="18">
        <f t="shared" si="2"/>
        <v>168</v>
      </c>
      <c r="AG61" s="18">
        <f t="shared" si="2"/>
        <v>0</v>
      </c>
      <c r="AH61" s="18">
        <f t="shared" si="2"/>
        <v>0</v>
      </c>
      <c r="AI61" s="18">
        <f t="shared" si="2"/>
        <v>0</v>
      </c>
      <c r="AL61" s="2" t="s">
        <v>52</v>
      </c>
    </row>
    <row r="62" spans="1:40" ht="20.100000000000001" customHeight="1" x14ac:dyDescent="0.15">
      <c r="A62" s="71"/>
      <c r="B62" s="72" t="s">
        <v>37</v>
      </c>
      <c r="C62" s="72"/>
      <c r="D62" s="72"/>
      <c r="E62" s="131">
        <f>IFERROR(E$60/E$57,"")</f>
        <v>0.92418205873448378</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382</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383</v>
      </c>
      <c r="C70" s="135"/>
      <c r="D70" s="20" t="s">
        <v>186</v>
      </c>
      <c r="E70" s="175">
        <f>IFERROR(HLOOKUP($AE$38,$AA$76:$AI$80,2,FALSE),"")</f>
        <v>212</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161</v>
      </c>
      <c r="AE71" s="19">
        <v>173</v>
      </c>
      <c r="AF71" s="19">
        <v>168</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212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3136" t="s">
        <v>7</v>
      </c>
      <c r="B85" s="3137"/>
      <c r="C85" s="3137"/>
      <c r="D85" s="3137"/>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3136" t="s">
        <v>11</v>
      </c>
      <c r="B87" s="3137"/>
      <c r="C87" s="3137"/>
      <c r="D87" s="3137"/>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3147" t="s">
        <v>14</v>
      </c>
      <c r="B89" s="3148"/>
      <c r="C89" s="3148"/>
      <c r="D89" s="3148"/>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3136" t="s">
        <v>16</v>
      </c>
      <c r="B91" s="3137"/>
      <c r="C91" s="3137"/>
      <c r="D91" s="3138"/>
      <c r="E91" s="192" t="s">
        <v>384</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3136" t="s">
        <v>28</v>
      </c>
      <c r="B98" s="3137"/>
      <c r="C98" s="3137"/>
      <c r="D98" s="3138"/>
      <c r="E98" s="3142" t="s">
        <v>61</v>
      </c>
      <c r="F98" s="3143"/>
      <c r="G98" s="3144" t="s">
        <v>29</v>
      </c>
      <c r="H98" s="3145"/>
      <c r="I98" s="3145"/>
      <c r="J98" s="3145"/>
      <c r="K98" s="3145"/>
      <c r="L98" s="3145"/>
      <c r="M98" s="3145"/>
      <c r="N98" s="3146"/>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3136" t="s">
        <v>39</v>
      </c>
      <c r="B105" s="3137"/>
      <c r="C105" s="3137"/>
      <c r="D105" s="3138"/>
      <c r="E105" s="3139" t="s">
        <v>385</v>
      </c>
      <c r="F105" s="3140"/>
      <c r="G105" s="3140"/>
      <c r="H105" s="3140"/>
      <c r="I105" s="3140"/>
      <c r="J105" s="3140"/>
      <c r="K105" s="3140"/>
      <c r="L105" s="3140"/>
      <c r="M105" s="3140"/>
      <c r="N105" s="3141"/>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3147" t="s">
        <v>3</v>
      </c>
      <c r="Q4" s="3148"/>
      <c r="R4" s="3148"/>
      <c r="S4" s="3148"/>
      <c r="T4" s="51" t="str">
        <f>LEFT(E83,1)</f>
        <v>Ｂ</v>
      </c>
      <c r="U4" s="3149" t="s">
        <v>4</v>
      </c>
      <c r="V4" s="3149"/>
      <c r="W4" s="3149"/>
      <c r="X4" s="315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第4節　道路</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道路管理の充実</v>
      </c>
      <c r="F6" s="45"/>
      <c r="G6" s="45"/>
      <c r="H6" s="45"/>
      <c r="I6" s="45"/>
      <c r="J6" s="45"/>
      <c r="K6" s="45"/>
      <c r="L6" s="45"/>
      <c r="M6" s="45"/>
      <c r="N6" s="46"/>
      <c r="P6" s="3136" t="s">
        <v>7</v>
      </c>
      <c r="Q6" s="3137"/>
      <c r="R6" s="3137"/>
      <c r="S6" s="3137"/>
      <c r="T6" s="51" t="str">
        <f>LEFT(E85,1)</f>
        <v>Ｂ</v>
      </c>
      <c r="U6" s="3149" t="s">
        <v>8</v>
      </c>
      <c r="V6" s="3149"/>
      <c r="W6" s="3149"/>
      <c r="X6" s="315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151" t="s">
        <v>9</v>
      </c>
      <c r="B7" s="3152"/>
      <c r="C7" s="3152"/>
      <c r="D7" s="3152"/>
      <c r="E7" s="3153" t="str">
        <f t="shared" si="0"/>
        <v>測量調査</v>
      </c>
      <c r="F7" s="3154"/>
      <c r="G7" s="3154"/>
      <c r="H7" s="3154"/>
      <c r="I7" s="3154"/>
      <c r="J7" s="3154"/>
      <c r="K7" s="3154"/>
      <c r="L7" s="3154"/>
      <c r="M7" s="3154"/>
      <c r="N7" s="3155"/>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158" t="s">
        <v>10</v>
      </c>
      <c r="B8" s="3159"/>
      <c r="C8" s="3159"/>
      <c r="D8" s="3159"/>
      <c r="E8" s="3168" t="str">
        <f t="shared" si="0"/>
        <v>道路管理課</v>
      </c>
      <c r="F8" s="3169"/>
      <c r="G8" s="3169"/>
      <c r="H8" s="3169"/>
      <c r="I8" s="3169"/>
      <c r="J8" s="3169"/>
      <c r="K8" s="3169"/>
      <c r="L8" s="3169"/>
      <c r="M8" s="3169"/>
      <c r="N8" s="3170"/>
      <c r="P8" s="3171" t="s">
        <v>11</v>
      </c>
      <c r="Q8" s="3172"/>
      <c r="R8" s="3172"/>
      <c r="S8" s="3172"/>
      <c r="T8" s="98" t="str">
        <f>LEFT(E87,1)</f>
        <v>Ａ</v>
      </c>
      <c r="U8" s="3173" t="s">
        <v>12</v>
      </c>
      <c r="V8" s="3173"/>
      <c r="W8" s="3173"/>
      <c r="X8" s="317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175" t="s">
        <v>13</v>
      </c>
      <c r="B9" s="3176"/>
      <c r="C9" s="3176"/>
      <c r="D9" s="3177"/>
      <c r="E9" s="3178" t="str">
        <f t="shared" si="0"/>
        <v>市が管理する道路や水路の未査定箇所等の境界の確定及び買収等により拡幅が生じる場合の道路線形検討や道路用地区域を確定するための測量調査等を行う。</v>
      </c>
      <c r="F9" s="3179"/>
      <c r="G9" s="3179"/>
      <c r="H9" s="3179"/>
      <c r="I9" s="3179"/>
      <c r="J9" s="3179"/>
      <c r="K9" s="3179"/>
      <c r="L9" s="3179"/>
      <c r="M9" s="3179"/>
      <c r="N9" s="3180"/>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181" t="s">
        <v>14</v>
      </c>
      <c r="Q10" s="3182"/>
      <c r="R10" s="3182"/>
      <c r="S10" s="3182"/>
      <c r="T10" s="51" t="str">
        <f>LEFT(E89,1)</f>
        <v>Ｂ</v>
      </c>
      <c r="U10" s="3173" t="s">
        <v>15</v>
      </c>
      <c r="V10" s="3173"/>
      <c r="W10" s="3173"/>
      <c r="X10" s="317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おおむね予定どおり実施できたことにより、用地取得事務及び台帳補正業務の進捗が図れる。</v>
      </c>
      <c r="U12" s="3156"/>
      <c r="V12" s="3156"/>
      <c r="W12" s="3156"/>
      <c r="X12" s="3157"/>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158" t="s">
        <v>17</v>
      </c>
      <c r="B14" s="3159"/>
      <c r="C14" s="3159"/>
      <c r="D14" s="3159"/>
      <c r="E14" s="3160" t="str">
        <f>E51</f>
        <v>■市が直接実施  □一部委託  □全部委託・指定管理  □その他</v>
      </c>
      <c r="F14" s="3161"/>
      <c r="G14" s="3161"/>
      <c r="H14" s="3161"/>
      <c r="I14" s="3161"/>
      <c r="J14" s="3161"/>
      <c r="K14" s="3161"/>
      <c r="L14" s="3161"/>
      <c r="M14" s="3161"/>
      <c r="N14" s="3162"/>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158" t="s">
        <v>18</v>
      </c>
      <c r="B15" s="3159"/>
      <c r="C15" s="3159"/>
      <c r="D15" s="3159"/>
      <c r="E15" s="3160" t="str">
        <f>E52</f>
        <v>□国・県の制度　 □国・県の制度＋市独自の制度　 ■市独自の制度</v>
      </c>
      <c r="F15" s="3161"/>
      <c r="G15" s="3161"/>
      <c r="H15" s="3161"/>
      <c r="I15" s="3161"/>
      <c r="J15" s="3161"/>
      <c r="K15" s="3161"/>
      <c r="L15" s="3161"/>
      <c r="M15" s="3161"/>
      <c r="N15" s="3162"/>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163" t="s">
        <v>19</v>
      </c>
      <c r="B16" s="3164"/>
      <c r="C16" s="3164"/>
      <c r="D16" s="3164"/>
      <c r="E16" s="3165" t="str">
        <f>E53</f>
        <v>なし</v>
      </c>
      <c r="F16" s="3166"/>
      <c r="G16" s="3166"/>
      <c r="H16" s="3166"/>
      <c r="I16" s="3166"/>
      <c r="J16" s="3166"/>
      <c r="K16" s="3166"/>
      <c r="L16" s="3166"/>
      <c r="M16" s="3166"/>
      <c r="N16" s="3167"/>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14152000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13026000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1126000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11968000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2184000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0.8456755228942906</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不動産鑑定　４件
測量調査（資産形成）　８件
物件調査　　５件
測量調査（その他）　４件</v>
      </c>
      <c r="F26" s="142"/>
      <c r="G26" s="142"/>
      <c r="H26" s="142"/>
      <c r="I26" s="142"/>
      <c r="J26" s="142"/>
      <c r="K26" s="142"/>
      <c r="L26" s="142"/>
      <c r="M26" s="142"/>
      <c r="N26" s="143"/>
      <c r="O26" s="12"/>
      <c r="P26" s="3171" t="s">
        <v>39</v>
      </c>
      <c r="Q26" s="3172"/>
      <c r="R26" s="3172"/>
      <c r="S26" s="3183"/>
      <c r="T26" s="75" t="str">
        <f>E105</f>
        <v>今後についても、引き続き事業を実施していく。</v>
      </c>
      <c r="U26" s="3156"/>
      <c r="V26" s="3156"/>
      <c r="W26" s="3156"/>
      <c r="X26" s="3157"/>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測量等件数</v>
      </c>
      <c r="C33" s="135"/>
      <c r="D33" s="15" t="str">
        <f t="shared" ref="D33:E36" si="1">D70</f>
        <v>件</v>
      </c>
      <c r="E33" s="133">
        <f t="shared" si="1"/>
        <v>21</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第4節　道路</v>
      </c>
      <c r="F42" s="45"/>
      <c r="G42" s="45"/>
      <c r="H42" s="45"/>
      <c r="I42" s="45"/>
      <c r="J42" s="45"/>
      <c r="K42" s="45"/>
      <c r="L42" s="45"/>
      <c r="M42" s="45"/>
      <c r="N42" s="46"/>
      <c r="AA42" s="2">
        <v>4</v>
      </c>
      <c r="AB42" s="2" t="s">
        <v>354</v>
      </c>
    </row>
    <row r="43" spans="1:35" ht="20.100000000000001" customHeight="1" x14ac:dyDescent="0.15">
      <c r="A43" s="43" t="s">
        <v>6</v>
      </c>
      <c r="B43" s="44"/>
      <c r="C43" s="44"/>
      <c r="D43" s="44"/>
      <c r="E43" s="45" t="str">
        <f>AB43</f>
        <v>施策２　道路管理の充実</v>
      </c>
      <c r="F43" s="45"/>
      <c r="G43" s="45"/>
      <c r="H43" s="45"/>
      <c r="I43" s="45"/>
      <c r="J43" s="45"/>
      <c r="K43" s="45"/>
      <c r="L43" s="45"/>
      <c r="M43" s="45"/>
      <c r="N43" s="46"/>
      <c r="AA43" s="2">
        <v>2</v>
      </c>
      <c r="AB43" s="2" t="s">
        <v>379</v>
      </c>
    </row>
    <row r="44" spans="1:35" ht="20.100000000000001" customHeight="1" x14ac:dyDescent="0.15">
      <c r="A44" s="3195" t="s">
        <v>9</v>
      </c>
      <c r="B44" s="3196"/>
      <c r="C44" s="3196"/>
      <c r="D44" s="3196"/>
      <c r="E44" s="3197" t="s">
        <v>386</v>
      </c>
      <c r="F44" s="3198"/>
      <c r="G44" s="3198"/>
      <c r="H44" s="3198"/>
      <c r="I44" s="3198"/>
      <c r="J44" s="3198"/>
      <c r="K44" s="3198"/>
      <c r="L44" s="3198"/>
      <c r="M44" s="3198"/>
      <c r="N44" s="3199"/>
    </row>
    <row r="45" spans="1:35" ht="20.100000000000001" customHeight="1" x14ac:dyDescent="0.15">
      <c r="A45" s="3190" t="s">
        <v>10</v>
      </c>
      <c r="B45" s="3191"/>
      <c r="C45" s="3191"/>
      <c r="D45" s="3191"/>
      <c r="E45" s="3200" t="s">
        <v>217</v>
      </c>
      <c r="F45" s="3201"/>
      <c r="G45" s="3201"/>
      <c r="H45" s="3201"/>
      <c r="I45" s="3201"/>
      <c r="J45" s="3201"/>
      <c r="K45" s="3201"/>
      <c r="L45" s="3201"/>
      <c r="M45" s="3201"/>
      <c r="N45" s="3202"/>
    </row>
    <row r="46" spans="1:35" ht="20.100000000000001" customHeight="1" x14ac:dyDescent="0.15">
      <c r="A46" s="3184" t="s">
        <v>13</v>
      </c>
      <c r="B46" s="3185"/>
      <c r="C46" s="3185"/>
      <c r="D46" s="3186"/>
      <c r="E46" s="3187" t="s">
        <v>387</v>
      </c>
      <c r="F46" s="3188"/>
      <c r="G46" s="3188"/>
      <c r="H46" s="3188"/>
      <c r="I46" s="3188"/>
      <c r="J46" s="3188"/>
      <c r="K46" s="3188"/>
      <c r="L46" s="3188"/>
      <c r="M46" s="3188"/>
      <c r="N46" s="3189"/>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3190" t="s">
        <v>17</v>
      </c>
      <c r="B51" s="3191"/>
      <c r="C51" s="3191"/>
      <c r="D51" s="3191"/>
      <c r="E51" s="3192" t="str">
        <f>AA52 &amp; "市が直接実施  " &amp; AB52  &amp; "一部委託  "  &amp; AC52 &amp; "全部委託・指定管理  " &amp; AD52 &amp; "その他"</f>
        <v>■市が直接実施  □一部委託  □全部委託・指定管理  □その他</v>
      </c>
      <c r="F51" s="3193"/>
      <c r="G51" s="3193"/>
      <c r="H51" s="3193"/>
      <c r="I51" s="3193"/>
      <c r="J51" s="3193"/>
      <c r="K51" s="3193"/>
      <c r="L51" s="3193"/>
      <c r="M51" s="3193"/>
      <c r="N51" s="3194"/>
    </row>
    <row r="52" spans="1:40" ht="20.100000000000001" customHeight="1" x14ac:dyDescent="0.15">
      <c r="A52" s="3190" t="s">
        <v>18</v>
      </c>
      <c r="B52" s="3191"/>
      <c r="C52" s="3191"/>
      <c r="D52" s="3191"/>
      <c r="E52" s="3192" t="str">
        <f>AA53 &amp; "国・県の制度　 " &amp; AB53  &amp; "国・県の制度＋市独自の制度　 "  &amp; AC53  &amp; "市独自の制度"</f>
        <v>□国・県の制度　 □国・県の制度＋市独自の制度　 ■市独自の制度</v>
      </c>
      <c r="F52" s="3193"/>
      <c r="G52" s="3193"/>
      <c r="H52" s="3193"/>
      <c r="I52" s="3193"/>
      <c r="J52" s="3193"/>
      <c r="K52" s="3193"/>
      <c r="L52" s="3193"/>
      <c r="M52" s="3193"/>
      <c r="N52" s="3194"/>
      <c r="AA52" s="2" t="s">
        <v>49</v>
      </c>
      <c r="AB52" s="2" t="s">
        <v>50</v>
      </c>
      <c r="AC52" s="2" t="s">
        <v>50</v>
      </c>
      <c r="AD52" s="2" t="s">
        <v>50</v>
      </c>
    </row>
    <row r="53" spans="1:40" ht="20.100000000000001" customHeight="1" thickBot="1" x14ac:dyDescent="0.2">
      <c r="A53" s="3203" t="s">
        <v>19</v>
      </c>
      <c r="B53" s="3204"/>
      <c r="C53" s="3204"/>
      <c r="D53" s="3204"/>
      <c r="E53" s="3205" t="s">
        <v>65</v>
      </c>
      <c r="F53" s="3206"/>
      <c r="G53" s="3206"/>
      <c r="H53" s="3206"/>
      <c r="I53" s="3206"/>
      <c r="J53" s="3206"/>
      <c r="K53" s="3206"/>
      <c r="L53" s="3206"/>
      <c r="M53" s="3206"/>
      <c r="N53" s="3207"/>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14152000</v>
      </c>
      <c r="F57" s="126"/>
      <c r="G57" s="126">
        <f>IFERROR(HLOOKUP($AF$38,$AA$56:$AI$57,2,FALSE)*1000,"")</f>
        <v>4990000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11204</v>
      </c>
      <c r="AE57" s="17">
        <v>14152</v>
      </c>
      <c r="AF57" s="17">
        <v>4990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13026000</v>
      </c>
      <c r="G58" s="9"/>
      <c r="H58" s="10">
        <f>IFERROR(G57-H59,"")</f>
        <v>4990000</v>
      </c>
      <c r="I58" s="9"/>
      <c r="J58" s="10">
        <f>IFERROR(I57-J59,"")</f>
        <v>0</v>
      </c>
      <c r="K58" s="9"/>
      <c r="L58" s="10">
        <f>IFERROR(K57-L59,"")</f>
        <v>0</v>
      </c>
      <c r="M58" s="9"/>
      <c r="N58" s="11">
        <f>IFERROR(M57-N59,"")</f>
        <v>0</v>
      </c>
      <c r="AA58" s="17">
        <v>0</v>
      </c>
      <c r="AB58" s="17">
        <v>0</v>
      </c>
      <c r="AC58" s="17">
        <v>0</v>
      </c>
      <c r="AD58" s="17">
        <v>594000</v>
      </c>
      <c r="AE58" s="17">
        <v>11968000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1126000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11968000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2184000</v>
      </c>
      <c r="F61" s="126"/>
      <c r="G61" s="126">
        <f>IFERROR(G57-G60,"")</f>
        <v>4990000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1126</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0.8456755228942906</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1126</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388</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389</v>
      </c>
      <c r="C70" s="135"/>
      <c r="D70" s="20" t="s">
        <v>77</v>
      </c>
      <c r="E70" s="175">
        <f>IFERROR(HLOOKUP($AE$38,$AA$76:$AI$80,2,FALSE),"")</f>
        <v>21</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3208" t="s">
        <v>7</v>
      </c>
      <c r="B85" s="3209"/>
      <c r="C85" s="3209"/>
      <c r="D85" s="3209"/>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3208" t="s">
        <v>11</v>
      </c>
      <c r="B87" s="3209"/>
      <c r="C87" s="3209"/>
      <c r="D87" s="3209"/>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3219" t="s">
        <v>14</v>
      </c>
      <c r="B89" s="3220"/>
      <c r="C89" s="3220"/>
      <c r="D89" s="3220"/>
      <c r="E89" s="177" t="s">
        <v>390</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3208" t="s">
        <v>16</v>
      </c>
      <c r="B91" s="3209"/>
      <c r="C91" s="3209"/>
      <c r="D91" s="3210"/>
      <c r="E91" s="192" t="s">
        <v>391</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3208" t="s">
        <v>28</v>
      </c>
      <c r="B98" s="3209"/>
      <c r="C98" s="3209"/>
      <c r="D98" s="3210"/>
      <c r="E98" s="3214" t="s">
        <v>61</v>
      </c>
      <c r="F98" s="3215"/>
      <c r="G98" s="3216" t="s">
        <v>29</v>
      </c>
      <c r="H98" s="3217"/>
      <c r="I98" s="3217"/>
      <c r="J98" s="3217"/>
      <c r="K98" s="3217"/>
      <c r="L98" s="3217"/>
      <c r="M98" s="3217"/>
      <c r="N98" s="3218"/>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3208" t="s">
        <v>39</v>
      </c>
      <c r="B105" s="3209"/>
      <c r="C105" s="3209"/>
      <c r="D105" s="3210"/>
      <c r="E105" s="3211" t="s">
        <v>392</v>
      </c>
      <c r="F105" s="3212"/>
      <c r="G105" s="3212"/>
      <c r="H105" s="3212"/>
      <c r="I105" s="3212"/>
      <c r="J105" s="3212"/>
      <c r="K105" s="3212"/>
      <c r="L105" s="3212"/>
      <c r="M105" s="3212"/>
      <c r="N105" s="3213"/>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4"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3219" t="s">
        <v>3</v>
      </c>
      <c r="Q4" s="3220"/>
      <c r="R4" s="3220"/>
      <c r="S4" s="3220"/>
      <c r="T4" s="51" t="str">
        <f>LEFT(E83,1)</f>
        <v>Ｂ</v>
      </c>
      <c r="U4" s="3221" t="s">
        <v>4</v>
      </c>
      <c r="V4" s="3221"/>
      <c r="W4" s="3221"/>
      <c r="X4" s="322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第4節　道路</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道路管理の充実</v>
      </c>
      <c r="F6" s="45"/>
      <c r="G6" s="45"/>
      <c r="H6" s="45"/>
      <c r="I6" s="45"/>
      <c r="J6" s="45"/>
      <c r="K6" s="45"/>
      <c r="L6" s="45"/>
      <c r="M6" s="45"/>
      <c r="N6" s="46"/>
      <c r="P6" s="3208" t="s">
        <v>7</v>
      </c>
      <c r="Q6" s="3209"/>
      <c r="R6" s="3209"/>
      <c r="S6" s="3209"/>
      <c r="T6" s="51" t="str">
        <f>LEFT(E85,1)</f>
        <v>Ｂ</v>
      </c>
      <c r="U6" s="3221" t="s">
        <v>8</v>
      </c>
      <c r="V6" s="3221"/>
      <c r="W6" s="3221"/>
      <c r="X6" s="322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223" t="s">
        <v>9</v>
      </c>
      <c r="B7" s="3224"/>
      <c r="C7" s="3224"/>
      <c r="D7" s="3224"/>
      <c r="E7" s="3225" t="str">
        <f t="shared" si="0"/>
        <v>街路事業費負担金</v>
      </c>
      <c r="F7" s="3226"/>
      <c r="G7" s="3226"/>
      <c r="H7" s="3226"/>
      <c r="I7" s="3226"/>
      <c r="J7" s="3226"/>
      <c r="K7" s="3226"/>
      <c r="L7" s="3226"/>
      <c r="M7" s="3226"/>
      <c r="N7" s="3227"/>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230" t="s">
        <v>10</v>
      </c>
      <c r="B8" s="3231"/>
      <c r="C8" s="3231"/>
      <c r="D8" s="3231"/>
      <c r="E8" s="3240" t="str">
        <f t="shared" si="0"/>
        <v>道路管理課</v>
      </c>
      <c r="F8" s="3241"/>
      <c r="G8" s="3241"/>
      <c r="H8" s="3241"/>
      <c r="I8" s="3241"/>
      <c r="J8" s="3241"/>
      <c r="K8" s="3241"/>
      <c r="L8" s="3241"/>
      <c r="M8" s="3241"/>
      <c r="N8" s="3242"/>
      <c r="P8" s="3243" t="s">
        <v>11</v>
      </c>
      <c r="Q8" s="3244"/>
      <c r="R8" s="3244"/>
      <c r="S8" s="3244"/>
      <c r="T8" s="98" t="str">
        <f>LEFT(E87,1)</f>
        <v>Ａ</v>
      </c>
      <c r="U8" s="3245" t="s">
        <v>12</v>
      </c>
      <c r="V8" s="3245"/>
      <c r="W8" s="3245"/>
      <c r="X8" s="324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247" t="s">
        <v>13</v>
      </c>
      <c r="B9" s="3248"/>
      <c r="C9" s="3248"/>
      <c r="D9" s="3249"/>
      <c r="E9" s="3250" t="str">
        <f t="shared" si="0"/>
        <v>埼玉県が施行する街路事業について、「埼玉県が施行する街路事業に係る市町村負担金徴収事務取扱要領」に基づき、県事業費の１／５を負担する。</v>
      </c>
      <c r="F9" s="3251"/>
      <c r="G9" s="3251"/>
      <c r="H9" s="3251"/>
      <c r="I9" s="3251"/>
      <c r="J9" s="3251"/>
      <c r="K9" s="3251"/>
      <c r="L9" s="3251"/>
      <c r="M9" s="3251"/>
      <c r="N9" s="3252"/>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253" t="s">
        <v>14</v>
      </c>
      <c r="Q10" s="3254"/>
      <c r="R10" s="3254"/>
      <c r="S10" s="3254"/>
      <c r="T10" s="51" t="str">
        <f>LEFT(E89,1)</f>
        <v>Ａ</v>
      </c>
      <c r="U10" s="3245" t="s">
        <v>15</v>
      </c>
      <c r="V10" s="3245"/>
      <c r="W10" s="3245"/>
      <c r="X10" s="324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市内における広域幹線道路が整備されることで、市民の利便性の向上が図れる。</v>
      </c>
      <c r="U12" s="3228"/>
      <c r="V12" s="3228"/>
      <c r="W12" s="3228"/>
      <c r="X12" s="3229"/>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230" t="s">
        <v>17</v>
      </c>
      <c r="B14" s="3231"/>
      <c r="C14" s="3231"/>
      <c r="D14" s="3231"/>
      <c r="E14" s="3232" t="str">
        <f>E51</f>
        <v>□市が直接実施  □一部委託  □全部委託・指定管理  ■その他</v>
      </c>
      <c r="F14" s="3233"/>
      <c r="G14" s="3233"/>
      <c r="H14" s="3233"/>
      <c r="I14" s="3233"/>
      <c r="J14" s="3233"/>
      <c r="K14" s="3233"/>
      <c r="L14" s="3233"/>
      <c r="M14" s="3233"/>
      <c r="N14" s="3234"/>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230" t="s">
        <v>18</v>
      </c>
      <c r="B15" s="3231"/>
      <c r="C15" s="3231"/>
      <c r="D15" s="3231"/>
      <c r="E15" s="3232" t="str">
        <f>E52</f>
        <v>■国・県の制度　 □国・県の制度＋市独自の制度　 □市独自の制度</v>
      </c>
      <c r="F15" s="3233"/>
      <c r="G15" s="3233"/>
      <c r="H15" s="3233"/>
      <c r="I15" s="3233"/>
      <c r="J15" s="3233"/>
      <c r="K15" s="3233"/>
      <c r="L15" s="3233"/>
      <c r="M15" s="3233"/>
      <c r="N15" s="3234"/>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235" t="s">
        <v>19</v>
      </c>
      <c r="B16" s="3236"/>
      <c r="C16" s="3236"/>
      <c r="D16" s="3236"/>
      <c r="E16" s="3237" t="str">
        <f>E53</f>
        <v>なし</v>
      </c>
      <c r="F16" s="3238"/>
      <c r="G16" s="3238"/>
      <c r="H16" s="3238"/>
      <c r="I16" s="3238"/>
      <c r="J16" s="3238"/>
      <c r="K16" s="3238"/>
      <c r="L16" s="3238"/>
      <c r="M16" s="3238"/>
      <c r="N16" s="3239"/>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385346000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28746000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356600000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385343182</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2818</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0.99999268709160083</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埼玉県が施行する街路事業について、「埼玉県が施行する街路事業に係る市町村負担金徴収事務取扱要領」に基づき、県事業費の１／５を負担した。
　放射７号線（新堀工区、栗原工区）
　　用地取得、物件移転補償、物件調査委託
　保谷朝霞線（野寺工区）
　　用地取得、物件移転補償、物件調査委託、道路詳細設計</v>
      </c>
      <c r="F26" s="142"/>
      <c r="G26" s="142"/>
      <c r="H26" s="142"/>
      <c r="I26" s="142"/>
      <c r="J26" s="142"/>
      <c r="K26" s="142"/>
      <c r="L26" s="142"/>
      <c r="M26" s="142"/>
      <c r="N26" s="143"/>
      <c r="O26" s="12"/>
      <c r="P26" s="3243" t="s">
        <v>39</v>
      </c>
      <c r="Q26" s="3244"/>
      <c r="R26" s="3244"/>
      <c r="S26" s="3255"/>
      <c r="T26" s="75" t="str">
        <f>E105</f>
        <v>今後についても、引き続き放射７号線及び保谷朝霞線の早期開通に向けて埼玉県に協力していく。</v>
      </c>
      <c r="U26" s="3228"/>
      <c r="V26" s="3228"/>
      <c r="W26" s="3228"/>
      <c r="X26" s="3229"/>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
      </c>
      <c r="C33" s="135"/>
      <c r="D33" s="15" t="str">
        <f t="shared" ref="D33:E36" si="1">D70</f>
        <v/>
      </c>
      <c r="E33" s="133" t="str">
        <f t="shared" si="1"/>
        <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第4節　道路</v>
      </c>
      <c r="F42" s="45"/>
      <c r="G42" s="45"/>
      <c r="H42" s="45"/>
      <c r="I42" s="45"/>
      <c r="J42" s="45"/>
      <c r="K42" s="45"/>
      <c r="L42" s="45"/>
      <c r="M42" s="45"/>
      <c r="N42" s="46"/>
      <c r="AA42" s="2">
        <v>4</v>
      </c>
      <c r="AB42" s="2" t="s">
        <v>354</v>
      </c>
    </row>
    <row r="43" spans="1:35" ht="20.100000000000001" customHeight="1" x14ac:dyDescent="0.15">
      <c r="A43" s="43" t="s">
        <v>6</v>
      </c>
      <c r="B43" s="44"/>
      <c r="C43" s="44"/>
      <c r="D43" s="44"/>
      <c r="E43" s="45" t="str">
        <f>AB43</f>
        <v>施策２　道路管理の充実</v>
      </c>
      <c r="F43" s="45"/>
      <c r="G43" s="45"/>
      <c r="H43" s="45"/>
      <c r="I43" s="45"/>
      <c r="J43" s="45"/>
      <c r="K43" s="45"/>
      <c r="L43" s="45"/>
      <c r="M43" s="45"/>
      <c r="N43" s="46"/>
      <c r="AA43" s="2">
        <v>2</v>
      </c>
      <c r="AB43" s="2" t="s">
        <v>379</v>
      </c>
    </row>
    <row r="44" spans="1:35" ht="20.100000000000001" customHeight="1" x14ac:dyDescent="0.15">
      <c r="A44" s="3267" t="s">
        <v>9</v>
      </c>
      <c r="B44" s="3268"/>
      <c r="C44" s="3268"/>
      <c r="D44" s="3268"/>
      <c r="E44" s="3269" t="s">
        <v>393</v>
      </c>
      <c r="F44" s="3270"/>
      <c r="G44" s="3270"/>
      <c r="H44" s="3270"/>
      <c r="I44" s="3270"/>
      <c r="J44" s="3270"/>
      <c r="K44" s="3270"/>
      <c r="L44" s="3270"/>
      <c r="M44" s="3270"/>
      <c r="N44" s="3271"/>
    </row>
    <row r="45" spans="1:35" ht="20.100000000000001" customHeight="1" x14ac:dyDescent="0.15">
      <c r="A45" s="3262" t="s">
        <v>10</v>
      </c>
      <c r="B45" s="3263"/>
      <c r="C45" s="3263"/>
      <c r="D45" s="3263"/>
      <c r="E45" s="3272" t="s">
        <v>217</v>
      </c>
      <c r="F45" s="3273"/>
      <c r="G45" s="3273"/>
      <c r="H45" s="3273"/>
      <c r="I45" s="3273"/>
      <c r="J45" s="3273"/>
      <c r="K45" s="3273"/>
      <c r="L45" s="3273"/>
      <c r="M45" s="3273"/>
      <c r="N45" s="3274"/>
    </row>
    <row r="46" spans="1:35" ht="20.100000000000001" customHeight="1" x14ac:dyDescent="0.15">
      <c r="A46" s="3256" t="s">
        <v>13</v>
      </c>
      <c r="B46" s="3257"/>
      <c r="C46" s="3257"/>
      <c r="D46" s="3258"/>
      <c r="E46" s="3259" t="s">
        <v>394</v>
      </c>
      <c r="F46" s="3260"/>
      <c r="G46" s="3260"/>
      <c r="H46" s="3260"/>
      <c r="I46" s="3260"/>
      <c r="J46" s="3260"/>
      <c r="K46" s="3260"/>
      <c r="L46" s="3260"/>
      <c r="M46" s="3260"/>
      <c r="N46" s="3261"/>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3262" t="s">
        <v>17</v>
      </c>
      <c r="B51" s="3263"/>
      <c r="C51" s="3263"/>
      <c r="D51" s="3263"/>
      <c r="E51" s="3264" t="str">
        <f>AA52 &amp; "市が直接実施  " &amp; AB52  &amp; "一部委託  "  &amp; AC52 &amp; "全部委託・指定管理  " &amp; AD52 &amp; "その他"</f>
        <v>□市が直接実施  □一部委託  □全部委託・指定管理  ■その他</v>
      </c>
      <c r="F51" s="3265"/>
      <c r="G51" s="3265"/>
      <c r="H51" s="3265"/>
      <c r="I51" s="3265"/>
      <c r="J51" s="3265"/>
      <c r="K51" s="3265"/>
      <c r="L51" s="3265"/>
      <c r="M51" s="3265"/>
      <c r="N51" s="3266"/>
    </row>
    <row r="52" spans="1:40" ht="20.100000000000001" customHeight="1" x14ac:dyDescent="0.15">
      <c r="A52" s="3262" t="s">
        <v>18</v>
      </c>
      <c r="B52" s="3263"/>
      <c r="C52" s="3263"/>
      <c r="D52" s="3263"/>
      <c r="E52" s="3264" t="str">
        <f>AA53 &amp; "国・県の制度　 " &amp; AB53  &amp; "国・県の制度＋市独自の制度　 "  &amp; AC53  &amp; "市独自の制度"</f>
        <v>■国・県の制度　 □国・県の制度＋市独自の制度　 □市独自の制度</v>
      </c>
      <c r="F52" s="3265"/>
      <c r="G52" s="3265"/>
      <c r="H52" s="3265"/>
      <c r="I52" s="3265"/>
      <c r="J52" s="3265"/>
      <c r="K52" s="3265"/>
      <c r="L52" s="3265"/>
      <c r="M52" s="3265"/>
      <c r="N52" s="3266"/>
      <c r="AA52" s="2" t="s">
        <v>50</v>
      </c>
      <c r="AB52" s="2" t="s">
        <v>50</v>
      </c>
      <c r="AC52" s="2" t="s">
        <v>50</v>
      </c>
      <c r="AD52" s="2" t="s">
        <v>49</v>
      </c>
    </row>
    <row r="53" spans="1:40" ht="20.100000000000001" customHeight="1" thickBot="1" x14ac:dyDescent="0.2">
      <c r="A53" s="3275" t="s">
        <v>19</v>
      </c>
      <c r="B53" s="3276"/>
      <c r="C53" s="3276"/>
      <c r="D53" s="3276"/>
      <c r="E53" s="3277" t="s">
        <v>65</v>
      </c>
      <c r="F53" s="3278"/>
      <c r="G53" s="3278"/>
      <c r="H53" s="3278"/>
      <c r="I53" s="3278"/>
      <c r="J53" s="3278"/>
      <c r="K53" s="3278"/>
      <c r="L53" s="3278"/>
      <c r="M53" s="3278"/>
      <c r="N53" s="3279"/>
      <c r="AA53" s="2" t="s">
        <v>49</v>
      </c>
      <c r="AB53" s="2" t="s">
        <v>50</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385346000</v>
      </c>
      <c r="F57" s="126"/>
      <c r="G57" s="126">
        <f>IFERROR(HLOOKUP($AF$38,$AA$56:$AI$57,2,FALSE)*1000,"")</f>
        <v>390651000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187501</v>
      </c>
      <c r="AE57" s="17">
        <v>385346</v>
      </c>
      <c r="AF57" s="17">
        <v>390651</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28746000</v>
      </c>
      <c r="G58" s="9"/>
      <c r="H58" s="10">
        <f>IFERROR(G57-H59,"")</f>
        <v>39151000</v>
      </c>
      <c r="I58" s="9"/>
      <c r="J58" s="10">
        <f>IFERROR(I57-J59,"")</f>
        <v>0</v>
      </c>
      <c r="K58" s="9"/>
      <c r="L58" s="10">
        <f>IFERROR(K57-L59,"")</f>
        <v>0</v>
      </c>
      <c r="M58" s="9"/>
      <c r="N58" s="11">
        <f>IFERROR(M57-N59,"")</f>
        <v>0</v>
      </c>
      <c r="AA58" s="17">
        <v>0</v>
      </c>
      <c r="AB58" s="17">
        <v>0</v>
      </c>
      <c r="AC58" s="17">
        <v>0</v>
      </c>
      <c r="AD58" s="17">
        <v>0</v>
      </c>
      <c r="AE58" s="17">
        <v>385343182</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356600000</v>
      </c>
      <c r="G59" s="9"/>
      <c r="H59" s="10">
        <f>IFERROR(HLOOKUP($AF$38,$AA$60:$AI$61,2,FALSE)*1000,"")</f>
        <v>351500000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385343182</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2818</v>
      </c>
      <c r="F61" s="126"/>
      <c r="G61" s="126">
        <f>IFERROR(G57-G60,"")</f>
        <v>390651000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168600</v>
      </c>
      <c r="AE61" s="18">
        <f t="shared" si="2"/>
        <v>356600</v>
      </c>
      <c r="AF61" s="18">
        <f t="shared" si="2"/>
        <v>351500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0.99999268709160083</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395</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52</v>
      </c>
      <c r="C70" s="135"/>
      <c r="D70" s="20" t="s">
        <v>52</v>
      </c>
      <c r="E70" s="175" t="str">
        <f>IFERROR(HLOOKUP($AE$38,$AA$76:$AI$80,2,FALSE),"")</f>
        <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168600</v>
      </c>
      <c r="AE73" s="19">
        <v>356600</v>
      </c>
      <c r="AF73" s="19">
        <v>351500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t="s">
        <v>52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3280" t="s">
        <v>7</v>
      </c>
      <c r="B85" s="3281"/>
      <c r="C85" s="3281"/>
      <c r="D85" s="3281"/>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3280" t="s">
        <v>11</v>
      </c>
      <c r="B87" s="3281"/>
      <c r="C87" s="3281"/>
      <c r="D87" s="3281"/>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3291" t="s">
        <v>14</v>
      </c>
      <c r="B89" s="3292"/>
      <c r="C89" s="3292"/>
      <c r="D89" s="3292"/>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3280" t="s">
        <v>16</v>
      </c>
      <c r="B91" s="3281"/>
      <c r="C91" s="3281"/>
      <c r="D91" s="3282"/>
      <c r="E91" s="192" t="s">
        <v>396</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3280" t="s">
        <v>28</v>
      </c>
      <c r="B98" s="3281"/>
      <c r="C98" s="3281"/>
      <c r="D98" s="3282"/>
      <c r="E98" s="3286" t="s">
        <v>61</v>
      </c>
      <c r="F98" s="3287"/>
      <c r="G98" s="3288" t="s">
        <v>29</v>
      </c>
      <c r="H98" s="3289"/>
      <c r="I98" s="3289"/>
      <c r="J98" s="3289"/>
      <c r="K98" s="3289"/>
      <c r="L98" s="3289"/>
      <c r="M98" s="3289"/>
      <c r="N98" s="3290"/>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3280" t="s">
        <v>39</v>
      </c>
      <c r="B105" s="3281"/>
      <c r="C105" s="3281"/>
      <c r="D105" s="3282"/>
      <c r="E105" s="3283" t="s">
        <v>397</v>
      </c>
      <c r="F105" s="3284"/>
      <c r="G105" s="3284"/>
      <c r="H105" s="3284"/>
      <c r="I105" s="3284"/>
      <c r="J105" s="3284"/>
      <c r="K105" s="3284"/>
      <c r="L105" s="3284"/>
      <c r="M105" s="3284"/>
      <c r="N105" s="3285"/>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3291" t="s">
        <v>3</v>
      </c>
      <c r="Q4" s="3292"/>
      <c r="R4" s="3292"/>
      <c r="S4" s="3292"/>
      <c r="T4" s="51" t="str">
        <f>LEFT(E83,1)</f>
        <v>Ｂ</v>
      </c>
      <c r="U4" s="3293" t="s">
        <v>4</v>
      </c>
      <c r="V4" s="3293"/>
      <c r="W4" s="3293"/>
      <c r="X4" s="329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第4節　道路</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道路管理の充実</v>
      </c>
      <c r="F6" s="45"/>
      <c r="G6" s="45"/>
      <c r="H6" s="45"/>
      <c r="I6" s="45"/>
      <c r="J6" s="45"/>
      <c r="K6" s="45"/>
      <c r="L6" s="45"/>
      <c r="M6" s="45"/>
      <c r="N6" s="46"/>
      <c r="P6" s="3280" t="s">
        <v>7</v>
      </c>
      <c r="Q6" s="3281"/>
      <c r="R6" s="3281"/>
      <c r="S6" s="3281"/>
      <c r="T6" s="51" t="str">
        <f>LEFT(E85,1)</f>
        <v>Ｂ</v>
      </c>
      <c r="U6" s="3293" t="s">
        <v>8</v>
      </c>
      <c r="V6" s="3293"/>
      <c r="W6" s="3293"/>
      <c r="X6" s="329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295" t="s">
        <v>9</v>
      </c>
      <c r="B7" s="3296"/>
      <c r="C7" s="3296"/>
      <c r="D7" s="3296"/>
      <c r="E7" s="3297" t="str">
        <f t="shared" si="0"/>
        <v>道路施設管理</v>
      </c>
      <c r="F7" s="3298"/>
      <c r="G7" s="3298"/>
      <c r="H7" s="3298"/>
      <c r="I7" s="3298"/>
      <c r="J7" s="3298"/>
      <c r="K7" s="3298"/>
      <c r="L7" s="3298"/>
      <c r="M7" s="3298"/>
      <c r="N7" s="3299"/>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302" t="s">
        <v>10</v>
      </c>
      <c r="B8" s="3303"/>
      <c r="C8" s="3303"/>
      <c r="D8" s="3303"/>
      <c r="E8" s="3312" t="str">
        <f t="shared" si="0"/>
        <v>道路河川課</v>
      </c>
      <c r="F8" s="3313"/>
      <c r="G8" s="3313"/>
      <c r="H8" s="3313"/>
      <c r="I8" s="3313"/>
      <c r="J8" s="3313"/>
      <c r="K8" s="3313"/>
      <c r="L8" s="3313"/>
      <c r="M8" s="3313"/>
      <c r="N8" s="3314"/>
      <c r="P8" s="3315" t="s">
        <v>11</v>
      </c>
      <c r="Q8" s="3316"/>
      <c r="R8" s="3316"/>
      <c r="S8" s="3316"/>
      <c r="T8" s="98" t="str">
        <f>LEFT(E87,1)</f>
        <v>Ａ</v>
      </c>
      <c r="U8" s="3317" t="s">
        <v>12</v>
      </c>
      <c r="V8" s="3317"/>
      <c r="W8" s="3317"/>
      <c r="X8" s="331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319" t="s">
        <v>13</v>
      </c>
      <c r="B9" s="3320"/>
      <c r="C9" s="3320"/>
      <c r="D9" s="3321"/>
      <c r="E9" s="3322" t="str">
        <f t="shared" si="0"/>
        <v>安全で円滑な道路交通の確保のため、道路上施設の維持管理及び環境保全を行う。</v>
      </c>
      <c r="F9" s="3323"/>
      <c r="G9" s="3323"/>
      <c r="H9" s="3323"/>
      <c r="I9" s="3323"/>
      <c r="J9" s="3323"/>
      <c r="K9" s="3323"/>
      <c r="L9" s="3323"/>
      <c r="M9" s="3323"/>
      <c r="N9" s="3324"/>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325" t="s">
        <v>14</v>
      </c>
      <c r="Q10" s="3326"/>
      <c r="R10" s="3326"/>
      <c r="S10" s="3326"/>
      <c r="T10" s="51" t="str">
        <f>LEFT(E89,1)</f>
        <v>Ａ</v>
      </c>
      <c r="U10" s="3317" t="s">
        <v>15</v>
      </c>
      <c r="V10" s="3317"/>
      <c r="W10" s="3317"/>
      <c r="X10" s="331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清掃、草刈については、パトロールや要望を受けた箇所は全て行っている状況である。また、マンホールポンプにおいては、計画どおり実施している状況である。</v>
      </c>
      <c r="U12" s="3300"/>
      <c r="V12" s="3300"/>
      <c r="W12" s="3300"/>
      <c r="X12" s="3301"/>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302" t="s">
        <v>17</v>
      </c>
      <c r="B14" s="3303"/>
      <c r="C14" s="3303"/>
      <c r="D14" s="3303"/>
      <c r="E14" s="3304" t="str">
        <f>E51</f>
        <v>■市が直接実施  □一部委託  □全部委託・指定管理  □その他</v>
      </c>
      <c r="F14" s="3305"/>
      <c r="G14" s="3305"/>
      <c r="H14" s="3305"/>
      <c r="I14" s="3305"/>
      <c r="J14" s="3305"/>
      <c r="K14" s="3305"/>
      <c r="L14" s="3305"/>
      <c r="M14" s="3305"/>
      <c r="N14" s="3306"/>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302" t="s">
        <v>18</v>
      </c>
      <c r="B15" s="3303"/>
      <c r="C15" s="3303"/>
      <c r="D15" s="3303"/>
      <c r="E15" s="3304" t="str">
        <f>E52</f>
        <v>□国・県の制度　 □国・県の制度＋市独自の制度　 ■市独自の制度</v>
      </c>
      <c r="F15" s="3305"/>
      <c r="G15" s="3305"/>
      <c r="H15" s="3305"/>
      <c r="I15" s="3305"/>
      <c r="J15" s="3305"/>
      <c r="K15" s="3305"/>
      <c r="L15" s="3305"/>
      <c r="M15" s="3305"/>
      <c r="N15" s="3306"/>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307" t="s">
        <v>19</v>
      </c>
      <c r="B16" s="3308"/>
      <c r="C16" s="3308"/>
      <c r="D16" s="3308"/>
      <c r="E16" s="3309" t="str">
        <f>E53</f>
        <v>道路法</v>
      </c>
      <c r="F16" s="3310"/>
      <c r="G16" s="3310"/>
      <c r="H16" s="3310"/>
      <c r="I16" s="3310"/>
      <c r="J16" s="3310"/>
      <c r="K16" s="3310"/>
      <c r="L16" s="3310"/>
      <c r="M16" s="3310"/>
      <c r="N16" s="3311"/>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Ⅱ</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79654000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79654000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79509027</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144973</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0.99817996585231128</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路面排水施設の道路側溝などの清掃、道路街路樹剪定、マンホールポンプの保守点検を行った。</v>
      </c>
      <c r="F26" s="142"/>
      <c r="G26" s="142"/>
      <c r="H26" s="142"/>
      <c r="I26" s="142"/>
      <c r="J26" s="142"/>
      <c r="K26" s="142"/>
      <c r="L26" s="142"/>
      <c r="M26" s="142"/>
      <c r="N26" s="143"/>
      <c r="O26" s="12"/>
      <c r="P26" s="3315" t="s">
        <v>39</v>
      </c>
      <c r="Q26" s="3316"/>
      <c r="R26" s="3316"/>
      <c r="S26" s="3327"/>
      <c r="T26" s="75" t="str">
        <f>E105</f>
        <v>要望が増加傾向であることから、来年度以降、予算の増額要望を行い、実施していく必要がある。</v>
      </c>
      <c r="U26" s="3300"/>
      <c r="V26" s="3300"/>
      <c r="W26" s="3300"/>
      <c r="X26" s="3301"/>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実施率</v>
      </c>
      <c r="C33" s="135"/>
      <c r="D33" s="15" t="str">
        <f t="shared" ref="D33:E36" si="1">D70</f>
        <v>％</v>
      </c>
      <c r="E33" s="133">
        <f t="shared" si="1"/>
        <v>100</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第4節　道路</v>
      </c>
      <c r="F42" s="45"/>
      <c r="G42" s="45"/>
      <c r="H42" s="45"/>
      <c r="I42" s="45"/>
      <c r="J42" s="45"/>
      <c r="K42" s="45"/>
      <c r="L42" s="45"/>
      <c r="M42" s="45"/>
      <c r="N42" s="46"/>
      <c r="AA42" s="2">
        <v>4</v>
      </c>
      <c r="AB42" s="2" t="s">
        <v>354</v>
      </c>
    </row>
    <row r="43" spans="1:35" ht="20.100000000000001" customHeight="1" x14ac:dyDescent="0.15">
      <c r="A43" s="43" t="s">
        <v>6</v>
      </c>
      <c r="B43" s="44"/>
      <c r="C43" s="44"/>
      <c r="D43" s="44"/>
      <c r="E43" s="45" t="str">
        <f>AB43</f>
        <v>施策２　道路管理の充実</v>
      </c>
      <c r="F43" s="45"/>
      <c r="G43" s="45"/>
      <c r="H43" s="45"/>
      <c r="I43" s="45"/>
      <c r="J43" s="45"/>
      <c r="K43" s="45"/>
      <c r="L43" s="45"/>
      <c r="M43" s="45"/>
      <c r="N43" s="46"/>
      <c r="AA43" s="2">
        <v>2</v>
      </c>
      <c r="AB43" s="2" t="s">
        <v>379</v>
      </c>
    </row>
    <row r="44" spans="1:35" ht="20.100000000000001" customHeight="1" x14ac:dyDescent="0.15">
      <c r="A44" s="3339" t="s">
        <v>9</v>
      </c>
      <c r="B44" s="3340"/>
      <c r="C44" s="3340"/>
      <c r="D44" s="3340"/>
      <c r="E44" s="3341" t="s">
        <v>398</v>
      </c>
      <c r="F44" s="3342"/>
      <c r="G44" s="3342"/>
      <c r="H44" s="3342"/>
      <c r="I44" s="3342"/>
      <c r="J44" s="3342"/>
      <c r="K44" s="3342"/>
      <c r="L44" s="3342"/>
      <c r="M44" s="3342"/>
      <c r="N44" s="3343"/>
    </row>
    <row r="45" spans="1:35" ht="20.100000000000001" customHeight="1" x14ac:dyDescent="0.15">
      <c r="A45" s="3334" t="s">
        <v>10</v>
      </c>
      <c r="B45" s="3335"/>
      <c r="C45" s="3335"/>
      <c r="D45" s="3335"/>
      <c r="E45" s="3344" t="s">
        <v>399</v>
      </c>
      <c r="F45" s="3345"/>
      <c r="G45" s="3345"/>
      <c r="H45" s="3345"/>
      <c r="I45" s="3345"/>
      <c r="J45" s="3345"/>
      <c r="K45" s="3345"/>
      <c r="L45" s="3345"/>
      <c r="M45" s="3345"/>
      <c r="N45" s="3346"/>
    </row>
    <row r="46" spans="1:35" ht="20.100000000000001" customHeight="1" x14ac:dyDescent="0.15">
      <c r="A46" s="3328" t="s">
        <v>13</v>
      </c>
      <c r="B46" s="3329"/>
      <c r="C46" s="3329"/>
      <c r="D46" s="3330"/>
      <c r="E46" s="3331" t="s">
        <v>400</v>
      </c>
      <c r="F46" s="3332"/>
      <c r="G46" s="3332"/>
      <c r="H46" s="3332"/>
      <c r="I46" s="3332"/>
      <c r="J46" s="3332"/>
      <c r="K46" s="3332"/>
      <c r="L46" s="3332"/>
      <c r="M46" s="3332"/>
      <c r="N46" s="3333"/>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3334" t="s">
        <v>17</v>
      </c>
      <c r="B51" s="3335"/>
      <c r="C51" s="3335"/>
      <c r="D51" s="3335"/>
      <c r="E51" s="3336" t="str">
        <f>AA52 &amp; "市が直接実施  " &amp; AB52  &amp; "一部委託  "  &amp; AC52 &amp; "全部委託・指定管理  " &amp; AD52 &amp; "その他"</f>
        <v>■市が直接実施  □一部委託  □全部委託・指定管理  □その他</v>
      </c>
      <c r="F51" s="3337"/>
      <c r="G51" s="3337"/>
      <c r="H51" s="3337"/>
      <c r="I51" s="3337"/>
      <c r="J51" s="3337"/>
      <c r="K51" s="3337"/>
      <c r="L51" s="3337"/>
      <c r="M51" s="3337"/>
      <c r="N51" s="3338"/>
    </row>
    <row r="52" spans="1:40" ht="20.100000000000001" customHeight="1" x14ac:dyDescent="0.15">
      <c r="A52" s="3334" t="s">
        <v>18</v>
      </c>
      <c r="B52" s="3335"/>
      <c r="C52" s="3335"/>
      <c r="D52" s="3335"/>
      <c r="E52" s="3336" t="str">
        <f>AA53 &amp; "国・県の制度　 " &amp; AB53  &amp; "国・県の制度＋市独自の制度　 "  &amp; AC53  &amp; "市独自の制度"</f>
        <v>□国・県の制度　 □国・県の制度＋市独自の制度　 ■市独自の制度</v>
      </c>
      <c r="F52" s="3337"/>
      <c r="G52" s="3337"/>
      <c r="H52" s="3337"/>
      <c r="I52" s="3337"/>
      <c r="J52" s="3337"/>
      <c r="K52" s="3337"/>
      <c r="L52" s="3337"/>
      <c r="M52" s="3337"/>
      <c r="N52" s="3338"/>
      <c r="AA52" s="2" t="s">
        <v>49</v>
      </c>
      <c r="AB52" s="2" t="s">
        <v>50</v>
      </c>
      <c r="AC52" s="2" t="s">
        <v>50</v>
      </c>
      <c r="AD52" s="2" t="s">
        <v>50</v>
      </c>
    </row>
    <row r="53" spans="1:40" ht="20.100000000000001" customHeight="1" thickBot="1" x14ac:dyDescent="0.2">
      <c r="A53" s="3347" t="s">
        <v>19</v>
      </c>
      <c r="B53" s="3348"/>
      <c r="C53" s="3348"/>
      <c r="D53" s="3348"/>
      <c r="E53" s="3349" t="s">
        <v>358</v>
      </c>
      <c r="F53" s="3350"/>
      <c r="G53" s="3350"/>
      <c r="H53" s="3350"/>
      <c r="I53" s="3350"/>
      <c r="J53" s="3350"/>
      <c r="K53" s="3350"/>
      <c r="L53" s="3350"/>
      <c r="M53" s="3350"/>
      <c r="N53" s="3351"/>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79654000</v>
      </c>
      <c r="F57" s="126"/>
      <c r="G57" s="126">
        <f>IFERROR(HLOOKUP($AF$38,$AA$56:$AI$57,2,FALSE)*1000,"")</f>
        <v>95157000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65590</v>
      </c>
      <c r="AE57" s="17">
        <v>79654</v>
      </c>
      <c r="AF57" s="17">
        <v>95157</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79654000</v>
      </c>
      <c r="G58" s="9"/>
      <c r="H58" s="10">
        <f>IFERROR(G57-H59,"")</f>
        <v>95157000</v>
      </c>
      <c r="I58" s="9"/>
      <c r="J58" s="10">
        <f>IFERROR(I57-J59,"")</f>
        <v>0</v>
      </c>
      <c r="K58" s="9"/>
      <c r="L58" s="10">
        <f>IFERROR(K57-L59,"")</f>
        <v>0</v>
      </c>
      <c r="M58" s="9"/>
      <c r="N58" s="11">
        <f>IFERROR(M57-N59,"")</f>
        <v>0</v>
      </c>
      <c r="AA58" s="17">
        <v>0</v>
      </c>
      <c r="AB58" s="17">
        <v>0</v>
      </c>
      <c r="AC58" s="17">
        <v>0</v>
      </c>
      <c r="AD58" s="17">
        <v>43300013</v>
      </c>
      <c r="AE58" s="17">
        <v>79509027</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79509027</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144973</v>
      </c>
      <c r="F61" s="126"/>
      <c r="G61" s="126">
        <f>IFERROR(G57-G60,"")</f>
        <v>95157000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0.99817996585231128</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401</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402</v>
      </c>
      <c r="C70" s="135"/>
      <c r="D70" s="20" t="s">
        <v>116</v>
      </c>
      <c r="E70" s="175">
        <f>IFERROR(HLOOKUP($AE$38,$AA$76:$AI$80,2,FALSE),"")</f>
        <v>100</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100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3352" t="s">
        <v>7</v>
      </c>
      <c r="B85" s="3353"/>
      <c r="C85" s="3353"/>
      <c r="D85" s="3353"/>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3352" t="s">
        <v>11</v>
      </c>
      <c r="B87" s="3353"/>
      <c r="C87" s="3353"/>
      <c r="D87" s="3353"/>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3363" t="s">
        <v>14</v>
      </c>
      <c r="B89" s="3364"/>
      <c r="C89" s="3364"/>
      <c r="D89" s="3364"/>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3352" t="s">
        <v>16</v>
      </c>
      <c r="B91" s="3353"/>
      <c r="C91" s="3353"/>
      <c r="D91" s="3354"/>
      <c r="E91" s="192" t="s">
        <v>403</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3352" t="s">
        <v>28</v>
      </c>
      <c r="B98" s="3353"/>
      <c r="C98" s="3353"/>
      <c r="D98" s="3354"/>
      <c r="E98" s="3358" t="s">
        <v>119</v>
      </c>
      <c r="F98" s="3359"/>
      <c r="G98" s="3360" t="s">
        <v>29</v>
      </c>
      <c r="H98" s="3361"/>
      <c r="I98" s="3361"/>
      <c r="J98" s="3361"/>
      <c r="K98" s="3361"/>
      <c r="L98" s="3361"/>
      <c r="M98" s="3361"/>
      <c r="N98" s="3362"/>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3352" t="s">
        <v>39</v>
      </c>
      <c r="B105" s="3353"/>
      <c r="C105" s="3353"/>
      <c r="D105" s="3354"/>
      <c r="E105" s="3355" t="s">
        <v>404</v>
      </c>
      <c r="F105" s="3356"/>
      <c r="G105" s="3356"/>
      <c r="H105" s="3356"/>
      <c r="I105" s="3356"/>
      <c r="J105" s="3356"/>
      <c r="K105" s="3356"/>
      <c r="L105" s="3356"/>
      <c r="M105" s="3356"/>
      <c r="N105" s="3357"/>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3363" t="s">
        <v>3</v>
      </c>
      <c r="Q4" s="3364"/>
      <c r="R4" s="3364"/>
      <c r="S4" s="3364"/>
      <c r="T4" s="51" t="str">
        <f>LEFT(E83,1)</f>
        <v>Ｂ</v>
      </c>
      <c r="U4" s="3365" t="s">
        <v>4</v>
      </c>
      <c r="V4" s="3365"/>
      <c r="W4" s="3365"/>
      <c r="X4" s="336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第4節　道路</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道路管理の充実</v>
      </c>
      <c r="F6" s="45"/>
      <c r="G6" s="45"/>
      <c r="H6" s="45"/>
      <c r="I6" s="45"/>
      <c r="J6" s="45"/>
      <c r="K6" s="45"/>
      <c r="L6" s="45"/>
      <c r="M6" s="45"/>
      <c r="N6" s="46"/>
      <c r="P6" s="3352" t="s">
        <v>7</v>
      </c>
      <c r="Q6" s="3353"/>
      <c r="R6" s="3353"/>
      <c r="S6" s="3353"/>
      <c r="T6" s="51" t="str">
        <f>LEFT(E85,1)</f>
        <v>Ｂ</v>
      </c>
      <c r="U6" s="3365" t="s">
        <v>8</v>
      </c>
      <c r="V6" s="3365"/>
      <c r="W6" s="3365"/>
      <c r="X6" s="336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367" t="s">
        <v>9</v>
      </c>
      <c r="B7" s="3368"/>
      <c r="C7" s="3368"/>
      <c r="D7" s="3368"/>
      <c r="E7" s="3369" t="str">
        <f t="shared" si="0"/>
        <v>道路維持補修</v>
      </c>
      <c r="F7" s="3370"/>
      <c r="G7" s="3370"/>
      <c r="H7" s="3370"/>
      <c r="I7" s="3370"/>
      <c r="J7" s="3370"/>
      <c r="K7" s="3370"/>
      <c r="L7" s="3370"/>
      <c r="M7" s="3370"/>
      <c r="N7" s="3371"/>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374" t="s">
        <v>10</v>
      </c>
      <c r="B8" s="3375"/>
      <c r="C8" s="3375"/>
      <c r="D8" s="3375"/>
      <c r="E8" s="3384" t="str">
        <f t="shared" si="0"/>
        <v>道路河川課</v>
      </c>
      <c r="F8" s="3385"/>
      <c r="G8" s="3385"/>
      <c r="H8" s="3385"/>
      <c r="I8" s="3385"/>
      <c r="J8" s="3385"/>
      <c r="K8" s="3385"/>
      <c r="L8" s="3385"/>
      <c r="M8" s="3385"/>
      <c r="N8" s="3386"/>
      <c r="P8" s="3387" t="s">
        <v>11</v>
      </c>
      <c r="Q8" s="3388"/>
      <c r="R8" s="3388"/>
      <c r="S8" s="3388"/>
      <c r="T8" s="98" t="str">
        <f>LEFT(E87,1)</f>
        <v>Ａ</v>
      </c>
      <c r="U8" s="3389" t="s">
        <v>12</v>
      </c>
      <c r="V8" s="3389"/>
      <c r="W8" s="3389"/>
      <c r="X8" s="339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391" t="s">
        <v>13</v>
      </c>
      <c r="B9" s="3392"/>
      <c r="C9" s="3392"/>
      <c r="D9" s="3393"/>
      <c r="E9" s="3394" t="str">
        <f t="shared" si="0"/>
        <v>道路としての機能を維持し、事故の誘発を未然に防ぐため、道路の維持補修を行う。</v>
      </c>
      <c r="F9" s="3395"/>
      <c r="G9" s="3395"/>
      <c r="H9" s="3395"/>
      <c r="I9" s="3395"/>
      <c r="J9" s="3395"/>
      <c r="K9" s="3395"/>
      <c r="L9" s="3395"/>
      <c r="M9" s="3395"/>
      <c r="N9" s="3396"/>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397" t="s">
        <v>14</v>
      </c>
      <c r="Q10" s="3398"/>
      <c r="R10" s="3398"/>
      <c r="S10" s="3398"/>
      <c r="T10" s="51" t="str">
        <f>LEFT(E89,1)</f>
        <v>Ａ</v>
      </c>
      <c r="U10" s="3389" t="s">
        <v>15</v>
      </c>
      <c r="V10" s="3389"/>
      <c r="W10" s="3389"/>
      <c r="X10" s="339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１・２級幹線道路については、新座市舗装修繕計画を基に計画的に修繕を行っている。また、生活道路については、パトロールや要望を受け、随時修繕を行っている状況である。</v>
      </c>
      <c r="U12" s="3372"/>
      <c r="V12" s="3372"/>
      <c r="W12" s="3372"/>
      <c r="X12" s="3373"/>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374" t="s">
        <v>17</v>
      </c>
      <c r="B14" s="3375"/>
      <c r="C14" s="3375"/>
      <c r="D14" s="3375"/>
      <c r="E14" s="3376" t="str">
        <f>E51</f>
        <v>■市が直接実施  □一部委託  □全部委託・指定管理  □その他</v>
      </c>
      <c r="F14" s="3377"/>
      <c r="G14" s="3377"/>
      <c r="H14" s="3377"/>
      <c r="I14" s="3377"/>
      <c r="J14" s="3377"/>
      <c r="K14" s="3377"/>
      <c r="L14" s="3377"/>
      <c r="M14" s="3377"/>
      <c r="N14" s="3378"/>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374" t="s">
        <v>18</v>
      </c>
      <c r="B15" s="3375"/>
      <c r="C15" s="3375"/>
      <c r="D15" s="3375"/>
      <c r="E15" s="3376" t="str">
        <f>E52</f>
        <v>□国・県の制度　 □国・県の制度＋市独自の制度　 ■市独自の制度</v>
      </c>
      <c r="F15" s="3377"/>
      <c r="G15" s="3377"/>
      <c r="H15" s="3377"/>
      <c r="I15" s="3377"/>
      <c r="J15" s="3377"/>
      <c r="K15" s="3377"/>
      <c r="L15" s="3377"/>
      <c r="M15" s="3377"/>
      <c r="N15" s="3378"/>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379" t="s">
        <v>19</v>
      </c>
      <c r="B16" s="3380"/>
      <c r="C16" s="3380"/>
      <c r="D16" s="3380"/>
      <c r="E16" s="3381" t="str">
        <f>E53</f>
        <v>道路法</v>
      </c>
      <c r="F16" s="3382"/>
      <c r="G16" s="3382"/>
      <c r="H16" s="3382"/>
      <c r="I16" s="3382"/>
      <c r="J16" s="3382"/>
      <c r="K16" s="3382"/>
      <c r="L16" s="3382"/>
      <c r="M16" s="3382"/>
      <c r="N16" s="3383"/>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520121000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138794000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381327000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519865585</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255415</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0.99950893157553722</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新座市道の適正な維持管理を行った。</v>
      </c>
      <c r="F26" s="142"/>
      <c r="G26" s="142"/>
      <c r="H26" s="142"/>
      <c r="I26" s="142"/>
      <c r="J26" s="142"/>
      <c r="K26" s="142"/>
      <c r="L26" s="142"/>
      <c r="M26" s="142"/>
      <c r="N26" s="143"/>
      <c r="O26" s="12"/>
      <c r="P26" s="3387" t="s">
        <v>39</v>
      </c>
      <c r="Q26" s="3388"/>
      <c r="R26" s="3388"/>
      <c r="S26" s="3399"/>
      <c r="T26" s="75" t="str">
        <f>E105</f>
        <v>今後も新座市舗装修繕計画を基に計画的に修繕を行っていく。生活道路については、適正なタイミングで修繕を行っていく必要がある。</v>
      </c>
      <c r="U26" s="3372"/>
      <c r="V26" s="3372"/>
      <c r="W26" s="3372"/>
      <c r="X26" s="3373"/>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実施率</v>
      </c>
      <c r="C33" s="135"/>
      <c r="D33" s="15" t="str">
        <f t="shared" ref="D33:E36" si="1">D70</f>
        <v>％</v>
      </c>
      <c r="E33" s="133">
        <f t="shared" si="1"/>
        <v>100</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第4節　道路</v>
      </c>
      <c r="F42" s="45"/>
      <c r="G42" s="45"/>
      <c r="H42" s="45"/>
      <c r="I42" s="45"/>
      <c r="J42" s="45"/>
      <c r="K42" s="45"/>
      <c r="L42" s="45"/>
      <c r="M42" s="45"/>
      <c r="N42" s="46"/>
      <c r="AA42" s="2">
        <v>4</v>
      </c>
      <c r="AB42" s="2" t="s">
        <v>354</v>
      </c>
    </row>
    <row r="43" spans="1:35" ht="20.100000000000001" customHeight="1" x14ac:dyDescent="0.15">
      <c r="A43" s="43" t="s">
        <v>6</v>
      </c>
      <c r="B43" s="44"/>
      <c r="C43" s="44"/>
      <c r="D43" s="44"/>
      <c r="E43" s="45" t="str">
        <f>AB43</f>
        <v>施策２　道路管理の充実</v>
      </c>
      <c r="F43" s="45"/>
      <c r="G43" s="45"/>
      <c r="H43" s="45"/>
      <c r="I43" s="45"/>
      <c r="J43" s="45"/>
      <c r="K43" s="45"/>
      <c r="L43" s="45"/>
      <c r="M43" s="45"/>
      <c r="N43" s="46"/>
      <c r="AA43" s="2">
        <v>2</v>
      </c>
      <c r="AB43" s="2" t="s">
        <v>379</v>
      </c>
    </row>
    <row r="44" spans="1:35" ht="20.100000000000001" customHeight="1" x14ac:dyDescent="0.15">
      <c r="A44" s="3411" t="s">
        <v>9</v>
      </c>
      <c r="B44" s="3412"/>
      <c r="C44" s="3412"/>
      <c r="D44" s="3412"/>
      <c r="E44" s="3413" t="s">
        <v>405</v>
      </c>
      <c r="F44" s="3414"/>
      <c r="G44" s="3414"/>
      <c r="H44" s="3414"/>
      <c r="I44" s="3414"/>
      <c r="J44" s="3414"/>
      <c r="K44" s="3414"/>
      <c r="L44" s="3414"/>
      <c r="M44" s="3414"/>
      <c r="N44" s="3415"/>
    </row>
    <row r="45" spans="1:35" ht="20.100000000000001" customHeight="1" x14ac:dyDescent="0.15">
      <c r="A45" s="3406" t="s">
        <v>10</v>
      </c>
      <c r="B45" s="3407"/>
      <c r="C45" s="3407"/>
      <c r="D45" s="3407"/>
      <c r="E45" s="3416" t="s">
        <v>399</v>
      </c>
      <c r="F45" s="3417"/>
      <c r="G45" s="3417"/>
      <c r="H45" s="3417"/>
      <c r="I45" s="3417"/>
      <c r="J45" s="3417"/>
      <c r="K45" s="3417"/>
      <c r="L45" s="3417"/>
      <c r="M45" s="3417"/>
      <c r="N45" s="3418"/>
    </row>
    <row r="46" spans="1:35" ht="20.100000000000001" customHeight="1" x14ac:dyDescent="0.15">
      <c r="A46" s="3400" t="s">
        <v>13</v>
      </c>
      <c r="B46" s="3401"/>
      <c r="C46" s="3401"/>
      <c r="D46" s="3402"/>
      <c r="E46" s="3403" t="s">
        <v>406</v>
      </c>
      <c r="F46" s="3404"/>
      <c r="G46" s="3404"/>
      <c r="H46" s="3404"/>
      <c r="I46" s="3404"/>
      <c r="J46" s="3404"/>
      <c r="K46" s="3404"/>
      <c r="L46" s="3404"/>
      <c r="M46" s="3404"/>
      <c r="N46" s="3405"/>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3406" t="s">
        <v>17</v>
      </c>
      <c r="B51" s="3407"/>
      <c r="C51" s="3407"/>
      <c r="D51" s="3407"/>
      <c r="E51" s="3408" t="str">
        <f>AA52 &amp; "市が直接実施  " &amp; AB52  &amp; "一部委託  "  &amp; AC52 &amp; "全部委託・指定管理  " &amp; AD52 &amp; "その他"</f>
        <v>■市が直接実施  □一部委託  □全部委託・指定管理  □その他</v>
      </c>
      <c r="F51" s="3409"/>
      <c r="G51" s="3409"/>
      <c r="H51" s="3409"/>
      <c r="I51" s="3409"/>
      <c r="J51" s="3409"/>
      <c r="K51" s="3409"/>
      <c r="L51" s="3409"/>
      <c r="M51" s="3409"/>
      <c r="N51" s="3410"/>
    </row>
    <row r="52" spans="1:40" ht="20.100000000000001" customHeight="1" x14ac:dyDescent="0.15">
      <c r="A52" s="3406" t="s">
        <v>18</v>
      </c>
      <c r="B52" s="3407"/>
      <c r="C52" s="3407"/>
      <c r="D52" s="3407"/>
      <c r="E52" s="3408" t="str">
        <f>AA53 &amp; "国・県の制度　 " &amp; AB53  &amp; "国・県の制度＋市独自の制度　 "  &amp; AC53  &amp; "市独自の制度"</f>
        <v>□国・県の制度　 □国・県の制度＋市独自の制度　 ■市独自の制度</v>
      </c>
      <c r="F52" s="3409"/>
      <c r="G52" s="3409"/>
      <c r="H52" s="3409"/>
      <c r="I52" s="3409"/>
      <c r="J52" s="3409"/>
      <c r="K52" s="3409"/>
      <c r="L52" s="3409"/>
      <c r="M52" s="3409"/>
      <c r="N52" s="3410"/>
      <c r="AA52" s="2" t="s">
        <v>49</v>
      </c>
      <c r="AB52" s="2" t="s">
        <v>50</v>
      </c>
      <c r="AC52" s="2" t="s">
        <v>50</v>
      </c>
      <c r="AD52" s="2" t="s">
        <v>50</v>
      </c>
    </row>
    <row r="53" spans="1:40" ht="20.100000000000001" customHeight="1" thickBot="1" x14ac:dyDescent="0.2">
      <c r="A53" s="3419" t="s">
        <v>19</v>
      </c>
      <c r="B53" s="3420"/>
      <c r="C53" s="3420"/>
      <c r="D53" s="3420"/>
      <c r="E53" s="3421" t="s">
        <v>358</v>
      </c>
      <c r="F53" s="3422"/>
      <c r="G53" s="3422"/>
      <c r="H53" s="3422"/>
      <c r="I53" s="3422"/>
      <c r="J53" s="3422"/>
      <c r="K53" s="3422"/>
      <c r="L53" s="3422"/>
      <c r="M53" s="3422"/>
      <c r="N53" s="3423"/>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520121000</v>
      </c>
      <c r="F57" s="126"/>
      <c r="G57" s="126">
        <f>IFERROR(HLOOKUP($AF$38,$AA$56:$AI$57,2,FALSE)*1000,"")</f>
        <v>583242000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378336</v>
      </c>
      <c r="AE57" s="17">
        <v>520121</v>
      </c>
      <c r="AF57" s="17">
        <v>583242</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138794000</v>
      </c>
      <c r="G58" s="9"/>
      <c r="H58" s="10">
        <f>IFERROR(G57-H59,"")</f>
        <v>156296000</v>
      </c>
      <c r="I58" s="9"/>
      <c r="J58" s="10">
        <f>IFERROR(I57-J59,"")</f>
        <v>0</v>
      </c>
      <c r="K58" s="9"/>
      <c r="L58" s="10">
        <f>IFERROR(K57-L59,"")</f>
        <v>0</v>
      </c>
      <c r="M58" s="9"/>
      <c r="N58" s="11">
        <f>IFERROR(M57-N59,"")</f>
        <v>0</v>
      </c>
      <c r="AA58" s="17">
        <v>0</v>
      </c>
      <c r="AB58" s="17">
        <v>0</v>
      </c>
      <c r="AC58" s="17">
        <v>0</v>
      </c>
      <c r="AD58" s="17">
        <v>121613981</v>
      </c>
      <c r="AE58" s="17">
        <v>519865585</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381327000</v>
      </c>
      <c r="G59" s="9"/>
      <c r="H59" s="10">
        <f>IFERROR(HLOOKUP($AF$38,$AA$60:$AI$61,2,FALSE)*1000,"")</f>
        <v>426946000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519865585</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255415</v>
      </c>
      <c r="F61" s="126"/>
      <c r="G61" s="126">
        <f>IFERROR(G57-G60,"")</f>
        <v>583242000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241816</v>
      </c>
      <c r="AE61" s="18">
        <f t="shared" si="2"/>
        <v>381327</v>
      </c>
      <c r="AF61" s="18">
        <f t="shared" si="2"/>
        <v>426946</v>
      </c>
      <c r="AG61" s="18">
        <f t="shared" si="2"/>
        <v>0</v>
      </c>
      <c r="AH61" s="18">
        <f t="shared" si="2"/>
        <v>0</v>
      </c>
      <c r="AI61" s="18">
        <f t="shared" si="2"/>
        <v>0</v>
      </c>
      <c r="AL61" s="2" t="s">
        <v>52</v>
      </c>
    </row>
    <row r="62" spans="1:40" ht="20.100000000000001" customHeight="1" x14ac:dyDescent="0.15">
      <c r="A62" s="71"/>
      <c r="B62" s="72" t="s">
        <v>37</v>
      </c>
      <c r="C62" s="72"/>
      <c r="D62" s="72"/>
      <c r="E62" s="131">
        <f>IFERROR(E$60/E$57,"")</f>
        <v>0.99950893157553722</v>
      </c>
      <c r="F62" s="131"/>
      <c r="G62" s="131">
        <f>IFERROR(G$60/G$57,"")</f>
        <v>0</v>
      </c>
      <c r="H62" s="131"/>
      <c r="I62" s="131" t="str">
        <f>IFERROR(I$60/I$57,"")</f>
        <v/>
      </c>
      <c r="J62" s="131"/>
      <c r="K62" s="131" t="str">
        <f>IFERROR(K$60/K$57,"")</f>
        <v/>
      </c>
      <c r="L62" s="131"/>
      <c r="M62" s="131" t="str">
        <f>IFERROR(M$60/M$57,"")</f>
        <v/>
      </c>
      <c r="N62" s="132"/>
      <c r="AA62" s="19">
        <v>0</v>
      </c>
      <c r="AB62" s="19">
        <v>0</v>
      </c>
      <c r="AC62" s="19">
        <v>0</v>
      </c>
      <c r="AD62" s="19">
        <v>39663</v>
      </c>
      <c r="AE62" s="19">
        <v>36427</v>
      </c>
      <c r="AF62" s="19">
        <v>94246</v>
      </c>
      <c r="AG62" s="19">
        <v>0</v>
      </c>
      <c r="AH62" s="19">
        <v>0</v>
      </c>
      <c r="AI62" s="19">
        <v>0</v>
      </c>
      <c r="AJ62" s="2" t="s">
        <v>52</v>
      </c>
      <c r="AL62" s="2" t="s">
        <v>52</v>
      </c>
      <c r="AN62" s="2" t="s">
        <v>52</v>
      </c>
    </row>
    <row r="63" spans="1:40" ht="20.100000000000001" customHeight="1" x14ac:dyDescent="0.15">
      <c r="A63" s="43" t="s">
        <v>38</v>
      </c>
      <c r="B63" s="44"/>
      <c r="C63" s="44"/>
      <c r="D63" s="44"/>
      <c r="E63" s="142" t="s">
        <v>407</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503</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402</v>
      </c>
      <c r="C70" s="135"/>
      <c r="D70" s="20" t="s">
        <v>116</v>
      </c>
      <c r="E70" s="175">
        <f>IFERROR(HLOOKUP($AE$38,$AA$76:$AI$80,2,FALSE),"")</f>
        <v>100</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750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200900</v>
      </c>
      <c r="AE73" s="19">
        <v>344900</v>
      </c>
      <c r="AF73" s="19">
        <v>332700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100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3424" t="s">
        <v>7</v>
      </c>
      <c r="B85" s="3425"/>
      <c r="C85" s="3425"/>
      <c r="D85" s="3425"/>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3424" t="s">
        <v>11</v>
      </c>
      <c r="B87" s="3425"/>
      <c r="C87" s="3425"/>
      <c r="D87" s="3425"/>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3435" t="s">
        <v>14</v>
      </c>
      <c r="B89" s="3436"/>
      <c r="C89" s="3436"/>
      <c r="D89" s="3436"/>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3424" t="s">
        <v>16</v>
      </c>
      <c r="B91" s="3425"/>
      <c r="C91" s="3425"/>
      <c r="D91" s="3426"/>
      <c r="E91" s="192" t="s">
        <v>408</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3424" t="s">
        <v>28</v>
      </c>
      <c r="B98" s="3425"/>
      <c r="C98" s="3425"/>
      <c r="D98" s="3426"/>
      <c r="E98" s="3430" t="s">
        <v>61</v>
      </c>
      <c r="F98" s="3431"/>
      <c r="G98" s="3432" t="s">
        <v>29</v>
      </c>
      <c r="H98" s="3433"/>
      <c r="I98" s="3433"/>
      <c r="J98" s="3433"/>
      <c r="K98" s="3433"/>
      <c r="L98" s="3433"/>
      <c r="M98" s="3433"/>
      <c r="N98" s="3434"/>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3424" t="s">
        <v>39</v>
      </c>
      <c r="B105" s="3425"/>
      <c r="C105" s="3425"/>
      <c r="D105" s="3426"/>
      <c r="E105" s="3427" t="s">
        <v>409</v>
      </c>
      <c r="F105" s="3428"/>
      <c r="G105" s="3428"/>
      <c r="H105" s="3428"/>
      <c r="I105" s="3428"/>
      <c r="J105" s="3428"/>
      <c r="K105" s="3428"/>
      <c r="L105" s="3428"/>
      <c r="M105" s="3428"/>
      <c r="N105" s="3429"/>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3435" t="s">
        <v>3</v>
      </c>
      <c r="Q4" s="3436"/>
      <c r="R4" s="3436"/>
      <c r="S4" s="3436"/>
      <c r="T4" s="51" t="str">
        <f>LEFT(E83,1)</f>
        <v>Ｂ</v>
      </c>
      <c r="U4" s="3437" t="s">
        <v>4</v>
      </c>
      <c r="V4" s="3437"/>
      <c r="W4" s="3437"/>
      <c r="X4" s="343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第4節　道路</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道路管理の充実</v>
      </c>
      <c r="F6" s="45"/>
      <c r="G6" s="45"/>
      <c r="H6" s="45"/>
      <c r="I6" s="45"/>
      <c r="J6" s="45"/>
      <c r="K6" s="45"/>
      <c r="L6" s="45"/>
      <c r="M6" s="45"/>
      <c r="N6" s="46"/>
      <c r="P6" s="3424" t="s">
        <v>7</v>
      </c>
      <c r="Q6" s="3425"/>
      <c r="R6" s="3425"/>
      <c r="S6" s="3425"/>
      <c r="T6" s="51" t="str">
        <f>LEFT(E85,1)</f>
        <v>Ｂ</v>
      </c>
      <c r="U6" s="3437" t="s">
        <v>8</v>
      </c>
      <c r="V6" s="3437"/>
      <c r="W6" s="3437"/>
      <c r="X6" s="343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439" t="s">
        <v>9</v>
      </c>
      <c r="B7" s="3440"/>
      <c r="C7" s="3440"/>
      <c r="D7" s="3440"/>
      <c r="E7" s="3441" t="str">
        <f t="shared" si="0"/>
        <v>道路改良</v>
      </c>
      <c r="F7" s="3442"/>
      <c r="G7" s="3442"/>
      <c r="H7" s="3442"/>
      <c r="I7" s="3442"/>
      <c r="J7" s="3442"/>
      <c r="K7" s="3442"/>
      <c r="L7" s="3442"/>
      <c r="M7" s="3442"/>
      <c r="N7" s="3443"/>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446" t="s">
        <v>10</v>
      </c>
      <c r="B8" s="3447"/>
      <c r="C8" s="3447"/>
      <c r="D8" s="3447"/>
      <c r="E8" s="3456" t="str">
        <f t="shared" si="0"/>
        <v>道路河川課</v>
      </c>
      <c r="F8" s="3457"/>
      <c r="G8" s="3457"/>
      <c r="H8" s="3457"/>
      <c r="I8" s="3457"/>
      <c r="J8" s="3457"/>
      <c r="K8" s="3457"/>
      <c r="L8" s="3457"/>
      <c r="M8" s="3457"/>
      <c r="N8" s="3458"/>
      <c r="P8" s="3459" t="s">
        <v>11</v>
      </c>
      <c r="Q8" s="3460"/>
      <c r="R8" s="3460"/>
      <c r="S8" s="3460"/>
      <c r="T8" s="98" t="str">
        <f>LEFT(E87,1)</f>
        <v>Ａ</v>
      </c>
      <c r="U8" s="3461" t="s">
        <v>12</v>
      </c>
      <c r="V8" s="3461"/>
      <c r="W8" s="3461"/>
      <c r="X8" s="346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463" t="s">
        <v>13</v>
      </c>
      <c r="B9" s="3464"/>
      <c r="C9" s="3464"/>
      <c r="D9" s="3465"/>
      <c r="E9" s="3466" t="str">
        <f t="shared" si="0"/>
        <v>市民生活に密着した一般市道の改良整備を行い、安全で円滑な道路交通を確保する。</v>
      </c>
      <c r="F9" s="3467"/>
      <c r="G9" s="3467"/>
      <c r="H9" s="3467"/>
      <c r="I9" s="3467"/>
      <c r="J9" s="3467"/>
      <c r="K9" s="3467"/>
      <c r="L9" s="3467"/>
      <c r="M9" s="3467"/>
      <c r="N9" s="3468"/>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469" t="s">
        <v>14</v>
      </c>
      <c r="Q10" s="3470"/>
      <c r="R10" s="3470"/>
      <c r="S10" s="3470"/>
      <c r="T10" s="51" t="str">
        <f>LEFT(E89,1)</f>
        <v>Ｂ</v>
      </c>
      <c r="U10" s="3461" t="s">
        <v>15</v>
      </c>
      <c r="V10" s="3461"/>
      <c r="W10" s="3461"/>
      <c r="X10" s="346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新堀歩道橋撤去に向けて、付帯工事は計画通りに完了している状況である。</v>
      </c>
      <c r="U12" s="3444"/>
      <c r="V12" s="3444"/>
      <c r="W12" s="3444"/>
      <c r="X12" s="3445"/>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446" t="s">
        <v>17</v>
      </c>
      <c r="B14" s="3447"/>
      <c r="C14" s="3447"/>
      <c r="D14" s="3447"/>
      <c r="E14" s="3448" t="str">
        <f>E51</f>
        <v>■市が直接実施  □一部委託  □全部委託・指定管理  □その他</v>
      </c>
      <c r="F14" s="3449"/>
      <c r="G14" s="3449"/>
      <c r="H14" s="3449"/>
      <c r="I14" s="3449"/>
      <c r="J14" s="3449"/>
      <c r="K14" s="3449"/>
      <c r="L14" s="3449"/>
      <c r="M14" s="3449"/>
      <c r="N14" s="3450"/>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446" t="s">
        <v>18</v>
      </c>
      <c r="B15" s="3447"/>
      <c r="C15" s="3447"/>
      <c r="D15" s="3447"/>
      <c r="E15" s="3448" t="str">
        <f>E52</f>
        <v>□国・県の制度　 ■国・県の制度＋市独自の制度　 □市独自の制度</v>
      </c>
      <c r="F15" s="3449"/>
      <c r="G15" s="3449"/>
      <c r="H15" s="3449"/>
      <c r="I15" s="3449"/>
      <c r="J15" s="3449"/>
      <c r="K15" s="3449"/>
      <c r="L15" s="3449"/>
      <c r="M15" s="3449"/>
      <c r="N15" s="3450"/>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451" t="s">
        <v>19</v>
      </c>
      <c r="B16" s="3452"/>
      <c r="C16" s="3452"/>
      <c r="D16" s="3452"/>
      <c r="E16" s="3453" t="str">
        <f>E53</f>
        <v>道路法、新座市道路の構造の技術的基準を定める条例</v>
      </c>
      <c r="F16" s="3454"/>
      <c r="G16" s="3454"/>
      <c r="H16" s="3454"/>
      <c r="I16" s="3454"/>
      <c r="J16" s="3454"/>
      <c r="K16" s="3454"/>
      <c r="L16" s="3454"/>
      <c r="M16" s="3454"/>
      <c r="N16" s="3455"/>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252760000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78786000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173974000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67236048</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185523952</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0.26600746953631904</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新堀歩道橋撤去に伴うヤード整備工事を完了させた。また、新座市道において、安全対策の要望等を受けた箇所では、車止め等の工作物を設置した。</v>
      </c>
      <c r="F26" s="142"/>
      <c r="G26" s="142"/>
      <c r="H26" s="142"/>
      <c r="I26" s="142"/>
      <c r="J26" s="142"/>
      <c r="K26" s="142"/>
      <c r="L26" s="142"/>
      <c r="M26" s="142"/>
      <c r="N26" s="143"/>
      <c r="O26" s="12"/>
      <c r="P26" s="3459" t="s">
        <v>39</v>
      </c>
      <c r="Q26" s="3460"/>
      <c r="R26" s="3460"/>
      <c r="S26" s="3471"/>
      <c r="T26" s="75" t="str">
        <f>E105</f>
        <v>令和６年度に新堀歩道橋撤去工事が完了するため、復旧工事等も計画通りに進めていく必要がある。また、市道第１１１号線の歩道暫定整備工事においては、関係機関と協議し、業務を進めていく必要がある。</v>
      </c>
      <c r="U26" s="3444"/>
      <c r="V26" s="3444"/>
      <c r="W26" s="3444"/>
      <c r="X26" s="3445"/>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実施率</v>
      </c>
      <c r="C33" s="135"/>
      <c r="D33" s="15" t="str">
        <f t="shared" ref="D33:E36" si="1">D70</f>
        <v>％</v>
      </c>
      <c r="E33" s="133">
        <f t="shared" si="1"/>
        <v>100</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第4節　道路</v>
      </c>
      <c r="F42" s="45"/>
      <c r="G42" s="45"/>
      <c r="H42" s="45"/>
      <c r="I42" s="45"/>
      <c r="J42" s="45"/>
      <c r="K42" s="45"/>
      <c r="L42" s="45"/>
      <c r="M42" s="45"/>
      <c r="N42" s="46"/>
      <c r="AA42" s="2">
        <v>4</v>
      </c>
      <c r="AB42" s="2" t="s">
        <v>354</v>
      </c>
    </row>
    <row r="43" spans="1:35" ht="20.100000000000001" customHeight="1" x14ac:dyDescent="0.15">
      <c r="A43" s="43" t="s">
        <v>6</v>
      </c>
      <c r="B43" s="44"/>
      <c r="C43" s="44"/>
      <c r="D43" s="44"/>
      <c r="E43" s="45" t="str">
        <f>AB43</f>
        <v>施策２　道路管理の充実</v>
      </c>
      <c r="F43" s="45"/>
      <c r="G43" s="45"/>
      <c r="H43" s="45"/>
      <c r="I43" s="45"/>
      <c r="J43" s="45"/>
      <c r="K43" s="45"/>
      <c r="L43" s="45"/>
      <c r="M43" s="45"/>
      <c r="N43" s="46"/>
      <c r="AA43" s="2">
        <v>2</v>
      </c>
      <c r="AB43" s="2" t="s">
        <v>379</v>
      </c>
    </row>
    <row r="44" spans="1:35" ht="20.100000000000001" customHeight="1" x14ac:dyDescent="0.15">
      <c r="A44" s="3483" t="s">
        <v>9</v>
      </c>
      <c r="B44" s="3484"/>
      <c r="C44" s="3484"/>
      <c r="D44" s="3484"/>
      <c r="E44" s="3485" t="s">
        <v>410</v>
      </c>
      <c r="F44" s="3486"/>
      <c r="G44" s="3486"/>
      <c r="H44" s="3486"/>
      <c r="I44" s="3486"/>
      <c r="J44" s="3486"/>
      <c r="K44" s="3486"/>
      <c r="L44" s="3486"/>
      <c r="M44" s="3486"/>
      <c r="N44" s="3487"/>
    </row>
    <row r="45" spans="1:35" ht="20.100000000000001" customHeight="1" x14ac:dyDescent="0.15">
      <c r="A45" s="3478" t="s">
        <v>10</v>
      </c>
      <c r="B45" s="3479"/>
      <c r="C45" s="3479"/>
      <c r="D45" s="3479"/>
      <c r="E45" s="3488" t="s">
        <v>399</v>
      </c>
      <c r="F45" s="3489"/>
      <c r="G45" s="3489"/>
      <c r="H45" s="3489"/>
      <c r="I45" s="3489"/>
      <c r="J45" s="3489"/>
      <c r="K45" s="3489"/>
      <c r="L45" s="3489"/>
      <c r="M45" s="3489"/>
      <c r="N45" s="3490"/>
    </row>
    <row r="46" spans="1:35" ht="20.100000000000001" customHeight="1" x14ac:dyDescent="0.15">
      <c r="A46" s="3472" t="s">
        <v>13</v>
      </c>
      <c r="B46" s="3473"/>
      <c r="C46" s="3473"/>
      <c r="D46" s="3474"/>
      <c r="E46" s="3475" t="s">
        <v>411</v>
      </c>
      <c r="F46" s="3476"/>
      <c r="G46" s="3476"/>
      <c r="H46" s="3476"/>
      <c r="I46" s="3476"/>
      <c r="J46" s="3476"/>
      <c r="K46" s="3476"/>
      <c r="L46" s="3476"/>
      <c r="M46" s="3476"/>
      <c r="N46" s="3477"/>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3478" t="s">
        <v>17</v>
      </c>
      <c r="B51" s="3479"/>
      <c r="C51" s="3479"/>
      <c r="D51" s="3479"/>
      <c r="E51" s="3480" t="str">
        <f>AA52 &amp; "市が直接実施  " &amp; AB52  &amp; "一部委託  "  &amp; AC52 &amp; "全部委託・指定管理  " &amp; AD52 &amp; "その他"</f>
        <v>■市が直接実施  □一部委託  □全部委託・指定管理  □その他</v>
      </c>
      <c r="F51" s="3481"/>
      <c r="G51" s="3481"/>
      <c r="H51" s="3481"/>
      <c r="I51" s="3481"/>
      <c r="J51" s="3481"/>
      <c r="K51" s="3481"/>
      <c r="L51" s="3481"/>
      <c r="M51" s="3481"/>
      <c r="N51" s="3482"/>
    </row>
    <row r="52" spans="1:40" ht="20.100000000000001" customHeight="1" x14ac:dyDescent="0.15">
      <c r="A52" s="3478" t="s">
        <v>18</v>
      </c>
      <c r="B52" s="3479"/>
      <c r="C52" s="3479"/>
      <c r="D52" s="3479"/>
      <c r="E52" s="3480" t="str">
        <f>AA53 &amp; "国・県の制度　 " &amp; AB53  &amp; "国・県の制度＋市独自の制度　 "  &amp; AC53  &amp; "市独自の制度"</f>
        <v>□国・県の制度　 ■国・県の制度＋市独自の制度　 □市独自の制度</v>
      </c>
      <c r="F52" s="3481"/>
      <c r="G52" s="3481"/>
      <c r="H52" s="3481"/>
      <c r="I52" s="3481"/>
      <c r="J52" s="3481"/>
      <c r="K52" s="3481"/>
      <c r="L52" s="3481"/>
      <c r="M52" s="3481"/>
      <c r="N52" s="3482"/>
      <c r="AA52" s="2" t="s">
        <v>49</v>
      </c>
      <c r="AB52" s="2" t="s">
        <v>50</v>
      </c>
      <c r="AC52" s="2" t="s">
        <v>50</v>
      </c>
      <c r="AD52" s="2" t="s">
        <v>50</v>
      </c>
    </row>
    <row r="53" spans="1:40" ht="20.100000000000001" customHeight="1" thickBot="1" x14ac:dyDescent="0.2">
      <c r="A53" s="3491" t="s">
        <v>19</v>
      </c>
      <c r="B53" s="3492"/>
      <c r="C53" s="3492"/>
      <c r="D53" s="3492"/>
      <c r="E53" s="3493" t="s">
        <v>412</v>
      </c>
      <c r="F53" s="3494"/>
      <c r="G53" s="3494"/>
      <c r="H53" s="3494"/>
      <c r="I53" s="3494"/>
      <c r="J53" s="3494"/>
      <c r="K53" s="3494"/>
      <c r="L53" s="3494"/>
      <c r="M53" s="3494"/>
      <c r="N53" s="3495"/>
      <c r="AA53" s="2" t="s">
        <v>50</v>
      </c>
      <c r="AB53" s="2" t="s">
        <v>49</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252760000</v>
      </c>
      <c r="F57" s="126"/>
      <c r="G57" s="126">
        <f>IFERROR(HLOOKUP($AF$38,$AA$56:$AI$57,2,FALSE)*1000,"")</f>
        <v>424902000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147570</v>
      </c>
      <c r="AE57" s="17">
        <v>252760</v>
      </c>
      <c r="AF57" s="17">
        <v>424902</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78786000</v>
      </c>
      <c r="G58" s="9"/>
      <c r="H58" s="10">
        <f>IFERROR(G57-H59,"")</f>
        <v>83711000</v>
      </c>
      <c r="I58" s="9"/>
      <c r="J58" s="10">
        <f>IFERROR(I57-J59,"")</f>
        <v>0</v>
      </c>
      <c r="K58" s="9"/>
      <c r="L58" s="10">
        <f>IFERROR(K57-L59,"")</f>
        <v>0</v>
      </c>
      <c r="M58" s="9"/>
      <c r="N58" s="11">
        <f>IFERROR(M57-N59,"")</f>
        <v>0</v>
      </c>
      <c r="AA58" s="17">
        <v>0</v>
      </c>
      <c r="AB58" s="17">
        <v>0</v>
      </c>
      <c r="AC58" s="17">
        <v>0</v>
      </c>
      <c r="AD58" s="17">
        <v>54698500</v>
      </c>
      <c r="AE58" s="17">
        <v>67236048</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173974000</v>
      </c>
      <c r="G59" s="9"/>
      <c r="H59" s="10">
        <f>IFERROR(HLOOKUP($AF$38,$AA$60:$AI$61,2,FALSE)*1000,"")</f>
        <v>341191000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67236048</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185523952</v>
      </c>
      <c r="F61" s="126"/>
      <c r="G61" s="126">
        <f>IFERROR(G57-G60,"")</f>
        <v>424902000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70093</v>
      </c>
      <c r="AE61" s="18">
        <f t="shared" si="2"/>
        <v>173974</v>
      </c>
      <c r="AF61" s="18">
        <f t="shared" si="2"/>
        <v>341191</v>
      </c>
      <c r="AG61" s="18">
        <f t="shared" si="2"/>
        <v>0</v>
      </c>
      <c r="AH61" s="18">
        <f t="shared" si="2"/>
        <v>0</v>
      </c>
      <c r="AI61" s="18">
        <f t="shared" si="2"/>
        <v>0</v>
      </c>
      <c r="AL61" s="2" t="s">
        <v>52</v>
      </c>
    </row>
    <row r="62" spans="1:40" ht="20.100000000000001" customHeight="1" x14ac:dyDescent="0.15">
      <c r="A62" s="71"/>
      <c r="B62" s="72" t="s">
        <v>37</v>
      </c>
      <c r="C62" s="72"/>
      <c r="D62" s="72"/>
      <c r="E62" s="131">
        <f>IFERROR(E$60/E$57,"")</f>
        <v>0.26600746953631904</v>
      </c>
      <c r="F62" s="131"/>
      <c r="G62" s="131">
        <f>IFERROR(G$60/G$57,"")</f>
        <v>0</v>
      </c>
      <c r="H62" s="131"/>
      <c r="I62" s="131" t="str">
        <f>IFERROR(I$60/I$57,"")</f>
        <v/>
      </c>
      <c r="J62" s="131"/>
      <c r="K62" s="131" t="str">
        <f>IFERROR(K$60/K$57,"")</f>
        <v/>
      </c>
      <c r="L62" s="131"/>
      <c r="M62" s="131" t="str">
        <f>IFERROR(M$60/M$57,"")</f>
        <v/>
      </c>
      <c r="N62" s="132"/>
      <c r="AA62" s="19">
        <v>0</v>
      </c>
      <c r="AB62" s="19">
        <v>0</v>
      </c>
      <c r="AC62" s="19">
        <v>0</v>
      </c>
      <c r="AD62" s="19">
        <v>8893</v>
      </c>
      <c r="AE62" s="19">
        <v>48774</v>
      </c>
      <c r="AF62" s="19">
        <v>144091</v>
      </c>
      <c r="AG62" s="19">
        <v>0</v>
      </c>
      <c r="AH62" s="19">
        <v>0</v>
      </c>
      <c r="AI62" s="19">
        <v>0</v>
      </c>
      <c r="AJ62" s="2" t="s">
        <v>52</v>
      </c>
      <c r="AL62" s="2" t="s">
        <v>52</v>
      </c>
      <c r="AN62" s="2" t="s">
        <v>52</v>
      </c>
    </row>
    <row r="63" spans="1:40" ht="20.100000000000001" customHeight="1" x14ac:dyDescent="0.15">
      <c r="A63" s="43" t="s">
        <v>38</v>
      </c>
      <c r="B63" s="44"/>
      <c r="C63" s="44"/>
      <c r="D63" s="44"/>
      <c r="E63" s="142" t="s">
        <v>413</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402</v>
      </c>
      <c r="C70" s="135"/>
      <c r="D70" s="20" t="s">
        <v>116</v>
      </c>
      <c r="E70" s="175">
        <f>IFERROR(HLOOKUP($AE$38,$AA$76:$AI$80,2,FALSE),"")</f>
        <v>100</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61200</v>
      </c>
      <c r="AE73" s="19">
        <v>125200</v>
      </c>
      <c r="AF73" s="19">
        <v>197100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100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3496" t="s">
        <v>7</v>
      </c>
      <c r="B85" s="3497"/>
      <c r="C85" s="3497"/>
      <c r="D85" s="3497"/>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3496" t="s">
        <v>11</v>
      </c>
      <c r="B87" s="3497"/>
      <c r="C87" s="3497"/>
      <c r="D87" s="3497"/>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3507" t="s">
        <v>14</v>
      </c>
      <c r="B89" s="3508"/>
      <c r="C89" s="3508"/>
      <c r="D89" s="3508"/>
      <c r="E89" s="177" t="s">
        <v>390</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3496" t="s">
        <v>16</v>
      </c>
      <c r="B91" s="3497"/>
      <c r="C91" s="3497"/>
      <c r="D91" s="3498"/>
      <c r="E91" s="192" t="s">
        <v>414</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3496" t="s">
        <v>28</v>
      </c>
      <c r="B98" s="3497"/>
      <c r="C98" s="3497"/>
      <c r="D98" s="3498"/>
      <c r="E98" s="3502" t="s">
        <v>61</v>
      </c>
      <c r="F98" s="3503"/>
      <c r="G98" s="3504" t="s">
        <v>29</v>
      </c>
      <c r="H98" s="3505"/>
      <c r="I98" s="3505"/>
      <c r="J98" s="3505"/>
      <c r="K98" s="3505"/>
      <c r="L98" s="3505"/>
      <c r="M98" s="3505"/>
      <c r="N98" s="3506"/>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3496" t="s">
        <v>39</v>
      </c>
      <c r="B105" s="3497"/>
      <c r="C105" s="3497"/>
      <c r="D105" s="3498"/>
      <c r="E105" s="3499" t="s">
        <v>415</v>
      </c>
      <c r="F105" s="3500"/>
      <c r="G105" s="3500"/>
      <c r="H105" s="3500"/>
      <c r="I105" s="3500"/>
      <c r="J105" s="3500"/>
      <c r="K105" s="3500"/>
      <c r="L105" s="3500"/>
      <c r="M105" s="3500"/>
      <c r="N105" s="3501"/>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3507" t="s">
        <v>3</v>
      </c>
      <c r="Q4" s="3508"/>
      <c r="R4" s="3508"/>
      <c r="S4" s="3508"/>
      <c r="T4" s="51" t="str">
        <f>LEFT(E83,1)</f>
        <v>Ｂ</v>
      </c>
      <c r="U4" s="3509" t="s">
        <v>4</v>
      </c>
      <c r="V4" s="3509"/>
      <c r="W4" s="3509"/>
      <c r="X4" s="351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第5節　河川・水路</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河川・水路環境の整備</v>
      </c>
      <c r="F6" s="45"/>
      <c r="G6" s="45"/>
      <c r="H6" s="45"/>
      <c r="I6" s="45"/>
      <c r="J6" s="45"/>
      <c r="K6" s="45"/>
      <c r="L6" s="45"/>
      <c r="M6" s="45"/>
      <c r="N6" s="46"/>
      <c r="P6" s="3496" t="s">
        <v>7</v>
      </c>
      <c r="Q6" s="3497"/>
      <c r="R6" s="3497"/>
      <c r="S6" s="3497"/>
      <c r="T6" s="51" t="str">
        <f>LEFT(E85,1)</f>
        <v>Ｂ</v>
      </c>
      <c r="U6" s="3509" t="s">
        <v>8</v>
      </c>
      <c r="V6" s="3509"/>
      <c r="W6" s="3509"/>
      <c r="X6" s="351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511" t="s">
        <v>9</v>
      </c>
      <c r="B7" s="3512"/>
      <c r="C7" s="3512"/>
      <c r="D7" s="3512"/>
      <c r="E7" s="3513" t="str">
        <f t="shared" si="0"/>
        <v>河川管理</v>
      </c>
      <c r="F7" s="3514"/>
      <c r="G7" s="3514"/>
      <c r="H7" s="3514"/>
      <c r="I7" s="3514"/>
      <c r="J7" s="3514"/>
      <c r="K7" s="3514"/>
      <c r="L7" s="3514"/>
      <c r="M7" s="3514"/>
      <c r="N7" s="3515"/>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518" t="s">
        <v>10</v>
      </c>
      <c r="B8" s="3519"/>
      <c r="C8" s="3519"/>
      <c r="D8" s="3519"/>
      <c r="E8" s="3528" t="str">
        <f t="shared" si="0"/>
        <v>道路河川課</v>
      </c>
      <c r="F8" s="3529"/>
      <c r="G8" s="3529"/>
      <c r="H8" s="3529"/>
      <c r="I8" s="3529"/>
      <c r="J8" s="3529"/>
      <c r="K8" s="3529"/>
      <c r="L8" s="3529"/>
      <c r="M8" s="3529"/>
      <c r="N8" s="3530"/>
      <c r="P8" s="3531" t="s">
        <v>11</v>
      </c>
      <c r="Q8" s="3532"/>
      <c r="R8" s="3532"/>
      <c r="S8" s="3532"/>
      <c r="T8" s="98" t="str">
        <f>LEFT(E87,1)</f>
        <v>Ａ</v>
      </c>
      <c r="U8" s="3533" t="s">
        <v>12</v>
      </c>
      <c r="V8" s="3533"/>
      <c r="W8" s="3533"/>
      <c r="X8" s="353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535" t="s">
        <v>13</v>
      </c>
      <c r="B9" s="3536"/>
      <c r="C9" s="3536"/>
      <c r="D9" s="3537"/>
      <c r="E9" s="3538" t="str">
        <f t="shared" si="0"/>
        <v>準用河川・普通河川及び野火止用水の草刈・清掃等を行い、河川環境の保全と維持管理を行う。</v>
      </c>
      <c r="F9" s="3539"/>
      <c r="G9" s="3539"/>
      <c r="H9" s="3539"/>
      <c r="I9" s="3539"/>
      <c r="J9" s="3539"/>
      <c r="K9" s="3539"/>
      <c r="L9" s="3539"/>
      <c r="M9" s="3539"/>
      <c r="N9" s="3540"/>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541" t="s">
        <v>14</v>
      </c>
      <c r="Q10" s="3542"/>
      <c r="R10" s="3542"/>
      <c r="S10" s="3542"/>
      <c r="T10" s="51" t="str">
        <f>LEFT(E89,1)</f>
        <v>Ａ</v>
      </c>
      <c r="U10" s="3533" t="s">
        <v>15</v>
      </c>
      <c r="V10" s="3533"/>
      <c r="W10" s="3533"/>
      <c r="X10" s="353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草刈りの定期回数を年間３回から４回に増やしたことで、苦情等は減少している状況である。</v>
      </c>
      <c r="U12" s="3516"/>
      <c r="V12" s="3516"/>
      <c r="W12" s="3516"/>
      <c r="X12" s="3517"/>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518" t="s">
        <v>17</v>
      </c>
      <c r="B14" s="3519"/>
      <c r="C14" s="3519"/>
      <c r="D14" s="3519"/>
      <c r="E14" s="3520" t="str">
        <f>E51</f>
        <v>■市が直接実施  □一部委託  □全部委託・指定管理  □その他</v>
      </c>
      <c r="F14" s="3521"/>
      <c r="G14" s="3521"/>
      <c r="H14" s="3521"/>
      <c r="I14" s="3521"/>
      <c r="J14" s="3521"/>
      <c r="K14" s="3521"/>
      <c r="L14" s="3521"/>
      <c r="M14" s="3521"/>
      <c r="N14" s="3522"/>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518" t="s">
        <v>18</v>
      </c>
      <c r="B15" s="3519"/>
      <c r="C15" s="3519"/>
      <c r="D15" s="3519"/>
      <c r="E15" s="3520" t="str">
        <f>E52</f>
        <v>□国・県の制度　 □国・県の制度＋市独自の制度　 ■市独自の制度</v>
      </c>
      <c r="F15" s="3521"/>
      <c r="G15" s="3521"/>
      <c r="H15" s="3521"/>
      <c r="I15" s="3521"/>
      <c r="J15" s="3521"/>
      <c r="K15" s="3521"/>
      <c r="L15" s="3521"/>
      <c r="M15" s="3521"/>
      <c r="N15" s="3522"/>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523" t="s">
        <v>19</v>
      </c>
      <c r="B16" s="3524"/>
      <c r="C16" s="3524"/>
      <c r="D16" s="3524"/>
      <c r="E16" s="3525" t="str">
        <f>E53</f>
        <v>河川法</v>
      </c>
      <c r="F16" s="3526"/>
      <c r="G16" s="3526"/>
      <c r="H16" s="3526"/>
      <c r="I16" s="3526"/>
      <c r="J16" s="3526"/>
      <c r="K16" s="3526"/>
      <c r="L16" s="3526"/>
      <c r="M16" s="3526"/>
      <c r="N16" s="3527"/>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86863000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83263000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3600000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86625986</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237014</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0.99727140439542727</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定期的な草刈りや、河川施設の修繕を行った。</v>
      </c>
      <c r="F26" s="142"/>
      <c r="G26" s="142"/>
      <c r="H26" s="142"/>
      <c r="I26" s="142"/>
      <c r="J26" s="142"/>
      <c r="K26" s="142"/>
      <c r="L26" s="142"/>
      <c r="M26" s="142"/>
      <c r="N26" s="143"/>
      <c r="O26" s="12"/>
      <c r="P26" s="3531" t="s">
        <v>39</v>
      </c>
      <c r="Q26" s="3532"/>
      <c r="R26" s="3532"/>
      <c r="S26" s="3543"/>
      <c r="T26" s="75" t="str">
        <f>E105</f>
        <v>草刈りについては、継続していき、施設の管理については、現状を把握し、計画的に修繕していく必要がある。</v>
      </c>
      <c r="U26" s="3516"/>
      <c r="V26" s="3516"/>
      <c r="W26" s="3516"/>
      <c r="X26" s="3517"/>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実施率</v>
      </c>
      <c r="C33" s="135"/>
      <c r="D33" s="15" t="str">
        <f t="shared" ref="D33:E36" si="1">D70</f>
        <v>％</v>
      </c>
      <c r="E33" s="133">
        <f t="shared" si="1"/>
        <v>100</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第5節　河川・水路</v>
      </c>
      <c r="F42" s="45"/>
      <c r="G42" s="45"/>
      <c r="H42" s="45"/>
      <c r="I42" s="45"/>
      <c r="J42" s="45"/>
      <c r="K42" s="45"/>
      <c r="L42" s="45"/>
      <c r="M42" s="45"/>
      <c r="N42" s="46"/>
      <c r="AA42" s="2">
        <v>5</v>
      </c>
      <c r="AB42" s="2" t="s">
        <v>416</v>
      </c>
    </row>
    <row r="43" spans="1:35" ht="20.100000000000001" customHeight="1" x14ac:dyDescent="0.15">
      <c r="A43" s="43" t="s">
        <v>6</v>
      </c>
      <c r="B43" s="44"/>
      <c r="C43" s="44"/>
      <c r="D43" s="44"/>
      <c r="E43" s="45" t="str">
        <f>AB43</f>
        <v>施策２　河川・水路環境の整備</v>
      </c>
      <c r="F43" s="45"/>
      <c r="G43" s="45"/>
      <c r="H43" s="45"/>
      <c r="I43" s="45"/>
      <c r="J43" s="45"/>
      <c r="K43" s="45"/>
      <c r="L43" s="45"/>
      <c r="M43" s="45"/>
      <c r="N43" s="46"/>
      <c r="AA43" s="2">
        <v>2</v>
      </c>
      <c r="AB43" s="2" t="s">
        <v>417</v>
      </c>
    </row>
    <row r="44" spans="1:35" ht="20.100000000000001" customHeight="1" x14ac:dyDescent="0.15">
      <c r="A44" s="3555" t="s">
        <v>9</v>
      </c>
      <c r="B44" s="3556"/>
      <c r="C44" s="3556"/>
      <c r="D44" s="3556"/>
      <c r="E44" s="3557" t="s">
        <v>418</v>
      </c>
      <c r="F44" s="3558"/>
      <c r="G44" s="3558"/>
      <c r="H44" s="3558"/>
      <c r="I44" s="3558"/>
      <c r="J44" s="3558"/>
      <c r="K44" s="3558"/>
      <c r="L44" s="3558"/>
      <c r="M44" s="3558"/>
      <c r="N44" s="3559"/>
    </row>
    <row r="45" spans="1:35" ht="20.100000000000001" customHeight="1" x14ac:dyDescent="0.15">
      <c r="A45" s="3550" t="s">
        <v>10</v>
      </c>
      <c r="B45" s="3551"/>
      <c r="C45" s="3551"/>
      <c r="D45" s="3551"/>
      <c r="E45" s="3560" t="s">
        <v>399</v>
      </c>
      <c r="F45" s="3561"/>
      <c r="G45" s="3561"/>
      <c r="H45" s="3561"/>
      <c r="I45" s="3561"/>
      <c r="J45" s="3561"/>
      <c r="K45" s="3561"/>
      <c r="L45" s="3561"/>
      <c r="M45" s="3561"/>
      <c r="N45" s="3562"/>
    </row>
    <row r="46" spans="1:35" ht="20.100000000000001" customHeight="1" x14ac:dyDescent="0.15">
      <c r="A46" s="3544" t="s">
        <v>13</v>
      </c>
      <c r="B46" s="3545"/>
      <c r="C46" s="3545"/>
      <c r="D46" s="3546"/>
      <c r="E46" s="3547" t="s">
        <v>419</v>
      </c>
      <c r="F46" s="3548"/>
      <c r="G46" s="3548"/>
      <c r="H46" s="3548"/>
      <c r="I46" s="3548"/>
      <c r="J46" s="3548"/>
      <c r="K46" s="3548"/>
      <c r="L46" s="3548"/>
      <c r="M46" s="3548"/>
      <c r="N46" s="3549"/>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3550" t="s">
        <v>17</v>
      </c>
      <c r="B51" s="3551"/>
      <c r="C51" s="3551"/>
      <c r="D51" s="3551"/>
      <c r="E51" s="3552" t="str">
        <f>AA52 &amp; "市が直接実施  " &amp; AB52  &amp; "一部委託  "  &amp; AC52 &amp; "全部委託・指定管理  " &amp; AD52 &amp; "その他"</f>
        <v>■市が直接実施  □一部委託  □全部委託・指定管理  □その他</v>
      </c>
      <c r="F51" s="3553"/>
      <c r="G51" s="3553"/>
      <c r="H51" s="3553"/>
      <c r="I51" s="3553"/>
      <c r="J51" s="3553"/>
      <c r="K51" s="3553"/>
      <c r="L51" s="3553"/>
      <c r="M51" s="3553"/>
      <c r="N51" s="3554"/>
    </row>
    <row r="52" spans="1:40" ht="20.100000000000001" customHeight="1" x14ac:dyDescent="0.15">
      <c r="A52" s="3550" t="s">
        <v>18</v>
      </c>
      <c r="B52" s="3551"/>
      <c r="C52" s="3551"/>
      <c r="D52" s="3551"/>
      <c r="E52" s="3552" t="str">
        <f>AA53 &amp; "国・県の制度　 " &amp; AB53  &amp; "国・県の制度＋市独自の制度　 "  &amp; AC53  &amp; "市独自の制度"</f>
        <v>□国・県の制度　 □国・県の制度＋市独自の制度　 ■市独自の制度</v>
      </c>
      <c r="F52" s="3553"/>
      <c r="G52" s="3553"/>
      <c r="H52" s="3553"/>
      <c r="I52" s="3553"/>
      <c r="J52" s="3553"/>
      <c r="K52" s="3553"/>
      <c r="L52" s="3553"/>
      <c r="M52" s="3553"/>
      <c r="N52" s="3554"/>
      <c r="AA52" s="2" t="s">
        <v>49</v>
      </c>
      <c r="AB52" s="2" t="s">
        <v>50</v>
      </c>
      <c r="AC52" s="2" t="s">
        <v>50</v>
      </c>
      <c r="AD52" s="2" t="s">
        <v>50</v>
      </c>
    </row>
    <row r="53" spans="1:40" ht="20.100000000000001" customHeight="1" thickBot="1" x14ac:dyDescent="0.2">
      <c r="A53" s="3563" t="s">
        <v>19</v>
      </c>
      <c r="B53" s="3564"/>
      <c r="C53" s="3564"/>
      <c r="D53" s="3564"/>
      <c r="E53" s="3565" t="s">
        <v>420</v>
      </c>
      <c r="F53" s="3566"/>
      <c r="G53" s="3566"/>
      <c r="H53" s="3566"/>
      <c r="I53" s="3566"/>
      <c r="J53" s="3566"/>
      <c r="K53" s="3566"/>
      <c r="L53" s="3566"/>
      <c r="M53" s="3566"/>
      <c r="N53" s="3567"/>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86863000</v>
      </c>
      <c r="F57" s="126"/>
      <c r="G57" s="126">
        <f>IFERROR(HLOOKUP($AF$38,$AA$56:$AI$57,2,FALSE)*1000,"")</f>
        <v>81744000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41279</v>
      </c>
      <c r="AE57" s="17">
        <v>86863</v>
      </c>
      <c r="AF57" s="17">
        <v>81744</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83263000</v>
      </c>
      <c r="G58" s="9"/>
      <c r="H58" s="10">
        <f>IFERROR(G57-H59,"")</f>
        <v>81744000</v>
      </c>
      <c r="I58" s="9"/>
      <c r="J58" s="10">
        <f>IFERROR(I57-J59,"")</f>
        <v>0</v>
      </c>
      <c r="K58" s="9"/>
      <c r="L58" s="10">
        <f>IFERROR(K57-L59,"")</f>
        <v>0</v>
      </c>
      <c r="M58" s="9"/>
      <c r="N58" s="11">
        <f>IFERROR(M57-N59,"")</f>
        <v>0</v>
      </c>
      <c r="AA58" s="17">
        <v>0</v>
      </c>
      <c r="AB58" s="17">
        <v>0</v>
      </c>
      <c r="AC58" s="17">
        <v>0</v>
      </c>
      <c r="AD58" s="17">
        <v>29098848</v>
      </c>
      <c r="AE58" s="17">
        <v>86625986</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3600000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86625986</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237014</v>
      </c>
      <c r="F61" s="126"/>
      <c r="G61" s="126">
        <f>IFERROR(G57-G60,"")</f>
        <v>81744000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3600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0.99727140439542727</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421</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402</v>
      </c>
      <c r="C70" s="135"/>
      <c r="D70" s="20" t="s">
        <v>116</v>
      </c>
      <c r="E70" s="175">
        <f>IFERROR(HLOOKUP($AE$38,$AA$76:$AI$80,2,FALSE),"")</f>
        <v>100</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3600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100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3568" t="s">
        <v>7</v>
      </c>
      <c r="B85" s="3569"/>
      <c r="C85" s="3569"/>
      <c r="D85" s="3569"/>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3568" t="s">
        <v>11</v>
      </c>
      <c r="B87" s="3569"/>
      <c r="C87" s="3569"/>
      <c r="D87" s="3569"/>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3579" t="s">
        <v>14</v>
      </c>
      <c r="B89" s="3580"/>
      <c r="C89" s="3580"/>
      <c r="D89" s="3580"/>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3568" t="s">
        <v>16</v>
      </c>
      <c r="B91" s="3569"/>
      <c r="C91" s="3569"/>
      <c r="D91" s="3570"/>
      <c r="E91" s="192" t="s">
        <v>422</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3568" t="s">
        <v>28</v>
      </c>
      <c r="B98" s="3569"/>
      <c r="C98" s="3569"/>
      <c r="D98" s="3570"/>
      <c r="E98" s="3574" t="s">
        <v>61</v>
      </c>
      <c r="F98" s="3575"/>
      <c r="G98" s="3576" t="s">
        <v>29</v>
      </c>
      <c r="H98" s="3577"/>
      <c r="I98" s="3577"/>
      <c r="J98" s="3577"/>
      <c r="K98" s="3577"/>
      <c r="L98" s="3577"/>
      <c r="M98" s="3577"/>
      <c r="N98" s="3578"/>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3568" t="s">
        <v>39</v>
      </c>
      <c r="B105" s="3569"/>
      <c r="C105" s="3569"/>
      <c r="D105" s="3570"/>
      <c r="E105" s="3571" t="s">
        <v>423</v>
      </c>
      <c r="F105" s="3572"/>
      <c r="G105" s="3572"/>
      <c r="H105" s="3572"/>
      <c r="I105" s="3572"/>
      <c r="J105" s="3572"/>
      <c r="K105" s="3572"/>
      <c r="L105" s="3572"/>
      <c r="M105" s="3572"/>
      <c r="N105" s="3573"/>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3579" t="s">
        <v>3</v>
      </c>
      <c r="Q4" s="3580"/>
      <c r="R4" s="3580"/>
      <c r="S4" s="3580"/>
      <c r="T4" s="51" t="str">
        <f>LEFT(E83,1)</f>
        <v>Ｂ</v>
      </c>
      <c r="U4" s="3581" t="s">
        <v>4</v>
      </c>
      <c r="V4" s="3581"/>
      <c r="W4" s="3581"/>
      <c r="X4" s="358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第5節　河川・水路</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施策２　河川・水路環境の整備</v>
      </c>
      <c r="F6" s="45"/>
      <c r="G6" s="45"/>
      <c r="H6" s="45"/>
      <c r="I6" s="45"/>
      <c r="J6" s="45"/>
      <c r="K6" s="45"/>
      <c r="L6" s="45"/>
      <c r="M6" s="45"/>
      <c r="N6" s="46"/>
      <c r="P6" s="3568" t="s">
        <v>7</v>
      </c>
      <c r="Q6" s="3569"/>
      <c r="R6" s="3569"/>
      <c r="S6" s="3569"/>
      <c r="T6" s="51" t="str">
        <f>LEFT(E85,1)</f>
        <v>Ａ</v>
      </c>
      <c r="U6" s="3581" t="s">
        <v>8</v>
      </c>
      <c r="V6" s="3581"/>
      <c r="W6" s="3581"/>
      <c r="X6" s="358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583" t="s">
        <v>9</v>
      </c>
      <c r="B7" s="3584"/>
      <c r="C7" s="3584"/>
      <c r="D7" s="3584"/>
      <c r="E7" s="3585" t="str">
        <f t="shared" si="0"/>
        <v>河川改修</v>
      </c>
      <c r="F7" s="3586"/>
      <c r="G7" s="3586"/>
      <c r="H7" s="3586"/>
      <c r="I7" s="3586"/>
      <c r="J7" s="3586"/>
      <c r="K7" s="3586"/>
      <c r="L7" s="3586"/>
      <c r="M7" s="3586"/>
      <c r="N7" s="3587"/>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590" t="s">
        <v>10</v>
      </c>
      <c r="B8" s="3591"/>
      <c r="C8" s="3591"/>
      <c r="D8" s="3591"/>
      <c r="E8" s="3600" t="str">
        <f t="shared" si="0"/>
        <v>道路河川課</v>
      </c>
      <c r="F8" s="3601"/>
      <c r="G8" s="3601"/>
      <c r="H8" s="3601"/>
      <c r="I8" s="3601"/>
      <c r="J8" s="3601"/>
      <c r="K8" s="3601"/>
      <c r="L8" s="3601"/>
      <c r="M8" s="3601"/>
      <c r="N8" s="3602"/>
      <c r="P8" s="3603" t="s">
        <v>11</v>
      </c>
      <c r="Q8" s="3604"/>
      <c r="R8" s="3604"/>
      <c r="S8" s="3604"/>
      <c r="T8" s="98" t="str">
        <f>LEFT(E87,1)</f>
        <v>Ｂ</v>
      </c>
      <c r="U8" s="3605" t="s">
        <v>12</v>
      </c>
      <c r="V8" s="3605"/>
      <c r="W8" s="3605"/>
      <c r="X8" s="360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607" t="s">
        <v>13</v>
      </c>
      <c r="B9" s="3608"/>
      <c r="C9" s="3608"/>
      <c r="D9" s="3609"/>
      <c r="E9" s="3610" t="str">
        <f t="shared" si="0"/>
        <v>河川の適正管理と周辺環境の保全のため、準用河川、普通河川、野火止用水及び各施設の維持補修を行い、治水安全度の向上を図る。
また、大和田二・三丁目地区の雨水対策として、大和田三丁目地下調整池内の貯留水を遠隔にて監視ができる装置を整備するとともに、現在、建設中の（仮称）大和田三丁目公園において雨水浸透及び貯留施設を整備する。</v>
      </c>
      <c r="F9" s="3611"/>
      <c r="G9" s="3611"/>
      <c r="H9" s="3611"/>
      <c r="I9" s="3611"/>
      <c r="J9" s="3611"/>
      <c r="K9" s="3611"/>
      <c r="L9" s="3611"/>
      <c r="M9" s="3611"/>
      <c r="N9" s="3612"/>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613" t="s">
        <v>14</v>
      </c>
      <c r="Q10" s="3614"/>
      <c r="R10" s="3614"/>
      <c r="S10" s="3614"/>
      <c r="T10" s="51" t="str">
        <f>LEFT(E89,1)</f>
        <v>Ａ</v>
      </c>
      <c r="U10" s="3605" t="s">
        <v>15</v>
      </c>
      <c r="V10" s="3605"/>
      <c r="W10" s="3605"/>
      <c r="X10" s="360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雨水浸透及び貯留施設の設置工事を発注し、着手している状況である。また、河川施設については、腐食が進んでいる箇所も多く、早急な対応が必要である。</v>
      </c>
      <c r="U12" s="3588"/>
      <c r="V12" s="3588"/>
      <c r="W12" s="3588"/>
      <c r="X12" s="3589"/>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590" t="s">
        <v>17</v>
      </c>
      <c r="B14" s="3591"/>
      <c r="C14" s="3591"/>
      <c r="D14" s="3591"/>
      <c r="E14" s="3592" t="str">
        <f>E51</f>
        <v>■市が直接実施  □一部委託  □全部委託・指定管理  □その他</v>
      </c>
      <c r="F14" s="3593"/>
      <c r="G14" s="3593"/>
      <c r="H14" s="3593"/>
      <c r="I14" s="3593"/>
      <c r="J14" s="3593"/>
      <c r="K14" s="3593"/>
      <c r="L14" s="3593"/>
      <c r="M14" s="3593"/>
      <c r="N14" s="3594"/>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590" t="s">
        <v>18</v>
      </c>
      <c r="B15" s="3591"/>
      <c r="C15" s="3591"/>
      <c r="D15" s="3591"/>
      <c r="E15" s="3592" t="str">
        <f>E52</f>
        <v>□国・県の制度　 □国・県の制度＋市独自の制度　 ■市独自の制度</v>
      </c>
      <c r="F15" s="3593"/>
      <c r="G15" s="3593"/>
      <c r="H15" s="3593"/>
      <c r="I15" s="3593"/>
      <c r="J15" s="3593"/>
      <c r="K15" s="3593"/>
      <c r="L15" s="3593"/>
      <c r="M15" s="3593"/>
      <c r="N15" s="3594"/>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595" t="s">
        <v>19</v>
      </c>
      <c r="B16" s="3596"/>
      <c r="C16" s="3596"/>
      <c r="D16" s="3596"/>
      <c r="E16" s="3597" t="str">
        <f>E53</f>
        <v>河川法、新座市準用河川に係る河川管理施設等の構造の技術的基準を定める条例</v>
      </c>
      <c r="F16" s="3598"/>
      <c r="G16" s="3598"/>
      <c r="H16" s="3598"/>
      <c r="I16" s="3598"/>
      <c r="J16" s="3598"/>
      <c r="K16" s="3598"/>
      <c r="L16" s="3598"/>
      <c r="M16" s="3598"/>
      <c r="N16" s="3599"/>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Ⅱ</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124321000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23421000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100900000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58482200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65838800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0.47041288277925691</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大和田二・三丁目地区の雨水対策として、雨水浸透及び貯留施設の設置工事を実施した。</v>
      </c>
      <c r="F26" s="142"/>
      <c r="G26" s="142"/>
      <c r="H26" s="142"/>
      <c r="I26" s="142"/>
      <c r="J26" s="142"/>
      <c r="K26" s="142"/>
      <c r="L26" s="142"/>
      <c r="M26" s="142"/>
      <c r="N26" s="143"/>
      <c r="O26" s="12"/>
      <c r="P26" s="3603" t="s">
        <v>39</v>
      </c>
      <c r="Q26" s="3604"/>
      <c r="R26" s="3604"/>
      <c r="S26" s="3615"/>
      <c r="T26" s="75" t="str">
        <f>E105</f>
        <v>令和６年度に雨水浸透及び貯留施設の設置工事するため、その他の施設の維持管理を今後も適正に維持管理していく必要がある。河川施設については、現状の状況を調査し、今後計画的に修繕していく必要がある。</v>
      </c>
      <c r="U26" s="3588"/>
      <c r="V26" s="3588"/>
      <c r="W26" s="3588"/>
      <c r="X26" s="3589"/>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進捗率</v>
      </c>
      <c r="C33" s="135"/>
      <c r="D33" s="15" t="str">
        <f t="shared" ref="D33:E36" si="1">D70</f>
        <v>％</v>
      </c>
      <c r="E33" s="133">
        <f t="shared" si="1"/>
        <v>10</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第5節　河川・水路</v>
      </c>
      <c r="F42" s="45"/>
      <c r="G42" s="45"/>
      <c r="H42" s="45"/>
      <c r="I42" s="45"/>
      <c r="J42" s="45"/>
      <c r="K42" s="45"/>
      <c r="L42" s="45"/>
      <c r="M42" s="45"/>
      <c r="N42" s="46"/>
      <c r="AA42" s="2">
        <v>5</v>
      </c>
      <c r="AB42" s="2" t="s">
        <v>416</v>
      </c>
    </row>
    <row r="43" spans="1:35" ht="20.100000000000001" customHeight="1" x14ac:dyDescent="0.15">
      <c r="A43" s="43" t="s">
        <v>6</v>
      </c>
      <c r="B43" s="44"/>
      <c r="C43" s="44"/>
      <c r="D43" s="44"/>
      <c r="E43" s="45" t="str">
        <f>AB43</f>
        <v>施策２　河川・水路環境の整備</v>
      </c>
      <c r="F43" s="45"/>
      <c r="G43" s="45"/>
      <c r="H43" s="45"/>
      <c r="I43" s="45"/>
      <c r="J43" s="45"/>
      <c r="K43" s="45"/>
      <c r="L43" s="45"/>
      <c r="M43" s="45"/>
      <c r="N43" s="46"/>
      <c r="AA43" s="2">
        <v>2</v>
      </c>
      <c r="AB43" s="2" t="s">
        <v>417</v>
      </c>
    </row>
    <row r="44" spans="1:35" ht="20.100000000000001" customHeight="1" x14ac:dyDescent="0.15">
      <c r="A44" s="3627" t="s">
        <v>9</v>
      </c>
      <c r="B44" s="3628"/>
      <c r="C44" s="3628"/>
      <c r="D44" s="3628"/>
      <c r="E44" s="3629" t="s">
        <v>424</v>
      </c>
      <c r="F44" s="3630"/>
      <c r="G44" s="3630"/>
      <c r="H44" s="3630"/>
      <c r="I44" s="3630"/>
      <c r="J44" s="3630"/>
      <c r="K44" s="3630"/>
      <c r="L44" s="3630"/>
      <c r="M44" s="3630"/>
      <c r="N44" s="3631"/>
    </row>
    <row r="45" spans="1:35" ht="20.100000000000001" customHeight="1" x14ac:dyDescent="0.15">
      <c r="A45" s="3622" t="s">
        <v>10</v>
      </c>
      <c r="B45" s="3623"/>
      <c r="C45" s="3623"/>
      <c r="D45" s="3623"/>
      <c r="E45" s="3632" t="s">
        <v>399</v>
      </c>
      <c r="F45" s="3633"/>
      <c r="G45" s="3633"/>
      <c r="H45" s="3633"/>
      <c r="I45" s="3633"/>
      <c r="J45" s="3633"/>
      <c r="K45" s="3633"/>
      <c r="L45" s="3633"/>
      <c r="M45" s="3633"/>
      <c r="N45" s="3634"/>
    </row>
    <row r="46" spans="1:35" ht="20.100000000000001" customHeight="1" x14ac:dyDescent="0.15">
      <c r="A46" s="3616" t="s">
        <v>13</v>
      </c>
      <c r="B46" s="3617"/>
      <c r="C46" s="3617"/>
      <c r="D46" s="3618"/>
      <c r="E46" s="3619" t="s">
        <v>425</v>
      </c>
      <c r="F46" s="3620"/>
      <c r="G46" s="3620"/>
      <c r="H46" s="3620"/>
      <c r="I46" s="3620"/>
      <c r="J46" s="3620"/>
      <c r="K46" s="3620"/>
      <c r="L46" s="3620"/>
      <c r="M46" s="3620"/>
      <c r="N46" s="3621"/>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3622" t="s">
        <v>17</v>
      </c>
      <c r="B51" s="3623"/>
      <c r="C51" s="3623"/>
      <c r="D51" s="3623"/>
      <c r="E51" s="3624" t="str">
        <f>AA52 &amp; "市が直接実施  " &amp; AB52  &amp; "一部委託  "  &amp; AC52 &amp; "全部委託・指定管理  " &amp; AD52 &amp; "その他"</f>
        <v>■市が直接実施  □一部委託  □全部委託・指定管理  □その他</v>
      </c>
      <c r="F51" s="3625"/>
      <c r="G51" s="3625"/>
      <c r="H51" s="3625"/>
      <c r="I51" s="3625"/>
      <c r="J51" s="3625"/>
      <c r="K51" s="3625"/>
      <c r="L51" s="3625"/>
      <c r="M51" s="3625"/>
      <c r="N51" s="3626"/>
    </row>
    <row r="52" spans="1:40" ht="20.100000000000001" customHeight="1" x14ac:dyDescent="0.15">
      <c r="A52" s="3622" t="s">
        <v>18</v>
      </c>
      <c r="B52" s="3623"/>
      <c r="C52" s="3623"/>
      <c r="D52" s="3623"/>
      <c r="E52" s="3624" t="str">
        <f>AA53 &amp; "国・県の制度　 " &amp; AB53  &amp; "国・県の制度＋市独自の制度　 "  &amp; AC53  &amp; "市独自の制度"</f>
        <v>□国・県の制度　 □国・県の制度＋市独自の制度　 ■市独自の制度</v>
      </c>
      <c r="F52" s="3625"/>
      <c r="G52" s="3625"/>
      <c r="H52" s="3625"/>
      <c r="I52" s="3625"/>
      <c r="J52" s="3625"/>
      <c r="K52" s="3625"/>
      <c r="L52" s="3625"/>
      <c r="M52" s="3625"/>
      <c r="N52" s="3626"/>
      <c r="AA52" s="2" t="s">
        <v>49</v>
      </c>
      <c r="AB52" s="2" t="s">
        <v>50</v>
      </c>
      <c r="AC52" s="2" t="s">
        <v>50</v>
      </c>
      <c r="AD52" s="2" t="s">
        <v>50</v>
      </c>
    </row>
    <row r="53" spans="1:40" ht="20.100000000000001" customHeight="1" thickBot="1" x14ac:dyDescent="0.2">
      <c r="A53" s="3635" t="s">
        <v>19</v>
      </c>
      <c r="B53" s="3636"/>
      <c r="C53" s="3636"/>
      <c r="D53" s="3636"/>
      <c r="E53" s="3637" t="s">
        <v>426</v>
      </c>
      <c r="F53" s="3638"/>
      <c r="G53" s="3638"/>
      <c r="H53" s="3638"/>
      <c r="I53" s="3638"/>
      <c r="J53" s="3638"/>
      <c r="K53" s="3638"/>
      <c r="L53" s="3638"/>
      <c r="M53" s="3638"/>
      <c r="N53" s="3639"/>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124321000</v>
      </c>
      <c r="F57" s="126"/>
      <c r="G57" s="126">
        <f>IFERROR(HLOOKUP($AF$38,$AA$56:$AI$57,2,FALSE)*1000,"")</f>
        <v>24000000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8000</v>
      </c>
      <c r="AE57" s="17">
        <v>124321</v>
      </c>
      <c r="AF57" s="17">
        <v>24000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23421000</v>
      </c>
      <c r="G58" s="9"/>
      <c r="H58" s="10">
        <f>IFERROR(G57-H59,"")</f>
        <v>24000000</v>
      </c>
      <c r="I58" s="9"/>
      <c r="J58" s="10">
        <f>IFERROR(I57-J59,"")</f>
        <v>0</v>
      </c>
      <c r="K58" s="9"/>
      <c r="L58" s="10">
        <f>IFERROR(K57-L59,"")</f>
        <v>0</v>
      </c>
      <c r="M58" s="9"/>
      <c r="N58" s="11">
        <f>IFERROR(M57-N59,"")</f>
        <v>0</v>
      </c>
      <c r="AA58" s="17">
        <v>0</v>
      </c>
      <c r="AB58" s="17">
        <v>0</v>
      </c>
      <c r="AC58" s="17">
        <v>0</v>
      </c>
      <c r="AD58" s="17">
        <v>727100</v>
      </c>
      <c r="AE58" s="17">
        <v>58482200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100900000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58482200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65838800</v>
      </c>
      <c r="F61" s="126"/>
      <c r="G61" s="126">
        <f>IFERROR(G57-G60,"")</f>
        <v>24000000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100900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0.47041288277925691</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427</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428</v>
      </c>
      <c r="C70" s="135"/>
      <c r="D70" s="20" t="s">
        <v>116</v>
      </c>
      <c r="E70" s="175">
        <f>IFERROR(HLOOKUP($AE$38,$AA$76:$AI$80,2,FALSE),"")</f>
        <v>10</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100900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3640" t="s">
        <v>7</v>
      </c>
      <c r="B85" s="3641"/>
      <c r="C85" s="3641"/>
      <c r="D85" s="3641"/>
      <c r="E85" s="177" t="s">
        <v>69</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3640" t="s">
        <v>11</v>
      </c>
      <c r="B87" s="3641"/>
      <c r="C87" s="3641"/>
      <c r="D87" s="3641"/>
      <c r="E87" s="177" t="s">
        <v>117</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3651" t="s">
        <v>14</v>
      </c>
      <c r="B89" s="3652"/>
      <c r="C89" s="3652"/>
      <c r="D89" s="3652"/>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3640" t="s">
        <v>16</v>
      </c>
      <c r="B91" s="3641"/>
      <c r="C91" s="3641"/>
      <c r="D91" s="3642"/>
      <c r="E91" s="192" t="s">
        <v>429</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3640" t="s">
        <v>28</v>
      </c>
      <c r="B98" s="3641"/>
      <c r="C98" s="3641"/>
      <c r="D98" s="3642"/>
      <c r="E98" s="3646" t="s">
        <v>119</v>
      </c>
      <c r="F98" s="3647"/>
      <c r="G98" s="3648" t="s">
        <v>29</v>
      </c>
      <c r="H98" s="3649"/>
      <c r="I98" s="3649"/>
      <c r="J98" s="3649"/>
      <c r="K98" s="3649"/>
      <c r="L98" s="3649"/>
      <c r="M98" s="3649"/>
      <c r="N98" s="3650"/>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3640" t="s">
        <v>39</v>
      </c>
      <c r="B105" s="3641"/>
      <c r="C105" s="3641"/>
      <c r="D105" s="3642"/>
      <c r="E105" s="3643" t="s">
        <v>430</v>
      </c>
      <c r="F105" s="3644"/>
      <c r="G105" s="3644"/>
      <c r="H105" s="3644"/>
      <c r="I105" s="3644"/>
      <c r="J105" s="3644"/>
      <c r="K105" s="3644"/>
      <c r="L105" s="3644"/>
      <c r="M105" s="3644"/>
      <c r="N105" s="3645"/>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3651" t="s">
        <v>3</v>
      </c>
      <c r="Q4" s="3652"/>
      <c r="R4" s="3652"/>
      <c r="S4" s="3652"/>
      <c r="T4" s="51" t="str">
        <f>LEFT(E83,1)</f>
        <v>Ｂ</v>
      </c>
      <c r="U4" s="3653" t="s">
        <v>4</v>
      </c>
      <c r="V4" s="3653"/>
      <c r="W4" s="3653"/>
      <c r="X4" s="365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第6節　上水道</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上水道の安定供給</v>
      </c>
      <c r="F6" s="45"/>
      <c r="G6" s="45"/>
      <c r="H6" s="45"/>
      <c r="I6" s="45"/>
      <c r="J6" s="45"/>
      <c r="K6" s="45"/>
      <c r="L6" s="45"/>
      <c r="M6" s="45"/>
      <c r="N6" s="46"/>
      <c r="P6" s="3640" t="s">
        <v>7</v>
      </c>
      <c r="Q6" s="3641"/>
      <c r="R6" s="3641"/>
      <c r="S6" s="3641"/>
      <c r="T6" s="51" t="str">
        <f>LEFT(E85,1)</f>
        <v>Ｂ</v>
      </c>
      <c r="U6" s="3653" t="s">
        <v>8</v>
      </c>
      <c r="V6" s="3653"/>
      <c r="W6" s="3653"/>
      <c r="X6" s="365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655" t="s">
        <v>9</v>
      </c>
      <c r="B7" s="3656"/>
      <c r="C7" s="3656"/>
      <c r="D7" s="3656"/>
      <c r="E7" s="3657" t="str">
        <f t="shared" si="0"/>
        <v>水道事業経営戦略策定・運用</v>
      </c>
      <c r="F7" s="3658"/>
      <c r="G7" s="3658"/>
      <c r="H7" s="3658"/>
      <c r="I7" s="3658"/>
      <c r="J7" s="3658"/>
      <c r="K7" s="3658"/>
      <c r="L7" s="3658"/>
      <c r="M7" s="3658"/>
      <c r="N7" s="3659"/>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662" t="s">
        <v>10</v>
      </c>
      <c r="B8" s="3663"/>
      <c r="C8" s="3663"/>
      <c r="D8" s="3663"/>
      <c r="E8" s="3672" t="str">
        <f t="shared" si="0"/>
        <v>水道業務課</v>
      </c>
      <c r="F8" s="3673"/>
      <c r="G8" s="3673"/>
      <c r="H8" s="3673"/>
      <c r="I8" s="3673"/>
      <c r="J8" s="3673"/>
      <c r="K8" s="3673"/>
      <c r="L8" s="3673"/>
      <c r="M8" s="3673"/>
      <c r="N8" s="3674"/>
      <c r="P8" s="3675" t="s">
        <v>11</v>
      </c>
      <c r="Q8" s="3676"/>
      <c r="R8" s="3676"/>
      <c r="S8" s="3676"/>
      <c r="T8" s="98" t="str">
        <f>LEFT(E87,1)</f>
        <v>Ｂ</v>
      </c>
      <c r="U8" s="3677" t="s">
        <v>12</v>
      </c>
      <c r="V8" s="3677"/>
      <c r="W8" s="3677"/>
      <c r="X8" s="367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679" t="s">
        <v>13</v>
      </c>
      <c r="B9" s="3680"/>
      <c r="C9" s="3680"/>
      <c r="D9" s="3681"/>
      <c r="E9" s="3682" t="str">
        <f t="shared" si="0"/>
        <v>住民の日常生活に必要不可欠な重要なサービスを、安定的に継続して提供するため、中長期的な経営の基本計画である「経営戦略」を策定する。</v>
      </c>
      <c r="F9" s="3683"/>
      <c r="G9" s="3683"/>
      <c r="H9" s="3683"/>
      <c r="I9" s="3683"/>
      <c r="J9" s="3683"/>
      <c r="K9" s="3683"/>
      <c r="L9" s="3683"/>
      <c r="M9" s="3683"/>
      <c r="N9" s="3684"/>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685" t="s">
        <v>14</v>
      </c>
      <c r="Q10" s="3686"/>
      <c r="R10" s="3686"/>
      <c r="S10" s="3686"/>
      <c r="T10" s="51" t="str">
        <f>LEFT(E89,1)</f>
        <v>Ａ</v>
      </c>
      <c r="U10" s="3677" t="s">
        <v>15</v>
      </c>
      <c r="V10" s="3677"/>
      <c r="W10" s="3677"/>
      <c r="X10" s="367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平成３１年３月に策定した「新座市水道事業経営戦略」について、経営状況や水道事業を取り巻く環境の変化等を踏まえ定期的な内容の見直しが必要なことから、令和５年度から令和６年度にかけて改定を行っている。</v>
      </c>
      <c r="U12" s="3660"/>
      <c r="V12" s="3660"/>
      <c r="W12" s="3660"/>
      <c r="X12" s="3661"/>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662" t="s">
        <v>17</v>
      </c>
      <c r="B14" s="3663"/>
      <c r="C14" s="3663"/>
      <c r="D14" s="3663"/>
      <c r="E14" s="3664" t="str">
        <f>E51</f>
        <v>■市が直接実施  ■一部委託  □全部委託・指定管理  □その他</v>
      </c>
      <c r="F14" s="3665"/>
      <c r="G14" s="3665"/>
      <c r="H14" s="3665"/>
      <c r="I14" s="3665"/>
      <c r="J14" s="3665"/>
      <c r="K14" s="3665"/>
      <c r="L14" s="3665"/>
      <c r="M14" s="3665"/>
      <c r="N14" s="3666"/>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662" t="s">
        <v>18</v>
      </c>
      <c r="B15" s="3663"/>
      <c r="C15" s="3663"/>
      <c r="D15" s="3663"/>
      <c r="E15" s="3664" t="str">
        <f>E52</f>
        <v>□国・県の制度　 ■国・県の制度＋市独自の制度　 □市独自の制度</v>
      </c>
      <c r="F15" s="3665"/>
      <c r="G15" s="3665"/>
      <c r="H15" s="3665"/>
      <c r="I15" s="3665"/>
      <c r="J15" s="3665"/>
      <c r="K15" s="3665"/>
      <c r="L15" s="3665"/>
      <c r="M15" s="3665"/>
      <c r="N15" s="3666"/>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667" t="s">
        <v>19</v>
      </c>
      <c r="B16" s="3668"/>
      <c r="C16" s="3668"/>
      <c r="D16" s="3668"/>
      <c r="E16" s="3669" t="str">
        <f>E53</f>
        <v>総務省「経営戦略策定・改定ガイドライン」</v>
      </c>
      <c r="F16" s="3670"/>
      <c r="G16" s="3670"/>
      <c r="H16" s="3670"/>
      <c r="I16" s="3670"/>
      <c r="J16" s="3670"/>
      <c r="K16" s="3670"/>
      <c r="L16" s="3670"/>
      <c r="M16" s="3670"/>
      <c r="N16" s="3671"/>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Ⅱ</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20460000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20460000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10560000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9900000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0.51600000000000001</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次年度にかけて新座市水道事業経営戦略の改定を行っているところである。</v>
      </c>
      <c r="F26" s="142"/>
      <c r="G26" s="142"/>
      <c r="H26" s="142"/>
      <c r="I26" s="142"/>
      <c r="J26" s="142"/>
      <c r="K26" s="142"/>
      <c r="L26" s="142"/>
      <c r="M26" s="142"/>
      <c r="N26" s="143"/>
      <c r="O26" s="12"/>
      <c r="P26" s="3675" t="s">
        <v>39</v>
      </c>
      <c r="Q26" s="3676"/>
      <c r="R26" s="3676"/>
      <c r="S26" s="3687"/>
      <c r="T26" s="75" t="str">
        <f>E105</f>
        <v>引き続き、市民の生活基盤である水道サービス水準の維持向上を図るとともに、経営状況や水道事業を取り巻く環境の変化等を踏まえ定期的な内容の見直しを行い、将来にわたり安定的・継続的な事業運営を推進していく。</v>
      </c>
      <c r="U26" s="3660"/>
      <c r="V26" s="3660"/>
      <c r="W26" s="3660"/>
      <c r="X26" s="3661"/>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
      </c>
      <c r="C33" s="135"/>
      <c r="D33" s="15" t="str">
        <f t="shared" ref="D33:E36" si="1">D70</f>
        <v/>
      </c>
      <c r="E33" s="133" t="str">
        <f t="shared" si="1"/>
        <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第6節　上水道</v>
      </c>
      <c r="F42" s="45"/>
      <c r="G42" s="45"/>
      <c r="H42" s="45"/>
      <c r="I42" s="45"/>
      <c r="J42" s="45"/>
      <c r="K42" s="45"/>
      <c r="L42" s="45"/>
      <c r="M42" s="45"/>
      <c r="N42" s="46"/>
      <c r="AA42" s="2">
        <v>6</v>
      </c>
      <c r="AB42" s="2" t="s">
        <v>431</v>
      </c>
    </row>
    <row r="43" spans="1:35" ht="20.100000000000001" customHeight="1" x14ac:dyDescent="0.15">
      <c r="A43" s="43" t="s">
        <v>6</v>
      </c>
      <c r="B43" s="44"/>
      <c r="C43" s="44"/>
      <c r="D43" s="44"/>
      <c r="E43" s="45" t="str">
        <f>AB43</f>
        <v>施策１　上水道の安定供給</v>
      </c>
      <c r="F43" s="45"/>
      <c r="G43" s="45"/>
      <c r="H43" s="45"/>
      <c r="I43" s="45"/>
      <c r="J43" s="45"/>
      <c r="K43" s="45"/>
      <c r="L43" s="45"/>
      <c r="M43" s="45"/>
      <c r="N43" s="46"/>
      <c r="AA43" s="2">
        <v>1</v>
      </c>
      <c r="AB43" s="2" t="s">
        <v>432</v>
      </c>
    </row>
    <row r="44" spans="1:35" ht="20.100000000000001" customHeight="1" x14ac:dyDescent="0.15">
      <c r="A44" s="3699" t="s">
        <v>9</v>
      </c>
      <c r="B44" s="3700"/>
      <c r="C44" s="3700"/>
      <c r="D44" s="3700"/>
      <c r="E44" s="3701" t="s">
        <v>433</v>
      </c>
      <c r="F44" s="3702"/>
      <c r="G44" s="3702"/>
      <c r="H44" s="3702"/>
      <c r="I44" s="3702"/>
      <c r="J44" s="3702"/>
      <c r="K44" s="3702"/>
      <c r="L44" s="3702"/>
      <c r="M44" s="3702"/>
      <c r="N44" s="3703"/>
    </row>
    <row r="45" spans="1:35" ht="20.100000000000001" customHeight="1" x14ac:dyDescent="0.15">
      <c r="A45" s="3694" t="s">
        <v>10</v>
      </c>
      <c r="B45" s="3695"/>
      <c r="C45" s="3695"/>
      <c r="D45" s="3695"/>
      <c r="E45" s="3704" t="s">
        <v>434</v>
      </c>
      <c r="F45" s="3705"/>
      <c r="G45" s="3705"/>
      <c r="H45" s="3705"/>
      <c r="I45" s="3705"/>
      <c r="J45" s="3705"/>
      <c r="K45" s="3705"/>
      <c r="L45" s="3705"/>
      <c r="M45" s="3705"/>
      <c r="N45" s="3706"/>
    </row>
    <row r="46" spans="1:35" ht="20.100000000000001" customHeight="1" x14ac:dyDescent="0.15">
      <c r="A46" s="3688" t="s">
        <v>13</v>
      </c>
      <c r="B46" s="3689"/>
      <c r="C46" s="3689"/>
      <c r="D46" s="3690"/>
      <c r="E46" s="3691" t="s">
        <v>435</v>
      </c>
      <c r="F46" s="3692"/>
      <c r="G46" s="3692"/>
      <c r="H46" s="3692"/>
      <c r="I46" s="3692"/>
      <c r="J46" s="3692"/>
      <c r="K46" s="3692"/>
      <c r="L46" s="3692"/>
      <c r="M46" s="3692"/>
      <c r="N46" s="3693"/>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3694" t="s">
        <v>17</v>
      </c>
      <c r="B51" s="3695"/>
      <c r="C51" s="3695"/>
      <c r="D51" s="3695"/>
      <c r="E51" s="3696" t="str">
        <f>AA52 &amp; "市が直接実施  " &amp; AB52  &amp; "一部委託  "  &amp; AC52 &amp; "全部委託・指定管理  " &amp; AD52 &amp; "その他"</f>
        <v>■市が直接実施  ■一部委託  □全部委託・指定管理  □その他</v>
      </c>
      <c r="F51" s="3697"/>
      <c r="G51" s="3697"/>
      <c r="H51" s="3697"/>
      <c r="I51" s="3697"/>
      <c r="J51" s="3697"/>
      <c r="K51" s="3697"/>
      <c r="L51" s="3697"/>
      <c r="M51" s="3697"/>
      <c r="N51" s="3698"/>
    </row>
    <row r="52" spans="1:40" ht="20.100000000000001" customHeight="1" x14ac:dyDescent="0.15">
      <c r="A52" s="3694" t="s">
        <v>18</v>
      </c>
      <c r="B52" s="3695"/>
      <c r="C52" s="3695"/>
      <c r="D52" s="3695"/>
      <c r="E52" s="3696" t="str">
        <f>AA53 &amp; "国・県の制度　 " &amp; AB53  &amp; "国・県の制度＋市独自の制度　 "  &amp; AC53  &amp; "市独自の制度"</f>
        <v>□国・県の制度　 ■国・県の制度＋市独自の制度　 □市独自の制度</v>
      </c>
      <c r="F52" s="3697"/>
      <c r="G52" s="3697"/>
      <c r="H52" s="3697"/>
      <c r="I52" s="3697"/>
      <c r="J52" s="3697"/>
      <c r="K52" s="3697"/>
      <c r="L52" s="3697"/>
      <c r="M52" s="3697"/>
      <c r="N52" s="3698"/>
      <c r="AA52" s="2" t="s">
        <v>49</v>
      </c>
      <c r="AB52" s="2" t="s">
        <v>49</v>
      </c>
      <c r="AC52" s="2" t="s">
        <v>50</v>
      </c>
      <c r="AD52" s="2" t="s">
        <v>50</v>
      </c>
    </row>
    <row r="53" spans="1:40" ht="20.100000000000001" customHeight="1" thickBot="1" x14ac:dyDescent="0.2">
      <c r="A53" s="3707" t="s">
        <v>19</v>
      </c>
      <c r="B53" s="3708"/>
      <c r="C53" s="3708"/>
      <c r="D53" s="3708"/>
      <c r="E53" s="3709" t="s">
        <v>436</v>
      </c>
      <c r="F53" s="3710"/>
      <c r="G53" s="3710"/>
      <c r="H53" s="3710"/>
      <c r="I53" s="3710"/>
      <c r="J53" s="3710"/>
      <c r="K53" s="3710"/>
      <c r="L53" s="3710"/>
      <c r="M53" s="3710"/>
      <c r="N53" s="3711"/>
      <c r="AA53" s="2" t="s">
        <v>50</v>
      </c>
      <c r="AB53" s="2" t="s">
        <v>49</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v>20460000</v>
      </c>
      <c r="F57" s="126"/>
      <c r="G57" s="126">
        <f>IFERROR(HLOOKUP($AF$38,$AA$56:$AI$57,2,FALSE)*1000,"")</f>
        <v>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0</v>
      </c>
      <c r="AE57" s="17">
        <v>0</v>
      </c>
      <c r="AF57" s="17">
        <v>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v>20460000</v>
      </c>
      <c r="G58" s="9"/>
      <c r="H58" s="10">
        <f>IFERROR(G57-H59,"")</f>
        <v>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v>10560000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v>9900000</v>
      </c>
      <c r="F61" s="126"/>
      <c r="G61" s="126">
        <f>IFERROR(G57-G60,"")</f>
        <v>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v>0.51600000000000001</v>
      </c>
      <c r="F62" s="131"/>
      <c r="G62" s="131" t="str">
        <f>IFERROR(G$60/G$57,"")</f>
        <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437</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52</v>
      </c>
      <c r="C70" s="135"/>
      <c r="D70" s="20" t="s">
        <v>52</v>
      </c>
      <c r="E70" s="175" t="str">
        <f>IFERROR(HLOOKUP($AE$38,$AA$76:$AI$80,2,FALSE),"")</f>
        <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t="s">
        <v>52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3712" t="s">
        <v>7</v>
      </c>
      <c r="B85" s="3713"/>
      <c r="C85" s="3713"/>
      <c r="D85" s="3713"/>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3712" t="s">
        <v>11</v>
      </c>
      <c r="B87" s="3713"/>
      <c r="C87" s="3713"/>
      <c r="D87" s="3713"/>
      <c r="E87" s="177" t="s">
        <v>117</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3723" t="s">
        <v>14</v>
      </c>
      <c r="B89" s="3724"/>
      <c r="C89" s="3724"/>
      <c r="D89" s="3724"/>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3712" t="s">
        <v>16</v>
      </c>
      <c r="B91" s="3713"/>
      <c r="C91" s="3713"/>
      <c r="D91" s="3714"/>
      <c r="E91" s="192" t="s">
        <v>438</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3712" t="s">
        <v>28</v>
      </c>
      <c r="B98" s="3713"/>
      <c r="C98" s="3713"/>
      <c r="D98" s="3714"/>
      <c r="E98" s="3718" t="s">
        <v>119</v>
      </c>
      <c r="F98" s="3719"/>
      <c r="G98" s="3720" t="s">
        <v>29</v>
      </c>
      <c r="H98" s="3721"/>
      <c r="I98" s="3721"/>
      <c r="J98" s="3721"/>
      <c r="K98" s="3721"/>
      <c r="L98" s="3721"/>
      <c r="M98" s="3721"/>
      <c r="N98" s="3722"/>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3712" t="s">
        <v>39</v>
      </c>
      <c r="B105" s="3713"/>
      <c r="C105" s="3713"/>
      <c r="D105" s="3714"/>
      <c r="E105" s="3715" t="s">
        <v>439</v>
      </c>
      <c r="F105" s="3716"/>
      <c r="G105" s="3716"/>
      <c r="H105" s="3716"/>
      <c r="I105" s="3716"/>
      <c r="J105" s="3716"/>
      <c r="K105" s="3716"/>
      <c r="L105" s="3716"/>
      <c r="M105" s="3716"/>
      <c r="N105" s="3717"/>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16"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3723" t="s">
        <v>3</v>
      </c>
      <c r="Q4" s="3724"/>
      <c r="R4" s="3724"/>
      <c r="S4" s="3724"/>
      <c r="T4" s="51" t="str">
        <f>LEFT(E83,1)</f>
        <v>Ｂ</v>
      </c>
      <c r="U4" s="3725" t="s">
        <v>4</v>
      </c>
      <c r="V4" s="3725"/>
      <c r="W4" s="3725"/>
      <c r="X4" s="372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第6節　上水道</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上水道の安定供給</v>
      </c>
      <c r="F6" s="45"/>
      <c r="G6" s="45"/>
      <c r="H6" s="45"/>
      <c r="I6" s="45"/>
      <c r="J6" s="45"/>
      <c r="K6" s="45"/>
      <c r="L6" s="45"/>
      <c r="M6" s="45"/>
      <c r="N6" s="46"/>
      <c r="P6" s="3712" t="s">
        <v>7</v>
      </c>
      <c r="Q6" s="3713"/>
      <c r="R6" s="3713"/>
      <c r="S6" s="3713"/>
      <c r="T6" s="51" t="str">
        <f>LEFT(E85,1)</f>
        <v>Ａ</v>
      </c>
      <c r="U6" s="3725" t="s">
        <v>8</v>
      </c>
      <c r="V6" s="3725"/>
      <c r="W6" s="3725"/>
      <c r="X6" s="372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727" t="s">
        <v>9</v>
      </c>
      <c r="B7" s="3728"/>
      <c r="C7" s="3728"/>
      <c r="D7" s="3728"/>
      <c r="E7" s="3729" t="str">
        <f t="shared" si="0"/>
        <v>耐震管更新</v>
      </c>
      <c r="F7" s="3730"/>
      <c r="G7" s="3730"/>
      <c r="H7" s="3730"/>
      <c r="I7" s="3730"/>
      <c r="J7" s="3730"/>
      <c r="K7" s="3730"/>
      <c r="L7" s="3730"/>
      <c r="M7" s="3730"/>
      <c r="N7" s="3731"/>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734" t="s">
        <v>10</v>
      </c>
      <c r="B8" s="3735"/>
      <c r="C8" s="3735"/>
      <c r="D8" s="3735"/>
      <c r="E8" s="3744" t="str">
        <f t="shared" si="0"/>
        <v>水道施設課</v>
      </c>
      <c r="F8" s="3745"/>
      <c r="G8" s="3745"/>
      <c r="H8" s="3745"/>
      <c r="I8" s="3745"/>
      <c r="J8" s="3745"/>
      <c r="K8" s="3745"/>
      <c r="L8" s="3745"/>
      <c r="M8" s="3745"/>
      <c r="N8" s="3746"/>
      <c r="P8" s="3747" t="s">
        <v>11</v>
      </c>
      <c r="Q8" s="3748"/>
      <c r="R8" s="3748"/>
      <c r="S8" s="3748"/>
      <c r="T8" s="98" t="str">
        <f>LEFT(E87,1)</f>
        <v>Ａ</v>
      </c>
      <c r="U8" s="3749" t="s">
        <v>12</v>
      </c>
      <c r="V8" s="3749"/>
      <c r="W8" s="3749"/>
      <c r="X8" s="375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751" t="s">
        <v>13</v>
      </c>
      <c r="B9" s="3752"/>
      <c r="C9" s="3752"/>
      <c r="D9" s="3753"/>
      <c r="E9" s="3754" t="str">
        <f t="shared" si="0"/>
        <v>地震等災害に備え、耐震性能のない配水管等を耐震管に更新する。</v>
      </c>
      <c r="F9" s="3755"/>
      <c r="G9" s="3755"/>
      <c r="H9" s="3755"/>
      <c r="I9" s="3755"/>
      <c r="J9" s="3755"/>
      <c r="K9" s="3755"/>
      <c r="L9" s="3755"/>
      <c r="M9" s="3755"/>
      <c r="N9" s="3756"/>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757" t="s">
        <v>14</v>
      </c>
      <c r="Q10" s="3758"/>
      <c r="R10" s="3758"/>
      <c r="S10" s="3758"/>
      <c r="T10" s="51" t="str">
        <f>LEFT(E89,1)</f>
        <v>Ａ</v>
      </c>
      <c r="U10" s="3749" t="s">
        <v>15</v>
      </c>
      <c r="V10" s="3749"/>
      <c r="W10" s="3749"/>
      <c r="X10" s="375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令和6年1月に発生した能登半島地震により水道管に甚大な影響を与えたため、配水管の耐震化の市民ニーズは高まっていると思われる。</v>
      </c>
      <c r="U12" s="3732"/>
      <c r="V12" s="3732"/>
      <c r="W12" s="3732"/>
      <c r="X12" s="3733"/>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734" t="s">
        <v>17</v>
      </c>
      <c r="B14" s="3735"/>
      <c r="C14" s="3735"/>
      <c r="D14" s="3735"/>
      <c r="E14" s="3736" t="str">
        <f>E51</f>
        <v>■市が直接実施  □一部委託  □全部委託・指定管理  □その他</v>
      </c>
      <c r="F14" s="3737"/>
      <c r="G14" s="3737"/>
      <c r="H14" s="3737"/>
      <c r="I14" s="3737"/>
      <c r="J14" s="3737"/>
      <c r="K14" s="3737"/>
      <c r="L14" s="3737"/>
      <c r="M14" s="3737"/>
      <c r="N14" s="3738"/>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734" t="s">
        <v>18</v>
      </c>
      <c r="B15" s="3735"/>
      <c r="C15" s="3735"/>
      <c r="D15" s="3735"/>
      <c r="E15" s="3736" t="str">
        <f>E52</f>
        <v>□国・県の制度　 ■国・県の制度＋市独自の制度　 □市独自の制度</v>
      </c>
      <c r="F15" s="3737"/>
      <c r="G15" s="3737"/>
      <c r="H15" s="3737"/>
      <c r="I15" s="3737"/>
      <c r="J15" s="3737"/>
      <c r="K15" s="3737"/>
      <c r="L15" s="3737"/>
      <c r="M15" s="3737"/>
      <c r="N15" s="3738"/>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739" t="s">
        <v>19</v>
      </c>
      <c r="B16" s="3740"/>
      <c r="C16" s="3740"/>
      <c r="D16" s="3740"/>
      <c r="E16" s="3741" t="str">
        <f>E53</f>
        <v>水道法第５条</v>
      </c>
      <c r="F16" s="3742"/>
      <c r="G16" s="3742"/>
      <c r="H16" s="3742"/>
      <c r="I16" s="3742"/>
      <c r="J16" s="3742"/>
      <c r="K16" s="3742"/>
      <c r="L16" s="3742"/>
      <c r="M16" s="3742"/>
      <c r="N16" s="3743"/>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385956000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385956000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344702310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41253690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0.8931129714267948</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配水管布設替工事により、西堀、片山、野寺、栗原、石神及び東北地区の配水管を737.7ｍ布設替を実施した。</v>
      </c>
      <c r="F26" s="142"/>
      <c r="G26" s="142"/>
      <c r="H26" s="142"/>
      <c r="I26" s="142"/>
      <c r="J26" s="142"/>
      <c r="K26" s="142"/>
      <c r="L26" s="142"/>
      <c r="M26" s="142"/>
      <c r="N26" s="143"/>
      <c r="O26" s="12"/>
      <c r="P26" s="3747" t="s">
        <v>39</v>
      </c>
      <c r="Q26" s="3748"/>
      <c r="R26" s="3748"/>
      <c r="S26" s="3759"/>
      <c r="T26" s="75" t="str">
        <f>E105</f>
        <v>配水管の耐震化は減災に有効であるため、今後も職員配置状況、財政状況を鑑み耐震化率向上に努めていく。</v>
      </c>
      <c r="U26" s="3732"/>
      <c r="V26" s="3732"/>
      <c r="W26" s="3732"/>
      <c r="X26" s="3733"/>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布設延長</v>
      </c>
      <c r="C33" s="135"/>
      <c r="D33" s="15" t="str">
        <f t="shared" ref="D33:E36" si="1">D70</f>
        <v>ｍ</v>
      </c>
      <c r="E33" s="133">
        <f t="shared" si="1"/>
        <v>737.4</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第6節　上水道</v>
      </c>
      <c r="F42" s="45"/>
      <c r="G42" s="45"/>
      <c r="H42" s="45"/>
      <c r="I42" s="45"/>
      <c r="J42" s="45"/>
      <c r="K42" s="45"/>
      <c r="L42" s="45"/>
      <c r="M42" s="45"/>
      <c r="N42" s="46"/>
      <c r="AA42" s="2">
        <v>6</v>
      </c>
      <c r="AB42" s="2" t="s">
        <v>431</v>
      </c>
    </row>
    <row r="43" spans="1:35" ht="20.100000000000001" customHeight="1" x14ac:dyDescent="0.15">
      <c r="A43" s="43" t="s">
        <v>6</v>
      </c>
      <c r="B43" s="44"/>
      <c r="C43" s="44"/>
      <c r="D43" s="44"/>
      <c r="E43" s="45" t="str">
        <f>AB43</f>
        <v>施策１　上水道の安定供給</v>
      </c>
      <c r="F43" s="45"/>
      <c r="G43" s="45"/>
      <c r="H43" s="45"/>
      <c r="I43" s="45"/>
      <c r="J43" s="45"/>
      <c r="K43" s="45"/>
      <c r="L43" s="45"/>
      <c r="M43" s="45"/>
      <c r="N43" s="46"/>
      <c r="AA43" s="2">
        <v>1</v>
      </c>
      <c r="AB43" s="2" t="s">
        <v>432</v>
      </c>
    </row>
    <row r="44" spans="1:35" ht="20.100000000000001" customHeight="1" x14ac:dyDescent="0.15">
      <c r="A44" s="3771" t="s">
        <v>9</v>
      </c>
      <c r="B44" s="3772"/>
      <c r="C44" s="3772"/>
      <c r="D44" s="3772"/>
      <c r="E44" s="3773" t="s">
        <v>440</v>
      </c>
      <c r="F44" s="3774"/>
      <c r="G44" s="3774"/>
      <c r="H44" s="3774"/>
      <c r="I44" s="3774"/>
      <c r="J44" s="3774"/>
      <c r="K44" s="3774"/>
      <c r="L44" s="3774"/>
      <c r="M44" s="3774"/>
      <c r="N44" s="3775"/>
    </row>
    <row r="45" spans="1:35" ht="20.100000000000001" customHeight="1" x14ac:dyDescent="0.15">
      <c r="A45" s="3766" t="s">
        <v>10</v>
      </c>
      <c r="B45" s="3767"/>
      <c r="C45" s="3767"/>
      <c r="D45" s="3767"/>
      <c r="E45" s="3776" t="s">
        <v>441</v>
      </c>
      <c r="F45" s="3777"/>
      <c r="G45" s="3777"/>
      <c r="H45" s="3777"/>
      <c r="I45" s="3777"/>
      <c r="J45" s="3777"/>
      <c r="K45" s="3777"/>
      <c r="L45" s="3777"/>
      <c r="M45" s="3777"/>
      <c r="N45" s="3778"/>
    </row>
    <row r="46" spans="1:35" ht="20.100000000000001" customHeight="1" x14ac:dyDescent="0.15">
      <c r="A46" s="3760" t="s">
        <v>13</v>
      </c>
      <c r="B46" s="3761"/>
      <c r="C46" s="3761"/>
      <c r="D46" s="3762"/>
      <c r="E46" s="3763" t="s">
        <v>442</v>
      </c>
      <c r="F46" s="3764"/>
      <c r="G46" s="3764"/>
      <c r="H46" s="3764"/>
      <c r="I46" s="3764"/>
      <c r="J46" s="3764"/>
      <c r="K46" s="3764"/>
      <c r="L46" s="3764"/>
      <c r="M46" s="3764"/>
      <c r="N46" s="3765"/>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3766" t="s">
        <v>17</v>
      </c>
      <c r="B51" s="3767"/>
      <c r="C51" s="3767"/>
      <c r="D51" s="3767"/>
      <c r="E51" s="3768" t="str">
        <f>AA52 &amp; "市が直接実施  " &amp; AB52  &amp; "一部委託  "  &amp; AC52 &amp; "全部委託・指定管理  " &amp; AD52 &amp; "その他"</f>
        <v>■市が直接実施  □一部委託  □全部委託・指定管理  □その他</v>
      </c>
      <c r="F51" s="3769"/>
      <c r="G51" s="3769"/>
      <c r="H51" s="3769"/>
      <c r="I51" s="3769"/>
      <c r="J51" s="3769"/>
      <c r="K51" s="3769"/>
      <c r="L51" s="3769"/>
      <c r="M51" s="3769"/>
      <c r="N51" s="3770"/>
    </row>
    <row r="52" spans="1:40" ht="20.100000000000001" customHeight="1" x14ac:dyDescent="0.15">
      <c r="A52" s="3766" t="s">
        <v>18</v>
      </c>
      <c r="B52" s="3767"/>
      <c r="C52" s="3767"/>
      <c r="D52" s="3767"/>
      <c r="E52" s="3768" t="str">
        <f>AA53 &amp; "国・県の制度　 " &amp; AB53  &amp; "国・県の制度＋市独自の制度　 "  &amp; AC53  &amp; "市独自の制度"</f>
        <v>□国・県の制度　 ■国・県の制度＋市独自の制度　 □市独自の制度</v>
      </c>
      <c r="F52" s="3769"/>
      <c r="G52" s="3769"/>
      <c r="H52" s="3769"/>
      <c r="I52" s="3769"/>
      <c r="J52" s="3769"/>
      <c r="K52" s="3769"/>
      <c r="L52" s="3769"/>
      <c r="M52" s="3769"/>
      <c r="N52" s="3770"/>
      <c r="AA52" s="2" t="s">
        <v>49</v>
      </c>
      <c r="AB52" s="2" t="s">
        <v>50</v>
      </c>
      <c r="AC52" s="2" t="s">
        <v>50</v>
      </c>
      <c r="AD52" s="2" t="s">
        <v>50</v>
      </c>
    </row>
    <row r="53" spans="1:40" ht="20.100000000000001" customHeight="1" thickBot="1" x14ac:dyDescent="0.2">
      <c r="A53" s="3779" t="s">
        <v>19</v>
      </c>
      <c r="B53" s="3780"/>
      <c r="C53" s="3780"/>
      <c r="D53" s="3780"/>
      <c r="E53" s="3781" t="s">
        <v>443</v>
      </c>
      <c r="F53" s="3782"/>
      <c r="G53" s="3782"/>
      <c r="H53" s="3782"/>
      <c r="I53" s="3782"/>
      <c r="J53" s="3782"/>
      <c r="K53" s="3782"/>
      <c r="L53" s="3782"/>
      <c r="M53" s="3782"/>
      <c r="N53" s="3783"/>
      <c r="AA53" s="2" t="s">
        <v>50</v>
      </c>
      <c r="AB53" s="2" t="s">
        <v>49</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v>385956000</v>
      </c>
      <c r="F57" s="126"/>
      <c r="G57" s="126">
        <f>IFERROR(HLOOKUP($AF$38,$AA$56:$AI$57,2,FALSE)*1000,"")</f>
        <v>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0</v>
      </c>
      <c r="AE57" s="17">
        <v>0</v>
      </c>
      <c r="AF57" s="17">
        <v>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v>385956000</v>
      </c>
      <c r="G58" s="9"/>
      <c r="H58" s="10">
        <f>IFERROR(G57-H59,"")</f>
        <v>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v>344702310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E57-E60</f>
        <v>41253690</v>
      </c>
      <c r="F61" s="126"/>
      <c r="G61" s="126">
        <f>IFERROR(G57-G60,"")</f>
        <v>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(E60/E57)</f>
        <v>0.8931129714267948</v>
      </c>
      <c r="F62" s="131"/>
      <c r="G62" s="131" t="str">
        <f>IFERROR(G$60/G$57,"")</f>
        <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444</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445</v>
      </c>
      <c r="C70" s="135"/>
      <c r="D70" s="20" t="s">
        <v>290</v>
      </c>
      <c r="E70" s="175">
        <f>IFERROR(HLOOKUP($AE$38,$AA$76:$AI$80,2,FALSE),"")</f>
        <v>737.4</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737.4</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3784" t="s">
        <v>7</v>
      </c>
      <c r="B85" s="3785"/>
      <c r="C85" s="3785"/>
      <c r="D85" s="3785"/>
      <c r="E85" s="177" t="s">
        <v>69</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3784" t="s">
        <v>11</v>
      </c>
      <c r="B87" s="3785"/>
      <c r="C87" s="3785"/>
      <c r="D87" s="3785"/>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3795" t="s">
        <v>14</v>
      </c>
      <c r="B89" s="3796"/>
      <c r="C89" s="3796"/>
      <c r="D89" s="3796"/>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3784" t="s">
        <v>16</v>
      </c>
      <c r="B91" s="3785"/>
      <c r="C91" s="3785"/>
      <c r="D91" s="3786"/>
      <c r="E91" s="192" t="s">
        <v>446</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3784" t="s">
        <v>28</v>
      </c>
      <c r="B98" s="3785"/>
      <c r="C98" s="3785"/>
      <c r="D98" s="3786"/>
      <c r="E98" s="3790" t="s">
        <v>61</v>
      </c>
      <c r="F98" s="3791"/>
      <c r="G98" s="3792" t="s">
        <v>29</v>
      </c>
      <c r="H98" s="3793"/>
      <c r="I98" s="3793"/>
      <c r="J98" s="3793"/>
      <c r="K98" s="3793"/>
      <c r="L98" s="3793"/>
      <c r="M98" s="3793"/>
      <c r="N98" s="3794"/>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3784" t="s">
        <v>39</v>
      </c>
      <c r="B105" s="3785"/>
      <c r="C105" s="3785"/>
      <c r="D105" s="3786"/>
      <c r="E105" s="3787" t="s">
        <v>447</v>
      </c>
      <c r="F105" s="3788"/>
      <c r="G105" s="3788"/>
      <c r="H105" s="3788"/>
      <c r="I105" s="3788"/>
      <c r="J105" s="3788"/>
      <c r="K105" s="3788"/>
      <c r="L105" s="3788"/>
      <c r="M105" s="3788"/>
      <c r="N105" s="3789"/>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16"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3795" t="s">
        <v>3</v>
      </c>
      <c r="Q4" s="3796"/>
      <c r="R4" s="3796"/>
      <c r="S4" s="3796"/>
      <c r="T4" s="51" t="str">
        <f>LEFT(E83,1)</f>
        <v>Ｂ</v>
      </c>
      <c r="U4" s="3797" t="s">
        <v>4</v>
      </c>
      <c r="V4" s="3797"/>
      <c r="W4" s="3797"/>
      <c r="X4" s="379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第6節　上水道</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上水道の安定供給</v>
      </c>
      <c r="F6" s="45"/>
      <c r="G6" s="45"/>
      <c r="H6" s="45"/>
      <c r="I6" s="45"/>
      <c r="J6" s="45"/>
      <c r="K6" s="45"/>
      <c r="L6" s="45"/>
      <c r="M6" s="45"/>
      <c r="N6" s="46"/>
      <c r="P6" s="3784" t="s">
        <v>7</v>
      </c>
      <c r="Q6" s="3785"/>
      <c r="R6" s="3785"/>
      <c r="S6" s="3785"/>
      <c r="T6" s="51" t="str">
        <f>LEFT(E85,1)</f>
        <v>Ｂ</v>
      </c>
      <c r="U6" s="3797" t="s">
        <v>8</v>
      </c>
      <c r="V6" s="3797"/>
      <c r="W6" s="3797"/>
      <c r="X6" s="379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799" t="s">
        <v>9</v>
      </c>
      <c r="B7" s="3800"/>
      <c r="C7" s="3800"/>
      <c r="D7" s="3800"/>
      <c r="E7" s="3801" t="str">
        <f t="shared" si="0"/>
        <v>浄水場施設設備更新</v>
      </c>
      <c r="F7" s="3802"/>
      <c r="G7" s="3802"/>
      <c r="H7" s="3802"/>
      <c r="I7" s="3802"/>
      <c r="J7" s="3802"/>
      <c r="K7" s="3802"/>
      <c r="L7" s="3802"/>
      <c r="M7" s="3802"/>
      <c r="N7" s="3803"/>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806" t="s">
        <v>10</v>
      </c>
      <c r="B8" s="3807"/>
      <c r="C8" s="3807"/>
      <c r="D8" s="3807"/>
      <c r="E8" s="3816" t="str">
        <f t="shared" si="0"/>
        <v>水道施設課</v>
      </c>
      <c r="F8" s="3817"/>
      <c r="G8" s="3817"/>
      <c r="H8" s="3817"/>
      <c r="I8" s="3817"/>
      <c r="J8" s="3817"/>
      <c r="K8" s="3817"/>
      <c r="L8" s="3817"/>
      <c r="M8" s="3817"/>
      <c r="N8" s="3818"/>
      <c r="P8" s="3819" t="s">
        <v>11</v>
      </c>
      <c r="Q8" s="3820"/>
      <c r="R8" s="3820"/>
      <c r="S8" s="3820"/>
      <c r="T8" s="98" t="str">
        <f>LEFT(E87,1)</f>
        <v>Ａ</v>
      </c>
      <c r="U8" s="3821" t="s">
        <v>12</v>
      </c>
      <c r="V8" s="3821"/>
      <c r="W8" s="3821"/>
      <c r="X8" s="382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823" t="s">
        <v>13</v>
      </c>
      <c r="B9" s="3824"/>
      <c r="C9" s="3824"/>
      <c r="D9" s="3825"/>
      <c r="E9" s="3826" t="str">
        <f t="shared" si="0"/>
        <v>浄水場施設設備の老朽化及び耐用年数に伴う更新を図る。</v>
      </c>
      <c r="F9" s="3827"/>
      <c r="G9" s="3827"/>
      <c r="H9" s="3827"/>
      <c r="I9" s="3827"/>
      <c r="J9" s="3827"/>
      <c r="K9" s="3827"/>
      <c r="L9" s="3827"/>
      <c r="M9" s="3827"/>
      <c r="N9" s="3828"/>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829" t="s">
        <v>14</v>
      </c>
      <c r="Q10" s="3830"/>
      <c r="R10" s="3830"/>
      <c r="S10" s="3830"/>
      <c r="T10" s="51" t="str">
        <f>LEFT(E89,1)</f>
        <v>Ａ</v>
      </c>
      <c r="U10" s="3821" t="s">
        <v>15</v>
      </c>
      <c r="V10" s="3821"/>
      <c r="W10" s="3821"/>
      <c r="X10" s="382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新座市浄水場第７次施設整備計画にて、市内における老朽化または耐用年数経過した浄水場施設等について、計画的な更新計画を定めており、その計画どおり実施している。工事工法等については、各工事ごとに適切なものを選択することで効率的な実施を推進し、水道水の安定した供給を図るものである。</v>
      </c>
      <c r="U12" s="3804"/>
      <c r="V12" s="3804"/>
      <c r="W12" s="3804"/>
      <c r="X12" s="3805"/>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806" t="s">
        <v>17</v>
      </c>
      <c r="B14" s="3807"/>
      <c r="C14" s="3807"/>
      <c r="D14" s="3807"/>
      <c r="E14" s="3808" t="str">
        <f>E51</f>
        <v>□市が直接実施  □一部委託  ■全部委託・指定管理  □その他</v>
      </c>
      <c r="F14" s="3809"/>
      <c r="G14" s="3809"/>
      <c r="H14" s="3809"/>
      <c r="I14" s="3809"/>
      <c r="J14" s="3809"/>
      <c r="K14" s="3809"/>
      <c r="L14" s="3809"/>
      <c r="M14" s="3809"/>
      <c r="N14" s="3810"/>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806" t="s">
        <v>18</v>
      </c>
      <c r="B15" s="3807"/>
      <c r="C15" s="3807"/>
      <c r="D15" s="3807"/>
      <c r="E15" s="3808" t="str">
        <f>E52</f>
        <v>□国・県の制度　 □国・県の制度＋市独自の制度　 ■市独自の制度</v>
      </c>
      <c r="F15" s="3809"/>
      <c r="G15" s="3809"/>
      <c r="H15" s="3809"/>
      <c r="I15" s="3809"/>
      <c r="J15" s="3809"/>
      <c r="K15" s="3809"/>
      <c r="L15" s="3809"/>
      <c r="M15" s="3809"/>
      <c r="N15" s="3810"/>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811" t="s">
        <v>19</v>
      </c>
      <c r="B16" s="3812"/>
      <c r="C16" s="3812"/>
      <c r="D16" s="3812"/>
      <c r="E16" s="3813" t="str">
        <f>E53</f>
        <v>水道法第２２条の２及び第２２条の４</v>
      </c>
      <c r="F16" s="3814"/>
      <c r="G16" s="3814"/>
      <c r="H16" s="3814"/>
      <c r="I16" s="3814"/>
      <c r="J16" s="3814"/>
      <c r="K16" s="3814"/>
      <c r="L16" s="3814"/>
      <c r="M16" s="3814"/>
      <c r="N16" s="3815"/>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1117084000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1117084000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790743250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326340750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0.70786373271839897</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老朽化した浄水場施設等について、計画的な更新を実施することで安定した水道水の供給を図った。</v>
      </c>
      <c r="F26" s="142"/>
      <c r="G26" s="142"/>
      <c r="H26" s="142"/>
      <c r="I26" s="142"/>
      <c r="J26" s="142"/>
      <c r="K26" s="142"/>
      <c r="L26" s="142"/>
      <c r="M26" s="142"/>
      <c r="N26" s="143"/>
      <c r="O26" s="12"/>
      <c r="P26" s="3819" t="s">
        <v>39</v>
      </c>
      <c r="Q26" s="3820"/>
      <c r="R26" s="3820"/>
      <c r="S26" s="3831"/>
      <c r="T26" s="75" t="str">
        <f>E105</f>
        <v>新座市上水道第７次施設整備計画に定める更新計画どおり更新工事を実施することができているため、現状のまま継続し、安定した水道水の供給を図るものである。</v>
      </c>
      <c r="U26" s="3804"/>
      <c r="V26" s="3804"/>
      <c r="W26" s="3804"/>
      <c r="X26" s="3805"/>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工事件数</v>
      </c>
      <c r="C33" s="135"/>
      <c r="D33" s="15" t="str">
        <f t="shared" ref="D33:E36" si="1">D70</f>
        <v>件</v>
      </c>
      <c r="E33" s="133">
        <f t="shared" si="1"/>
        <v>16</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第6節　上水道</v>
      </c>
      <c r="F42" s="45"/>
      <c r="G42" s="45"/>
      <c r="H42" s="45"/>
      <c r="I42" s="45"/>
      <c r="J42" s="45"/>
      <c r="K42" s="45"/>
      <c r="L42" s="45"/>
      <c r="M42" s="45"/>
      <c r="N42" s="46"/>
      <c r="AA42" s="2">
        <v>6</v>
      </c>
      <c r="AB42" s="2" t="s">
        <v>431</v>
      </c>
    </row>
    <row r="43" spans="1:35" ht="20.100000000000001" customHeight="1" x14ac:dyDescent="0.15">
      <c r="A43" s="43" t="s">
        <v>6</v>
      </c>
      <c r="B43" s="44"/>
      <c r="C43" s="44"/>
      <c r="D43" s="44"/>
      <c r="E43" s="45" t="str">
        <f>AB43</f>
        <v>施策１　上水道の安定供給</v>
      </c>
      <c r="F43" s="45"/>
      <c r="G43" s="45"/>
      <c r="H43" s="45"/>
      <c r="I43" s="45"/>
      <c r="J43" s="45"/>
      <c r="K43" s="45"/>
      <c r="L43" s="45"/>
      <c r="M43" s="45"/>
      <c r="N43" s="46"/>
      <c r="AA43" s="2">
        <v>1</v>
      </c>
      <c r="AB43" s="2" t="s">
        <v>432</v>
      </c>
    </row>
    <row r="44" spans="1:35" ht="20.100000000000001" customHeight="1" x14ac:dyDescent="0.15">
      <c r="A44" s="3843" t="s">
        <v>9</v>
      </c>
      <c r="B44" s="3844"/>
      <c r="C44" s="3844"/>
      <c r="D44" s="3844"/>
      <c r="E44" s="3845" t="s">
        <v>448</v>
      </c>
      <c r="F44" s="3846"/>
      <c r="G44" s="3846"/>
      <c r="H44" s="3846"/>
      <c r="I44" s="3846"/>
      <c r="J44" s="3846"/>
      <c r="K44" s="3846"/>
      <c r="L44" s="3846"/>
      <c r="M44" s="3846"/>
      <c r="N44" s="3847"/>
    </row>
    <row r="45" spans="1:35" ht="20.100000000000001" customHeight="1" x14ac:dyDescent="0.15">
      <c r="A45" s="3838" t="s">
        <v>10</v>
      </c>
      <c r="B45" s="3839"/>
      <c r="C45" s="3839"/>
      <c r="D45" s="3839"/>
      <c r="E45" s="3848" t="s">
        <v>441</v>
      </c>
      <c r="F45" s="3849"/>
      <c r="G45" s="3849"/>
      <c r="H45" s="3849"/>
      <c r="I45" s="3849"/>
      <c r="J45" s="3849"/>
      <c r="K45" s="3849"/>
      <c r="L45" s="3849"/>
      <c r="M45" s="3849"/>
      <c r="N45" s="3850"/>
    </row>
    <row r="46" spans="1:35" ht="20.100000000000001" customHeight="1" x14ac:dyDescent="0.15">
      <c r="A46" s="3832" t="s">
        <v>13</v>
      </c>
      <c r="B46" s="3833"/>
      <c r="C46" s="3833"/>
      <c r="D46" s="3834"/>
      <c r="E46" s="3835" t="s">
        <v>449</v>
      </c>
      <c r="F46" s="3836"/>
      <c r="G46" s="3836"/>
      <c r="H46" s="3836"/>
      <c r="I46" s="3836"/>
      <c r="J46" s="3836"/>
      <c r="K46" s="3836"/>
      <c r="L46" s="3836"/>
      <c r="M46" s="3836"/>
      <c r="N46" s="3837"/>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3838" t="s">
        <v>17</v>
      </c>
      <c r="B51" s="3839"/>
      <c r="C51" s="3839"/>
      <c r="D51" s="3839"/>
      <c r="E51" s="3840" t="str">
        <f>AA52 &amp; "市が直接実施  " &amp; AB52  &amp; "一部委託  "  &amp; AC52 &amp; "全部委託・指定管理  " &amp; AD52 &amp; "その他"</f>
        <v>□市が直接実施  □一部委託  ■全部委託・指定管理  □その他</v>
      </c>
      <c r="F51" s="3841"/>
      <c r="G51" s="3841"/>
      <c r="H51" s="3841"/>
      <c r="I51" s="3841"/>
      <c r="J51" s="3841"/>
      <c r="K51" s="3841"/>
      <c r="L51" s="3841"/>
      <c r="M51" s="3841"/>
      <c r="N51" s="3842"/>
    </row>
    <row r="52" spans="1:40" ht="20.100000000000001" customHeight="1" x14ac:dyDescent="0.15">
      <c r="A52" s="3838" t="s">
        <v>18</v>
      </c>
      <c r="B52" s="3839"/>
      <c r="C52" s="3839"/>
      <c r="D52" s="3839"/>
      <c r="E52" s="3840" t="str">
        <f>AA53 &amp; "国・県の制度　 " &amp; AB53  &amp; "国・県の制度＋市独自の制度　 "  &amp; AC53  &amp; "市独自の制度"</f>
        <v>□国・県の制度　 □国・県の制度＋市独自の制度　 ■市独自の制度</v>
      </c>
      <c r="F52" s="3841"/>
      <c r="G52" s="3841"/>
      <c r="H52" s="3841"/>
      <c r="I52" s="3841"/>
      <c r="J52" s="3841"/>
      <c r="K52" s="3841"/>
      <c r="L52" s="3841"/>
      <c r="M52" s="3841"/>
      <c r="N52" s="3842"/>
      <c r="AA52" s="2" t="s">
        <v>50</v>
      </c>
      <c r="AB52" s="2" t="s">
        <v>50</v>
      </c>
      <c r="AC52" s="2" t="s">
        <v>49</v>
      </c>
      <c r="AD52" s="2" t="s">
        <v>50</v>
      </c>
    </row>
    <row r="53" spans="1:40" ht="20.100000000000001" customHeight="1" thickBot="1" x14ac:dyDescent="0.2">
      <c r="A53" s="3851" t="s">
        <v>19</v>
      </c>
      <c r="B53" s="3852"/>
      <c r="C53" s="3852"/>
      <c r="D53" s="3852"/>
      <c r="E53" s="3853" t="s">
        <v>450</v>
      </c>
      <c r="F53" s="3854"/>
      <c r="G53" s="3854"/>
      <c r="H53" s="3854"/>
      <c r="I53" s="3854"/>
      <c r="J53" s="3854"/>
      <c r="K53" s="3854"/>
      <c r="L53" s="3854"/>
      <c r="M53" s="3854"/>
      <c r="N53" s="3855"/>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v>1117084000</v>
      </c>
      <c r="F57" s="126"/>
      <c r="G57" s="126">
        <f>IFERROR(HLOOKUP($AF$38,$AA$56:$AI$57,2,FALSE)*1000,"")</f>
        <v>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0</v>
      </c>
      <c r="AE57" s="17">
        <v>0</v>
      </c>
      <c r="AF57" s="17">
        <v>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E57</f>
        <v>1117084000</v>
      </c>
      <c r="G58" s="9"/>
      <c r="H58" s="10">
        <f>IFERROR(G57-H59,"")</f>
        <v>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v>790743250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v>326340750</v>
      </c>
      <c r="F61" s="126"/>
      <c r="G61" s="126">
        <f>IFERROR(G57-G60,"")</f>
        <v>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E60/E57</f>
        <v>0.70786373271839897</v>
      </c>
      <c r="F62" s="131"/>
      <c r="G62" s="131" t="str">
        <f>IFERROR(G$60/G$57,"")</f>
        <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451</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452</v>
      </c>
      <c r="C70" s="135"/>
      <c r="D70" s="20" t="s">
        <v>77</v>
      </c>
      <c r="E70" s="175">
        <f>IFERROR(HLOOKUP($AE$38,$AA$76:$AI$80,2,FALSE),"")</f>
        <v>16</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16</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3856" t="s">
        <v>7</v>
      </c>
      <c r="B85" s="3857"/>
      <c r="C85" s="3857"/>
      <c r="D85" s="3857"/>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3856" t="s">
        <v>11</v>
      </c>
      <c r="B87" s="3857"/>
      <c r="C87" s="3857"/>
      <c r="D87" s="3857"/>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3867" t="s">
        <v>14</v>
      </c>
      <c r="B89" s="3868"/>
      <c r="C89" s="3868"/>
      <c r="D89" s="3868"/>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3856" t="s">
        <v>16</v>
      </c>
      <c r="B91" s="3857"/>
      <c r="C91" s="3857"/>
      <c r="D91" s="3858"/>
      <c r="E91" s="192" t="s">
        <v>453</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3856" t="s">
        <v>28</v>
      </c>
      <c r="B98" s="3857"/>
      <c r="C98" s="3857"/>
      <c r="D98" s="3858"/>
      <c r="E98" s="3862" t="s">
        <v>61</v>
      </c>
      <c r="F98" s="3863"/>
      <c r="G98" s="3864" t="s">
        <v>29</v>
      </c>
      <c r="H98" s="3865"/>
      <c r="I98" s="3865"/>
      <c r="J98" s="3865"/>
      <c r="K98" s="3865"/>
      <c r="L98" s="3865"/>
      <c r="M98" s="3865"/>
      <c r="N98" s="3866"/>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3856" t="s">
        <v>39</v>
      </c>
      <c r="B105" s="3857"/>
      <c r="C105" s="3857"/>
      <c r="D105" s="3858"/>
      <c r="E105" s="3859" t="s">
        <v>454</v>
      </c>
      <c r="F105" s="3860"/>
      <c r="G105" s="3860"/>
      <c r="H105" s="3860"/>
      <c r="I105" s="3860"/>
      <c r="J105" s="3860"/>
      <c r="K105" s="3860"/>
      <c r="L105" s="3860"/>
      <c r="M105" s="3860"/>
      <c r="N105" s="3861"/>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19"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3867" t="s">
        <v>3</v>
      </c>
      <c r="Q4" s="3868"/>
      <c r="R4" s="3868"/>
      <c r="S4" s="3868"/>
      <c r="T4" s="51" t="str">
        <f>LEFT(E83,1)</f>
        <v>Ｂ</v>
      </c>
      <c r="U4" s="3869" t="s">
        <v>4</v>
      </c>
      <c r="V4" s="3869"/>
      <c r="W4" s="3869"/>
      <c r="X4" s="387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第6節　上水道</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上水道の安定供給</v>
      </c>
      <c r="F6" s="45"/>
      <c r="G6" s="45"/>
      <c r="H6" s="45"/>
      <c r="I6" s="45"/>
      <c r="J6" s="45"/>
      <c r="K6" s="45"/>
      <c r="L6" s="45"/>
      <c r="M6" s="45"/>
      <c r="N6" s="46"/>
      <c r="P6" s="3856" t="s">
        <v>7</v>
      </c>
      <c r="Q6" s="3857"/>
      <c r="R6" s="3857"/>
      <c r="S6" s="3857"/>
      <c r="T6" s="51" t="str">
        <f>LEFT(E85,1)</f>
        <v>Ｂ</v>
      </c>
      <c r="U6" s="3869" t="s">
        <v>8</v>
      </c>
      <c r="V6" s="3869"/>
      <c r="W6" s="3869"/>
      <c r="X6" s="387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871" t="s">
        <v>9</v>
      </c>
      <c r="B7" s="3872"/>
      <c r="C7" s="3872"/>
      <c r="D7" s="3872"/>
      <c r="E7" s="3873" t="str">
        <f t="shared" si="0"/>
        <v>水質検査・放射性物質検査</v>
      </c>
      <c r="F7" s="3874"/>
      <c r="G7" s="3874"/>
      <c r="H7" s="3874"/>
      <c r="I7" s="3874"/>
      <c r="J7" s="3874"/>
      <c r="K7" s="3874"/>
      <c r="L7" s="3874"/>
      <c r="M7" s="3874"/>
      <c r="N7" s="3875"/>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878" t="s">
        <v>10</v>
      </c>
      <c r="B8" s="3879"/>
      <c r="C8" s="3879"/>
      <c r="D8" s="3879"/>
      <c r="E8" s="3888" t="str">
        <f t="shared" si="0"/>
        <v>水道施設課</v>
      </c>
      <c r="F8" s="3889"/>
      <c r="G8" s="3889"/>
      <c r="H8" s="3889"/>
      <c r="I8" s="3889"/>
      <c r="J8" s="3889"/>
      <c r="K8" s="3889"/>
      <c r="L8" s="3889"/>
      <c r="M8" s="3889"/>
      <c r="N8" s="3890"/>
      <c r="P8" s="3891" t="s">
        <v>11</v>
      </c>
      <c r="Q8" s="3892"/>
      <c r="R8" s="3892"/>
      <c r="S8" s="3892"/>
      <c r="T8" s="98" t="str">
        <f>LEFT(E87,1)</f>
        <v>Ａ</v>
      </c>
      <c r="U8" s="3893" t="s">
        <v>12</v>
      </c>
      <c r="V8" s="3893"/>
      <c r="W8" s="3893"/>
      <c r="X8" s="389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895" t="s">
        <v>13</v>
      </c>
      <c r="B9" s="3896"/>
      <c r="C9" s="3896"/>
      <c r="D9" s="3897"/>
      <c r="E9" s="3898" t="str">
        <f t="shared" si="0"/>
        <v>水質検査並びに浄水及び天日乾燥汚泥の放射性物質の検査を定期的・継続的に行い、安全な水の供給に努める。</v>
      </c>
      <c r="F9" s="3899"/>
      <c r="G9" s="3899"/>
      <c r="H9" s="3899"/>
      <c r="I9" s="3899"/>
      <c r="J9" s="3899"/>
      <c r="K9" s="3899"/>
      <c r="L9" s="3899"/>
      <c r="M9" s="3899"/>
      <c r="N9" s="3900"/>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901" t="s">
        <v>14</v>
      </c>
      <c r="Q10" s="3902"/>
      <c r="R10" s="3902"/>
      <c r="S10" s="3902"/>
      <c r="T10" s="51" t="str">
        <f>LEFT(E89,1)</f>
        <v>Ａ</v>
      </c>
      <c r="U10" s="3893" t="s">
        <v>15</v>
      </c>
      <c r="V10" s="3893"/>
      <c r="W10" s="3893"/>
      <c r="X10" s="389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水道法第２０条に基づく水質検査並びに浄水及び天日乾燥汚泥の放射性物質の検査については、年間の検査計画どおり実施している。また、市民からの実施の要望により臨時での検水質査を実施している。専門の機器による検査が必要であるため、検査については外部委託を行っており、検査を実施することで安全な水の供給を担保するものである。</v>
      </c>
      <c r="U12" s="3876"/>
      <c r="V12" s="3876"/>
      <c r="W12" s="3876"/>
      <c r="X12" s="3877"/>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878" t="s">
        <v>17</v>
      </c>
      <c r="B14" s="3879"/>
      <c r="C14" s="3879"/>
      <c r="D14" s="3879"/>
      <c r="E14" s="3880" t="str">
        <f>E51</f>
        <v>□市が直接実施  □一部委託  ■全部委託・指定管理  □その他</v>
      </c>
      <c r="F14" s="3881"/>
      <c r="G14" s="3881"/>
      <c r="H14" s="3881"/>
      <c r="I14" s="3881"/>
      <c r="J14" s="3881"/>
      <c r="K14" s="3881"/>
      <c r="L14" s="3881"/>
      <c r="M14" s="3881"/>
      <c r="N14" s="3882"/>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878" t="s">
        <v>18</v>
      </c>
      <c r="B15" s="3879"/>
      <c r="C15" s="3879"/>
      <c r="D15" s="3879"/>
      <c r="E15" s="3880" t="str">
        <f>E52</f>
        <v>■国・県の制度　 □国・県の制度＋市独自の制度　 □市独自の制度</v>
      </c>
      <c r="F15" s="3881"/>
      <c r="G15" s="3881"/>
      <c r="H15" s="3881"/>
      <c r="I15" s="3881"/>
      <c r="J15" s="3881"/>
      <c r="K15" s="3881"/>
      <c r="L15" s="3881"/>
      <c r="M15" s="3881"/>
      <c r="N15" s="3882"/>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883" t="s">
        <v>19</v>
      </c>
      <c r="B16" s="3884"/>
      <c r="C16" s="3884"/>
      <c r="D16" s="3884"/>
      <c r="E16" s="3885" t="str">
        <f>E53</f>
        <v>水道法第２０条</v>
      </c>
      <c r="F16" s="3886"/>
      <c r="G16" s="3886"/>
      <c r="H16" s="3886"/>
      <c r="I16" s="3886"/>
      <c r="J16" s="3886"/>
      <c r="K16" s="3886"/>
      <c r="L16" s="3886"/>
      <c r="M16" s="3886"/>
      <c r="N16" s="3887"/>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9491000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9491000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8664760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826240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0.91294489516383948</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水道の安定供給を図るため、水道法第２０条に基づく水質検査委託料等を実施した。</v>
      </c>
      <c r="F26" s="142"/>
      <c r="G26" s="142"/>
      <c r="H26" s="142"/>
      <c r="I26" s="142"/>
      <c r="J26" s="142"/>
      <c r="K26" s="142"/>
      <c r="L26" s="142"/>
      <c r="M26" s="142"/>
      <c r="N26" s="143"/>
      <c r="O26" s="12"/>
      <c r="P26" s="3891" t="s">
        <v>39</v>
      </c>
      <c r="Q26" s="3892"/>
      <c r="R26" s="3892"/>
      <c r="S26" s="3903"/>
      <c r="T26" s="75" t="str">
        <f>E105</f>
        <v>水質・放射性物質の検査については、国または県から新たな水質基準等が提示されることがなければ、今後も現状の体制を維持し継続していく方針である。</v>
      </c>
      <c r="U26" s="3876"/>
      <c r="V26" s="3876"/>
      <c r="W26" s="3876"/>
      <c r="X26" s="3877"/>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検査回数</v>
      </c>
      <c r="C33" s="135"/>
      <c r="D33" s="15" t="str">
        <f t="shared" ref="D33:E36" si="1">D70</f>
        <v>回</v>
      </c>
      <c r="E33" s="133">
        <f t="shared" si="1"/>
        <v>20</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第6節　上水道</v>
      </c>
      <c r="F42" s="45"/>
      <c r="G42" s="45"/>
      <c r="H42" s="45"/>
      <c r="I42" s="45"/>
      <c r="J42" s="45"/>
      <c r="K42" s="45"/>
      <c r="L42" s="45"/>
      <c r="M42" s="45"/>
      <c r="N42" s="46"/>
      <c r="AA42" s="2">
        <v>6</v>
      </c>
      <c r="AB42" s="2" t="s">
        <v>431</v>
      </c>
    </row>
    <row r="43" spans="1:35" ht="20.100000000000001" customHeight="1" x14ac:dyDescent="0.15">
      <c r="A43" s="43" t="s">
        <v>6</v>
      </c>
      <c r="B43" s="44"/>
      <c r="C43" s="44"/>
      <c r="D43" s="44"/>
      <c r="E43" s="45" t="str">
        <f>AB43</f>
        <v>施策１　上水道の安定供給</v>
      </c>
      <c r="F43" s="45"/>
      <c r="G43" s="45"/>
      <c r="H43" s="45"/>
      <c r="I43" s="45"/>
      <c r="J43" s="45"/>
      <c r="K43" s="45"/>
      <c r="L43" s="45"/>
      <c r="M43" s="45"/>
      <c r="N43" s="46"/>
      <c r="AA43" s="2">
        <v>1</v>
      </c>
      <c r="AB43" s="2" t="s">
        <v>432</v>
      </c>
    </row>
    <row r="44" spans="1:35" ht="20.100000000000001" customHeight="1" x14ac:dyDescent="0.15">
      <c r="A44" s="3915" t="s">
        <v>9</v>
      </c>
      <c r="B44" s="3916"/>
      <c r="C44" s="3916"/>
      <c r="D44" s="3916"/>
      <c r="E44" s="3917" t="s">
        <v>455</v>
      </c>
      <c r="F44" s="3918"/>
      <c r="G44" s="3918"/>
      <c r="H44" s="3918"/>
      <c r="I44" s="3918"/>
      <c r="J44" s="3918"/>
      <c r="K44" s="3918"/>
      <c r="L44" s="3918"/>
      <c r="M44" s="3918"/>
      <c r="N44" s="3919"/>
    </row>
    <row r="45" spans="1:35" ht="20.100000000000001" customHeight="1" x14ac:dyDescent="0.15">
      <c r="A45" s="3910" t="s">
        <v>10</v>
      </c>
      <c r="B45" s="3911"/>
      <c r="C45" s="3911"/>
      <c r="D45" s="3911"/>
      <c r="E45" s="3920" t="s">
        <v>456</v>
      </c>
      <c r="F45" s="3921"/>
      <c r="G45" s="3921"/>
      <c r="H45" s="3921"/>
      <c r="I45" s="3921"/>
      <c r="J45" s="3921"/>
      <c r="K45" s="3921"/>
      <c r="L45" s="3921"/>
      <c r="M45" s="3921"/>
      <c r="N45" s="3922"/>
    </row>
    <row r="46" spans="1:35" ht="20.100000000000001" customHeight="1" x14ac:dyDescent="0.15">
      <c r="A46" s="3904" t="s">
        <v>13</v>
      </c>
      <c r="B46" s="3905"/>
      <c r="C46" s="3905"/>
      <c r="D46" s="3906"/>
      <c r="E46" s="3907" t="s">
        <v>457</v>
      </c>
      <c r="F46" s="3908"/>
      <c r="G46" s="3908"/>
      <c r="H46" s="3908"/>
      <c r="I46" s="3908"/>
      <c r="J46" s="3908"/>
      <c r="K46" s="3908"/>
      <c r="L46" s="3908"/>
      <c r="M46" s="3908"/>
      <c r="N46" s="3909"/>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3910" t="s">
        <v>17</v>
      </c>
      <c r="B51" s="3911"/>
      <c r="C51" s="3911"/>
      <c r="D51" s="3911"/>
      <c r="E51" s="3912" t="str">
        <f>AA52 &amp; "市が直接実施  " &amp; AB52  &amp; "一部委託  "  &amp; AC52 &amp; "全部委託・指定管理  " &amp; AD52 &amp; "その他"</f>
        <v>□市が直接実施  □一部委託  ■全部委託・指定管理  □その他</v>
      </c>
      <c r="F51" s="3913"/>
      <c r="G51" s="3913"/>
      <c r="H51" s="3913"/>
      <c r="I51" s="3913"/>
      <c r="J51" s="3913"/>
      <c r="K51" s="3913"/>
      <c r="L51" s="3913"/>
      <c r="M51" s="3913"/>
      <c r="N51" s="3914"/>
    </row>
    <row r="52" spans="1:40" ht="20.100000000000001" customHeight="1" x14ac:dyDescent="0.15">
      <c r="A52" s="3910" t="s">
        <v>18</v>
      </c>
      <c r="B52" s="3911"/>
      <c r="C52" s="3911"/>
      <c r="D52" s="3911"/>
      <c r="E52" s="3912" t="str">
        <f>AA53 &amp; "国・県の制度　 " &amp; AB53  &amp; "国・県の制度＋市独自の制度　 "  &amp; AC53  &amp; "市独自の制度"</f>
        <v>■国・県の制度　 □国・県の制度＋市独自の制度　 □市独自の制度</v>
      </c>
      <c r="F52" s="3913"/>
      <c r="G52" s="3913"/>
      <c r="H52" s="3913"/>
      <c r="I52" s="3913"/>
      <c r="J52" s="3913"/>
      <c r="K52" s="3913"/>
      <c r="L52" s="3913"/>
      <c r="M52" s="3913"/>
      <c r="N52" s="3914"/>
      <c r="AA52" s="2" t="s">
        <v>50</v>
      </c>
      <c r="AB52" s="2" t="s">
        <v>50</v>
      </c>
      <c r="AC52" s="2" t="s">
        <v>49</v>
      </c>
      <c r="AD52" s="2" t="s">
        <v>50</v>
      </c>
    </row>
    <row r="53" spans="1:40" ht="20.100000000000001" customHeight="1" thickBot="1" x14ac:dyDescent="0.2">
      <c r="A53" s="3923" t="s">
        <v>19</v>
      </c>
      <c r="B53" s="3924"/>
      <c r="C53" s="3924"/>
      <c r="D53" s="3924"/>
      <c r="E53" s="3925" t="s">
        <v>458</v>
      </c>
      <c r="F53" s="3926"/>
      <c r="G53" s="3926"/>
      <c r="H53" s="3926"/>
      <c r="I53" s="3926"/>
      <c r="J53" s="3926"/>
      <c r="K53" s="3926"/>
      <c r="L53" s="3926"/>
      <c r="M53" s="3926"/>
      <c r="N53" s="3927"/>
      <c r="AA53" s="2" t="s">
        <v>49</v>
      </c>
      <c r="AB53" s="2" t="s">
        <v>50</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v>9491000</v>
      </c>
      <c r="F57" s="126"/>
      <c r="G57" s="126">
        <f>IFERROR(HLOOKUP($AF$38,$AA$56:$AI$57,2,FALSE)*1000,"")</f>
        <v>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0</v>
      </c>
      <c r="AE57" s="17">
        <v>0</v>
      </c>
      <c r="AF57" s="17">
        <v>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E57</f>
        <v>9491000</v>
      </c>
      <c r="G58" s="9"/>
      <c r="H58" s="10">
        <f>IFERROR(G57-H59,"")</f>
        <v>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v>8664760</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E57-E60</f>
        <v>826240</v>
      </c>
      <c r="F61" s="126"/>
      <c r="G61" s="126">
        <f>IFERROR(G57-G60,"")</f>
        <v>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E60/E57</f>
        <v>0.91294489516383948</v>
      </c>
      <c r="F62" s="131"/>
      <c r="G62" s="131" t="str">
        <f>IFERROR(G$60/G$57,"")</f>
        <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459</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460</v>
      </c>
      <c r="C70" s="135"/>
      <c r="D70" s="20" t="s">
        <v>55</v>
      </c>
      <c r="E70" s="175">
        <f>IFERROR(HLOOKUP($AE$38,$AA$76:$AI$80,2,FALSE),"")</f>
        <v>20</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3928" t="s">
        <v>7</v>
      </c>
      <c r="B85" s="3929"/>
      <c r="C85" s="3929"/>
      <c r="D85" s="3929"/>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3928" t="s">
        <v>11</v>
      </c>
      <c r="B87" s="3929"/>
      <c r="C87" s="3929"/>
      <c r="D87" s="3929"/>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3939" t="s">
        <v>14</v>
      </c>
      <c r="B89" s="3940"/>
      <c r="C89" s="3940"/>
      <c r="D89" s="3940"/>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3928" t="s">
        <v>16</v>
      </c>
      <c r="B91" s="3929"/>
      <c r="C91" s="3929"/>
      <c r="D91" s="3930"/>
      <c r="E91" s="192" t="s">
        <v>461</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3928" t="s">
        <v>28</v>
      </c>
      <c r="B98" s="3929"/>
      <c r="C98" s="3929"/>
      <c r="D98" s="3930"/>
      <c r="E98" s="3934" t="s">
        <v>61</v>
      </c>
      <c r="F98" s="3935"/>
      <c r="G98" s="3936" t="s">
        <v>29</v>
      </c>
      <c r="H98" s="3937"/>
      <c r="I98" s="3937"/>
      <c r="J98" s="3937"/>
      <c r="K98" s="3937"/>
      <c r="L98" s="3937"/>
      <c r="M98" s="3937"/>
      <c r="N98" s="3938"/>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3928" t="s">
        <v>39</v>
      </c>
      <c r="B105" s="3929"/>
      <c r="C105" s="3929"/>
      <c r="D105" s="3930"/>
      <c r="E105" s="3931" t="s">
        <v>462</v>
      </c>
      <c r="F105" s="3932"/>
      <c r="G105" s="3932"/>
      <c r="H105" s="3932"/>
      <c r="I105" s="3932"/>
      <c r="J105" s="3932"/>
      <c r="K105" s="3932"/>
      <c r="L105" s="3932"/>
      <c r="M105" s="3932"/>
      <c r="N105" s="3933"/>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31"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3939" t="s">
        <v>3</v>
      </c>
      <c r="Q4" s="3940"/>
      <c r="R4" s="3940"/>
      <c r="S4" s="3940"/>
      <c r="T4" s="51" t="str">
        <f>LEFT(E83,1)</f>
        <v>Ｂ</v>
      </c>
      <c r="U4" s="3941" t="s">
        <v>4</v>
      </c>
      <c r="V4" s="3941"/>
      <c r="W4" s="3941"/>
      <c r="X4" s="394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第6節　上水道</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上水道の安定供給</v>
      </c>
      <c r="F6" s="45"/>
      <c r="G6" s="45"/>
      <c r="H6" s="45"/>
      <c r="I6" s="45"/>
      <c r="J6" s="45"/>
      <c r="K6" s="45"/>
      <c r="L6" s="45"/>
      <c r="M6" s="45"/>
      <c r="N6" s="46"/>
      <c r="P6" s="3928" t="s">
        <v>7</v>
      </c>
      <c r="Q6" s="3929"/>
      <c r="R6" s="3929"/>
      <c r="S6" s="3929"/>
      <c r="T6" s="51" t="str">
        <f>LEFT(E85,1)</f>
        <v>Ｂ</v>
      </c>
      <c r="U6" s="3941" t="s">
        <v>8</v>
      </c>
      <c r="V6" s="3941"/>
      <c r="W6" s="3941"/>
      <c r="X6" s="394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943" t="s">
        <v>9</v>
      </c>
      <c r="B7" s="3944"/>
      <c r="C7" s="3944"/>
      <c r="D7" s="3944"/>
      <c r="E7" s="3945" t="str">
        <f t="shared" si="0"/>
        <v>漏水調査・修繕</v>
      </c>
      <c r="F7" s="3946"/>
      <c r="G7" s="3946"/>
      <c r="H7" s="3946"/>
      <c r="I7" s="3946"/>
      <c r="J7" s="3946"/>
      <c r="K7" s="3946"/>
      <c r="L7" s="3946"/>
      <c r="M7" s="3946"/>
      <c r="N7" s="3947"/>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950" t="s">
        <v>10</v>
      </c>
      <c r="B8" s="3951"/>
      <c r="C8" s="3951"/>
      <c r="D8" s="3951"/>
      <c r="E8" s="3960" t="str">
        <f t="shared" si="0"/>
        <v>水道施設課</v>
      </c>
      <c r="F8" s="3961"/>
      <c r="G8" s="3961"/>
      <c r="H8" s="3961"/>
      <c r="I8" s="3961"/>
      <c r="J8" s="3961"/>
      <c r="K8" s="3961"/>
      <c r="L8" s="3961"/>
      <c r="M8" s="3961"/>
      <c r="N8" s="3962"/>
      <c r="P8" s="3963" t="s">
        <v>11</v>
      </c>
      <c r="Q8" s="3964"/>
      <c r="R8" s="3964"/>
      <c r="S8" s="3964"/>
      <c r="T8" s="98" t="str">
        <f>LEFT(E87,1)</f>
        <v>Ａ</v>
      </c>
      <c r="U8" s="3965" t="s">
        <v>12</v>
      </c>
      <c r="V8" s="3965"/>
      <c r="W8" s="3965"/>
      <c r="X8" s="396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967" t="s">
        <v>13</v>
      </c>
      <c r="B9" s="3968"/>
      <c r="C9" s="3968"/>
      <c r="D9" s="3969"/>
      <c r="E9" s="3970" t="str">
        <f t="shared" si="0"/>
        <v>漏水による無効水量の縮減を図るため、定期的に給水区域内の調査を実施する。
また、漏水調査及び通報などにより、確認された漏水箇所の修繕工事を実施する。</v>
      </c>
      <c r="F9" s="3971"/>
      <c r="G9" s="3971"/>
      <c r="H9" s="3971"/>
      <c r="I9" s="3971"/>
      <c r="J9" s="3971"/>
      <c r="K9" s="3971"/>
      <c r="L9" s="3971"/>
      <c r="M9" s="3971"/>
      <c r="N9" s="3972"/>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3973" t="s">
        <v>14</v>
      </c>
      <c r="Q10" s="3974"/>
      <c r="R10" s="3974"/>
      <c r="S10" s="3974"/>
      <c r="T10" s="51" t="str">
        <f>LEFT(E89,1)</f>
        <v>Ａ</v>
      </c>
      <c r="U10" s="3965" t="s">
        <v>15</v>
      </c>
      <c r="V10" s="3965"/>
      <c r="W10" s="3965"/>
      <c r="X10" s="396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漏水調査で発見した漏水箇所を早急に修理することで、道路陥没等２次災害を防ぐとともに、R5年度は有収率の向上を図った。</v>
      </c>
      <c r="U12" s="3948"/>
      <c r="V12" s="3948"/>
      <c r="W12" s="3948"/>
      <c r="X12" s="3949"/>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950" t="s">
        <v>17</v>
      </c>
      <c r="B14" s="3951"/>
      <c r="C14" s="3951"/>
      <c r="D14" s="3951"/>
      <c r="E14" s="3952" t="str">
        <f>E51</f>
        <v>□市が直接実施  □一部委託  ■全部委託・指定管理  □その他</v>
      </c>
      <c r="F14" s="3953"/>
      <c r="G14" s="3953"/>
      <c r="H14" s="3953"/>
      <c r="I14" s="3953"/>
      <c r="J14" s="3953"/>
      <c r="K14" s="3953"/>
      <c r="L14" s="3953"/>
      <c r="M14" s="3953"/>
      <c r="N14" s="3954"/>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950" t="s">
        <v>18</v>
      </c>
      <c r="B15" s="3951"/>
      <c r="C15" s="3951"/>
      <c r="D15" s="3951"/>
      <c r="E15" s="3952" t="str">
        <f>E52</f>
        <v>□国・県の制度　 □国・県の制度＋市独自の制度　 ■市独自の制度</v>
      </c>
      <c r="F15" s="3953"/>
      <c r="G15" s="3953"/>
      <c r="H15" s="3953"/>
      <c r="I15" s="3953"/>
      <c r="J15" s="3953"/>
      <c r="K15" s="3953"/>
      <c r="L15" s="3953"/>
      <c r="M15" s="3953"/>
      <c r="N15" s="3954"/>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955" t="s">
        <v>19</v>
      </c>
      <c r="B16" s="3956"/>
      <c r="C16" s="3956"/>
      <c r="D16" s="3956"/>
      <c r="E16" s="3957" t="str">
        <f>E53</f>
        <v>なし</v>
      </c>
      <c r="F16" s="3958"/>
      <c r="G16" s="3958"/>
      <c r="H16" s="3958"/>
      <c r="I16" s="3958"/>
      <c r="J16" s="3958"/>
      <c r="K16" s="3958"/>
      <c r="L16" s="3958"/>
      <c r="M16" s="3958"/>
      <c r="N16" s="3959"/>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46535000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46535000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40364887</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6170113</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0.86739999999999995</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市内の水道道路より南側の範囲で漏水調査を行うとともに、当該調査や住民通報により発見された漏水を修理した。
漏水調査業務委託　個別音調調査31,224戸、漏水確認調査19.1㎞
配水管修理　3件
給水管修理　232件
止水栓等修理　95件</v>
      </c>
      <c r="F26" s="142"/>
      <c r="G26" s="142"/>
      <c r="H26" s="142"/>
      <c r="I26" s="142"/>
      <c r="J26" s="142"/>
      <c r="K26" s="142"/>
      <c r="L26" s="142"/>
      <c r="M26" s="142"/>
      <c r="N26" s="143"/>
      <c r="O26" s="12"/>
      <c r="P26" s="3963" t="s">
        <v>39</v>
      </c>
      <c r="Q26" s="3964"/>
      <c r="R26" s="3964"/>
      <c r="S26" s="3975"/>
      <c r="T26" s="75" t="str">
        <f>E105</f>
        <v>今後も漏水調査を続け、発見された漏水箇所を早急に修理することで、道路陥没等２次災害を防ぐとともに、有収率の向上を目指します。</v>
      </c>
      <c r="U26" s="3948"/>
      <c r="V26" s="3948"/>
      <c r="W26" s="3948"/>
      <c r="X26" s="3949"/>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漏水修理件数</v>
      </c>
      <c r="C33" s="135"/>
      <c r="D33" s="15" t="str">
        <f t="shared" ref="D33:E36" si="1">D70</f>
        <v>件</v>
      </c>
      <c r="E33" s="133">
        <f t="shared" si="1"/>
        <v>349</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第6節　上水道</v>
      </c>
      <c r="F42" s="45"/>
      <c r="G42" s="45"/>
      <c r="H42" s="45"/>
      <c r="I42" s="45"/>
      <c r="J42" s="45"/>
      <c r="K42" s="45"/>
      <c r="L42" s="45"/>
      <c r="M42" s="45"/>
      <c r="N42" s="46"/>
      <c r="AA42" s="2">
        <v>6</v>
      </c>
      <c r="AB42" s="2" t="s">
        <v>431</v>
      </c>
    </row>
    <row r="43" spans="1:35" ht="20.100000000000001" customHeight="1" x14ac:dyDescent="0.15">
      <c r="A43" s="43" t="s">
        <v>6</v>
      </c>
      <c r="B43" s="44"/>
      <c r="C43" s="44"/>
      <c r="D43" s="44"/>
      <c r="E43" s="45" t="str">
        <f>AB43</f>
        <v>施策１　上水道の安定供給</v>
      </c>
      <c r="F43" s="45"/>
      <c r="G43" s="45"/>
      <c r="H43" s="45"/>
      <c r="I43" s="45"/>
      <c r="J43" s="45"/>
      <c r="K43" s="45"/>
      <c r="L43" s="45"/>
      <c r="M43" s="45"/>
      <c r="N43" s="46"/>
      <c r="AA43" s="2">
        <v>1</v>
      </c>
      <c r="AB43" s="2" t="s">
        <v>432</v>
      </c>
    </row>
    <row r="44" spans="1:35" ht="20.100000000000001" customHeight="1" x14ac:dyDescent="0.15">
      <c r="A44" s="3987" t="s">
        <v>9</v>
      </c>
      <c r="B44" s="3988"/>
      <c r="C44" s="3988"/>
      <c r="D44" s="3988"/>
      <c r="E44" s="3989" t="s">
        <v>463</v>
      </c>
      <c r="F44" s="3990"/>
      <c r="G44" s="3990"/>
      <c r="H44" s="3990"/>
      <c r="I44" s="3990"/>
      <c r="J44" s="3990"/>
      <c r="K44" s="3990"/>
      <c r="L44" s="3990"/>
      <c r="M44" s="3990"/>
      <c r="N44" s="3991"/>
    </row>
    <row r="45" spans="1:35" ht="20.100000000000001" customHeight="1" x14ac:dyDescent="0.15">
      <c r="A45" s="3982" t="s">
        <v>10</v>
      </c>
      <c r="B45" s="3983"/>
      <c r="C45" s="3983"/>
      <c r="D45" s="3983"/>
      <c r="E45" s="3992" t="s">
        <v>456</v>
      </c>
      <c r="F45" s="3993"/>
      <c r="G45" s="3993"/>
      <c r="H45" s="3993"/>
      <c r="I45" s="3993"/>
      <c r="J45" s="3993"/>
      <c r="K45" s="3993"/>
      <c r="L45" s="3993"/>
      <c r="M45" s="3993"/>
      <c r="N45" s="3994"/>
    </row>
    <row r="46" spans="1:35" ht="20.100000000000001" customHeight="1" x14ac:dyDescent="0.15">
      <c r="A46" s="3976" t="s">
        <v>13</v>
      </c>
      <c r="B46" s="3977"/>
      <c r="C46" s="3977"/>
      <c r="D46" s="3978"/>
      <c r="E46" s="3979" t="s">
        <v>464</v>
      </c>
      <c r="F46" s="3980"/>
      <c r="G46" s="3980"/>
      <c r="H46" s="3980"/>
      <c r="I46" s="3980"/>
      <c r="J46" s="3980"/>
      <c r="K46" s="3980"/>
      <c r="L46" s="3980"/>
      <c r="M46" s="3980"/>
      <c r="N46" s="3981"/>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3982" t="s">
        <v>17</v>
      </c>
      <c r="B51" s="3983"/>
      <c r="C51" s="3983"/>
      <c r="D51" s="3983"/>
      <c r="E51" s="3984" t="str">
        <f>AA52 &amp; "市が直接実施  " &amp; AB52  &amp; "一部委託  "  &amp; AC52 &amp; "全部委託・指定管理  " &amp; AD52 &amp; "その他"</f>
        <v>□市が直接実施  □一部委託  ■全部委託・指定管理  □その他</v>
      </c>
      <c r="F51" s="3985"/>
      <c r="G51" s="3985"/>
      <c r="H51" s="3985"/>
      <c r="I51" s="3985"/>
      <c r="J51" s="3985"/>
      <c r="K51" s="3985"/>
      <c r="L51" s="3985"/>
      <c r="M51" s="3985"/>
      <c r="N51" s="3986"/>
    </row>
    <row r="52" spans="1:40" ht="20.100000000000001" customHeight="1" x14ac:dyDescent="0.15">
      <c r="A52" s="3982" t="s">
        <v>18</v>
      </c>
      <c r="B52" s="3983"/>
      <c r="C52" s="3983"/>
      <c r="D52" s="3983"/>
      <c r="E52" s="3984" t="str">
        <f>AA53 &amp; "国・県の制度　 " &amp; AB53  &amp; "国・県の制度＋市独自の制度　 "  &amp; AC53  &amp; "市独自の制度"</f>
        <v>□国・県の制度　 □国・県の制度＋市独自の制度　 ■市独自の制度</v>
      </c>
      <c r="F52" s="3985"/>
      <c r="G52" s="3985"/>
      <c r="H52" s="3985"/>
      <c r="I52" s="3985"/>
      <c r="J52" s="3985"/>
      <c r="K52" s="3985"/>
      <c r="L52" s="3985"/>
      <c r="M52" s="3985"/>
      <c r="N52" s="3986"/>
      <c r="AA52" s="2" t="s">
        <v>50</v>
      </c>
      <c r="AB52" s="2" t="s">
        <v>50</v>
      </c>
      <c r="AC52" s="2" t="s">
        <v>49</v>
      </c>
      <c r="AD52" s="2" t="s">
        <v>50</v>
      </c>
    </row>
    <row r="53" spans="1:40" ht="20.100000000000001" customHeight="1" thickBot="1" x14ac:dyDescent="0.2">
      <c r="A53" s="3995" t="s">
        <v>19</v>
      </c>
      <c r="B53" s="3996"/>
      <c r="C53" s="3996"/>
      <c r="D53" s="3996"/>
      <c r="E53" s="3997" t="s">
        <v>65</v>
      </c>
      <c r="F53" s="3998"/>
      <c r="G53" s="3998"/>
      <c r="H53" s="3998"/>
      <c r="I53" s="3998"/>
      <c r="J53" s="3998"/>
      <c r="K53" s="3998"/>
      <c r="L53" s="3998"/>
      <c r="M53" s="3998"/>
      <c r="N53" s="3999"/>
      <c r="AA53" s="2" t="s">
        <v>50</v>
      </c>
      <c r="AB53" s="2" t="s">
        <v>50</v>
      </c>
      <c r="AC53" s="2" t="s">
        <v>49</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v>46535000</v>
      </c>
      <c r="F57" s="126"/>
      <c r="G57" s="126">
        <f>IFERROR(HLOOKUP($AF$38,$AA$56:$AI$57,2,FALSE)*1000,"")</f>
        <v>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0</v>
      </c>
      <c r="AE57" s="17">
        <v>0</v>
      </c>
      <c r="AF57" s="17">
        <v>0</v>
      </c>
      <c r="AG57" s="17">
        <v>0</v>
      </c>
      <c r="AH57" s="17">
        <v>0</v>
      </c>
      <c r="AI57" s="17">
        <v>0</v>
      </c>
      <c r="AJ57" s="2" t="s">
        <v>52</v>
      </c>
      <c r="AL57" s="2" t="s">
        <v>52</v>
      </c>
      <c r="AN57" s="2" t="s">
        <v>52</v>
      </c>
    </row>
    <row r="58" spans="1:40" ht="20.100000000000001" customHeight="1" x14ac:dyDescent="0.15">
      <c r="A58" s="71"/>
      <c r="B58" s="72" t="s">
        <v>32</v>
      </c>
      <c r="C58" s="72" t="s">
        <v>33</v>
      </c>
      <c r="D58" s="72"/>
      <c r="E58" s="9"/>
      <c r="F58" s="10">
        <v>46535000</v>
      </c>
      <c r="G58" s="9"/>
      <c r="H58" s="10">
        <f>IFERROR(G57-H59,"")</f>
        <v>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v>40364887</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v>6170113</v>
      </c>
      <c r="F61" s="126"/>
      <c r="G61" s="126">
        <f>IFERROR(G57-G60,"")</f>
        <v>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v>0.86739999999999995</v>
      </c>
      <c r="F62" s="131"/>
      <c r="G62" s="131" t="str">
        <f>IFERROR(G$60/G$57,"")</f>
        <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465</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466</v>
      </c>
      <c r="C70" s="135"/>
      <c r="D70" s="20" t="s">
        <v>77</v>
      </c>
      <c r="E70" s="175">
        <f>IFERROR(HLOOKUP($AE$38,$AA$76:$AI$80,2,FALSE),"")</f>
        <v>349</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349</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4000" t="s">
        <v>7</v>
      </c>
      <c r="B85" s="4001"/>
      <c r="C85" s="4001"/>
      <c r="D85" s="4001"/>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4000" t="s">
        <v>11</v>
      </c>
      <c r="B87" s="4001"/>
      <c r="C87" s="4001"/>
      <c r="D87" s="4001"/>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4011" t="s">
        <v>14</v>
      </c>
      <c r="B89" s="4012"/>
      <c r="C89" s="4012"/>
      <c r="D89" s="4012"/>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4000" t="s">
        <v>16</v>
      </c>
      <c r="B91" s="4001"/>
      <c r="C91" s="4001"/>
      <c r="D91" s="4002"/>
      <c r="E91" s="192" t="s">
        <v>467</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4000" t="s">
        <v>28</v>
      </c>
      <c r="B98" s="4001"/>
      <c r="C98" s="4001"/>
      <c r="D98" s="4002"/>
      <c r="E98" s="4006" t="s">
        <v>61</v>
      </c>
      <c r="F98" s="4007"/>
      <c r="G98" s="4008" t="s">
        <v>29</v>
      </c>
      <c r="H98" s="4009"/>
      <c r="I98" s="4009"/>
      <c r="J98" s="4009"/>
      <c r="K98" s="4009"/>
      <c r="L98" s="4009"/>
      <c r="M98" s="4009"/>
      <c r="N98" s="4010"/>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4000" t="s">
        <v>39</v>
      </c>
      <c r="B105" s="4001"/>
      <c r="C105" s="4001"/>
      <c r="D105" s="4002"/>
      <c r="E105" s="4003" t="s">
        <v>468</v>
      </c>
      <c r="F105" s="4004"/>
      <c r="G105" s="4004"/>
      <c r="H105" s="4004"/>
      <c r="I105" s="4004"/>
      <c r="J105" s="4004"/>
      <c r="K105" s="4004"/>
      <c r="L105" s="4004"/>
      <c r="M105" s="4004"/>
      <c r="N105" s="4005"/>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4011" t="s">
        <v>3</v>
      </c>
      <c r="Q4" s="4012"/>
      <c r="R4" s="4012"/>
      <c r="S4" s="4012"/>
      <c r="T4" s="51" t="str">
        <f>LEFT(E83,1)</f>
        <v>Ｂ</v>
      </c>
      <c r="U4" s="4013" t="s">
        <v>4</v>
      </c>
      <c r="V4" s="4013"/>
      <c r="W4" s="4013"/>
      <c r="X4" s="401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第7節　下水道</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下水道の整備促進</v>
      </c>
      <c r="F6" s="45"/>
      <c r="G6" s="45"/>
      <c r="H6" s="45"/>
      <c r="I6" s="45"/>
      <c r="J6" s="45"/>
      <c r="K6" s="45"/>
      <c r="L6" s="45"/>
      <c r="M6" s="45"/>
      <c r="N6" s="46"/>
      <c r="P6" s="4000" t="s">
        <v>7</v>
      </c>
      <c r="Q6" s="4001"/>
      <c r="R6" s="4001"/>
      <c r="S6" s="4001"/>
      <c r="T6" s="51" t="str">
        <f>LEFT(E85,1)</f>
        <v>Ｂ</v>
      </c>
      <c r="U6" s="4013" t="s">
        <v>8</v>
      </c>
      <c r="V6" s="4013"/>
      <c r="W6" s="4013"/>
      <c r="X6" s="401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4015" t="s">
        <v>9</v>
      </c>
      <c r="B7" s="4016"/>
      <c r="C7" s="4016"/>
      <c r="D7" s="4016"/>
      <c r="E7" s="4017" t="str">
        <f t="shared" si="0"/>
        <v>排水施設管理</v>
      </c>
      <c r="F7" s="4018"/>
      <c r="G7" s="4018"/>
      <c r="H7" s="4018"/>
      <c r="I7" s="4018"/>
      <c r="J7" s="4018"/>
      <c r="K7" s="4018"/>
      <c r="L7" s="4018"/>
      <c r="M7" s="4018"/>
      <c r="N7" s="4019"/>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4022" t="s">
        <v>10</v>
      </c>
      <c r="B8" s="4023"/>
      <c r="C8" s="4023"/>
      <c r="D8" s="4023"/>
      <c r="E8" s="4032" t="str">
        <f t="shared" si="0"/>
        <v>下水道課</v>
      </c>
      <c r="F8" s="4033"/>
      <c r="G8" s="4033"/>
      <c r="H8" s="4033"/>
      <c r="I8" s="4033"/>
      <c r="J8" s="4033"/>
      <c r="K8" s="4033"/>
      <c r="L8" s="4033"/>
      <c r="M8" s="4033"/>
      <c r="N8" s="4034"/>
      <c r="P8" s="4035" t="s">
        <v>11</v>
      </c>
      <c r="Q8" s="4036"/>
      <c r="R8" s="4036"/>
      <c r="S8" s="4036"/>
      <c r="T8" s="98" t="str">
        <f>LEFT(E87,1)</f>
        <v>Ａ</v>
      </c>
      <c r="U8" s="4037" t="s">
        <v>12</v>
      </c>
      <c r="V8" s="4037"/>
      <c r="W8" s="4037"/>
      <c r="X8" s="403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4039" t="s">
        <v>13</v>
      </c>
      <c r="B9" s="4040"/>
      <c r="C9" s="4040"/>
      <c r="D9" s="4041"/>
      <c r="E9" s="4042" t="str">
        <f t="shared" si="0"/>
        <v>利用者の快適な生活の確保や事故防止のため、排水施設の修繕、清掃等を行い、施設の機能維持を図る。</v>
      </c>
      <c r="F9" s="4043"/>
      <c r="G9" s="4043"/>
      <c r="H9" s="4043"/>
      <c r="I9" s="4043"/>
      <c r="J9" s="4043"/>
      <c r="K9" s="4043"/>
      <c r="L9" s="4043"/>
      <c r="M9" s="4043"/>
      <c r="N9" s="4044"/>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4045" t="s">
        <v>14</v>
      </c>
      <c r="Q10" s="4046"/>
      <c r="R10" s="4046"/>
      <c r="S10" s="4046"/>
      <c r="T10" s="51" t="str">
        <f>LEFT(E89,1)</f>
        <v>Ｂ</v>
      </c>
      <c r="U10" s="4037" t="s">
        <v>15</v>
      </c>
      <c r="V10" s="4037"/>
      <c r="W10" s="4037"/>
      <c r="X10" s="403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排水施設の清掃委託業務を実施した際に、伏越室内の施設が経年劣化による錆等により、腐食・欠損等していることが判明したため、施設の修繕を併せて行い、効率化を図ることができた。</v>
      </c>
      <c r="U12" s="4020"/>
      <c r="V12" s="4020"/>
      <c r="W12" s="4020"/>
      <c r="X12" s="4021"/>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4022" t="s">
        <v>17</v>
      </c>
      <c r="B14" s="4023"/>
      <c r="C14" s="4023"/>
      <c r="D14" s="4023"/>
      <c r="E14" s="4024" t="str">
        <f>E51</f>
        <v>■市が直接実施  ■一部委託  □全部委託・指定管理  □その他</v>
      </c>
      <c r="F14" s="4025"/>
      <c r="G14" s="4025"/>
      <c r="H14" s="4025"/>
      <c r="I14" s="4025"/>
      <c r="J14" s="4025"/>
      <c r="K14" s="4025"/>
      <c r="L14" s="4025"/>
      <c r="M14" s="4025"/>
      <c r="N14" s="4026"/>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4022" t="s">
        <v>18</v>
      </c>
      <c r="B15" s="4023"/>
      <c r="C15" s="4023"/>
      <c r="D15" s="4023"/>
      <c r="E15" s="4024" t="str">
        <f>E52</f>
        <v>■国・県の制度　 □国・県の制度＋市独自の制度　 □市独自の制度</v>
      </c>
      <c r="F15" s="4025"/>
      <c r="G15" s="4025"/>
      <c r="H15" s="4025"/>
      <c r="I15" s="4025"/>
      <c r="J15" s="4025"/>
      <c r="K15" s="4025"/>
      <c r="L15" s="4025"/>
      <c r="M15" s="4025"/>
      <c r="N15" s="4026"/>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4027" t="s">
        <v>19</v>
      </c>
      <c r="B16" s="4028"/>
      <c r="C16" s="4028"/>
      <c r="D16" s="4028"/>
      <c r="E16" s="4029" t="str">
        <f>E53</f>
        <v>下水道法</v>
      </c>
      <c r="F16" s="4030"/>
      <c r="G16" s="4030"/>
      <c r="H16" s="4030"/>
      <c r="I16" s="4030"/>
      <c r="J16" s="4030"/>
      <c r="K16" s="4030"/>
      <c r="L16" s="4030"/>
      <c r="M16" s="4030"/>
      <c r="N16" s="4031"/>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11659000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11659000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11656558</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2442</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0.99979054807444889</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排水施設の修繕、清掃等を実施した。</v>
      </c>
      <c r="F26" s="142"/>
      <c r="G26" s="142"/>
      <c r="H26" s="142"/>
      <c r="I26" s="142"/>
      <c r="J26" s="142"/>
      <c r="K26" s="142"/>
      <c r="L26" s="142"/>
      <c r="M26" s="142"/>
      <c r="N26" s="143"/>
      <c r="O26" s="12"/>
      <c r="P26" s="4035" t="s">
        <v>39</v>
      </c>
      <c r="Q26" s="4036"/>
      <c r="R26" s="4036"/>
      <c r="S26" s="4047"/>
      <c r="T26" s="75" t="str">
        <f>E105</f>
        <v>利用者の快適な生活の確保や事故防止のため、排水施設の清掃等を行い、今後も引き続き施設の機能維持を図っていく。</v>
      </c>
      <c r="U26" s="4020"/>
      <c r="V26" s="4020"/>
      <c r="W26" s="4020"/>
      <c r="X26" s="4021"/>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人孔、管渠等の清掃</v>
      </c>
      <c r="C33" s="135"/>
      <c r="D33" s="15" t="str">
        <f t="shared" ref="D33:E36" si="1">D70</f>
        <v>千円</v>
      </c>
      <c r="E33" s="950">
        <f t="shared" si="1"/>
        <v>9567</v>
      </c>
      <c r="F33" s="950"/>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人孔、管渠等の修繕</v>
      </c>
      <c r="C34" s="135"/>
      <c r="D34" s="15" t="str">
        <f t="shared" si="1"/>
        <v>千円</v>
      </c>
      <c r="E34" s="950">
        <f t="shared" si="1"/>
        <v>1299</v>
      </c>
      <c r="F34" s="950"/>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第7節　下水道</v>
      </c>
      <c r="F42" s="45"/>
      <c r="G42" s="45"/>
      <c r="H42" s="45"/>
      <c r="I42" s="45"/>
      <c r="J42" s="45"/>
      <c r="K42" s="45"/>
      <c r="L42" s="45"/>
      <c r="M42" s="45"/>
      <c r="N42" s="46"/>
      <c r="AA42" s="2">
        <v>7</v>
      </c>
      <c r="AB42" s="2" t="s">
        <v>469</v>
      </c>
    </row>
    <row r="43" spans="1:35" ht="20.100000000000001" customHeight="1" x14ac:dyDescent="0.15">
      <c r="A43" s="43" t="s">
        <v>6</v>
      </c>
      <c r="B43" s="44"/>
      <c r="C43" s="44"/>
      <c r="D43" s="44"/>
      <c r="E43" s="45" t="str">
        <f>AB43</f>
        <v>施策１　下水道の整備促進</v>
      </c>
      <c r="F43" s="45"/>
      <c r="G43" s="45"/>
      <c r="H43" s="45"/>
      <c r="I43" s="45"/>
      <c r="J43" s="45"/>
      <c r="K43" s="45"/>
      <c r="L43" s="45"/>
      <c r="M43" s="45"/>
      <c r="N43" s="46"/>
      <c r="AA43" s="2">
        <v>1</v>
      </c>
      <c r="AB43" s="2" t="s">
        <v>470</v>
      </c>
    </row>
    <row r="44" spans="1:35" ht="20.100000000000001" customHeight="1" x14ac:dyDescent="0.15">
      <c r="A44" s="4059" t="s">
        <v>9</v>
      </c>
      <c r="B44" s="4060"/>
      <c r="C44" s="4060"/>
      <c r="D44" s="4060"/>
      <c r="E44" s="4061" t="s">
        <v>471</v>
      </c>
      <c r="F44" s="4062"/>
      <c r="G44" s="4062"/>
      <c r="H44" s="4062"/>
      <c r="I44" s="4062"/>
      <c r="J44" s="4062"/>
      <c r="K44" s="4062"/>
      <c r="L44" s="4062"/>
      <c r="M44" s="4062"/>
      <c r="N44" s="4063"/>
    </row>
    <row r="45" spans="1:35" ht="20.100000000000001" customHeight="1" x14ac:dyDescent="0.15">
      <c r="A45" s="4054" t="s">
        <v>10</v>
      </c>
      <c r="B45" s="4055"/>
      <c r="C45" s="4055"/>
      <c r="D45" s="4055"/>
      <c r="E45" s="4064" t="s">
        <v>472</v>
      </c>
      <c r="F45" s="4065"/>
      <c r="G45" s="4065"/>
      <c r="H45" s="4065"/>
      <c r="I45" s="4065"/>
      <c r="J45" s="4065"/>
      <c r="K45" s="4065"/>
      <c r="L45" s="4065"/>
      <c r="M45" s="4065"/>
      <c r="N45" s="4066"/>
    </row>
    <row r="46" spans="1:35" ht="20.100000000000001" customHeight="1" x14ac:dyDescent="0.15">
      <c r="A46" s="4048" t="s">
        <v>13</v>
      </c>
      <c r="B46" s="4049"/>
      <c r="C46" s="4049"/>
      <c r="D46" s="4050"/>
      <c r="E46" s="4051" t="s">
        <v>473</v>
      </c>
      <c r="F46" s="4052"/>
      <c r="G46" s="4052"/>
      <c r="H46" s="4052"/>
      <c r="I46" s="4052"/>
      <c r="J46" s="4052"/>
      <c r="K46" s="4052"/>
      <c r="L46" s="4052"/>
      <c r="M46" s="4052"/>
      <c r="N46" s="4053"/>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4054" t="s">
        <v>17</v>
      </c>
      <c r="B51" s="4055"/>
      <c r="C51" s="4055"/>
      <c r="D51" s="4055"/>
      <c r="E51" s="4056" t="str">
        <f>AA52 &amp; "市が直接実施  " &amp; AB52  &amp; "一部委託  "  &amp; AC52 &amp; "全部委託・指定管理  " &amp; AD52 &amp; "その他"</f>
        <v>■市が直接実施  ■一部委託  □全部委託・指定管理  □その他</v>
      </c>
      <c r="F51" s="4057"/>
      <c r="G51" s="4057"/>
      <c r="H51" s="4057"/>
      <c r="I51" s="4057"/>
      <c r="J51" s="4057"/>
      <c r="K51" s="4057"/>
      <c r="L51" s="4057"/>
      <c r="M51" s="4057"/>
      <c r="N51" s="4058"/>
    </row>
    <row r="52" spans="1:40" ht="20.100000000000001" customHeight="1" x14ac:dyDescent="0.15">
      <c r="A52" s="4054" t="s">
        <v>18</v>
      </c>
      <c r="B52" s="4055"/>
      <c r="C52" s="4055"/>
      <c r="D52" s="4055"/>
      <c r="E52" s="4056" t="str">
        <f>AA53 &amp; "国・県の制度　 " &amp; AB53  &amp; "国・県の制度＋市独自の制度　 "  &amp; AC53  &amp; "市独自の制度"</f>
        <v>■国・県の制度　 □国・県の制度＋市独自の制度　 □市独自の制度</v>
      </c>
      <c r="F52" s="4057"/>
      <c r="G52" s="4057"/>
      <c r="H52" s="4057"/>
      <c r="I52" s="4057"/>
      <c r="J52" s="4057"/>
      <c r="K52" s="4057"/>
      <c r="L52" s="4057"/>
      <c r="M52" s="4057"/>
      <c r="N52" s="4058"/>
      <c r="AA52" s="2" t="s">
        <v>49</v>
      </c>
      <c r="AB52" s="2" t="s">
        <v>49</v>
      </c>
      <c r="AC52" s="2" t="s">
        <v>50</v>
      </c>
      <c r="AD52" s="2" t="s">
        <v>50</v>
      </c>
    </row>
    <row r="53" spans="1:40" ht="20.100000000000001" customHeight="1" thickBot="1" x14ac:dyDescent="0.2">
      <c r="A53" s="4067" t="s">
        <v>19</v>
      </c>
      <c r="B53" s="4068"/>
      <c r="C53" s="4068"/>
      <c r="D53" s="4068"/>
      <c r="E53" s="4069" t="s">
        <v>474</v>
      </c>
      <c r="F53" s="4070"/>
      <c r="G53" s="4070"/>
      <c r="H53" s="4070"/>
      <c r="I53" s="4070"/>
      <c r="J53" s="4070"/>
      <c r="K53" s="4070"/>
      <c r="L53" s="4070"/>
      <c r="M53" s="4070"/>
      <c r="N53" s="4071"/>
      <c r="AA53" s="2" t="s">
        <v>49</v>
      </c>
      <c r="AB53" s="2" t="s">
        <v>50</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11659000</v>
      </c>
      <c r="F57" s="126"/>
      <c r="G57" s="126">
        <f>IFERROR(HLOOKUP($AF$38,$AA$56:$AI$57,2,FALSE)*1000,"")</f>
        <v>4964000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2207</v>
      </c>
      <c r="AE57" s="17">
        <v>11659</v>
      </c>
      <c r="AF57" s="17">
        <v>4964</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11659000</v>
      </c>
      <c r="G58" s="9"/>
      <c r="H58" s="10">
        <f>IFERROR(G57-H59,"")</f>
        <v>4964000</v>
      </c>
      <c r="I58" s="9"/>
      <c r="J58" s="10">
        <f>IFERROR(I57-J59,"")</f>
        <v>0</v>
      </c>
      <c r="K58" s="9"/>
      <c r="L58" s="10">
        <f>IFERROR(K57-L59,"")</f>
        <v>0</v>
      </c>
      <c r="M58" s="9"/>
      <c r="N58" s="11">
        <f>IFERROR(M57-N59,"")</f>
        <v>0</v>
      </c>
      <c r="AA58" s="17">
        <v>0</v>
      </c>
      <c r="AB58" s="17">
        <v>0</v>
      </c>
      <c r="AC58" s="17">
        <v>0</v>
      </c>
      <c r="AD58" s="17">
        <v>1641031</v>
      </c>
      <c r="AE58" s="17">
        <v>11656558</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11656558</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2442</v>
      </c>
      <c r="F61" s="126"/>
      <c r="G61" s="126">
        <f>IFERROR(G57-G60,"")</f>
        <v>4964000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0.99979054807444889</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475</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476</v>
      </c>
      <c r="C70" s="135"/>
      <c r="D70" s="20" t="s">
        <v>477</v>
      </c>
      <c r="E70" s="175">
        <f>IFERROR(HLOOKUP($AE$38,$AA$76:$AI$80,2,FALSE),"")</f>
        <v>9567</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478</v>
      </c>
      <c r="C71" s="135"/>
      <c r="D71" s="20" t="s">
        <v>477</v>
      </c>
      <c r="E71" s="175">
        <f>IFERROR(HLOOKUP($AE$38,$AA$76:$AI$80,3,FALSE),"")</f>
        <v>1299</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9567</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1299</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4072" t="s">
        <v>7</v>
      </c>
      <c r="B85" s="4073"/>
      <c r="C85" s="4073"/>
      <c r="D85" s="4073"/>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4072" t="s">
        <v>11</v>
      </c>
      <c r="B87" s="4073"/>
      <c r="C87" s="4073"/>
      <c r="D87" s="4073"/>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4083" t="s">
        <v>14</v>
      </c>
      <c r="B89" s="4084"/>
      <c r="C89" s="4084"/>
      <c r="D89" s="4084"/>
      <c r="E89" s="177" t="s">
        <v>390</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4072" t="s">
        <v>16</v>
      </c>
      <c r="B91" s="4073"/>
      <c r="C91" s="4073"/>
      <c r="D91" s="4074"/>
      <c r="E91" s="192" t="s">
        <v>479</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4072" t="s">
        <v>28</v>
      </c>
      <c r="B98" s="4073"/>
      <c r="C98" s="4073"/>
      <c r="D98" s="4074"/>
      <c r="E98" s="4078" t="s">
        <v>61</v>
      </c>
      <c r="F98" s="4079"/>
      <c r="G98" s="4080" t="s">
        <v>29</v>
      </c>
      <c r="H98" s="4081"/>
      <c r="I98" s="4081"/>
      <c r="J98" s="4081"/>
      <c r="K98" s="4081"/>
      <c r="L98" s="4081"/>
      <c r="M98" s="4081"/>
      <c r="N98" s="4082"/>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4072" t="s">
        <v>39</v>
      </c>
      <c r="B105" s="4073"/>
      <c r="C105" s="4073"/>
      <c r="D105" s="4074"/>
      <c r="E105" s="4075" t="s">
        <v>480</v>
      </c>
      <c r="F105" s="4076"/>
      <c r="G105" s="4076"/>
      <c r="H105" s="4076"/>
      <c r="I105" s="4076"/>
      <c r="J105" s="4076"/>
      <c r="K105" s="4076"/>
      <c r="L105" s="4076"/>
      <c r="M105" s="4076"/>
      <c r="N105" s="4077"/>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4083" t="s">
        <v>3</v>
      </c>
      <c r="Q4" s="4084"/>
      <c r="R4" s="4084"/>
      <c r="S4" s="4084"/>
      <c r="T4" s="51" t="str">
        <f>LEFT(E83,1)</f>
        <v>Ｂ</v>
      </c>
      <c r="U4" s="4085" t="s">
        <v>4</v>
      </c>
      <c r="V4" s="4085"/>
      <c r="W4" s="4085"/>
      <c r="X4" s="408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第7節　下水道</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下水道の整備促進</v>
      </c>
      <c r="F6" s="45"/>
      <c r="G6" s="45"/>
      <c r="H6" s="45"/>
      <c r="I6" s="45"/>
      <c r="J6" s="45"/>
      <c r="K6" s="45"/>
      <c r="L6" s="45"/>
      <c r="M6" s="45"/>
      <c r="N6" s="46"/>
      <c r="P6" s="4072" t="s">
        <v>7</v>
      </c>
      <c r="Q6" s="4073"/>
      <c r="R6" s="4073"/>
      <c r="S6" s="4073"/>
      <c r="T6" s="51" t="str">
        <f>LEFT(E85,1)</f>
        <v>Ｂ</v>
      </c>
      <c r="U6" s="4085" t="s">
        <v>8</v>
      </c>
      <c r="V6" s="4085"/>
      <c r="W6" s="4085"/>
      <c r="X6" s="408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4087" t="s">
        <v>9</v>
      </c>
      <c r="B7" s="4088"/>
      <c r="C7" s="4088"/>
      <c r="D7" s="4088"/>
      <c r="E7" s="4089" t="str">
        <f t="shared" si="0"/>
        <v>公共下水道事業会計繰出金</v>
      </c>
      <c r="F7" s="4090"/>
      <c r="G7" s="4090"/>
      <c r="H7" s="4090"/>
      <c r="I7" s="4090"/>
      <c r="J7" s="4090"/>
      <c r="K7" s="4090"/>
      <c r="L7" s="4090"/>
      <c r="M7" s="4090"/>
      <c r="N7" s="4091"/>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4094" t="s">
        <v>10</v>
      </c>
      <c r="B8" s="4095"/>
      <c r="C8" s="4095"/>
      <c r="D8" s="4095"/>
      <c r="E8" s="4104" t="str">
        <f t="shared" si="0"/>
        <v>下水道課</v>
      </c>
      <c r="F8" s="4105"/>
      <c r="G8" s="4105"/>
      <c r="H8" s="4105"/>
      <c r="I8" s="4105"/>
      <c r="J8" s="4105"/>
      <c r="K8" s="4105"/>
      <c r="L8" s="4105"/>
      <c r="M8" s="4105"/>
      <c r="N8" s="4106"/>
      <c r="P8" s="4107" t="s">
        <v>11</v>
      </c>
      <c r="Q8" s="4108"/>
      <c r="R8" s="4108"/>
      <c r="S8" s="4108"/>
      <c r="T8" s="98" t="str">
        <f>LEFT(E87,1)</f>
        <v>Ａ</v>
      </c>
      <c r="U8" s="4109" t="s">
        <v>12</v>
      </c>
      <c r="V8" s="4109"/>
      <c r="W8" s="4109"/>
      <c r="X8" s="411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4111" t="s">
        <v>13</v>
      </c>
      <c r="B9" s="4112"/>
      <c r="C9" s="4112"/>
      <c r="D9" s="4113"/>
      <c r="E9" s="4114" t="str">
        <f t="shared" si="0"/>
        <v>公共下水道事業会計に係る繰出金</v>
      </c>
      <c r="F9" s="4115"/>
      <c r="G9" s="4115"/>
      <c r="H9" s="4115"/>
      <c r="I9" s="4115"/>
      <c r="J9" s="4115"/>
      <c r="K9" s="4115"/>
      <c r="L9" s="4115"/>
      <c r="M9" s="4115"/>
      <c r="N9" s="4116"/>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4117" t="s">
        <v>14</v>
      </c>
      <c r="Q10" s="4118"/>
      <c r="R10" s="4118"/>
      <c r="S10" s="4118"/>
      <c r="T10" s="51" t="str">
        <f>LEFT(E89,1)</f>
        <v>Ｂ</v>
      </c>
      <c r="U10" s="4109" t="s">
        <v>15</v>
      </c>
      <c r="V10" s="4109"/>
      <c r="W10" s="4109"/>
      <c r="X10" s="411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公費で負担すべき雨水処理費等の費用について、地方公営企業の繰出基準に基づき、一般会計から公共下水道事業会計に適正に支出した。
また、補助金（基準外繰出金）については、年々減少傾向にあるものの、引き続き公共下水道事業会計の安定的・継続的な運営に努め、更なる減額に努める必要がある。</v>
      </c>
      <c r="U12" s="4092"/>
      <c r="V12" s="4092"/>
      <c r="W12" s="4092"/>
      <c r="X12" s="4093"/>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4094" t="s">
        <v>17</v>
      </c>
      <c r="B14" s="4095"/>
      <c r="C14" s="4095"/>
      <c r="D14" s="4095"/>
      <c r="E14" s="4096" t="str">
        <f>E51</f>
        <v>□市が直接実施  □一部委託  □全部委託・指定管理  ■その他</v>
      </c>
      <c r="F14" s="4097"/>
      <c r="G14" s="4097"/>
      <c r="H14" s="4097"/>
      <c r="I14" s="4097"/>
      <c r="J14" s="4097"/>
      <c r="K14" s="4097"/>
      <c r="L14" s="4097"/>
      <c r="M14" s="4097"/>
      <c r="N14" s="4098"/>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4094" t="s">
        <v>18</v>
      </c>
      <c r="B15" s="4095"/>
      <c r="C15" s="4095"/>
      <c r="D15" s="4095"/>
      <c r="E15" s="4096" t="str">
        <f>E52</f>
        <v>■国・県の制度　 □国・県の制度＋市独自の制度　 □市独自の制度</v>
      </c>
      <c r="F15" s="4097"/>
      <c r="G15" s="4097"/>
      <c r="H15" s="4097"/>
      <c r="I15" s="4097"/>
      <c r="J15" s="4097"/>
      <c r="K15" s="4097"/>
      <c r="L15" s="4097"/>
      <c r="M15" s="4097"/>
      <c r="N15" s="4098"/>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4099" t="s">
        <v>19</v>
      </c>
      <c r="B16" s="4100"/>
      <c r="C16" s="4100"/>
      <c r="D16" s="4100"/>
      <c r="E16" s="4101" t="str">
        <f>E53</f>
        <v>地方公営企業繰出金について（総務省通知）</v>
      </c>
      <c r="F16" s="4102"/>
      <c r="G16" s="4102"/>
      <c r="H16" s="4102"/>
      <c r="I16" s="4102"/>
      <c r="J16" s="4102"/>
      <c r="K16" s="4102"/>
      <c r="L16" s="4102"/>
      <c r="M16" s="4102"/>
      <c r="N16" s="4103"/>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867043000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867043000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783079142</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83963858</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0.90316067599876826</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一般会計から公共下水道事業会計へ負担金、補助金及び出資金を支出した。</v>
      </c>
      <c r="F26" s="142"/>
      <c r="G26" s="142"/>
      <c r="H26" s="142"/>
      <c r="I26" s="142"/>
      <c r="J26" s="142"/>
      <c r="K26" s="142"/>
      <c r="L26" s="142"/>
      <c r="M26" s="142"/>
      <c r="N26" s="143"/>
      <c r="O26" s="12"/>
      <c r="P26" s="4107" t="s">
        <v>39</v>
      </c>
      <c r="Q26" s="4108"/>
      <c r="R26" s="4108"/>
      <c r="S26" s="4119"/>
      <c r="T26" s="75" t="str">
        <f>E105</f>
        <v>地方公営企業への繰出基準に基づき、一般会計から公共下水道事業会計に適正に支出するとともに、公共下水道事業会計の安定的・継続的な健全経営に努めていく。</v>
      </c>
      <c r="U26" s="4092"/>
      <c r="V26" s="4092"/>
      <c r="W26" s="4092"/>
      <c r="X26" s="4093"/>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補助金（基準外繰出金）</v>
      </c>
      <c r="C33" s="135"/>
      <c r="D33" s="15" t="str">
        <f t="shared" ref="D33:E36" si="1">D70</f>
        <v>千円</v>
      </c>
      <c r="E33" s="950">
        <f t="shared" si="1"/>
        <v>153354</v>
      </c>
      <c r="F33" s="950"/>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
      </c>
      <c r="C34" s="135"/>
      <c r="D34" s="15" t="str">
        <f t="shared" si="1"/>
        <v/>
      </c>
      <c r="E34" s="133" t="str">
        <f t="shared" si="1"/>
        <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第7節　下水道</v>
      </c>
      <c r="F42" s="45"/>
      <c r="G42" s="45"/>
      <c r="H42" s="45"/>
      <c r="I42" s="45"/>
      <c r="J42" s="45"/>
      <c r="K42" s="45"/>
      <c r="L42" s="45"/>
      <c r="M42" s="45"/>
      <c r="N42" s="46"/>
      <c r="AA42" s="2">
        <v>7</v>
      </c>
      <c r="AB42" s="2" t="s">
        <v>469</v>
      </c>
    </row>
    <row r="43" spans="1:35" ht="20.100000000000001" customHeight="1" x14ac:dyDescent="0.15">
      <c r="A43" s="43" t="s">
        <v>6</v>
      </c>
      <c r="B43" s="44"/>
      <c r="C43" s="44"/>
      <c r="D43" s="44"/>
      <c r="E43" s="45" t="str">
        <f>AB43</f>
        <v>施策１　下水道の整備促進</v>
      </c>
      <c r="F43" s="45"/>
      <c r="G43" s="45"/>
      <c r="H43" s="45"/>
      <c r="I43" s="45"/>
      <c r="J43" s="45"/>
      <c r="K43" s="45"/>
      <c r="L43" s="45"/>
      <c r="M43" s="45"/>
      <c r="N43" s="46"/>
      <c r="AA43" s="2">
        <v>1</v>
      </c>
      <c r="AB43" s="2" t="s">
        <v>470</v>
      </c>
    </row>
    <row r="44" spans="1:35" ht="20.100000000000001" customHeight="1" x14ac:dyDescent="0.15">
      <c r="A44" s="4131" t="s">
        <v>9</v>
      </c>
      <c r="B44" s="4132"/>
      <c r="C44" s="4132"/>
      <c r="D44" s="4132"/>
      <c r="E44" s="4133" t="s">
        <v>481</v>
      </c>
      <c r="F44" s="4134"/>
      <c r="G44" s="4134"/>
      <c r="H44" s="4134"/>
      <c r="I44" s="4134"/>
      <c r="J44" s="4134"/>
      <c r="K44" s="4134"/>
      <c r="L44" s="4134"/>
      <c r="M44" s="4134"/>
      <c r="N44" s="4135"/>
    </row>
    <row r="45" spans="1:35" ht="20.100000000000001" customHeight="1" x14ac:dyDescent="0.15">
      <c r="A45" s="4126" t="s">
        <v>10</v>
      </c>
      <c r="B45" s="4127"/>
      <c r="C45" s="4127"/>
      <c r="D45" s="4127"/>
      <c r="E45" s="4136" t="s">
        <v>472</v>
      </c>
      <c r="F45" s="4137"/>
      <c r="G45" s="4137"/>
      <c r="H45" s="4137"/>
      <c r="I45" s="4137"/>
      <c r="J45" s="4137"/>
      <c r="K45" s="4137"/>
      <c r="L45" s="4137"/>
      <c r="M45" s="4137"/>
      <c r="N45" s="4138"/>
    </row>
    <row r="46" spans="1:35" ht="20.100000000000001" customHeight="1" x14ac:dyDescent="0.15">
      <c r="A46" s="4120" t="s">
        <v>13</v>
      </c>
      <c r="B46" s="4121"/>
      <c r="C46" s="4121"/>
      <c r="D46" s="4122"/>
      <c r="E46" s="4123" t="s">
        <v>482</v>
      </c>
      <c r="F46" s="4124"/>
      <c r="G46" s="4124"/>
      <c r="H46" s="4124"/>
      <c r="I46" s="4124"/>
      <c r="J46" s="4124"/>
      <c r="K46" s="4124"/>
      <c r="L46" s="4124"/>
      <c r="M46" s="4124"/>
      <c r="N46" s="4125"/>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4126" t="s">
        <v>17</v>
      </c>
      <c r="B51" s="4127"/>
      <c r="C51" s="4127"/>
      <c r="D51" s="4127"/>
      <c r="E51" s="4128" t="str">
        <f>AA52 &amp; "市が直接実施  " &amp; AB52  &amp; "一部委託  "  &amp; AC52 &amp; "全部委託・指定管理  " &amp; AD52 &amp; "その他"</f>
        <v>□市が直接実施  □一部委託  □全部委託・指定管理  ■その他</v>
      </c>
      <c r="F51" s="4129"/>
      <c r="G51" s="4129"/>
      <c r="H51" s="4129"/>
      <c r="I51" s="4129"/>
      <c r="J51" s="4129"/>
      <c r="K51" s="4129"/>
      <c r="L51" s="4129"/>
      <c r="M51" s="4129"/>
      <c r="N51" s="4130"/>
    </row>
    <row r="52" spans="1:40" ht="20.100000000000001" customHeight="1" x14ac:dyDescent="0.15">
      <c r="A52" s="4126" t="s">
        <v>18</v>
      </c>
      <c r="B52" s="4127"/>
      <c r="C52" s="4127"/>
      <c r="D52" s="4127"/>
      <c r="E52" s="4128" t="str">
        <f>AA53 &amp; "国・県の制度　 " &amp; AB53  &amp; "国・県の制度＋市独自の制度　 "  &amp; AC53  &amp; "市独自の制度"</f>
        <v>■国・県の制度　 □国・県の制度＋市独自の制度　 □市独自の制度</v>
      </c>
      <c r="F52" s="4129"/>
      <c r="G52" s="4129"/>
      <c r="H52" s="4129"/>
      <c r="I52" s="4129"/>
      <c r="J52" s="4129"/>
      <c r="K52" s="4129"/>
      <c r="L52" s="4129"/>
      <c r="M52" s="4129"/>
      <c r="N52" s="4130"/>
      <c r="AA52" s="2" t="s">
        <v>50</v>
      </c>
      <c r="AB52" s="2" t="s">
        <v>50</v>
      </c>
      <c r="AC52" s="2" t="s">
        <v>50</v>
      </c>
      <c r="AD52" s="2" t="s">
        <v>49</v>
      </c>
    </row>
    <row r="53" spans="1:40" ht="20.100000000000001" customHeight="1" thickBot="1" x14ac:dyDescent="0.2">
      <c r="A53" s="4139" t="s">
        <v>19</v>
      </c>
      <c r="B53" s="4140"/>
      <c r="C53" s="4140"/>
      <c r="D53" s="4140"/>
      <c r="E53" s="4141" t="s">
        <v>483</v>
      </c>
      <c r="F53" s="4142"/>
      <c r="G53" s="4142"/>
      <c r="H53" s="4142"/>
      <c r="I53" s="4142"/>
      <c r="J53" s="4142"/>
      <c r="K53" s="4142"/>
      <c r="L53" s="4142"/>
      <c r="M53" s="4142"/>
      <c r="N53" s="4143"/>
      <c r="AA53" s="2" t="s">
        <v>49</v>
      </c>
      <c r="AB53" s="2" t="s">
        <v>50</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126">
        <f>IFERROR(HLOOKUP($AE$38,$AA$56:$AI$57,2,FALSE)*1000,"")</f>
        <v>867043000</v>
      </c>
      <c r="F57" s="126"/>
      <c r="G57" s="126">
        <f>IFERROR(HLOOKUP($AF$38,$AA$56:$AI$57,2,FALSE)*1000,"")</f>
        <v>822798000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893594</v>
      </c>
      <c r="AE57" s="17">
        <v>867043</v>
      </c>
      <c r="AF57" s="17">
        <v>822798</v>
      </c>
      <c r="AG57" s="17">
        <v>0</v>
      </c>
      <c r="AH57" s="17">
        <v>0</v>
      </c>
      <c r="AI57" s="17">
        <v>0</v>
      </c>
      <c r="AJ57" s="2" t="s">
        <v>52</v>
      </c>
      <c r="AL57" s="2" t="s">
        <v>52</v>
      </c>
      <c r="AN57" s="2" t="s">
        <v>52</v>
      </c>
    </row>
    <row r="58" spans="1:40" ht="20.100000000000001" customHeight="1" x14ac:dyDescent="0.15">
      <c r="A58" s="71"/>
      <c r="B58" s="72" t="s">
        <v>32</v>
      </c>
      <c r="C58" s="72" t="s">
        <v>33</v>
      </c>
      <c r="D58" s="72"/>
      <c r="E58" s="9"/>
      <c r="F58" s="10">
        <f>IFERROR(E57-F59,"")</f>
        <v>867043000</v>
      </c>
      <c r="G58" s="9"/>
      <c r="H58" s="10">
        <f>IFERROR(G57-H59,"")</f>
        <v>822798000</v>
      </c>
      <c r="I58" s="9"/>
      <c r="J58" s="10">
        <f>IFERROR(I57-J59,"")</f>
        <v>0</v>
      </c>
      <c r="K58" s="9"/>
      <c r="L58" s="10">
        <f>IFERROR(K57-L59,"")</f>
        <v>0</v>
      </c>
      <c r="M58" s="9"/>
      <c r="N58" s="11">
        <f>IFERROR(M57-N59,"")</f>
        <v>0</v>
      </c>
      <c r="AA58" s="17">
        <v>0</v>
      </c>
      <c r="AB58" s="17">
        <v>0</v>
      </c>
      <c r="AC58" s="17">
        <v>0</v>
      </c>
      <c r="AD58" s="17">
        <v>893593244</v>
      </c>
      <c r="AE58" s="17">
        <v>783079142</v>
      </c>
      <c r="AF58" s="17">
        <v>0</v>
      </c>
      <c r="AG58" s="17">
        <v>0</v>
      </c>
      <c r="AH58" s="17">
        <v>0</v>
      </c>
      <c r="AI58" s="17">
        <v>0</v>
      </c>
      <c r="AJ58" s="2" t="s">
        <v>52</v>
      </c>
      <c r="AL58" s="2" t="s">
        <v>52</v>
      </c>
      <c r="AN58" s="2" t="s">
        <v>52</v>
      </c>
    </row>
    <row r="59" spans="1:40" ht="20.100000000000001" customHeight="1" x14ac:dyDescent="0.15">
      <c r="A59" s="71"/>
      <c r="B59" s="72"/>
      <c r="C59" s="72" t="s">
        <v>34</v>
      </c>
      <c r="D59" s="72"/>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126">
        <f>IFERROR(HLOOKUP($AE$38,$AA$56:$AI$58,3,FALSE),"")</f>
        <v>783079142</v>
      </c>
      <c r="F60" s="12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126">
        <f>IFERROR(E57-E60,"")</f>
        <v>83963858</v>
      </c>
      <c r="F61" s="126"/>
      <c r="G61" s="126">
        <f>IFERROR(G57-G60,"")</f>
        <v>822798000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131">
        <f>IFERROR(E$60/E$57,"")</f>
        <v>0.90316067599876826</v>
      </c>
      <c r="F62" s="131"/>
      <c r="G62" s="131">
        <f>IFERROR(G$60/G$57,"")</f>
        <v>0</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484</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485</v>
      </c>
      <c r="C70" s="135"/>
      <c r="D70" s="20" t="s">
        <v>477</v>
      </c>
      <c r="E70" s="175">
        <f>IFERROR(HLOOKUP($AE$38,$AA$76:$AI$80,2,FALSE),"")</f>
        <v>153354</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52</v>
      </c>
      <c r="C71" s="135"/>
      <c r="D71" s="20" t="s">
        <v>52</v>
      </c>
      <c r="E71" s="175" t="str">
        <f>IFERROR(HLOOKUP($AE$38,$AA$76:$AI$80,3,FALSE),"")</f>
        <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153354</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4144" t="s">
        <v>7</v>
      </c>
      <c r="B85" s="4145"/>
      <c r="C85" s="4145"/>
      <c r="D85" s="4145"/>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4144" t="s">
        <v>11</v>
      </c>
      <c r="B87" s="4145"/>
      <c r="C87" s="4145"/>
      <c r="D87" s="4145"/>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4155" t="s">
        <v>14</v>
      </c>
      <c r="B89" s="4156"/>
      <c r="C89" s="4156"/>
      <c r="D89" s="4156"/>
      <c r="E89" s="177" t="s">
        <v>390</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4144" t="s">
        <v>16</v>
      </c>
      <c r="B91" s="4145"/>
      <c r="C91" s="4145"/>
      <c r="D91" s="4146"/>
      <c r="E91" s="192" t="s">
        <v>486</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4144" t="s">
        <v>28</v>
      </c>
      <c r="B98" s="4145"/>
      <c r="C98" s="4145"/>
      <c r="D98" s="4146"/>
      <c r="E98" s="4150" t="s">
        <v>61</v>
      </c>
      <c r="F98" s="4151"/>
      <c r="G98" s="4152" t="s">
        <v>29</v>
      </c>
      <c r="H98" s="4153"/>
      <c r="I98" s="4153"/>
      <c r="J98" s="4153"/>
      <c r="K98" s="4153"/>
      <c r="L98" s="4153"/>
      <c r="M98" s="4153"/>
      <c r="N98" s="4154"/>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4144" t="s">
        <v>39</v>
      </c>
      <c r="B105" s="4145"/>
      <c r="C105" s="4145"/>
      <c r="D105" s="4146"/>
      <c r="E105" s="4147" t="s">
        <v>487</v>
      </c>
      <c r="F105" s="4148"/>
      <c r="G105" s="4148"/>
      <c r="H105" s="4148"/>
      <c r="I105" s="4148"/>
      <c r="J105" s="4148"/>
      <c r="K105" s="4148"/>
      <c r="L105" s="4148"/>
      <c r="M105" s="4148"/>
      <c r="N105" s="4149"/>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4155" t="s">
        <v>3</v>
      </c>
      <c r="Q4" s="4156"/>
      <c r="R4" s="4156"/>
      <c r="S4" s="4156"/>
      <c r="T4" s="51" t="str">
        <f>LEFT(E83,1)</f>
        <v>Ｂ</v>
      </c>
      <c r="U4" s="4157" t="s">
        <v>4</v>
      </c>
      <c r="V4" s="4157"/>
      <c r="W4" s="4157"/>
      <c r="X4" s="415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第7節　下水道</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下水道の整備促進</v>
      </c>
      <c r="F6" s="45"/>
      <c r="G6" s="45"/>
      <c r="H6" s="45"/>
      <c r="I6" s="45"/>
      <c r="J6" s="45"/>
      <c r="K6" s="45"/>
      <c r="L6" s="45"/>
      <c r="M6" s="45"/>
      <c r="N6" s="46"/>
      <c r="P6" s="4144" t="s">
        <v>7</v>
      </c>
      <c r="Q6" s="4145"/>
      <c r="R6" s="4145"/>
      <c r="S6" s="4145"/>
      <c r="T6" s="51" t="str">
        <f>LEFT(E85,1)</f>
        <v>Ｂ</v>
      </c>
      <c r="U6" s="4157" t="s">
        <v>8</v>
      </c>
      <c r="V6" s="4157"/>
      <c r="W6" s="4157"/>
      <c r="X6" s="415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4159" t="s">
        <v>9</v>
      </c>
      <c r="B7" s="4160"/>
      <c r="C7" s="4160"/>
      <c r="D7" s="4160"/>
      <c r="E7" s="4161" t="str">
        <f t="shared" si="0"/>
        <v>汚水排水対策推進</v>
      </c>
      <c r="F7" s="4162"/>
      <c r="G7" s="4162"/>
      <c r="H7" s="4162"/>
      <c r="I7" s="4162"/>
      <c r="J7" s="4162"/>
      <c r="K7" s="4162"/>
      <c r="L7" s="4162"/>
      <c r="M7" s="4162"/>
      <c r="N7" s="4163"/>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4166" t="s">
        <v>10</v>
      </c>
      <c r="B8" s="4167"/>
      <c r="C8" s="4167"/>
      <c r="D8" s="4167"/>
      <c r="E8" s="4176" t="str">
        <f t="shared" si="0"/>
        <v>下水道課</v>
      </c>
      <c r="F8" s="4177"/>
      <c r="G8" s="4177"/>
      <c r="H8" s="4177"/>
      <c r="I8" s="4177"/>
      <c r="J8" s="4177"/>
      <c r="K8" s="4177"/>
      <c r="L8" s="4177"/>
      <c r="M8" s="4177"/>
      <c r="N8" s="4178"/>
      <c r="P8" s="4179" t="s">
        <v>11</v>
      </c>
      <c r="Q8" s="4180"/>
      <c r="R8" s="4180"/>
      <c r="S8" s="4180"/>
      <c r="T8" s="98" t="str">
        <f>LEFT(E87,1)</f>
        <v>Ａ</v>
      </c>
      <c r="U8" s="4181" t="s">
        <v>12</v>
      </c>
      <c r="V8" s="4181"/>
      <c r="W8" s="4181"/>
      <c r="X8" s="418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4183" t="s">
        <v>13</v>
      </c>
      <c r="B9" s="4184"/>
      <c r="C9" s="4184"/>
      <c r="D9" s="4185"/>
      <c r="E9" s="4186" t="str">
        <f t="shared" si="0"/>
        <v>汚水管路ストックマネジメント計画に基づき、既存施設の正常な機能の維持に努めるため、劣化状況を調査し、改築を実施する。また、生活環境の向上・改善及び自然環境の保全を図るため、汚水枝線の整備及び汚水桝の設置を推進する。</v>
      </c>
      <c r="F9" s="4187"/>
      <c r="G9" s="4187"/>
      <c r="H9" s="4187"/>
      <c r="I9" s="4187"/>
      <c r="J9" s="4187"/>
      <c r="K9" s="4187"/>
      <c r="L9" s="4187"/>
      <c r="M9" s="4187"/>
      <c r="N9" s="4188"/>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4189" t="s">
        <v>14</v>
      </c>
      <c r="Q10" s="4190"/>
      <c r="R10" s="4190"/>
      <c r="S10" s="4190"/>
      <c r="T10" s="51" t="str">
        <f>LEFT(E89,1)</f>
        <v>Ａ</v>
      </c>
      <c r="U10" s="4181" t="s">
        <v>15</v>
      </c>
      <c r="V10" s="4181"/>
      <c r="W10" s="4181"/>
      <c r="X10" s="418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汚水管路ストックマネジメント計画に基づき、既存施設の正常な機能の維持に努めるため、汚水管に管口カメラを入れ、劣化状況を調査ができたこと、また、既存の汚水管改築工事を行うことができたことから、概ね目標どおりに進めることができている。
また、新座駅北口土地区画整理地区内において、汚水枝線の整備を行ったことから、生活環境の向上・改善及び自然環境の保全を図ることができている。</v>
      </c>
      <c r="U12" s="4164"/>
      <c r="V12" s="4164"/>
      <c r="W12" s="4164"/>
      <c r="X12" s="4165"/>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4166" t="s">
        <v>17</v>
      </c>
      <c r="B14" s="4167"/>
      <c r="C14" s="4167"/>
      <c r="D14" s="4167"/>
      <c r="E14" s="4168" t="str">
        <f>E51</f>
        <v>■市が直接実施  ■一部委託  □全部委託・指定管理  □その他</v>
      </c>
      <c r="F14" s="4169"/>
      <c r="G14" s="4169"/>
      <c r="H14" s="4169"/>
      <c r="I14" s="4169"/>
      <c r="J14" s="4169"/>
      <c r="K14" s="4169"/>
      <c r="L14" s="4169"/>
      <c r="M14" s="4169"/>
      <c r="N14" s="4170"/>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4166" t="s">
        <v>18</v>
      </c>
      <c r="B15" s="4167"/>
      <c r="C15" s="4167"/>
      <c r="D15" s="4167"/>
      <c r="E15" s="4168" t="str">
        <f>E52</f>
        <v>■国・県の制度　 □国・県の制度＋市独自の制度　 □市独自の制度</v>
      </c>
      <c r="F15" s="4169"/>
      <c r="G15" s="4169"/>
      <c r="H15" s="4169"/>
      <c r="I15" s="4169"/>
      <c r="J15" s="4169"/>
      <c r="K15" s="4169"/>
      <c r="L15" s="4169"/>
      <c r="M15" s="4169"/>
      <c r="N15" s="4170"/>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4171" t="s">
        <v>19</v>
      </c>
      <c r="B16" s="4172"/>
      <c r="C16" s="4172"/>
      <c r="D16" s="4172"/>
      <c r="E16" s="4173" t="str">
        <f>E53</f>
        <v>下水道法</v>
      </c>
      <c r="F16" s="4174"/>
      <c r="G16" s="4174"/>
      <c r="H16" s="4174"/>
      <c r="I16" s="4174"/>
      <c r="J16" s="4174"/>
      <c r="K16" s="4174"/>
      <c r="L16" s="4174"/>
      <c r="M16" s="4174"/>
      <c r="N16" s="4175"/>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377864000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56732700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122300000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179032700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36831300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0.47380194990790336</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汚水管路ストックマネジメント計画に基づく既設管管口カメラ調査、既存の汚水管に係る改築工事、新座駅北口土地区画整理地区内における汚水枝線の整備等を実施した。</v>
      </c>
      <c r="F26" s="142"/>
      <c r="G26" s="142"/>
      <c r="H26" s="142"/>
      <c r="I26" s="142"/>
      <c r="J26" s="142"/>
      <c r="K26" s="142"/>
      <c r="L26" s="142"/>
      <c r="M26" s="142"/>
      <c r="N26" s="143"/>
      <c r="O26" s="12"/>
      <c r="P26" s="4179" t="s">
        <v>39</v>
      </c>
      <c r="Q26" s="4180"/>
      <c r="R26" s="4180"/>
      <c r="S26" s="4191"/>
      <c r="T26" s="75" t="str">
        <f>E105</f>
        <v>今後、法定耐用年数を経過する管渠が増加することが見込まれることから、汚水管路ストックマネジメント計画に基づき、既存施設の正常な機能の維持に努めるため、管口カメラやテレビカメラ調査などにより、汚水管の劣化状況を把握し、優先度を検討した上で、既存の汚水管の計画的な改築を実施に努める。
また、生活環境の向上・改善及び自然環境の保全を図るため、事業認可区域の計画的な整備を推進していく。</v>
      </c>
      <c r="U26" s="4164"/>
      <c r="V26" s="4164"/>
      <c r="W26" s="4164"/>
      <c r="X26" s="4165"/>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汚水管渠整備延長</v>
      </c>
      <c r="C33" s="135"/>
      <c r="D33" s="15" t="str">
        <f t="shared" ref="D33:E36" si="1">D70</f>
        <v>ｍ</v>
      </c>
      <c r="E33" s="133">
        <f t="shared" si="1"/>
        <v>314.01</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汚水整備面積</v>
      </c>
      <c r="C34" s="135"/>
      <c r="D34" s="15" t="str">
        <f t="shared" si="1"/>
        <v>ha</v>
      </c>
      <c r="E34" s="133">
        <f t="shared" si="1"/>
        <v>1542.3</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第7節　下水道</v>
      </c>
      <c r="F42" s="45"/>
      <c r="G42" s="45"/>
      <c r="H42" s="45"/>
      <c r="I42" s="45"/>
      <c r="J42" s="45"/>
      <c r="K42" s="45"/>
      <c r="L42" s="45"/>
      <c r="M42" s="45"/>
      <c r="N42" s="46"/>
      <c r="AA42" s="2">
        <v>7</v>
      </c>
      <c r="AB42" s="2" t="s">
        <v>469</v>
      </c>
    </row>
    <row r="43" spans="1:35" ht="20.100000000000001" customHeight="1" x14ac:dyDescent="0.15">
      <c r="A43" s="43" t="s">
        <v>6</v>
      </c>
      <c r="B43" s="44"/>
      <c r="C43" s="44"/>
      <c r="D43" s="44"/>
      <c r="E43" s="45" t="str">
        <f>AB43</f>
        <v>施策１　下水道の整備促進</v>
      </c>
      <c r="F43" s="45"/>
      <c r="G43" s="45"/>
      <c r="H43" s="45"/>
      <c r="I43" s="45"/>
      <c r="J43" s="45"/>
      <c r="K43" s="45"/>
      <c r="L43" s="45"/>
      <c r="M43" s="45"/>
      <c r="N43" s="46"/>
      <c r="AA43" s="2">
        <v>1</v>
      </c>
      <c r="AB43" s="2" t="s">
        <v>470</v>
      </c>
    </row>
    <row r="44" spans="1:35" ht="20.100000000000001" customHeight="1" x14ac:dyDescent="0.15">
      <c r="A44" s="4203" t="s">
        <v>9</v>
      </c>
      <c r="B44" s="4204"/>
      <c r="C44" s="4204"/>
      <c r="D44" s="4204"/>
      <c r="E44" s="4205" t="s">
        <v>488</v>
      </c>
      <c r="F44" s="4206"/>
      <c r="G44" s="4206"/>
      <c r="H44" s="4206"/>
      <c r="I44" s="4206"/>
      <c r="J44" s="4206"/>
      <c r="K44" s="4206"/>
      <c r="L44" s="4206"/>
      <c r="M44" s="4206"/>
      <c r="N44" s="4207"/>
    </row>
    <row r="45" spans="1:35" ht="20.100000000000001" customHeight="1" x14ac:dyDescent="0.15">
      <c r="A45" s="4198" t="s">
        <v>10</v>
      </c>
      <c r="B45" s="4199"/>
      <c r="C45" s="4199"/>
      <c r="D45" s="4199"/>
      <c r="E45" s="4208" t="s">
        <v>472</v>
      </c>
      <c r="F45" s="4209"/>
      <c r="G45" s="4209"/>
      <c r="H45" s="4209"/>
      <c r="I45" s="4209"/>
      <c r="J45" s="4209"/>
      <c r="K45" s="4209"/>
      <c r="L45" s="4209"/>
      <c r="M45" s="4209"/>
      <c r="N45" s="4210"/>
    </row>
    <row r="46" spans="1:35" ht="20.100000000000001" customHeight="1" x14ac:dyDescent="0.15">
      <c r="A46" s="4192" t="s">
        <v>13</v>
      </c>
      <c r="B46" s="4193"/>
      <c r="C46" s="4193"/>
      <c r="D46" s="4194"/>
      <c r="E46" s="4195" t="s">
        <v>489</v>
      </c>
      <c r="F46" s="4196"/>
      <c r="G46" s="4196"/>
      <c r="H46" s="4196"/>
      <c r="I46" s="4196"/>
      <c r="J46" s="4196"/>
      <c r="K46" s="4196"/>
      <c r="L46" s="4196"/>
      <c r="M46" s="4196"/>
      <c r="N46" s="4197"/>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4198" t="s">
        <v>17</v>
      </c>
      <c r="B51" s="4199"/>
      <c r="C51" s="4199"/>
      <c r="D51" s="4199"/>
      <c r="E51" s="4200" t="str">
        <f>AA52 &amp; "市が直接実施  " &amp; AB52  &amp; "一部委託  "  &amp; AC52 &amp; "全部委託・指定管理  " &amp; AD52 &amp; "その他"</f>
        <v>■市が直接実施  ■一部委託  □全部委託・指定管理  □その他</v>
      </c>
      <c r="F51" s="4201"/>
      <c r="G51" s="4201"/>
      <c r="H51" s="4201"/>
      <c r="I51" s="4201"/>
      <c r="J51" s="4201"/>
      <c r="K51" s="4201"/>
      <c r="L51" s="4201"/>
      <c r="M51" s="4201"/>
      <c r="N51" s="4202"/>
    </row>
    <row r="52" spans="1:40" ht="20.100000000000001" customHeight="1" x14ac:dyDescent="0.15">
      <c r="A52" s="4198" t="s">
        <v>18</v>
      </c>
      <c r="B52" s="4199"/>
      <c r="C52" s="4199"/>
      <c r="D52" s="4199"/>
      <c r="E52" s="4200" t="str">
        <f>AA53 &amp; "国・県の制度　 " &amp; AB53  &amp; "国・県の制度＋市独自の制度　 "  &amp; AC53  &amp; "市独自の制度"</f>
        <v>■国・県の制度　 □国・県の制度＋市独自の制度　 □市独自の制度</v>
      </c>
      <c r="F52" s="4201"/>
      <c r="G52" s="4201"/>
      <c r="H52" s="4201"/>
      <c r="I52" s="4201"/>
      <c r="J52" s="4201"/>
      <c r="K52" s="4201"/>
      <c r="L52" s="4201"/>
      <c r="M52" s="4201"/>
      <c r="N52" s="4202"/>
      <c r="AA52" s="2" t="s">
        <v>49</v>
      </c>
      <c r="AB52" s="2" t="s">
        <v>49</v>
      </c>
      <c r="AC52" s="2" t="s">
        <v>50</v>
      </c>
      <c r="AD52" s="2" t="s">
        <v>50</v>
      </c>
    </row>
    <row r="53" spans="1:40" ht="20.100000000000001" customHeight="1" thickBot="1" x14ac:dyDescent="0.2">
      <c r="A53" s="4211" t="s">
        <v>19</v>
      </c>
      <c r="B53" s="4212"/>
      <c r="C53" s="4212"/>
      <c r="D53" s="4212"/>
      <c r="E53" s="4213" t="s">
        <v>474</v>
      </c>
      <c r="F53" s="4214"/>
      <c r="G53" s="4214"/>
      <c r="H53" s="4214"/>
      <c r="I53" s="4214"/>
      <c r="J53" s="4214"/>
      <c r="K53" s="4214"/>
      <c r="L53" s="4214"/>
      <c r="M53" s="4214"/>
      <c r="N53" s="4215"/>
      <c r="AA53" s="2" t="s">
        <v>49</v>
      </c>
      <c r="AB53" s="2" t="s">
        <v>50</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4216">
        <v>377864000</v>
      </c>
      <c r="F57" s="4216"/>
      <c r="G57" s="126">
        <f>IFERROR(HLOOKUP($AF$38,$AA$56:$AI$57,2,FALSE)*1000,"")</f>
        <v>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0</v>
      </c>
      <c r="AE57" s="17">
        <v>0</v>
      </c>
      <c r="AF57" s="17">
        <v>0</v>
      </c>
      <c r="AG57" s="17">
        <v>0</v>
      </c>
      <c r="AH57" s="17">
        <v>0</v>
      </c>
      <c r="AI57" s="17">
        <v>0</v>
      </c>
      <c r="AJ57" s="2" t="s">
        <v>52</v>
      </c>
      <c r="AL57" s="2" t="s">
        <v>52</v>
      </c>
      <c r="AN57" s="2" t="s">
        <v>52</v>
      </c>
    </row>
    <row r="58" spans="1:40" ht="20.100000000000001" customHeight="1" x14ac:dyDescent="0.15">
      <c r="A58" s="71"/>
      <c r="B58" s="72" t="s">
        <v>32</v>
      </c>
      <c r="C58" s="72" t="s">
        <v>33</v>
      </c>
      <c r="D58" s="72"/>
      <c r="E58" s="23"/>
      <c r="F58" s="23">
        <f>SUM(E60-F59)</f>
        <v>56732700</v>
      </c>
      <c r="G58" s="9"/>
      <c r="H58" s="10">
        <f>IFERROR(G57-H59,"")</f>
        <v>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71"/>
      <c r="B59" s="72"/>
      <c r="C59" s="72" t="s">
        <v>34</v>
      </c>
      <c r="D59" s="72"/>
      <c r="E59" s="23"/>
      <c r="F59" s="23">
        <v>122300000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4216">
        <v>179032700</v>
      </c>
      <c r="F60" s="421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4216">
        <v>36831300</v>
      </c>
      <c r="F61" s="4216"/>
      <c r="G61" s="126">
        <f>IFERROR(G57-G60,"")</f>
        <v>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4217">
        <f>E60/E57</f>
        <v>0.47380194990790336</v>
      </c>
      <c r="F62" s="4217"/>
      <c r="G62" s="131" t="str">
        <f>IFERROR(G$60/G$57,"")</f>
        <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490</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491</v>
      </c>
      <c r="C70" s="135"/>
      <c r="D70" s="20" t="s">
        <v>290</v>
      </c>
      <c r="E70" s="175">
        <f>IFERROR(HLOOKUP($AE$38,$AA$76:$AI$80,2,FALSE),"")</f>
        <v>314.01</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492</v>
      </c>
      <c r="C71" s="135"/>
      <c r="D71" s="20" t="s">
        <v>493</v>
      </c>
      <c r="E71" s="175">
        <f>IFERROR(HLOOKUP($AE$38,$AA$76:$AI$80,3,FALSE),"")</f>
        <v>1542.3</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314.01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1542.3</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4218" t="s">
        <v>7</v>
      </c>
      <c r="B85" s="4219"/>
      <c r="C85" s="4219"/>
      <c r="D85" s="4219"/>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4218" t="s">
        <v>11</v>
      </c>
      <c r="B87" s="4219"/>
      <c r="C87" s="4219"/>
      <c r="D87" s="4219"/>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4229" t="s">
        <v>14</v>
      </c>
      <c r="B89" s="4230"/>
      <c r="C89" s="4230"/>
      <c r="D89" s="4230"/>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4218" t="s">
        <v>16</v>
      </c>
      <c r="B91" s="4219"/>
      <c r="C91" s="4219"/>
      <c r="D91" s="4220"/>
      <c r="E91" s="192" t="s">
        <v>494</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4218" t="s">
        <v>28</v>
      </c>
      <c r="B98" s="4219"/>
      <c r="C98" s="4219"/>
      <c r="D98" s="4220"/>
      <c r="E98" s="4224" t="s">
        <v>61</v>
      </c>
      <c r="F98" s="4225"/>
      <c r="G98" s="4226" t="s">
        <v>29</v>
      </c>
      <c r="H98" s="4227"/>
      <c r="I98" s="4227"/>
      <c r="J98" s="4227"/>
      <c r="K98" s="4227"/>
      <c r="L98" s="4227"/>
      <c r="M98" s="4227"/>
      <c r="N98" s="4228"/>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4218" t="s">
        <v>39</v>
      </c>
      <c r="B105" s="4219"/>
      <c r="C105" s="4219"/>
      <c r="D105" s="4220"/>
      <c r="E105" s="4221" t="s">
        <v>495</v>
      </c>
      <c r="F105" s="4222"/>
      <c r="G105" s="4222"/>
      <c r="H105" s="4222"/>
      <c r="I105" s="4222"/>
      <c r="J105" s="4222"/>
      <c r="K105" s="4222"/>
      <c r="L105" s="4222"/>
      <c r="M105" s="4222"/>
      <c r="N105" s="4223"/>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62" t="str">
        <f>A39</f>
        <v>第５次新座市総合計画実施計画　事務事業評価シート
（対象：令和５年度実施事業）</v>
      </c>
      <c r="B1" s="62"/>
      <c r="C1" s="62"/>
      <c r="D1" s="62"/>
      <c r="E1" s="62"/>
      <c r="F1" s="62"/>
      <c r="G1" s="62"/>
      <c r="H1" s="62"/>
      <c r="I1" s="62"/>
      <c r="J1" s="62"/>
      <c r="K1" s="62"/>
      <c r="L1" s="62"/>
      <c r="M1" s="62"/>
      <c r="N1" s="62"/>
      <c r="O1" s="62"/>
      <c r="P1" s="62"/>
      <c r="Q1" s="62"/>
      <c r="R1" s="62"/>
      <c r="S1" s="62"/>
      <c r="T1" s="62"/>
      <c r="U1" s="62"/>
      <c r="V1" s="62"/>
      <c r="W1" s="62"/>
      <c r="X1" s="62"/>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63" t="s">
        <v>0</v>
      </c>
      <c r="B3" s="64"/>
      <c r="C3" s="64"/>
      <c r="D3" s="64"/>
      <c r="E3" s="64"/>
      <c r="F3" s="64"/>
      <c r="G3" s="64"/>
      <c r="H3" s="64"/>
      <c r="I3" s="64"/>
      <c r="J3" s="64"/>
      <c r="K3" s="64"/>
      <c r="L3" s="64"/>
      <c r="M3" s="64"/>
      <c r="N3" s="65"/>
      <c r="P3" s="63" t="s">
        <v>1</v>
      </c>
      <c r="Q3" s="64"/>
      <c r="R3" s="64"/>
      <c r="S3" s="64"/>
      <c r="T3" s="66"/>
      <c r="U3" s="64"/>
      <c r="V3" s="64"/>
      <c r="W3" s="64"/>
      <c r="X3" s="65"/>
    </row>
    <row r="4" spans="1:52" s="4" customFormat="1" ht="18.75" customHeight="1" thickTop="1" x14ac:dyDescent="0.15">
      <c r="A4" s="43" t="s">
        <v>2</v>
      </c>
      <c r="B4" s="44"/>
      <c r="C4" s="44"/>
      <c r="D4" s="44"/>
      <c r="E4" s="45" t="str">
        <f t="shared" ref="E4:E9" si="0">E41</f>
        <v>第3章　基本政策３　やすらぎと利便性が共存するまち【都市整備】</v>
      </c>
      <c r="F4" s="45"/>
      <c r="G4" s="45"/>
      <c r="H4" s="45"/>
      <c r="I4" s="45"/>
      <c r="J4" s="45"/>
      <c r="K4" s="45"/>
      <c r="L4" s="45"/>
      <c r="M4" s="45"/>
      <c r="N4" s="46"/>
      <c r="P4" s="4229" t="s">
        <v>3</v>
      </c>
      <c r="Q4" s="4230"/>
      <c r="R4" s="4230"/>
      <c r="S4" s="4230"/>
      <c r="T4" s="51" t="str">
        <f>LEFT(E83,1)</f>
        <v>Ｂ</v>
      </c>
      <c r="U4" s="4231" t="s">
        <v>4</v>
      </c>
      <c r="V4" s="4231"/>
      <c r="W4" s="4231"/>
      <c r="X4" s="423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43" t="s">
        <v>5</v>
      </c>
      <c r="B5" s="44"/>
      <c r="C5" s="44"/>
      <c r="D5" s="44"/>
      <c r="E5" s="45" t="str">
        <f t="shared" si="0"/>
        <v>第7節　下水道</v>
      </c>
      <c r="F5" s="45"/>
      <c r="G5" s="45"/>
      <c r="H5" s="45"/>
      <c r="I5" s="45"/>
      <c r="J5" s="45"/>
      <c r="K5" s="45"/>
      <c r="L5" s="45"/>
      <c r="M5" s="45"/>
      <c r="N5" s="46"/>
      <c r="P5" s="69"/>
      <c r="Q5" s="70"/>
      <c r="R5" s="70"/>
      <c r="S5" s="70"/>
      <c r="T5" s="52"/>
      <c r="U5" s="55"/>
      <c r="V5" s="55"/>
      <c r="W5" s="55"/>
      <c r="X5" s="56"/>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43" t="s">
        <v>6</v>
      </c>
      <c r="B6" s="44"/>
      <c r="C6" s="44"/>
      <c r="D6" s="44"/>
      <c r="E6" s="45" t="str">
        <f t="shared" si="0"/>
        <v>施策１　下水道の整備促進</v>
      </c>
      <c r="F6" s="45"/>
      <c r="G6" s="45"/>
      <c r="H6" s="45"/>
      <c r="I6" s="45"/>
      <c r="J6" s="45"/>
      <c r="K6" s="45"/>
      <c r="L6" s="45"/>
      <c r="M6" s="45"/>
      <c r="N6" s="46"/>
      <c r="P6" s="4218" t="s">
        <v>7</v>
      </c>
      <c r="Q6" s="4219"/>
      <c r="R6" s="4219"/>
      <c r="S6" s="4219"/>
      <c r="T6" s="51" t="str">
        <f>LEFT(E85,1)</f>
        <v>Ｂ</v>
      </c>
      <c r="U6" s="4231" t="s">
        <v>8</v>
      </c>
      <c r="V6" s="4231"/>
      <c r="W6" s="4231"/>
      <c r="X6" s="423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4233" t="s">
        <v>9</v>
      </c>
      <c r="B7" s="4234"/>
      <c r="C7" s="4234"/>
      <c r="D7" s="4234"/>
      <c r="E7" s="4235" t="str">
        <f t="shared" si="0"/>
        <v>雨水排水対策推進</v>
      </c>
      <c r="F7" s="4236"/>
      <c r="G7" s="4236"/>
      <c r="H7" s="4236"/>
      <c r="I7" s="4236"/>
      <c r="J7" s="4236"/>
      <c r="K7" s="4236"/>
      <c r="L7" s="4236"/>
      <c r="M7" s="4236"/>
      <c r="N7" s="4237"/>
      <c r="P7" s="49"/>
      <c r="Q7" s="50"/>
      <c r="R7" s="50"/>
      <c r="S7" s="50"/>
      <c r="T7" s="52"/>
      <c r="U7" s="55"/>
      <c r="V7" s="55"/>
      <c r="W7" s="55"/>
      <c r="X7" s="56"/>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4240" t="s">
        <v>10</v>
      </c>
      <c r="B8" s="4241"/>
      <c r="C8" s="4241"/>
      <c r="D8" s="4241"/>
      <c r="E8" s="4250" t="str">
        <f t="shared" si="0"/>
        <v>下水道課</v>
      </c>
      <c r="F8" s="4251"/>
      <c r="G8" s="4251"/>
      <c r="H8" s="4251"/>
      <c r="I8" s="4251"/>
      <c r="J8" s="4251"/>
      <c r="K8" s="4251"/>
      <c r="L8" s="4251"/>
      <c r="M8" s="4251"/>
      <c r="N8" s="4252"/>
      <c r="P8" s="4253" t="s">
        <v>11</v>
      </c>
      <c r="Q8" s="4254"/>
      <c r="R8" s="4254"/>
      <c r="S8" s="4254"/>
      <c r="T8" s="98" t="str">
        <f>LEFT(E87,1)</f>
        <v>Ａ</v>
      </c>
      <c r="U8" s="4255" t="s">
        <v>12</v>
      </c>
      <c r="V8" s="4255"/>
      <c r="W8" s="4255"/>
      <c r="X8" s="425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4257" t="s">
        <v>13</v>
      </c>
      <c r="B9" s="4258"/>
      <c r="C9" s="4258"/>
      <c r="D9" s="4259"/>
      <c r="E9" s="4260" t="str">
        <f t="shared" si="0"/>
        <v>降雨時における雨水を速やかに排除し、安全で快適なまちづくりのため、雨水幹線及び雨水枝線の整備や溢水対策を推進する。また、雨水管理総合計画に基づく雨水管整備を推進する。</v>
      </c>
      <c r="F9" s="4261"/>
      <c r="G9" s="4261"/>
      <c r="H9" s="4261"/>
      <c r="I9" s="4261"/>
      <c r="J9" s="4261"/>
      <c r="K9" s="4261"/>
      <c r="L9" s="4261"/>
      <c r="M9" s="4261"/>
      <c r="N9" s="4262"/>
      <c r="P9" s="49"/>
      <c r="Q9" s="50"/>
      <c r="R9" s="50"/>
      <c r="S9" s="50"/>
      <c r="T9" s="98"/>
      <c r="U9" s="55"/>
      <c r="V9" s="55"/>
      <c r="W9" s="55"/>
      <c r="X9" s="56"/>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104"/>
      <c r="B10" s="105"/>
      <c r="C10" s="105"/>
      <c r="D10" s="106"/>
      <c r="E10" s="113"/>
      <c r="F10" s="114"/>
      <c r="G10" s="114"/>
      <c r="H10" s="114"/>
      <c r="I10" s="114"/>
      <c r="J10" s="114"/>
      <c r="K10" s="114"/>
      <c r="L10" s="114"/>
      <c r="M10" s="114"/>
      <c r="N10" s="115"/>
      <c r="P10" s="4263" t="s">
        <v>14</v>
      </c>
      <c r="Q10" s="4264"/>
      <c r="R10" s="4264"/>
      <c r="S10" s="4264"/>
      <c r="T10" s="51" t="str">
        <f>LEFT(E89,1)</f>
        <v>Ａ</v>
      </c>
      <c r="U10" s="4255" t="s">
        <v>15</v>
      </c>
      <c r="V10" s="4255"/>
      <c r="W10" s="4255"/>
      <c r="X10" s="425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104"/>
      <c r="B11" s="105"/>
      <c r="C11" s="105"/>
      <c r="D11" s="106"/>
      <c r="E11" s="113"/>
      <c r="F11" s="114"/>
      <c r="G11" s="114"/>
      <c r="H11" s="114"/>
      <c r="I11" s="114"/>
      <c r="J11" s="114"/>
      <c r="K11" s="114"/>
      <c r="L11" s="114"/>
      <c r="M11" s="114"/>
      <c r="N11" s="115"/>
      <c r="P11" s="69"/>
      <c r="Q11" s="70"/>
      <c r="R11" s="70"/>
      <c r="S11" s="70"/>
      <c r="T11" s="52"/>
      <c r="U11" s="55"/>
      <c r="V11" s="55"/>
      <c r="W11" s="55"/>
      <c r="X11" s="56"/>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104"/>
      <c r="B12" s="105"/>
      <c r="C12" s="105"/>
      <c r="D12" s="106"/>
      <c r="E12" s="113"/>
      <c r="F12" s="114"/>
      <c r="G12" s="114"/>
      <c r="H12" s="114"/>
      <c r="I12" s="114"/>
      <c r="J12" s="114"/>
      <c r="K12" s="114"/>
      <c r="L12" s="114"/>
      <c r="M12" s="114"/>
      <c r="N12" s="115"/>
      <c r="P12" s="71" t="s">
        <v>16</v>
      </c>
      <c r="Q12" s="72"/>
      <c r="R12" s="72"/>
      <c r="S12" s="72"/>
      <c r="T12" s="75" t="str">
        <f>E91</f>
        <v>雨水幹線及び雨水枝線の整備については、概ね目標どおり整備を実施することができた。また、雨水管理総合計画に基づく雨水管整備を推進するための設計業務委託の着手ができたことから、今後も着実に推進していく必要がある。既存の雨水管調査については、簡易テレビカメラ調査及び潜行目視調査を実施することができ、概ね目標どおりに調査を進めることができている。</v>
      </c>
      <c r="U12" s="4238"/>
      <c r="V12" s="4238"/>
      <c r="W12" s="4238"/>
      <c r="X12" s="4239"/>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07"/>
      <c r="B13" s="108"/>
      <c r="C13" s="108"/>
      <c r="D13" s="109"/>
      <c r="E13" s="116"/>
      <c r="F13" s="117"/>
      <c r="G13" s="117"/>
      <c r="H13" s="117"/>
      <c r="I13" s="117"/>
      <c r="J13" s="117"/>
      <c r="K13" s="117"/>
      <c r="L13" s="117"/>
      <c r="M13" s="117"/>
      <c r="N13" s="118"/>
      <c r="P13" s="71"/>
      <c r="Q13" s="72"/>
      <c r="R13" s="72"/>
      <c r="S13" s="72"/>
      <c r="T13" s="75"/>
      <c r="U13" s="78"/>
      <c r="V13" s="78"/>
      <c r="W13" s="78"/>
      <c r="X13" s="79"/>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4240" t="s">
        <v>17</v>
      </c>
      <c r="B14" s="4241"/>
      <c r="C14" s="4241"/>
      <c r="D14" s="4241"/>
      <c r="E14" s="4242" t="str">
        <f>E51</f>
        <v>■市が直接実施  ■一部委託  □全部委託・指定管理  □その他</v>
      </c>
      <c r="F14" s="4243"/>
      <c r="G14" s="4243"/>
      <c r="H14" s="4243"/>
      <c r="I14" s="4243"/>
      <c r="J14" s="4243"/>
      <c r="K14" s="4243"/>
      <c r="L14" s="4243"/>
      <c r="M14" s="4243"/>
      <c r="N14" s="4244"/>
      <c r="P14" s="71"/>
      <c r="Q14" s="72"/>
      <c r="R14" s="72"/>
      <c r="S14" s="72"/>
      <c r="T14" s="75"/>
      <c r="U14" s="78"/>
      <c r="V14" s="78"/>
      <c r="W14" s="78"/>
      <c r="X14" s="7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4240" t="s">
        <v>18</v>
      </c>
      <c r="B15" s="4241"/>
      <c r="C15" s="4241"/>
      <c r="D15" s="4241"/>
      <c r="E15" s="4242" t="str">
        <f>E52</f>
        <v>■国・県の制度　 □国・県の制度＋市独自の制度　 □市独自の制度</v>
      </c>
      <c r="F15" s="4243"/>
      <c r="G15" s="4243"/>
      <c r="H15" s="4243"/>
      <c r="I15" s="4243"/>
      <c r="J15" s="4243"/>
      <c r="K15" s="4243"/>
      <c r="L15" s="4243"/>
      <c r="M15" s="4243"/>
      <c r="N15" s="4244"/>
      <c r="P15" s="71"/>
      <c r="Q15" s="72"/>
      <c r="R15" s="72"/>
      <c r="S15" s="72"/>
      <c r="T15" s="75"/>
      <c r="U15" s="78"/>
      <c r="V15" s="78"/>
      <c r="W15" s="78"/>
      <c r="X15" s="79"/>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4245" t="s">
        <v>19</v>
      </c>
      <c r="B16" s="4246"/>
      <c r="C16" s="4246"/>
      <c r="D16" s="4246"/>
      <c r="E16" s="4247" t="str">
        <f>E53</f>
        <v>下水道法</v>
      </c>
      <c r="F16" s="4248"/>
      <c r="G16" s="4248"/>
      <c r="H16" s="4248"/>
      <c r="I16" s="4248"/>
      <c r="J16" s="4248"/>
      <c r="K16" s="4248"/>
      <c r="L16" s="4248"/>
      <c r="M16" s="4248"/>
      <c r="N16" s="4249"/>
      <c r="P16" s="73"/>
      <c r="Q16" s="74"/>
      <c r="R16" s="74"/>
      <c r="S16" s="74"/>
      <c r="T16" s="80"/>
      <c r="U16" s="81"/>
      <c r="V16" s="81"/>
      <c r="W16" s="81"/>
      <c r="X16" s="8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63" t="s">
        <v>20</v>
      </c>
      <c r="B18" s="64"/>
      <c r="C18" s="64"/>
      <c r="D18" s="64"/>
      <c r="E18" s="64"/>
      <c r="F18" s="64"/>
      <c r="G18" s="64"/>
      <c r="H18" s="64"/>
      <c r="I18" s="64"/>
      <c r="J18" s="64"/>
      <c r="K18" s="64"/>
      <c r="L18" s="64"/>
      <c r="M18" s="64"/>
      <c r="N18" s="65"/>
      <c r="P18" s="63" t="s">
        <v>21</v>
      </c>
      <c r="Q18" s="64"/>
      <c r="R18" s="64"/>
      <c r="S18" s="64"/>
      <c r="T18" s="66"/>
      <c r="U18" s="64"/>
      <c r="V18" s="64"/>
      <c r="W18" s="64"/>
      <c r="X18" s="65"/>
      <c r="Z18" s="8"/>
    </row>
    <row r="19" spans="1:52" s="4" customFormat="1" ht="19.5" customHeight="1" thickTop="1" x14ac:dyDescent="0.15">
      <c r="A19" s="43" t="s">
        <v>22</v>
      </c>
      <c r="B19" s="44"/>
      <c r="C19" s="44"/>
      <c r="D19" s="44"/>
      <c r="E19" s="44" t="s">
        <v>23</v>
      </c>
      <c r="F19" s="44"/>
      <c r="G19" s="44" t="s">
        <v>24</v>
      </c>
      <c r="H19" s="44"/>
      <c r="I19" s="44" t="s">
        <v>25</v>
      </c>
      <c r="J19" s="44"/>
      <c r="K19" s="44" t="s">
        <v>26</v>
      </c>
      <c r="L19" s="44"/>
      <c r="M19" s="44" t="s">
        <v>27</v>
      </c>
      <c r="N19" s="121"/>
      <c r="P19" s="71" t="s">
        <v>28</v>
      </c>
      <c r="Q19" s="72"/>
      <c r="R19" s="72"/>
      <c r="S19" s="122"/>
      <c r="T19" s="123" t="str">
        <f>LEFT(E98,1)</f>
        <v>Ⅲ</v>
      </c>
      <c r="U19" s="127" t="s">
        <v>29</v>
      </c>
      <c r="V19" s="128"/>
      <c r="W19" s="128"/>
      <c r="X19" s="129"/>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71" t="s">
        <v>30</v>
      </c>
      <c r="B20" s="72" t="s">
        <v>31</v>
      </c>
      <c r="C20" s="72"/>
      <c r="D20" s="72"/>
      <c r="E20" s="126">
        <f>IFERROR(IF($AA$38+1&gt;=$AE$38,E$57,IF(E$57=0,"",E$57)),"")</f>
        <v>691962300</v>
      </c>
      <c r="F20" s="126"/>
      <c r="G20" s="126"/>
      <c r="H20" s="126"/>
      <c r="I20" s="126"/>
      <c r="J20" s="126"/>
      <c r="K20" s="126"/>
      <c r="L20" s="126"/>
      <c r="M20" s="126"/>
      <c r="N20" s="130"/>
      <c r="P20" s="71"/>
      <c r="Q20" s="72"/>
      <c r="R20" s="72"/>
      <c r="S20" s="122"/>
      <c r="T20" s="124"/>
      <c r="U20" s="127"/>
      <c r="V20" s="128"/>
      <c r="W20" s="128"/>
      <c r="X20" s="129"/>
      <c r="Z20" s="8"/>
    </row>
    <row r="21" spans="1:52" ht="19.5" customHeight="1" x14ac:dyDescent="0.15">
      <c r="A21" s="71"/>
      <c r="B21" s="72" t="s">
        <v>32</v>
      </c>
      <c r="C21" s="72" t="s">
        <v>33</v>
      </c>
      <c r="D21" s="72"/>
      <c r="E21" s="9"/>
      <c r="F21" s="10">
        <f>IFERROR(IF($AA$38+1&gt;=$AE$38,F$58,IF(F$58=0,"",F$58)),"")</f>
        <v>74603120</v>
      </c>
      <c r="G21" s="9"/>
      <c r="H21" s="10"/>
      <c r="I21" s="9"/>
      <c r="J21" s="10"/>
      <c r="K21" s="9"/>
      <c r="L21" s="10"/>
      <c r="M21" s="9"/>
      <c r="N21" s="11"/>
      <c r="P21" s="71"/>
      <c r="Q21" s="72"/>
      <c r="R21" s="72"/>
      <c r="S21" s="122"/>
      <c r="T21" s="124"/>
      <c r="U21" s="127"/>
      <c r="V21" s="128"/>
      <c r="W21" s="128"/>
      <c r="X21" s="129"/>
      <c r="Z21" s="8"/>
    </row>
    <row r="22" spans="1:52" ht="19.5" customHeight="1" x14ac:dyDescent="0.15">
      <c r="A22" s="71"/>
      <c r="B22" s="72"/>
      <c r="C22" s="72" t="s">
        <v>34</v>
      </c>
      <c r="D22" s="72"/>
      <c r="E22" s="9"/>
      <c r="F22" s="10">
        <f>IFERROR(IF($AA$38+1&gt;=$AE$38,F$59,IF(F$59=0,"",F$59)),"")</f>
        <v>388300000</v>
      </c>
      <c r="G22" s="9"/>
      <c r="H22" s="10"/>
      <c r="I22" s="9"/>
      <c r="J22" s="10"/>
      <c r="K22" s="9"/>
      <c r="L22" s="10"/>
      <c r="M22" s="9"/>
      <c r="N22" s="11"/>
      <c r="P22" s="71"/>
      <c r="Q22" s="72"/>
      <c r="R22" s="72"/>
      <c r="S22" s="122"/>
      <c r="T22" s="124"/>
      <c r="U22" s="127"/>
      <c r="V22" s="128"/>
      <c r="W22" s="128"/>
      <c r="X22" s="129"/>
      <c r="Z22" s="8"/>
    </row>
    <row r="23" spans="1:52" ht="19.5" customHeight="1" x14ac:dyDescent="0.15">
      <c r="A23" s="71"/>
      <c r="B23" s="72" t="s">
        <v>35</v>
      </c>
      <c r="C23" s="72"/>
      <c r="D23" s="72"/>
      <c r="E23" s="126">
        <f>IFERROR(IF($AA$38+1&gt;=$AE$38,E$60,IF(E$60=0,"",E$60)),"")</f>
        <v>462903120</v>
      </c>
      <c r="F23" s="126"/>
      <c r="G23" s="126"/>
      <c r="H23" s="126"/>
      <c r="I23" s="126"/>
      <c r="J23" s="126"/>
      <c r="K23" s="126"/>
      <c r="L23" s="126"/>
      <c r="M23" s="126"/>
      <c r="N23" s="130"/>
      <c r="P23" s="71"/>
      <c r="Q23" s="72"/>
      <c r="R23" s="72"/>
      <c r="S23" s="122"/>
      <c r="T23" s="124"/>
      <c r="U23" s="127"/>
      <c r="V23" s="128"/>
      <c r="W23" s="128"/>
      <c r="X23" s="129"/>
      <c r="Z23" s="8"/>
    </row>
    <row r="24" spans="1:52" ht="19.5" customHeight="1" x14ac:dyDescent="0.15">
      <c r="A24" s="71"/>
      <c r="B24" s="72" t="s">
        <v>36</v>
      </c>
      <c r="C24" s="72"/>
      <c r="D24" s="72"/>
      <c r="E24" s="126">
        <f>IFERROR(IF($AA$38+1&gt;=$AE$38,E$61,IF(E$61&gt;0,E$61,"")),"")</f>
        <v>53059180</v>
      </c>
      <c r="F24" s="126"/>
      <c r="G24" s="126"/>
      <c r="H24" s="126"/>
      <c r="I24" s="126"/>
      <c r="J24" s="126"/>
      <c r="K24" s="126"/>
      <c r="L24" s="126"/>
      <c r="M24" s="126"/>
      <c r="N24" s="130"/>
      <c r="P24" s="71"/>
      <c r="Q24" s="72"/>
      <c r="R24" s="72"/>
      <c r="S24" s="122"/>
      <c r="T24" s="124"/>
      <c r="U24" s="127"/>
      <c r="V24" s="128"/>
      <c r="W24" s="128"/>
      <c r="X24" s="129"/>
      <c r="Z24" s="8"/>
    </row>
    <row r="25" spans="1:52" ht="19.5" customHeight="1" thickBot="1" x14ac:dyDescent="0.2">
      <c r="A25" s="71"/>
      <c r="B25" s="72" t="s">
        <v>37</v>
      </c>
      <c r="C25" s="72"/>
      <c r="D25" s="72"/>
      <c r="E25" s="131">
        <f>IFERROR(IF($AA$38+1&gt;=$AE$38,E$62,IF(E$62&gt;0,E$62,"")),"")</f>
        <v>0.66897158992621419</v>
      </c>
      <c r="F25" s="131"/>
      <c r="G25" s="131"/>
      <c r="H25" s="131"/>
      <c r="I25" s="131"/>
      <c r="J25" s="131"/>
      <c r="K25" s="131"/>
      <c r="L25" s="131"/>
      <c r="M25" s="131"/>
      <c r="N25" s="132"/>
      <c r="P25" s="71"/>
      <c r="Q25" s="72"/>
      <c r="R25" s="72"/>
      <c r="S25" s="122"/>
      <c r="T25" s="125"/>
      <c r="U25" s="127"/>
      <c r="V25" s="128"/>
      <c r="W25" s="128"/>
      <c r="X25" s="129"/>
    </row>
    <row r="26" spans="1:52" ht="15.75" customHeight="1" thickTop="1" x14ac:dyDescent="0.15">
      <c r="A26" s="43" t="s">
        <v>38</v>
      </c>
      <c r="B26" s="44"/>
      <c r="C26" s="44"/>
      <c r="D26" s="44"/>
      <c r="E26" s="142" t="str">
        <f>E63</f>
        <v>雨水幹線及び雨水枝線の整備のほか、雨水管理総合計画に基づく雨水管整備を推進を図るための、設計業務委託の着手、既存の雨水管に係る簡易テレビカメラ調査、潜行目視調査等を実施した。</v>
      </c>
      <c r="F26" s="142"/>
      <c r="G26" s="142"/>
      <c r="H26" s="142"/>
      <c r="I26" s="142"/>
      <c r="J26" s="142"/>
      <c r="K26" s="142"/>
      <c r="L26" s="142"/>
      <c r="M26" s="142"/>
      <c r="N26" s="143"/>
      <c r="O26" s="12"/>
      <c r="P26" s="4253" t="s">
        <v>39</v>
      </c>
      <c r="Q26" s="4254"/>
      <c r="R26" s="4254"/>
      <c r="S26" s="4265"/>
      <c r="T26" s="75" t="str">
        <f>E105</f>
        <v>降雨時における雨水を速やかに排除し、安全で快適なまちづくりのため、雨水幹線及び雨水枝線の整備や溢水対策の推進に努める。また、近年の降雨の局地化・激甚化や都市化の進展に伴い、既存雨水管の能力では対応できない状況があることから、新座市雨水管理総合計画に基づき、優先順位を付けて雨水管整備や更なる溢水対策に努める。</v>
      </c>
      <c r="U26" s="4238"/>
      <c r="V26" s="4238"/>
      <c r="W26" s="4238"/>
      <c r="X26" s="4239"/>
    </row>
    <row r="27" spans="1:52" ht="15.75" customHeight="1" x14ac:dyDescent="0.15">
      <c r="A27" s="43"/>
      <c r="B27" s="44"/>
      <c r="C27" s="44"/>
      <c r="D27" s="44"/>
      <c r="E27" s="142"/>
      <c r="F27" s="142"/>
      <c r="G27" s="142"/>
      <c r="H27" s="142"/>
      <c r="I27" s="142"/>
      <c r="J27" s="142"/>
      <c r="K27" s="142"/>
      <c r="L27" s="142"/>
      <c r="M27" s="142"/>
      <c r="N27" s="143"/>
      <c r="O27" s="12"/>
      <c r="P27" s="145"/>
      <c r="Q27" s="146"/>
      <c r="R27" s="146"/>
      <c r="S27" s="147"/>
      <c r="T27" s="75"/>
      <c r="U27" s="78"/>
      <c r="V27" s="78"/>
      <c r="W27" s="78"/>
      <c r="X27" s="79"/>
    </row>
    <row r="28" spans="1:52" ht="15.75" customHeight="1" x14ac:dyDescent="0.15">
      <c r="A28" s="43"/>
      <c r="B28" s="44"/>
      <c r="C28" s="44"/>
      <c r="D28" s="44"/>
      <c r="E28" s="142"/>
      <c r="F28" s="142"/>
      <c r="G28" s="142"/>
      <c r="H28" s="142"/>
      <c r="I28" s="142"/>
      <c r="J28" s="142"/>
      <c r="K28" s="142"/>
      <c r="L28" s="142"/>
      <c r="M28" s="142"/>
      <c r="N28" s="143"/>
      <c r="O28" s="12"/>
      <c r="P28" s="145"/>
      <c r="Q28" s="146"/>
      <c r="R28" s="146"/>
      <c r="S28" s="147"/>
      <c r="T28" s="75"/>
      <c r="U28" s="78"/>
      <c r="V28" s="78"/>
      <c r="W28" s="78"/>
      <c r="X28" s="79"/>
    </row>
    <row r="29" spans="1:52" ht="15.75" customHeight="1" x14ac:dyDescent="0.15">
      <c r="A29" s="43"/>
      <c r="B29" s="44"/>
      <c r="C29" s="44"/>
      <c r="D29" s="44"/>
      <c r="E29" s="142"/>
      <c r="F29" s="142"/>
      <c r="G29" s="142"/>
      <c r="H29" s="142"/>
      <c r="I29" s="142"/>
      <c r="J29" s="142"/>
      <c r="K29" s="142"/>
      <c r="L29" s="142"/>
      <c r="M29" s="142"/>
      <c r="N29" s="143"/>
      <c r="O29" s="12"/>
      <c r="P29" s="145"/>
      <c r="Q29" s="146"/>
      <c r="R29" s="146"/>
      <c r="S29" s="147"/>
      <c r="T29" s="75"/>
      <c r="U29" s="78"/>
      <c r="V29" s="78"/>
      <c r="W29" s="78"/>
      <c r="X29" s="79"/>
    </row>
    <row r="30" spans="1:52" ht="15.75" customHeight="1" x14ac:dyDescent="0.15">
      <c r="A30" s="43"/>
      <c r="B30" s="44"/>
      <c r="C30" s="44"/>
      <c r="D30" s="44"/>
      <c r="E30" s="142"/>
      <c r="F30" s="142"/>
      <c r="G30" s="142"/>
      <c r="H30" s="142"/>
      <c r="I30" s="142"/>
      <c r="J30" s="142"/>
      <c r="K30" s="142"/>
      <c r="L30" s="142"/>
      <c r="M30" s="142"/>
      <c r="N30" s="143"/>
      <c r="O30" s="12"/>
      <c r="P30" s="145"/>
      <c r="Q30" s="146"/>
      <c r="R30" s="146"/>
      <c r="S30" s="147"/>
      <c r="T30" s="75"/>
      <c r="U30" s="78"/>
      <c r="V30" s="78"/>
      <c r="W30" s="78"/>
      <c r="X30" s="79"/>
    </row>
    <row r="31" spans="1:52" ht="19.5" customHeight="1" x14ac:dyDescent="0.15">
      <c r="A31" s="43" t="s">
        <v>22</v>
      </c>
      <c r="B31" s="44"/>
      <c r="C31" s="44"/>
      <c r="D31" s="44"/>
      <c r="E31" s="44" t="s">
        <v>23</v>
      </c>
      <c r="F31" s="44"/>
      <c r="G31" s="44" t="s">
        <v>24</v>
      </c>
      <c r="H31" s="44"/>
      <c r="I31" s="44" t="s">
        <v>25</v>
      </c>
      <c r="J31" s="44"/>
      <c r="K31" s="44" t="s">
        <v>26</v>
      </c>
      <c r="L31" s="44"/>
      <c r="M31" s="44" t="s">
        <v>27</v>
      </c>
      <c r="N31" s="121"/>
      <c r="O31" s="12"/>
      <c r="P31" s="145"/>
      <c r="Q31" s="146"/>
      <c r="R31" s="146"/>
      <c r="S31" s="147"/>
      <c r="T31" s="75"/>
      <c r="U31" s="78"/>
      <c r="V31" s="78"/>
      <c r="W31" s="78"/>
      <c r="X31" s="79"/>
    </row>
    <row r="32" spans="1:52" ht="19.5" customHeight="1" x14ac:dyDescent="0.15">
      <c r="A32" s="13"/>
      <c r="B32" s="72" t="s">
        <v>40</v>
      </c>
      <c r="C32" s="72"/>
      <c r="D32" s="14" t="s">
        <v>41</v>
      </c>
      <c r="E32" s="139"/>
      <c r="F32" s="140"/>
      <c r="G32" s="139"/>
      <c r="H32" s="140"/>
      <c r="I32" s="139"/>
      <c r="J32" s="140"/>
      <c r="K32" s="139"/>
      <c r="L32" s="140"/>
      <c r="M32" s="139"/>
      <c r="N32" s="141"/>
      <c r="O32" s="12"/>
      <c r="P32" s="145"/>
      <c r="Q32" s="146"/>
      <c r="R32" s="146"/>
      <c r="S32" s="147"/>
      <c r="T32" s="75"/>
      <c r="U32" s="78"/>
      <c r="V32" s="78"/>
      <c r="W32" s="78"/>
      <c r="X32" s="79"/>
    </row>
    <row r="33" spans="1:35" ht="23.25" customHeight="1" x14ac:dyDescent="0.15">
      <c r="A33" s="71" t="s">
        <v>42</v>
      </c>
      <c r="B33" s="135" t="str">
        <f>B70</f>
        <v>雨水管渠整備延長</v>
      </c>
      <c r="C33" s="135"/>
      <c r="D33" s="15" t="str">
        <f t="shared" ref="D33:E36" si="1">D70</f>
        <v>ｍ</v>
      </c>
      <c r="E33" s="133">
        <f t="shared" si="1"/>
        <v>730.75</v>
      </c>
      <c r="F33" s="133"/>
      <c r="G33" s="133" t="str">
        <f>G70</f>
        <v/>
      </c>
      <c r="H33" s="133"/>
      <c r="I33" s="133" t="str">
        <f>I70</f>
        <v/>
      </c>
      <c r="J33" s="133"/>
      <c r="K33" s="133" t="str">
        <f>K70</f>
        <v/>
      </c>
      <c r="L33" s="133"/>
      <c r="M33" s="133" t="str">
        <f>M70</f>
        <v/>
      </c>
      <c r="N33" s="134"/>
      <c r="O33" s="12"/>
      <c r="P33" s="145"/>
      <c r="Q33" s="146"/>
      <c r="R33" s="146"/>
      <c r="S33" s="147"/>
      <c r="T33" s="75"/>
      <c r="U33" s="78"/>
      <c r="V33" s="78"/>
      <c r="W33" s="78"/>
      <c r="X33" s="79"/>
    </row>
    <row r="34" spans="1:35" ht="23.25" customHeight="1" x14ac:dyDescent="0.15">
      <c r="A34" s="71"/>
      <c r="B34" s="135" t="str">
        <f>B71</f>
        <v>雨水整備面積</v>
      </c>
      <c r="C34" s="135"/>
      <c r="D34" s="15" t="str">
        <f t="shared" si="1"/>
        <v>ha</v>
      </c>
      <c r="E34" s="133">
        <f t="shared" si="1"/>
        <v>849.9</v>
      </c>
      <c r="F34" s="133"/>
      <c r="G34" s="133" t="str">
        <f>G71</f>
        <v/>
      </c>
      <c r="H34" s="133"/>
      <c r="I34" s="133" t="str">
        <f>I71</f>
        <v/>
      </c>
      <c r="J34" s="133"/>
      <c r="K34" s="133" t="str">
        <f>K71</f>
        <v/>
      </c>
      <c r="L34" s="133"/>
      <c r="M34" s="133" t="str">
        <f>M71</f>
        <v/>
      </c>
      <c r="N34" s="134"/>
      <c r="O34" s="12"/>
      <c r="P34" s="145"/>
      <c r="Q34" s="146"/>
      <c r="R34" s="146"/>
      <c r="S34" s="147"/>
      <c r="T34" s="75"/>
      <c r="U34" s="78"/>
      <c r="V34" s="78"/>
      <c r="W34" s="78"/>
      <c r="X34" s="79"/>
    </row>
    <row r="35" spans="1:35" ht="23.25" customHeight="1" x14ac:dyDescent="0.15">
      <c r="A35" s="71"/>
      <c r="B35" s="135" t="str">
        <f>B72</f>
        <v/>
      </c>
      <c r="C35" s="135"/>
      <c r="D35" s="15" t="str">
        <f t="shared" si="1"/>
        <v/>
      </c>
      <c r="E35" s="133" t="str">
        <f t="shared" si="1"/>
        <v/>
      </c>
      <c r="F35" s="133"/>
      <c r="G35" s="133" t="str">
        <f>G72</f>
        <v/>
      </c>
      <c r="H35" s="133"/>
      <c r="I35" s="133" t="str">
        <f>I72</f>
        <v/>
      </c>
      <c r="J35" s="133"/>
      <c r="K35" s="133" t="str">
        <f>K72</f>
        <v/>
      </c>
      <c r="L35" s="133"/>
      <c r="M35" s="133" t="str">
        <f>M72</f>
        <v/>
      </c>
      <c r="N35" s="134"/>
      <c r="O35" s="12"/>
      <c r="P35" s="145"/>
      <c r="Q35" s="146"/>
      <c r="R35" s="146"/>
      <c r="S35" s="147"/>
      <c r="T35" s="75"/>
      <c r="U35" s="78"/>
      <c r="V35" s="78"/>
      <c r="W35" s="78"/>
      <c r="X35" s="79"/>
    </row>
    <row r="36" spans="1:35" ht="23.25" customHeight="1" thickBot="1" x14ac:dyDescent="0.2">
      <c r="A36" s="73"/>
      <c r="B36" s="136" t="str">
        <f>B73</f>
        <v/>
      </c>
      <c r="C36" s="136"/>
      <c r="D36" s="16" t="str">
        <f t="shared" si="1"/>
        <v/>
      </c>
      <c r="E36" s="137" t="str">
        <f t="shared" si="1"/>
        <v/>
      </c>
      <c r="F36" s="137"/>
      <c r="G36" s="137" t="str">
        <f>G73</f>
        <v/>
      </c>
      <c r="H36" s="137"/>
      <c r="I36" s="137" t="str">
        <f>I73</f>
        <v/>
      </c>
      <c r="J36" s="137"/>
      <c r="K36" s="137" t="str">
        <f>K73</f>
        <v/>
      </c>
      <c r="L36" s="137"/>
      <c r="M36" s="137" t="str">
        <f>M73</f>
        <v/>
      </c>
      <c r="N36" s="138"/>
      <c r="O36" s="12"/>
      <c r="P36" s="148"/>
      <c r="Q36" s="149"/>
      <c r="R36" s="149"/>
      <c r="S36" s="150"/>
      <c r="T36" s="80"/>
      <c r="U36" s="81"/>
      <c r="V36" s="81"/>
      <c r="W36" s="81"/>
      <c r="X36" s="82"/>
    </row>
    <row r="37" spans="1:35" ht="14.25" thickTop="1" x14ac:dyDescent="0.15"/>
    <row r="38" spans="1:35" x14ac:dyDescent="0.15">
      <c r="AA38" s="2">
        <v>5</v>
      </c>
      <c r="AE38" s="17">
        <v>5</v>
      </c>
      <c r="AF38" s="17">
        <v>6</v>
      </c>
      <c r="AG38" s="17">
        <v>7</v>
      </c>
      <c r="AH38" s="17">
        <v>8</v>
      </c>
      <c r="AI38" s="17">
        <v>9</v>
      </c>
    </row>
    <row r="39" spans="1:35" ht="25.5" thickBot="1" x14ac:dyDescent="0.2">
      <c r="A39" s="62" t="str">
        <f>"第５次新座市総合計画実施計画　事務事業評価シート
（対象：令和"&amp;DBCS(AA38)&amp;"年度実施事業）"</f>
        <v>第５次新座市総合計画実施計画　事務事業評価シート
（対象：令和５年度実施事業）</v>
      </c>
      <c r="B39" s="62"/>
      <c r="C39" s="62"/>
      <c r="D39" s="62"/>
      <c r="E39" s="62"/>
      <c r="F39" s="62"/>
      <c r="G39" s="62"/>
      <c r="H39" s="62"/>
      <c r="I39" s="62"/>
      <c r="J39" s="62"/>
      <c r="K39" s="62"/>
      <c r="L39" s="62"/>
      <c r="M39" s="62"/>
      <c r="N39" s="62"/>
      <c r="O39" s="62"/>
      <c r="P39" s="62"/>
      <c r="Q39" s="62"/>
      <c r="R39" s="62"/>
      <c r="S39" s="62"/>
      <c r="T39" s="62"/>
      <c r="U39" s="62"/>
      <c r="V39" s="62"/>
      <c r="W39" s="62"/>
      <c r="X39" s="62"/>
    </row>
    <row r="40" spans="1:35" ht="17.25" thickTop="1" x14ac:dyDescent="0.15">
      <c r="A40" s="63" t="s">
        <v>0</v>
      </c>
      <c r="B40" s="64"/>
      <c r="C40" s="64"/>
      <c r="D40" s="64"/>
      <c r="E40" s="64"/>
      <c r="F40" s="64"/>
      <c r="G40" s="64"/>
      <c r="H40" s="64"/>
      <c r="I40" s="64"/>
      <c r="J40" s="64"/>
      <c r="K40" s="64"/>
      <c r="L40" s="64"/>
      <c r="M40" s="64"/>
      <c r="N40" s="65"/>
    </row>
    <row r="41" spans="1:35" ht="20.100000000000001" customHeight="1" x14ac:dyDescent="0.15">
      <c r="A41" s="43" t="s">
        <v>2</v>
      </c>
      <c r="B41" s="44"/>
      <c r="C41" s="44"/>
      <c r="D41" s="44"/>
      <c r="E41" s="45" t="str">
        <f>"第" &amp; AA41 &amp; "章　" &amp; AB41</f>
        <v>第3章　基本政策３　やすらぎと利便性が共存するまち【都市整備】</v>
      </c>
      <c r="F41" s="45"/>
      <c r="G41" s="45"/>
      <c r="H41" s="45"/>
      <c r="I41" s="45"/>
      <c r="J41" s="45"/>
      <c r="K41" s="45"/>
      <c r="L41" s="45"/>
      <c r="M41" s="45"/>
      <c r="N41" s="46"/>
      <c r="AA41" s="2">
        <v>3</v>
      </c>
      <c r="AB41" s="2" t="s">
        <v>43</v>
      </c>
    </row>
    <row r="42" spans="1:35" ht="20.100000000000001" customHeight="1" x14ac:dyDescent="0.15">
      <c r="A42" s="43" t="s">
        <v>5</v>
      </c>
      <c r="B42" s="44"/>
      <c r="C42" s="44"/>
      <c r="D42" s="44"/>
      <c r="E42" s="45" t="str">
        <f>"第" &amp; AA42 &amp; "節　" &amp; AB42</f>
        <v>第7節　下水道</v>
      </c>
      <c r="F42" s="45"/>
      <c r="G42" s="45"/>
      <c r="H42" s="45"/>
      <c r="I42" s="45"/>
      <c r="J42" s="45"/>
      <c r="K42" s="45"/>
      <c r="L42" s="45"/>
      <c r="M42" s="45"/>
      <c r="N42" s="46"/>
      <c r="AA42" s="2">
        <v>7</v>
      </c>
      <c r="AB42" s="2" t="s">
        <v>469</v>
      </c>
    </row>
    <row r="43" spans="1:35" ht="20.100000000000001" customHeight="1" x14ac:dyDescent="0.15">
      <c r="A43" s="43" t="s">
        <v>6</v>
      </c>
      <c r="B43" s="44"/>
      <c r="C43" s="44"/>
      <c r="D43" s="44"/>
      <c r="E43" s="45" t="str">
        <f>AB43</f>
        <v>施策１　下水道の整備促進</v>
      </c>
      <c r="F43" s="45"/>
      <c r="G43" s="45"/>
      <c r="H43" s="45"/>
      <c r="I43" s="45"/>
      <c r="J43" s="45"/>
      <c r="K43" s="45"/>
      <c r="L43" s="45"/>
      <c r="M43" s="45"/>
      <c r="N43" s="46"/>
      <c r="AA43" s="2">
        <v>1</v>
      </c>
      <c r="AB43" s="2" t="s">
        <v>470</v>
      </c>
    </row>
    <row r="44" spans="1:35" ht="20.100000000000001" customHeight="1" x14ac:dyDescent="0.15">
      <c r="A44" s="4277" t="s">
        <v>9</v>
      </c>
      <c r="B44" s="4278"/>
      <c r="C44" s="4278"/>
      <c r="D44" s="4278"/>
      <c r="E44" s="4279" t="s">
        <v>496</v>
      </c>
      <c r="F44" s="4280"/>
      <c r="G44" s="4280"/>
      <c r="H44" s="4280"/>
      <c r="I44" s="4280"/>
      <c r="J44" s="4280"/>
      <c r="K44" s="4280"/>
      <c r="L44" s="4280"/>
      <c r="M44" s="4280"/>
      <c r="N44" s="4281"/>
    </row>
    <row r="45" spans="1:35" ht="20.100000000000001" customHeight="1" x14ac:dyDescent="0.15">
      <c r="A45" s="4272" t="s">
        <v>10</v>
      </c>
      <c r="B45" s="4273"/>
      <c r="C45" s="4273"/>
      <c r="D45" s="4273"/>
      <c r="E45" s="4282" t="s">
        <v>472</v>
      </c>
      <c r="F45" s="4283"/>
      <c r="G45" s="4283"/>
      <c r="H45" s="4283"/>
      <c r="I45" s="4283"/>
      <c r="J45" s="4283"/>
      <c r="K45" s="4283"/>
      <c r="L45" s="4283"/>
      <c r="M45" s="4283"/>
      <c r="N45" s="4284"/>
    </row>
    <row r="46" spans="1:35" ht="20.100000000000001" customHeight="1" x14ac:dyDescent="0.15">
      <c r="A46" s="4266" t="s">
        <v>13</v>
      </c>
      <c r="B46" s="4267"/>
      <c r="C46" s="4267"/>
      <c r="D46" s="4268"/>
      <c r="E46" s="4269" t="s">
        <v>497</v>
      </c>
      <c r="F46" s="4270"/>
      <c r="G46" s="4270"/>
      <c r="H46" s="4270"/>
      <c r="I46" s="4270"/>
      <c r="J46" s="4270"/>
      <c r="K46" s="4270"/>
      <c r="L46" s="4270"/>
      <c r="M46" s="4270"/>
      <c r="N46" s="4271"/>
    </row>
    <row r="47" spans="1:35" ht="20.100000000000001" customHeight="1" x14ac:dyDescent="0.15">
      <c r="A47" s="104"/>
      <c r="B47" s="105"/>
      <c r="C47" s="105"/>
      <c r="D47" s="106"/>
      <c r="E47" s="113"/>
      <c r="F47" s="114"/>
      <c r="G47" s="114"/>
      <c r="H47" s="114"/>
      <c r="I47" s="114"/>
      <c r="J47" s="114"/>
      <c r="K47" s="114"/>
      <c r="L47" s="114"/>
      <c r="M47" s="114"/>
      <c r="N47" s="115"/>
    </row>
    <row r="48" spans="1:35" ht="20.100000000000001" customHeight="1" x14ac:dyDescent="0.15">
      <c r="A48" s="104"/>
      <c r="B48" s="105"/>
      <c r="C48" s="105"/>
      <c r="D48" s="106"/>
      <c r="E48" s="113"/>
      <c r="F48" s="114"/>
      <c r="G48" s="114"/>
      <c r="H48" s="114"/>
      <c r="I48" s="114"/>
      <c r="J48" s="114"/>
      <c r="K48" s="114"/>
      <c r="L48" s="114"/>
      <c r="M48" s="114"/>
      <c r="N48" s="115"/>
    </row>
    <row r="49" spans="1:40" ht="20.100000000000001" customHeight="1" x14ac:dyDescent="0.15">
      <c r="A49" s="104"/>
      <c r="B49" s="105"/>
      <c r="C49" s="105"/>
      <c r="D49" s="106"/>
      <c r="E49" s="113"/>
      <c r="F49" s="114"/>
      <c r="G49" s="114"/>
      <c r="H49" s="114"/>
      <c r="I49" s="114"/>
      <c r="J49" s="114"/>
      <c r="K49" s="114"/>
      <c r="L49" s="114"/>
      <c r="M49" s="114"/>
      <c r="N49" s="115"/>
    </row>
    <row r="50" spans="1:40" ht="20.100000000000001" customHeight="1" x14ac:dyDescent="0.15">
      <c r="A50" s="107"/>
      <c r="B50" s="108"/>
      <c r="C50" s="108"/>
      <c r="D50" s="109"/>
      <c r="E50" s="116"/>
      <c r="F50" s="117"/>
      <c r="G50" s="117"/>
      <c r="H50" s="117"/>
      <c r="I50" s="117"/>
      <c r="J50" s="117"/>
      <c r="K50" s="117"/>
      <c r="L50" s="117"/>
      <c r="M50" s="117"/>
      <c r="N50" s="118"/>
    </row>
    <row r="51" spans="1:40" ht="20.100000000000001" customHeight="1" x14ac:dyDescent="0.15">
      <c r="A51" s="4272" t="s">
        <v>17</v>
      </c>
      <c r="B51" s="4273"/>
      <c r="C51" s="4273"/>
      <c r="D51" s="4273"/>
      <c r="E51" s="4274" t="str">
        <f>AA52 &amp; "市が直接実施  " &amp; AB52  &amp; "一部委託  "  &amp; AC52 &amp; "全部委託・指定管理  " &amp; AD52 &amp; "その他"</f>
        <v>■市が直接実施  ■一部委託  □全部委託・指定管理  □その他</v>
      </c>
      <c r="F51" s="4275"/>
      <c r="G51" s="4275"/>
      <c r="H51" s="4275"/>
      <c r="I51" s="4275"/>
      <c r="J51" s="4275"/>
      <c r="K51" s="4275"/>
      <c r="L51" s="4275"/>
      <c r="M51" s="4275"/>
      <c r="N51" s="4276"/>
    </row>
    <row r="52" spans="1:40" ht="20.100000000000001" customHeight="1" x14ac:dyDescent="0.15">
      <c r="A52" s="4272" t="s">
        <v>18</v>
      </c>
      <c r="B52" s="4273"/>
      <c r="C52" s="4273"/>
      <c r="D52" s="4273"/>
      <c r="E52" s="4274" t="str">
        <f>AA53 &amp; "国・県の制度　 " &amp; AB53  &amp; "国・県の制度＋市独自の制度　 "  &amp; AC53  &amp; "市独自の制度"</f>
        <v>■国・県の制度　 □国・県の制度＋市独自の制度　 □市独自の制度</v>
      </c>
      <c r="F52" s="4275"/>
      <c r="G52" s="4275"/>
      <c r="H52" s="4275"/>
      <c r="I52" s="4275"/>
      <c r="J52" s="4275"/>
      <c r="K52" s="4275"/>
      <c r="L52" s="4275"/>
      <c r="M52" s="4275"/>
      <c r="N52" s="4276"/>
      <c r="AA52" s="2" t="s">
        <v>49</v>
      </c>
      <c r="AB52" s="2" t="s">
        <v>49</v>
      </c>
      <c r="AC52" s="2" t="s">
        <v>50</v>
      </c>
      <c r="AD52" s="2" t="s">
        <v>50</v>
      </c>
    </row>
    <row r="53" spans="1:40" ht="20.100000000000001" customHeight="1" thickBot="1" x14ac:dyDescent="0.2">
      <c r="A53" s="4285" t="s">
        <v>19</v>
      </c>
      <c r="B53" s="4286"/>
      <c r="C53" s="4286"/>
      <c r="D53" s="4286"/>
      <c r="E53" s="4287" t="s">
        <v>474</v>
      </c>
      <c r="F53" s="4288"/>
      <c r="G53" s="4288"/>
      <c r="H53" s="4288"/>
      <c r="I53" s="4288"/>
      <c r="J53" s="4288"/>
      <c r="K53" s="4288"/>
      <c r="L53" s="4288"/>
      <c r="M53" s="4288"/>
      <c r="N53" s="4289"/>
      <c r="AA53" s="2" t="s">
        <v>49</v>
      </c>
      <c r="AB53" s="2" t="s">
        <v>50</v>
      </c>
      <c r="AC53" s="2" t="s">
        <v>50</v>
      </c>
    </row>
    <row r="54" spans="1:40" ht="15" thickTop="1" thickBot="1" x14ac:dyDescent="0.2"/>
    <row r="55" spans="1:40" ht="17.25" thickTop="1" x14ac:dyDescent="0.15">
      <c r="A55" s="63" t="s">
        <v>20</v>
      </c>
      <c r="B55" s="64"/>
      <c r="C55" s="64"/>
      <c r="D55" s="64"/>
      <c r="E55" s="64"/>
      <c r="F55" s="64"/>
      <c r="G55" s="64"/>
      <c r="H55" s="64"/>
      <c r="I55" s="64"/>
      <c r="J55" s="64"/>
      <c r="K55" s="64"/>
      <c r="L55" s="64"/>
      <c r="M55" s="64"/>
      <c r="N55" s="65"/>
    </row>
    <row r="56" spans="1:40" ht="20.100000000000001" customHeight="1" x14ac:dyDescent="0.15">
      <c r="A56" s="43" t="s">
        <v>22</v>
      </c>
      <c r="B56" s="44"/>
      <c r="C56" s="44"/>
      <c r="D56" s="44"/>
      <c r="E56" s="44" t="s">
        <v>23</v>
      </c>
      <c r="F56" s="44"/>
      <c r="G56" s="44" t="s">
        <v>24</v>
      </c>
      <c r="H56" s="44"/>
      <c r="I56" s="44" t="s">
        <v>25</v>
      </c>
      <c r="J56" s="44"/>
      <c r="K56" s="44" t="s">
        <v>26</v>
      </c>
      <c r="L56" s="44"/>
      <c r="M56" s="44" t="s">
        <v>27</v>
      </c>
      <c r="N56" s="121"/>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71" t="s">
        <v>30</v>
      </c>
      <c r="B57" s="72" t="s">
        <v>31</v>
      </c>
      <c r="C57" s="72"/>
      <c r="D57" s="72"/>
      <c r="E57" s="4216">
        <v>691962300</v>
      </c>
      <c r="F57" s="4216"/>
      <c r="G57" s="126">
        <f>IFERROR(HLOOKUP($AF$38,$AA$56:$AI$57,2,FALSE)*1000,"")</f>
        <v>0</v>
      </c>
      <c r="H57" s="126"/>
      <c r="I57" s="126">
        <f>IFERROR(HLOOKUP($AG$38,$AA$56:$AI$57,2,FALSE)*1000,"")</f>
        <v>0</v>
      </c>
      <c r="J57" s="126"/>
      <c r="K57" s="126">
        <f>IFERROR(HLOOKUP($AH$38,$AA$56:$AI$57,2,FALSE)*1000,"")</f>
        <v>0</v>
      </c>
      <c r="L57" s="126"/>
      <c r="M57" s="126">
        <f>IFERROR(HLOOKUP($AI$38,$AA$56:$AI$57,2,FALSE)*1000,"")</f>
        <v>0</v>
      </c>
      <c r="N57" s="130"/>
      <c r="AA57" s="17">
        <v>0</v>
      </c>
      <c r="AB57" s="17">
        <v>0</v>
      </c>
      <c r="AC57" s="17">
        <v>0</v>
      </c>
      <c r="AD57" s="17">
        <v>0</v>
      </c>
      <c r="AE57" s="17">
        <v>0</v>
      </c>
      <c r="AF57" s="17">
        <v>0</v>
      </c>
      <c r="AG57" s="17">
        <v>0</v>
      </c>
      <c r="AH57" s="17">
        <v>0</v>
      </c>
      <c r="AI57" s="17">
        <v>0</v>
      </c>
      <c r="AJ57" s="2" t="s">
        <v>52</v>
      </c>
      <c r="AL57" s="2" t="s">
        <v>52</v>
      </c>
      <c r="AN57" s="2" t="s">
        <v>52</v>
      </c>
    </row>
    <row r="58" spans="1:40" ht="20.100000000000001" customHeight="1" x14ac:dyDescent="0.15">
      <c r="A58" s="71"/>
      <c r="B58" s="72" t="s">
        <v>32</v>
      </c>
      <c r="C58" s="72" t="s">
        <v>33</v>
      </c>
      <c r="D58" s="72"/>
      <c r="E58" s="23"/>
      <c r="F58" s="23">
        <f>SUM(E60-F59)</f>
        <v>74603120</v>
      </c>
      <c r="G58" s="9"/>
      <c r="H58" s="10">
        <f>IFERROR(G57-H59,"")</f>
        <v>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71"/>
      <c r="B59" s="72"/>
      <c r="C59" s="72" t="s">
        <v>34</v>
      </c>
      <c r="D59" s="72"/>
      <c r="E59" s="23"/>
      <c r="F59" s="23">
        <v>388300000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71"/>
      <c r="B60" s="72" t="s">
        <v>35</v>
      </c>
      <c r="C60" s="72"/>
      <c r="D60" s="72"/>
      <c r="E60" s="4216">
        <v>462903120</v>
      </c>
      <c r="F60" s="4216"/>
      <c r="G60" s="126">
        <f>IFERROR(HLOOKUP($AF$38,$AA$56:$AI$58,3,FALSE),"")</f>
        <v>0</v>
      </c>
      <c r="H60" s="126"/>
      <c r="I60" s="126">
        <f>IFERROR(HLOOKUP($AG$38,$AA$56:$AI$58,3,FALSE),"")</f>
        <v>0</v>
      </c>
      <c r="J60" s="126"/>
      <c r="K60" s="126">
        <f>IFERROR(HLOOKUP($AH$38,$AA$56:$AI$58,3,FALSE),"")</f>
        <v>0</v>
      </c>
      <c r="L60" s="126"/>
      <c r="M60" s="126">
        <f>IFERROR(HLOOKUP($AI$38,$AA$56:$AI$58,3,FALSE),"")</f>
        <v>0</v>
      </c>
      <c r="N60" s="130"/>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71"/>
      <c r="B61" s="72" t="s">
        <v>36</v>
      </c>
      <c r="C61" s="72"/>
      <c r="D61" s="72"/>
      <c r="E61" s="4216">
        <v>53059180</v>
      </c>
      <c r="F61" s="4216"/>
      <c r="G61" s="126">
        <f>IFERROR(G57-G60,"")</f>
        <v>0</v>
      </c>
      <c r="H61" s="126"/>
      <c r="I61" s="126">
        <f>IFERROR(I57-I60,"")</f>
        <v>0</v>
      </c>
      <c r="J61" s="126"/>
      <c r="K61" s="126">
        <f>IFERROR(K57-K60,"")</f>
        <v>0</v>
      </c>
      <c r="L61" s="126"/>
      <c r="M61" s="126">
        <f>IFERROR(M57-M60,"")</f>
        <v>0</v>
      </c>
      <c r="N61" s="130"/>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71"/>
      <c r="B62" s="72" t="s">
        <v>37</v>
      </c>
      <c r="C62" s="72"/>
      <c r="D62" s="72"/>
      <c r="E62" s="4217">
        <f>E60/E57</f>
        <v>0.66897158992621419</v>
      </c>
      <c r="F62" s="4217"/>
      <c r="G62" s="131" t="str">
        <f>IFERROR(G$60/G$57,"")</f>
        <v/>
      </c>
      <c r="H62" s="131"/>
      <c r="I62" s="131" t="str">
        <f>IFERROR(I$60/I$57,"")</f>
        <v/>
      </c>
      <c r="J62" s="131"/>
      <c r="K62" s="131" t="str">
        <f>IFERROR(K$60/K$57,"")</f>
        <v/>
      </c>
      <c r="L62" s="131"/>
      <c r="M62" s="131" t="str">
        <f>IFERROR(M$60/M$57,"")</f>
        <v/>
      </c>
      <c r="N62" s="132"/>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43" t="s">
        <v>38</v>
      </c>
      <c r="B63" s="44"/>
      <c r="C63" s="44"/>
      <c r="D63" s="44"/>
      <c r="E63" s="142" t="s">
        <v>498</v>
      </c>
      <c r="F63" s="142"/>
      <c r="G63" s="142"/>
      <c r="H63" s="142"/>
      <c r="I63" s="142"/>
      <c r="J63" s="142"/>
      <c r="K63" s="142"/>
      <c r="L63" s="142"/>
      <c r="M63" s="142"/>
      <c r="N63" s="143"/>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43"/>
      <c r="B64" s="44"/>
      <c r="C64" s="44"/>
      <c r="D64" s="44"/>
      <c r="E64" s="142"/>
      <c r="F64" s="142"/>
      <c r="G64" s="142"/>
      <c r="H64" s="142"/>
      <c r="I64" s="142"/>
      <c r="J64" s="142"/>
      <c r="K64" s="142"/>
      <c r="L64" s="142"/>
      <c r="M64" s="142"/>
      <c r="N64" s="143"/>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43"/>
      <c r="B65" s="44"/>
      <c r="C65" s="44"/>
      <c r="D65" s="44"/>
      <c r="E65" s="142"/>
      <c r="F65" s="142"/>
      <c r="G65" s="142"/>
      <c r="H65" s="142"/>
      <c r="I65" s="142"/>
      <c r="J65" s="142"/>
      <c r="K65" s="142"/>
      <c r="L65" s="142"/>
      <c r="M65" s="142"/>
      <c r="N65" s="143"/>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43"/>
      <c r="B66" s="44"/>
      <c r="C66" s="44"/>
      <c r="D66" s="44"/>
      <c r="E66" s="142"/>
      <c r="F66" s="142"/>
      <c r="G66" s="142"/>
      <c r="H66" s="142"/>
      <c r="I66" s="142"/>
      <c r="J66" s="142"/>
      <c r="K66" s="142"/>
      <c r="L66" s="142"/>
      <c r="M66" s="142"/>
      <c r="N66" s="143"/>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43"/>
      <c r="B67" s="44"/>
      <c r="C67" s="44"/>
      <c r="D67" s="44"/>
      <c r="E67" s="142"/>
      <c r="F67" s="142"/>
      <c r="G67" s="142"/>
      <c r="H67" s="142"/>
      <c r="I67" s="142"/>
      <c r="J67" s="142"/>
      <c r="K67" s="142"/>
      <c r="L67" s="142"/>
      <c r="M67" s="142"/>
      <c r="N67" s="143"/>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43" t="s">
        <v>22</v>
      </c>
      <c r="B68" s="44"/>
      <c r="C68" s="44"/>
      <c r="D68" s="44"/>
      <c r="E68" s="44" t="s">
        <v>23</v>
      </c>
      <c r="F68" s="44"/>
      <c r="G68" s="44" t="s">
        <v>24</v>
      </c>
      <c r="H68" s="44"/>
      <c r="I68" s="44" t="s">
        <v>25</v>
      </c>
      <c r="J68" s="44"/>
      <c r="K68" s="44" t="s">
        <v>26</v>
      </c>
      <c r="L68" s="44"/>
      <c r="M68" s="44" t="s">
        <v>27</v>
      </c>
      <c r="N68" s="121"/>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72" t="s">
        <v>40</v>
      </c>
      <c r="C69" s="72"/>
      <c r="D69" s="14" t="s">
        <v>41</v>
      </c>
      <c r="E69" s="139"/>
      <c r="F69" s="140"/>
      <c r="G69" s="139"/>
      <c r="H69" s="140"/>
      <c r="I69" s="139"/>
      <c r="J69" s="140"/>
      <c r="K69" s="139"/>
      <c r="L69" s="140"/>
      <c r="M69" s="139"/>
      <c r="N69" s="14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71" t="s">
        <v>42</v>
      </c>
      <c r="B70" s="135" t="s">
        <v>499</v>
      </c>
      <c r="C70" s="135"/>
      <c r="D70" s="20" t="s">
        <v>290</v>
      </c>
      <c r="E70" s="175">
        <f>IFERROR(HLOOKUP($AE$38,$AA$76:$AI$80,2,FALSE),"")</f>
        <v>730.75</v>
      </c>
      <c r="F70" s="175"/>
      <c r="G70" s="175" t="str">
        <f>IFERROR(HLOOKUP($AF$38,$AA$76:$AI$80,2,FALSE),"")</f>
        <v/>
      </c>
      <c r="H70" s="175"/>
      <c r="I70" s="175" t="str">
        <f>IFERROR(HLOOKUP($AG$38,$AA$76:$AI$80,2,FALSE),"")</f>
        <v/>
      </c>
      <c r="J70" s="175"/>
      <c r="K70" s="175" t="str">
        <f>IFERROR(HLOOKUP($AH$38,$AA$76:$AI$80,2,FALSE),"")</f>
        <v/>
      </c>
      <c r="L70" s="175"/>
      <c r="M70" s="175" t="str">
        <f>IFERROR(HLOOKUP($AI$38,$AA$76:$AI$80,2,FALSE),"")</f>
        <v/>
      </c>
      <c r="N70" s="176"/>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71"/>
      <c r="B71" s="135" t="s">
        <v>500</v>
      </c>
      <c r="C71" s="135"/>
      <c r="D71" s="20" t="s">
        <v>493</v>
      </c>
      <c r="E71" s="175">
        <f>IFERROR(HLOOKUP($AE$38,$AA$76:$AI$80,3,FALSE),"")</f>
        <v>849.9</v>
      </c>
      <c r="F71" s="175"/>
      <c r="G71" s="175" t="str">
        <f>IFERROR(HLOOKUP($AF$38,$AA$76:$AI$80,3,FALSE),"")</f>
        <v/>
      </c>
      <c r="H71" s="175"/>
      <c r="I71" s="175" t="str">
        <f>IFERROR(HLOOKUP($AG$38,$AA$76:$AI$80,3,FALSE),"")</f>
        <v/>
      </c>
      <c r="J71" s="175"/>
      <c r="K71" s="175" t="str">
        <f>IFERROR(HLOOKUP($AH$38,$AA$76:$AI$80,3,FALSE),"")</f>
        <v/>
      </c>
      <c r="L71" s="175"/>
      <c r="M71" s="175" t="str">
        <f>IFERROR(HLOOKUP($AI$38,$AA$76:$AI$80,3,FALSE),"")</f>
        <v/>
      </c>
      <c r="N71" s="176"/>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71"/>
      <c r="B72" s="135" t="s">
        <v>52</v>
      </c>
      <c r="C72" s="135"/>
      <c r="D72" s="20" t="s">
        <v>52</v>
      </c>
      <c r="E72" s="175" t="str">
        <f>IFERROR(HLOOKUP($AE$38,$AA$76:$AI$80,4,FALSE),"")</f>
        <v/>
      </c>
      <c r="F72" s="175"/>
      <c r="G72" s="175" t="str">
        <f>IFERROR(HLOOKUP($AF$38,$AA$76:$AI$80,4,FALSE),"")</f>
        <v/>
      </c>
      <c r="H72" s="175"/>
      <c r="I72" s="175" t="str">
        <f>IFERROR(HLOOKUP($AG$38,$AA$76:$AI$80,4,FALSE),"")</f>
        <v/>
      </c>
      <c r="J72" s="175"/>
      <c r="K72" s="175" t="str">
        <f>IFERROR(HLOOKUP($AH$38,$AA$76:$AI$80,4,FALSE),"")</f>
        <v/>
      </c>
      <c r="L72" s="175"/>
      <c r="M72" s="175" t="str">
        <f>IFERROR(HLOOKUP($AI$38,$AA$76:$AI$80,4,FALSE),"")</f>
        <v/>
      </c>
      <c r="N72" s="176"/>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73"/>
      <c r="B73" s="136" t="s">
        <v>52</v>
      </c>
      <c r="C73" s="136"/>
      <c r="D73" s="21" t="s">
        <v>52</v>
      </c>
      <c r="E73" s="184" t="str">
        <f>IFERROR(HLOOKUP($AE$38,$AA$76:$AI$80,5,FALSE),"")</f>
        <v/>
      </c>
      <c r="F73" s="184"/>
      <c r="G73" s="184" t="str">
        <f>IFERROR(HLOOKUP($AF$38,$AA$76:$AI$80,5,FALSE),"")</f>
        <v/>
      </c>
      <c r="H73" s="184"/>
      <c r="I73" s="184" t="str">
        <f>IFERROR(HLOOKUP($AG$38,$AA$76:$AI$80,5,FALSE),"")</f>
        <v/>
      </c>
      <c r="J73" s="184"/>
      <c r="K73" s="184" t="str">
        <f>IFERROR(HLOOKUP($AH$38,$AA$76:$AI$80,5,FALSE),"")</f>
        <v/>
      </c>
      <c r="L73" s="184"/>
      <c r="M73" s="184" t="str">
        <f>IFERROR(HLOOKUP($AI$38,$AA$76:$AI$80,5,FALSE),"")</f>
        <v/>
      </c>
      <c r="N73" s="185"/>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730.75</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849.9</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63" t="s">
        <v>1</v>
      </c>
      <c r="B82" s="64"/>
      <c r="C82" s="64"/>
      <c r="D82" s="64"/>
      <c r="E82" s="66"/>
      <c r="F82" s="66"/>
      <c r="G82" s="64"/>
      <c r="H82" s="64"/>
      <c r="I82" s="64"/>
      <c r="J82" s="64"/>
      <c r="K82" s="64"/>
      <c r="L82" s="64"/>
      <c r="M82" s="64"/>
      <c r="N82" s="65"/>
    </row>
    <row r="83" spans="1:38" ht="15" thickTop="1" thickBot="1" x14ac:dyDescent="0.2">
      <c r="A83" s="104" t="s">
        <v>3</v>
      </c>
      <c r="B83" s="105"/>
      <c r="C83" s="105"/>
      <c r="D83" s="105"/>
      <c r="E83" s="177" t="s">
        <v>56</v>
      </c>
      <c r="F83" s="178"/>
      <c r="G83" s="179" t="s">
        <v>4</v>
      </c>
      <c r="H83" s="180"/>
      <c r="I83" s="180"/>
      <c r="J83" s="180"/>
      <c r="K83" s="180"/>
      <c r="L83" s="180"/>
      <c r="M83" s="180"/>
      <c r="N83" s="181"/>
    </row>
    <row r="84" spans="1:38" ht="15" thickTop="1" thickBot="1" x14ac:dyDescent="0.2">
      <c r="A84" s="69"/>
      <c r="B84" s="70"/>
      <c r="C84" s="70"/>
      <c r="D84" s="70"/>
      <c r="E84" s="177"/>
      <c r="F84" s="178"/>
      <c r="G84" s="179"/>
      <c r="H84" s="180"/>
      <c r="I84" s="180"/>
      <c r="J84" s="180"/>
      <c r="K84" s="180"/>
      <c r="L84" s="180"/>
      <c r="M84" s="180"/>
      <c r="N84" s="181"/>
    </row>
    <row r="85" spans="1:38" ht="15" thickTop="1" thickBot="1" x14ac:dyDescent="0.2">
      <c r="A85" s="4290" t="s">
        <v>7</v>
      </c>
      <c r="B85" s="4291"/>
      <c r="C85" s="4291"/>
      <c r="D85" s="4291"/>
      <c r="E85" s="177" t="s">
        <v>57</v>
      </c>
      <c r="F85" s="178"/>
      <c r="G85" s="179" t="s">
        <v>8</v>
      </c>
      <c r="H85" s="180"/>
      <c r="I85" s="180"/>
      <c r="J85" s="180"/>
      <c r="K85" s="180"/>
      <c r="L85" s="180"/>
      <c r="M85" s="180"/>
      <c r="N85" s="181"/>
    </row>
    <row r="86" spans="1:38" ht="15" thickTop="1" thickBot="1" x14ac:dyDescent="0.2">
      <c r="A86" s="49"/>
      <c r="B86" s="50"/>
      <c r="C86" s="50"/>
      <c r="D86" s="50"/>
      <c r="E86" s="177"/>
      <c r="F86" s="178"/>
      <c r="G86" s="179"/>
      <c r="H86" s="180"/>
      <c r="I86" s="180"/>
      <c r="J86" s="180"/>
      <c r="K86" s="180"/>
      <c r="L86" s="180"/>
      <c r="M86" s="180"/>
      <c r="N86" s="181"/>
    </row>
    <row r="87" spans="1:38" ht="15" thickTop="1" thickBot="1" x14ac:dyDescent="0.2">
      <c r="A87" s="4290" t="s">
        <v>11</v>
      </c>
      <c r="B87" s="4291"/>
      <c r="C87" s="4291"/>
      <c r="D87" s="4291"/>
      <c r="E87" s="177" t="s">
        <v>58</v>
      </c>
      <c r="F87" s="178"/>
      <c r="G87" s="179" t="s">
        <v>12</v>
      </c>
      <c r="H87" s="180"/>
      <c r="I87" s="180"/>
      <c r="J87" s="180"/>
      <c r="K87" s="180"/>
      <c r="L87" s="180"/>
      <c r="M87" s="180"/>
      <c r="N87" s="181"/>
    </row>
    <row r="88" spans="1:38" ht="15" thickTop="1" thickBot="1" x14ac:dyDescent="0.2">
      <c r="A88" s="49"/>
      <c r="B88" s="50"/>
      <c r="C88" s="50"/>
      <c r="D88" s="50"/>
      <c r="E88" s="177"/>
      <c r="F88" s="178"/>
      <c r="G88" s="179"/>
      <c r="H88" s="180"/>
      <c r="I88" s="180"/>
      <c r="J88" s="180"/>
      <c r="K88" s="180"/>
      <c r="L88" s="180"/>
      <c r="M88" s="180"/>
      <c r="N88" s="181"/>
    </row>
    <row r="89" spans="1:38" ht="15" thickTop="1" thickBot="1" x14ac:dyDescent="0.2">
      <c r="A89" s="4301" t="s">
        <v>14</v>
      </c>
      <c r="B89" s="4302"/>
      <c r="C89" s="4302"/>
      <c r="D89" s="4302"/>
      <c r="E89" s="177" t="s">
        <v>59</v>
      </c>
      <c r="F89" s="178"/>
      <c r="G89" s="179" t="s">
        <v>15</v>
      </c>
      <c r="H89" s="180"/>
      <c r="I89" s="180"/>
      <c r="J89" s="180"/>
      <c r="K89" s="180"/>
      <c r="L89" s="180"/>
      <c r="M89" s="180"/>
      <c r="N89" s="181"/>
    </row>
    <row r="90" spans="1:38" ht="15" thickTop="1" thickBot="1" x14ac:dyDescent="0.2">
      <c r="A90" s="69"/>
      <c r="B90" s="70"/>
      <c r="C90" s="70"/>
      <c r="D90" s="70"/>
      <c r="E90" s="177"/>
      <c r="F90" s="178"/>
      <c r="G90" s="179"/>
      <c r="H90" s="180"/>
      <c r="I90" s="180"/>
      <c r="J90" s="180"/>
      <c r="K90" s="180"/>
      <c r="L90" s="180"/>
      <c r="M90" s="180"/>
      <c r="N90" s="181"/>
    </row>
    <row r="91" spans="1:38" ht="14.25" thickTop="1" x14ac:dyDescent="0.15">
      <c r="A91" s="4290" t="s">
        <v>16</v>
      </c>
      <c r="B91" s="4291"/>
      <c r="C91" s="4291"/>
      <c r="D91" s="4292"/>
      <c r="E91" s="192" t="s">
        <v>501</v>
      </c>
      <c r="F91" s="78"/>
      <c r="G91" s="78"/>
      <c r="H91" s="78"/>
      <c r="I91" s="78"/>
      <c r="J91" s="78"/>
      <c r="K91" s="78"/>
      <c r="L91" s="78"/>
      <c r="M91" s="78"/>
      <c r="N91" s="79"/>
    </row>
    <row r="92" spans="1:38" x14ac:dyDescent="0.15">
      <c r="A92" s="145"/>
      <c r="B92" s="146"/>
      <c r="C92" s="146"/>
      <c r="D92" s="187"/>
      <c r="E92" s="192"/>
      <c r="F92" s="78"/>
      <c r="G92" s="78"/>
      <c r="H92" s="78"/>
      <c r="I92" s="78"/>
      <c r="J92" s="78"/>
      <c r="K92" s="78"/>
      <c r="L92" s="78"/>
      <c r="M92" s="78"/>
      <c r="N92" s="79"/>
    </row>
    <row r="93" spans="1:38" x14ac:dyDescent="0.15">
      <c r="A93" s="145"/>
      <c r="B93" s="146"/>
      <c r="C93" s="146"/>
      <c r="D93" s="187"/>
      <c r="E93" s="192"/>
      <c r="F93" s="78"/>
      <c r="G93" s="78"/>
      <c r="H93" s="78"/>
      <c r="I93" s="78"/>
      <c r="J93" s="78"/>
      <c r="K93" s="78"/>
      <c r="L93" s="78"/>
      <c r="M93" s="78"/>
      <c r="N93" s="79"/>
    </row>
    <row r="94" spans="1:38" x14ac:dyDescent="0.15">
      <c r="A94" s="145"/>
      <c r="B94" s="146"/>
      <c r="C94" s="146"/>
      <c r="D94" s="187"/>
      <c r="E94" s="192"/>
      <c r="F94" s="78"/>
      <c r="G94" s="78"/>
      <c r="H94" s="78"/>
      <c r="I94" s="78"/>
      <c r="J94" s="78"/>
      <c r="K94" s="78"/>
      <c r="L94" s="78"/>
      <c r="M94" s="78"/>
      <c r="N94" s="79"/>
    </row>
    <row r="95" spans="1:38" ht="14.25" thickBot="1" x14ac:dyDescent="0.2">
      <c r="A95" s="148"/>
      <c r="B95" s="149"/>
      <c r="C95" s="149"/>
      <c r="D95" s="188"/>
      <c r="E95" s="193"/>
      <c r="F95" s="81"/>
      <c r="G95" s="81"/>
      <c r="H95" s="81"/>
      <c r="I95" s="81"/>
      <c r="J95" s="81"/>
      <c r="K95" s="81"/>
      <c r="L95" s="81"/>
      <c r="M95" s="81"/>
      <c r="N95" s="82"/>
    </row>
    <row r="96" spans="1:38" ht="15" thickTop="1" thickBot="1" x14ac:dyDescent="0.2"/>
    <row r="97" spans="1:14" ht="17.25" thickTop="1" x14ac:dyDescent="0.15">
      <c r="A97" s="63" t="s">
        <v>21</v>
      </c>
      <c r="B97" s="64"/>
      <c r="C97" s="64"/>
      <c r="D97" s="64"/>
      <c r="E97" s="64"/>
      <c r="F97" s="64"/>
      <c r="G97" s="64"/>
      <c r="H97" s="64"/>
      <c r="I97" s="64"/>
      <c r="J97" s="64"/>
      <c r="K97" s="64"/>
      <c r="L97" s="64"/>
      <c r="M97" s="64"/>
      <c r="N97" s="65"/>
    </row>
    <row r="98" spans="1:14" x14ac:dyDescent="0.15">
      <c r="A98" s="4290" t="s">
        <v>28</v>
      </c>
      <c r="B98" s="4291"/>
      <c r="C98" s="4291"/>
      <c r="D98" s="4292"/>
      <c r="E98" s="4296" t="s">
        <v>61</v>
      </c>
      <c r="F98" s="4297"/>
      <c r="G98" s="4298" t="s">
        <v>29</v>
      </c>
      <c r="H98" s="4299"/>
      <c r="I98" s="4299"/>
      <c r="J98" s="4299"/>
      <c r="K98" s="4299"/>
      <c r="L98" s="4299"/>
      <c r="M98" s="4299"/>
      <c r="N98" s="4300"/>
    </row>
    <row r="99" spans="1:14" x14ac:dyDescent="0.15">
      <c r="A99" s="145"/>
      <c r="B99" s="146"/>
      <c r="C99" s="146"/>
      <c r="D99" s="187"/>
      <c r="E99" s="197"/>
      <c r="F99" s="198"/>
      <c r="G99" s="204"/>
      <c r="H99" s="205"/>
      <c r="I99" s="205"/>
      <c r="J99" s="205"/>
      <c r="K99" s="205"/>
      <c r="L99" s="205"/>
      <c r="M99" s="205"/>
      <c r="N99" s="206"/>
    </row>
    <row r="100" spans="1:14" x14ac:dyDescent="0.15">
      <c r="A100" s="145"/>
      <c r="B100" s="146"/>
      <c r="C100" s="146"/>
      <c r="D100" s="187"/>
      <c r="E100" s="197"/>
      <c r="F100" s="198"/>
      <c r="G100" s="204"/>
      <c r="H100" s="205"/>
      <c r="I100" s="205"/>
      <c r="J100" s="205"/>
      <c r="K100" s="205"/>
      <c r="L100" s="205"/>
      <c r="M100" s="205"/>
      <c r="N100" s="206"/>
    </row>
    <row r="101" spans="1:14" x14ac:dyDescent="0.15">
      <c r="A101" s="145"/>
      <c r="B101" s="146"/>
      <c r="C101" s="146"/>
      <c r="D101" s="187"/>
      <c r="E101" s="197"/>
      <c r="F101" s="198"/>
      <c r="G101" s="204"/>
      <c r="H101" s="205"/>
      <c r="I101" s="205"/>
      <c r="J101" s="205"/>
      <c r="K101" s="205"/>
      <c r="L101" s="205"/>
      <c r="M101" s="205"/>
      <c r="N101" s="206"/>
    </row>
    <row r="102" spans="1:14" x14ac:dyDescent="0.15">
      <c r="A102" s="145"/>
      <c r="B102" s="146"/>
      <c r="C102" s="146"/>
      <c r="D102" s="187"/>
      <c r="E102" s="197"/>
      <c r="F102" s="198"/>
      <c r="G102" s="204"/>
      <c r="H102" s="205"/>
      <c r="I102" s="205"/>
      <c r="J102" s="205"/>
      <c r="K102" s="205"/>
      <c r="L102" s="205"/>
      <c r="M102" s="205"/>
      <c r="N102" s="206"/>
    </row>
    <row r="103" spans="1:14" x14ac:dyDescent="0.15">
      <c r="A103" s="145"/>
      <c r="B103" s="146"/>
      <c r="C103" s="146"/>
      <c r="D103" s="187"/>
      <c r="E103" s="197"/>
      <c r="F103" s="198"/>
      <c r="G103" s="204"/>
      <c r="H103" s="205"/>
      <c r="I103" s="205"/>
      <c r="J103" s="205"/>
      <c r="K103" s="205"/>
      <c r="L103" s="205"/>
      <c r="M103" s="205"/>
      <c r="N103" s="206"/>
    </row>
    <row r="104" spans="1:14" x14ac:dyDescent="0.15">
      <c r="A104" s="49"/>
      <c r="B104" s="50"/>
      <c r="C104" s="50"/>
      <c r="D104" s="194"/>
      <c r="E104" s="199"/>
      <c r="F104" s="200"/>
      <c r="G104" s="207"/>
      <c r="H104" s="208"/>
      <c r="I104" s="208"/>
      <c r="J104" s="208"/>
      <c r="K104" s="208"/>
      <c r="L104" s="208"/>
      <c r="M104" s="208"/>
      <c r="N104" s="209"/>
    </row>
    <row r="105" spans="1:14" x14ac:dyDescent="0.15">
      <c r="A105" s="4290" t="s">
        <v>39</v>
      </c>
      <c r="B105" s="4291"/>
      <c r="C105" s="4291"/>
      <c r="D105" s="4292"/>
      <c r="E105" s="4293" t="s">
        <v>502</v>
      </c>
      <c r="F105" s="4294"/>
      <c r="G105" s="4294"/>
      <c r="H105" s="4294"/>
      <c r="I105" s="4294"/>
      <c r="J105" s="4294"/>
      <c r="K105" s="4294"/>
      <c r="L105" s="4294"/>
      <c r="M105" s="4294"/>
      <c r="N105" s="4295"/>
    </row>
    <row r="106" spans="1:14" x14ac:dyDescent="0.15">
      <c r="A106" s="145"/>
      <c r="B106" s="146"/>
      <c r="C106" s="146"/>
      <c r="D106" s="187"/>
      <c r="E106" s="192"/>
      <c r="F106" s="78"/>
      <c r="G106" s="78"/>
      <c r="H106" s="78"/>
      <c r="I106" s="78"/>
      <c r="J106" s="78"/>
      <c r="K106" s="78"/>
      <c r="L106" s="78"/>
      <c r="M106" s="78"/>
      <c r="N106" s="79"/>
    </row>
    <row r="107" spans="1:14" x14ac:dyDescent="0.15">
      <c r="A107" s="145"/>
      <c r="B107" s="146"/>
      <c r="C107" s="146"/>
      <c r="D107" s="187"/>
      <c r="E107" s="192"/>
      <c r="F107" s="78"/>
      <c r="G107" s="78"/>
      <c r="H107" s="78"/>
      <c r="I107" s="78"/>
      <c r="J107" s="78"/>
      <c r="K107" s="78"/>
      <c r="L107" s="78"/>
      <c r="M107" s="78"/>
      <c r="N107" s="79"/>
    </row>
    <row r="108" spans="1:14" x14ac:dyDescent="0.15">
      <c r="A108" s="145"/>
      <c r="B108" s="146"/>
      <c r="C108" s="146"/>
      <c r="D108" s="187"/>
      <c r="E108" s="192"/>
      <c r="F108" s="78"/>
      <c r="G108" s="78"/>
      <c r="H108" s="78"/>
      <c r="I108" s="78"/>
      <c r="J108" s="78"/>
      <c r="K108" s="78"/>
      <c r="L108" s="78"/>
      <c r="M108" s="78"/>
      <c r="N108" s="79"/>
    </row>
    <row r="109" spans="1:14" x14ac:dyDescent="0.15">
      <c r="A109" s="145"/>
      <c r="B109" s="146"/>
      <c r="C109" s="146"/>
      <c r="D109" s="187"/>
      <c r="E109" s="192"/>
      <c r="F109" s="78"/>
      <c r="G109" s="78"/>
      <c r="H109" s="78"/>
      <c r="I109" s="78"/>
      <c r="J109" s="78"/>
      <c r="K109" s="78"/>
      <c r="L109" s="78"/>
      <c r="M109" s="78"/>
      <c r="N109" s="79"/>
    </row>
    <row r="110" spans="1:14" x14ac:dyDescent="0.15">
      <c r="A110" s="145"/>
      <c r="B110" s="146"/>
      <c r="C110" s="146"/>
      <c r="D110" s="187"/>
      <c r="E110" s="192"/>
      <c r="F110" s="78"/>
      <c r="G110" s="78"/>
      <c r="H110" s="78"/>
      <c r="I110" s="78"/>
      <c r="J110" s="78"/>
      <c r="K110" s="78"/>
      <c r="L110" s="78"/>
      <c r="M110" s="78"/>
      <c r="N110" s="79"/>
    </row>
    <row r="111" spans="1:14" x14ac:dyDescent="0.15">
      <c r="A111" s="145"/>
      <c r="B111" s="146"/>
      <c r="C111" s="146"/>
      <c r="D111" s="187"/>
      <c r="E111" s="192"/>
      <c r="F111" s="78"/>
      <c r="G111" s="78"/>
      <c r="H111" s="78"/>
      <c r="I111" s="78"/>
      <c r="J111" s="78"/>
      <c r="K111" s="78"/>
      <c r="L111" s="78"/>
      <c r="M111" s="78"/>
      <c r="N111" s="79"/>
    </row>
    <row r="112" spans="1:14" x14ac:dyDescent="0.15">
      <c r="A112" s="145"/>
      <c r="B112" s="146"/>
      <c r="C112" s="146"/>
      <c r="D112" s="187"/>
      <c r="E112" s="192"/>
      <c r="F112" s="78"/>
      <c r="G112" s="78"/>
      <c r="H112" s="78"/>
      <c r="I112" s="78"/>
      <c r="J112" s="78"/>
      <c r="K112" s="78"/>
      <c r="L112" s="78"/>
      <c r="M112" s="78"/>
      <c r="N112" s="79"/>
    </row>
    <row r="113" spans="1:14" x14ac:dyDescent="0.15">
      <c r="A113" s="145"/>
      <c r="B113" s="146"/>
      <c r="C113" s="146"/>
      <c r="D113" s="187"/>
      <c r="E113" s="192"/>
      <c r="F113" s="78"/>
      <c r="G113" s="78"/>
      <c r="H113" s="78"/>
      <c r="I113" s="78"/>
      <c r="J113" s="78"/>
      <c r="K113" s="78"/>
      <c r="L113" s="78"/>
      <c r="M113" s="78"/>
      <c r="N113" s="79"/>
    </row>
    <row r="114" spans="1:14" x14ac:dyDescent="0.15">
      <c r="A114" s="145"/>
      <c r="B114" s="146"/>
      <c r="C114" s="146"/>
      <c r="D114" s="187"/>
      <c r="E114" s="192"/>
      <c r="F114" s="78"/>
      <c r="G114" s="78"/>
      <c r="H114" s="78"/>
      <c r="I114" s="78"/>
      <c r="J114" s="78"/>
      <c r="K114" s="78"/>
      <c r="L114" s="78"/>
      <c r="M114" s="78"/>
      <c r="N114" s="79"/>
    </row>
    <row r="115" spans="1:14" ht="14.25" thickBot="1" x14ac:dyDescent="0.2">
      <c r="A115" s="148"/>
      <c r="B115" s="149"/>
      <c r="C115" s="149"/>
      <c r="D115" s="188"/>
      <c r="E115" s="193"/>
      <c r="F115" s="81"/>
      <c r="G115" s="81"/>
      <c r="H115" s="81"/>
      <c r="I115" s="81"/>
      <c r="J115" s="81"/>
      <c r="K115" s="81"/>
      <c r="L115" s="81"/>
      <c r="M115" s="81"/>
      <c r="N115" s="82"/>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61</vt:i4>
      </vt:variant>
    </vt:vector>
  </HeadingPairs>
  <TitlesOfParts>
    <vt:vector size="122" baseType="lpstr">
      <vt:lpstr>目次</vt:lpstr>
      <vt:lpstr>事務事業評価シート(328)</vt:lpstr>
      <vt:lpstr>事務事業評価シート(329)</vt:lpstr>
      <vt:lpstr>事務事業評価シート(330)</vt:lpstr>
      <vt:lpstr>事務事業評価シート(331)</vt:lpstr>
      <vt:lpstr>事務事業評価シート(332)</vt:lpstr>
      <vt:lpstr>事務事業評価シート(333)</vt:lpstr>
      <vt:lpstr>事務事業評価シート(334)</vt:lpstr>
      <vt:lpstr>事務事業評価シート(335)</vt:lpstr>
      <vt:lpstr>事務事業評価シート(336)</vt:lpstr>
      <vt:lpstr>事務事業評価シート(337)</vt:lpstr>
      <vt:lpstr>事務事業評価シート(338)</vt:lpstr>
      <vt:lpstr>事務事業評価シート(339)</vt:lpstr>
      <vt:lpstr>事務事業評価シート(340)</vt:lpstr>
      <vt:lpstr>事務事業評価シート(341)</vt:lpstr>
      <vt:lpstr>事務事業評価シート(342)</vt:lpstr>
      <vt:lpstr>事務事業評価シート(343)</vt:lpstr>
      <vt:lpstr>事務事業評価シート(344)</vt:lpstr>
      <vt:lpstr>事務事業評価シート(345)</vt:lpstr>
      <vt:lpstr>事務事業評価シート(346)</vt:lpstr>
      <vt:lpstr>事務事業評価シート(347)</vt:lpstr>
      <vt:lpstr>事務事業評価シート(348)</vt:lpstr>
      <vt:lpstr>事務事業評価シート(349)</vt:lpstr>
      <vt:lpstr>事務事業評価シート(350)</vt:lpstr>
      <vt:lpstr>事務事業評価シート(351)</vt:lpstr>
      <vt:lpstr>事務事業評価シート(352)</vt:lpstr>
      <vt:lpstr>事務事業評価シート(353)</vt:lpstr>
      <vt:lpstr>事務事業評価シート(354)</vt:lpstr>
      <vt:lpstr>事務事業評価シート(355)</vt:lpstr>
      <vt:lpstr>事務事業評価シート(356)</vt:lpstr>
      <vt:lpstr>事務事業評価シート(357)</vt:lpstr>
      <vt:lpstr>事務事業評価シート(358)</vt:lpstr>
      <vt:lpstr>事務事業評価シート(359)</vt:lpstr>
      <vt:lpstr>事務事業評価シート(360)</vt:lpstr>
      <vt:lpstr>事務事業評価シート(361)</vt:lpstr>
      <vt:lpstr>事務事業評価シート(362)</vt:lpstr>
      <vt:lpstr>事務事業評価シート(363)</vt:lpstr>
      <vt:lpstr>事務事業評価シート(364)</vt:lpstr>
      <vt:lpstr>事務事業評価シート(365)</vt:lpstr>
      <vt:lpstr>事務事業評価シート(366)</vt:lpstr>
      <vt:lpstr>事務事業評価シート(367)</vt:lpstr>
      <vt:lpstr>事務事業評価シート(368)</vt:lpstr>
      <vt:lpstr>事務事業評価シート(369)</vt:lpstr>
      <vt:lpstr>事務事業評価シート(370)</vt:lpstr>
      <vt:lpstr>事務事業評価シート(371)</vt:lpstr>
      <vt:lpstr>事務事業評価シート(372)</vt:lpstr>
      <vt:lpstr>事務事業評価シート(373)</vt:lpstr>
      <vt:lpstr>事務事業評価シート(374)</vt:lpstr>
      <vt:lpstr>事務事業評価シート(375)</vt:lpstr>
      <vt:lpstr>事務事業評価シート(376)</vt:lpstr>
      <vt:lpstr>事務事業評価シート(377)</vt:lpstr>
      <vt:lpstr>事務事業評価シート(378)</vt:lpstr>
      <vt:lpstr>事務事業評価シート(379)</vt:lpstr>
      <vt:lpstr>事務事業評価シート(380)</vt:lpstr>
      <vt:lpstr>事務事業評価シート(381)</vt:lpstr>
      <vt:lpstr>事務事業評価シート(382)</vt:lpstr>
      <vt:lpstr>事務事業評価シート(383)</vt:lpstr>
      <vt:lpstr>事務事業評価シート(384)</vt:lpstr>
      <vt:lpstr>事務事業評価シート(385)</vt:lpstr>
      <vt:lpstr>事務事業評価シート(386)</vt:lpstr>
      <vt:lpstr>事務事業評価シート(387)</vt:lpstr>
      <vt:lpstr>'事務事業評価シート(328)'!Print_Area</vt:lpstr>
      <vt:lpstr>'事務事業評価シート(329)'!Print_Area</vt:lpstr>
      <vt:lpstr>'事務事業評価シート(330)'!Print_Area</vt:lpstr>
      <vt:lpstr>'事務事業評価シート(331)'!Print_Area</vt:lpstr>
      <vt:lpstr>'事務事業評価シート(332)'!Print_Area</vt:lpstr>
      <vt:lpstr>'事務事業評価シート(333)'!Print_Area</vt:lpstr>
      <vt:lpstr>'事務事業評価シート(334)'!Print_Area</vt:lpstr>
      <vt:lpstr>'事務事業評価シート(335)'!Print_Area</vt:lpstr>
      <vt:lpstr>'事務事業評価シート(336)'!Print_Area</vt:lpstr>
      <vt:lpstr>'事務事業評価シート(337)'!Print_Area</vt:lpstr>
      <vt:lpstr>'事務事業評価シート(338)'!Print_Area</vt:lpstr>
      <vt:lpstr>'事務事業評価シート(339)'!Print_Area</vt:lpstr>
      <vt:lpstr>'事務事業評価シート(340)'!Print_Area</vt:lpstr>
      <vt:lpstr>'事務事業評価シート(341)'!Print_Area</vt:lpstr>
      <vt:lpstr>'事務事業評価シート(342)'!Print_Area</vt:lpstr>
      <vt:lpstr>'事務事業評価シート(343)'!Print_Area</vt:lpstr>
      <vt:lpstr>'事務事業評価シート(344)'!Print_Area</vt:lpstr>
      <vt:lpstr>'事務事業評価シート(345)'!Print_Area</vt:lpstr>
      <vt:lpstr>'事務事業評価シート(346)'!Print_Area</vt:lpstr>
      <vt:lpstr>'事務事業評価シート(347)'!Print_Area</vt:lpstr>
      <vt:lpstr>'事務事業評価シート(348)'!Print_Area</vt:lpstr>
      <vt:lpstr>'事務事業評価シート(349)'!Print_Area</vt:lpstr>
      <vt:lpstr>'事務事業評価シート(350)'!Print_Area</vt:lpstr>
      <vt:lpstr>'事務事業評価シート(351)'!Print_Area</vt:lpstr>
      <vt:lpstr>'事務事業評価シート(352)'!Print_Area</vt:lpstr>
      <vt:lpstr>'事務事業評価シート(353)'!Print_Area</vt:lpstr>
      <vt:lpstr>'事務事業評価シート(354)'!Print_Area</vt:lpstr>
      <vt:lpstr>'事務事業評価シート(355)'!Print_Area</vt:lpstr>
      <vt:lpstr>'事務事業評価シート(356)'!Print_Area</vt:lpstr>
      <vt:lpstr>'事務事業評価シート(357)'!Print_Area</vt:lpstr>
      <vt:lpstr>'事務事業評価シート(358)'!Print_Area</vt:lpstr>
      <vt:lpstr>'事務事業評価シート(359)'!Print_Area</vt:lpstr>
      <vt:lpstr>'事務事業評価シート(360)'!Print_Area</vt:lpstr>
      <vt:lpstr>'事務事業評価シート(361)'!Print_Area</vt:lpstr>
      <vt:lpstr>'事務事業評価シート(362)'!Print_Area</vt:lpstr>
      <vt:lpstr>'事務事業評価シート(363)'!Print_Area</vt:lpstr>
      <vt:lpstr>'事務事業評価シート(364)'!Print_Area</vt:lpstr>
      <vt:lpstr>'事務事業評価シート(365)'!Print_Area</vt:lpstr>
      <vt:lpstr>'事務事業評価シート(366)'!Print_Area</vt:lpstr>
      <vt:lpstr>'事務事業評価シート(367)'!Print_Area</vt:lpstr>
      <vt:lpstr>'事務事業評価シート(368)'!Print_Area</vt:lpstr>
      <vt:lpstr>'事務事業評価シート(369)'!Print_Area</vt:lpstr>
      <vt:lpstr>'事務事業評価シート(370)'!Print_Area</vt:lpstr>
      <vt:lpstr>'事務事業評価シート(371)'!Print_Area</vt:lpstr>
      <vt:lpstr>'事務事業評価シート(372)'!Print_Area</vt:lpstr>
      <vt:lpstr>'事務事業評価シート(373)'!Print_Area</vt:lpstr>
      <vt:lpstr>'事務事業評価シート(374)'!Print_Area</vt:lpstr>
      <vt:lpstr>'事務事業評価シート(375)'!Print_Area</vt:lpstr>
      <vt:lpstr>'事務事業評価シート(376)'!Print_Area</vt:lpstr>
      <vt:lpstr>'事務事業評価シート(377)'!Print_Area</vt:lpstr>
      <vt:lpstr>'事務事業評価シート(378)'!Print_Area</vt:lpstr>
      <vt:lpstr>'事務事業評価シート(379)'!Print_Area</vt:lpstr>
      <vt:lpstr>'事務事業評価シート(380)'!Print_Area</vt:lpstr>
      <vt:lpstr>'事務事業評価シート(381)'!Print_Area</vt:lpstr>
      <vt:lpstr>'事務事業評価シート(382)'!Print_Area</vt:lpstr>
      <vt:lpstr>'事務事業評価シート(383)'!Print_Area</vt:lpstr>
      <vt:lpstr>'事務事業評価シート(384)'!Print_Area</vt:lpstr>
      <vt:lpstr>'事務事業評価シート(385)'!Print_Area</vt:lpstr>
      <vt:lpstr>'事務事業評価シート(386)'!Print_Area</vt:lpstr>
      <vt:lpstr>'事務事業評価シート(387)'!Print_Area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政策課</dc:creator>
  <cp:lastModifiedBy>松村</cp:lastModifiedBy>
  <cp:lastPrinted>2024-07-25T23:43:40Z</cp:lastPrinted>
  <dcterms:created xsi:type="dcterms:W3CDTF">2024-07-25T01:32:30Z</dcterms:created>
  <dcterms:modified xsi:type="dcterms:W3CDTF">2024-07-29T04:12:05Z</dcterms:modified>
</cp:coreProperties>
</file>