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企画課\２ 基本構想・基本計画\Ｆ 政策評価委員会\04 会議\05 会議資料・当日の運営等\★令和６年度第１回（R060829）\02 会議資料\送付用\"/>
    </mc:Choice>
  </mc:AlternateContent>
  <bookViews>
    <workbookView xWindow="0" yWindow="0" windowWidth="19200" windowHeight="6285"/>
  </bookViews>
  <sheets>
    <sheet name="目次" sheetId="1" r:id="rId1"/>
    <sheet name="事務事業評価シート(388)" sheetId="2" r:id="rId2"/>
    <sheet name="事務事業評価シート(389)" sheetId="3" r:id="rId3"/>
    <sheet name="事務事業評価シート(390)" sheetId="4" r:id="rId4"/>
    <sheet name="事務事業評価シート(391)" sheetId="5" r:id="rId5"/>
    <sheet name="事務事業評価シート(392)" sheetId="6" r:id="rId6"/>
    <sheet name="事務事業評価シート(393)" sheetId="7" r:id="rId7"/>
    <sheet name="事務事業評価シート(394)" sheetId="8" r:id="rId8"/>
    <sheet name="事務事業評価シート(395)" sheetId="9" r:id="rId9"/>
    <sheet name="事務事業評価シート(396)" sheetId="10" r:id="rId10"/>
    <sheet name="事務事業評価シート(397)" sheetId="11" r:id="rId11"/>
    <sheet name="事務事業評価シート(398)" sheetId="12" r:id="rId12"/>
    <sheet name="事務事業評価シート(399)" sheetId="13" r:id="rId13"/>
    <sheet name="事務事業評価シート(400)" sheetId="14" r:id="rId14"/>
    <sheet name="事務事業評価シート(401)" sheetId="15" r:id="rId15"/>
    <sheet name="事務事業評価シート(402)" sheetId="16" r:id="rId16"/>
    <sheet name="事務事業評価シート(403)" sheetId="17" r:id="rId17"/>
    <sheet name="事務事業評価シート(404)" sheetId="18" r:id="rId18"/>
    <sheet name="事務事業評価シート(405)" sheetId="19" r:id="rId19"/>
    <sheet name="事務事業評価シート(406)" sheetId="20" r:id="rId20"/>
    <sheet name="事務事業評価シート(407)" sheetId="21" r:id="rId21"/>
    <sheet name="事務事業評価シート(408)" sheetId="22" r:id="rId22"/>
    <sheet name="事務事業評価シート(409)" sheetId="23" r:id="rId23"/>
    <sheet name="事務事業評価シート(410)" sheetId="24" r:id="rId24"/>
    <sheet name="事務事業評価シート(411)" sheetId="25" r:id="rId25"/>
    <sheet name="事務事業評価シート(412)" sheetId="26" r:id="rId26"/>
    <sheet name="事務事業評価シート(413)" sheetId="27" r:id="rId27"/>
    <sheet name="事務事業評価シート(414)" sheetId="28" r:id="rId28"/>
    <sheet name="事務事業評価シート(415)" sheetId="29" r:id="rId29"/>
    <sheet name="事務事業評価シート(416)" sheetId="30" r:id="rId30"/>
    <sheet name="事務事業評価シート(417)" sheetId="31" r:id="rId31"/>
    <sheet name="事務事業評価シート(418)" sheetId="32" r:id="rId32"/>
    <sheet name="事務事業評価シート(419)" sheetId="33" r:id="rId33"/>
    <sheet name="事務事業評価シート(420)" sheetId="34" r:id="rId34"/>
    <sheet name="事務事業評価シート(421)" sheetId="35" r:id="rId35"/>
    <sheet name="事務事業評価シート(422)" sheetId="36" r:id="rId36"/>
    <sheet name="事務事業評価シート(423)" sheetId="37" r:id="rId37"/>
    <sheet name="事務事業評価シート(424)" sheetId="38" r:id="rId38"/>
    <sheet name="事務事業評価シート(425)" sheetId="39" r:id="rId39"/>
    <sheet name="事務事業評価シート(426)" sheetId="40" r:id="rId40"/>
    <sheet name="事務事業評価シート(427)" sheetId="41" r:id="rId41"/>
    <sheet name="事務事業評価シート(428)" sheetId="42" r:id="rId42"/>
    <sheet name="事務事業評価シート(429)" sheetId="43" r:id="rId43"/>
    <sheet name="事務事業評価シート(430)" sheetId="44" r:id="rId44"/>
    <sheet name="事務事業評価シート(431)" sheetId="45" r:id="rId45"/>
    <sheet name="事務事業評価シート(432)" sheetId="46" r:id="rId46"/>
    <sheet name="事務事業評価シート(433)" sheetId="47" r:id="rId47"/>
    <sheet name="事務事業評価シート(434)" sheetId="48" r:id="rId48"/>
    <sheet name="事務事業評価シート(435)" sheetId="49" r:id="rId49"/>
    <sheet name="事務事業評価シート(436)" sheetId="50" r:id="rId50"/>
    <sheet name="事務事業評価シート(437)" sheetId="51" r:id="rId51"/>
    <sheet name="事務事業評価シート(438)" sheetId="52" r:id="rId52"/>
    <sheet name="事務事業評価シート(439)" sheetId="53" r:id="rId53"/>
    <sheet name="事務事業評価シート(440)" sheetId="54" r:id="rId54"/>
    <sheet name="事務事業評価シート(441)" sheetId="55" r:id="rId55"/>
    <sheet name="事務事業評価シート(442)" sheetId="56" r:id="rId56"/>
    <sheet name="事務事業評価シート(443)" sheetId="57" r:id="rId57"/>
    <sheet name="事務事業評価シート(444)" sheetId="58" r:id="rId58"/>
  </sheets>
  <definedNames>
    <definedName name="_xlnm._FilterDatabase" localSheetId="0" hidden="1">目次!$B$1:$G$58</definedName>
    <definedName name="_xlnm.Print_Area" localSheetId="1">'事務事業評価シート(388)'!$A$1:$X$36</definedName>
    <definedName name="_xlnm.Print_Area" localSheetId="2">'事務事業評価シート(389)'!$A$1:$X$36</definedName>
    <definedName name="_xlnm.Print_Area" localSheetId="3">'事務事業評価シート(390)'!$A$1:$X$36</definedName>
    <definedName name="_xlnm.Print_Area" localSheetId="4">'事務事業評価シート(391)'!$A$1:$X$36</definedName>
    <definedName name="_xlnm.Print_Area" localSheetId="5">'事務事業評価シート(392)'!$A$1:$X$36</definedName>
    <definedName name="_xlnm.Print_Area" localSheetId="6">'事務事業評価シート(393)'!$A$1:$X$36</definedName>
    <definedName name="_xlnm.Print_Area" localSheetId="7">'事務事業評価シート(394)'!$A$1:$X$36</definedName>
    <definedName name="_xlnm.Print_Area" localSheetId="8">'事務事業評価シート(395)'!$A$1:$X$36</definedName>
    <definedName name="_xlnm.Print_Area" localSheetId="9">'事務事業評価シート(396)'!$A$1:$X$36</definedName>
    <definedName name="_xlnm.Print_Area" localSheetId="10">'事務事業評価シート(397)'!$A$1:$X$36</definedName>
    <definedName name="_xlnm.Print_Area" localSheetId="11">'事務事業評価シート(398)'!$A$1:$X$36</definedName>
    <definedName name="_xlnm.Print_Area" localSheetId="12">'事務事業評価シート(399)'!$A$1:$X$36</definedName>
    <definedName name="_xlnm.Print_Area" localSheetId="13">'事務事業評価シート(400)'!$A$1:$X$36</definedName>
    <definedName name="_xlnm.Print_Area" localSheetId="14">'事務事業評価シート(401)'!$A$1:$X$36</definedName>
    <definedName name="_xlnm.Print_Area" localSheetId="15">'事務事業評価シート(402)'!$A$1:$X$36</definedName>
    <definedName name="_xlnm.Print_Area" localSheetId="16">'事務事業評価シート(403)'!$A$1:$X$36</definedName>
    <definedName name="_xlnm.Print_Area" localSheetId="17">'事務事業評価シート(404)'!$A$1:$X$36</definedName>
    <definedName name="_xlnm.Print_Area" localSheetId="18">'事務事業評価シート(405)'!$A$1:$X$36</definedName>
    <definedName name="_xlnm.Print_Area" localSheetId="19">'事務事業評価シート(406)'!$A$1:$X$36</definedName>
    <definedName name="_xlnm.Print_Area" localSheetId="20">'事務事業評価シート(407)'!$A$1:$X$36</definedName>
    <definedName name="_xlnm.Print_Area" localSheetId="21">'事務事業評価シート(408)'!$A$1:$X$36</definedName>
    <definedName name="_xlnm.Print_Area" localSheetId="22">'事務事業評価シート(409)'!$A$1:$X$36</definedName>
    <definedName name="_xlnm.Print_Area" localSheetId="23">'事務事業評価シート(410)'!$A$1:$X$36</definedName>
    <definedName name="_xlnm.Print_Area" localSheetId="24">'事務事業評価シート(411)'!$A$1:$X$36</definedName>
    <definedName name="_xlnm.Print_Area" localSheetId="25">'事務事業評価シート(412)'!$A$1:$X$36</definedName>
    <definedName name="_xlnm.Print_Area" localSheetId="26">'事務事業評価シート(413)'!$A$1:$X$36</definedName>
    <definedName name="_xlnm.Print_Area" localSheetId="27">'事務事業評価シート(414)'!$A$1:$X$36</definedName>
    <definedName name="_xlnm.Print_Area" localSheetId="28">'事務事業評価シート(415)'!$A$1:$X$36</definedName>
    <definedName name="_xlnm.Print_Area" localSheetId="29">'事務事業評価シート(416)'!$A$1:$X$36</definedName>
    <definedName name="_xlnm.Print_Area" localSheetId="30">'事務事業評価シート(417)'!$A$1:$X$36</definedName>
    <definedName name="_xlnm.Print_Area" localSheetId="31">'事務事業評価シート(418)'!$A$1:$X$36</definedName>
    <definedName name="_xlnm.Print_Area" localSheetId="32">'事務事業評価シート(419)'!$A$1:$X$36</definedName>
    <definedName name="_xlnm.Print_Area" localSheetId="33">'事務事業評価シート(420)'!$A$1:$X$36</definedName>
    <definedName name="_xlnm.Print_Area" localSheetId="34">'事務事業評価シート(421)'!$A$1:$X$36</definedName>
    <definedName name="_xlnm.Print_Area" localSheetId="35">'事務事業評価シート(422)'!$A$1:$X$36</definedName>
    <definedName name="_xlnm.Print_Area" localSheetId="36">'事務事業評価シート(423)'!$A$1:$X$36</definedName>
    <definedName name="_xlnm.Print_Area" localSheetId="37">'事務事業評価シート(424)'!$A$1:$X$36</definedName>
    <definedName name="_xlnm.Print_Area" localSheetId="38">'事務事業評価シート(425)'!$A$1:$X$36</definedName>
    <definedName name="_xlnm.Print_Area" localSheetId="39">'事務事業評価シート(426)'!$A$1:$X$36</definedName>
    <definedName name="_xlnm.Print_Area" localSheetId="40">'事務事業評価シート(427)'!$A$1:$X$36</definedName>
    <definedName name="_xlnm.Print_Area" localSheetId="41">'事務事業評価シート(428)'!$A$1:$X$36</definedName>
    <definedName name="_xlnm.Print_Area" localSheetId="42">'事務事業評価シート(429)'!$A$1:$X$36</definedName>
    <definedName name="_xlnm.Print_Area" localSheetId="43">'事務事業評価シート(430)'!$A$1:$X$36</definedName>
    <definedName name="_xlnm.Print_Area" localSheetId="44">'事務事業評価シート(431)'!$A$1:$X$36</definedName>
    <definedName name="_xlnm.Print_Area" localSheetId="45">'事務事業評価シート(432)'!$A$1:$X$36</definedName>
    <definedName name="_xlnm.Print_Area" localSheetId="46">'事務事業評価シート(433)'!$A$1:$X$36</definedName>
    <definedName name="_xlnm.Print_Area" localSheetId="47">'事務事業評価シート(434)'!$A$1:$X$36</definedName>
    <definedName name="_xlnm.Print_Area" localSheetId="48">'事務事業評価シート(435)'!$A$1:$X$36</definedName>
    <definedName name="_xlnm.Print_Area" localSheetId="49">'事務事業評価シート(436)'!$A$1:$X$36</definedName>
    <definedName name="_xlnm.Print_Area" localSheetId="50">'事務事業評価シート(437)'!$A$1:$X$36</definedName>
    <definedName name="_xlnm.Print_Area" localSheetId="51">'事務事業評価シート(438)'!$A$1:$X$36</definedName>
    <definedName name="_xlnm.Print_Area" localSheetId="52">'事務事業評価シート(439)'!$A$1:$X$36</definedName>
    <definedName name="_xlnm.Print_Area" localSheetId="53">'事務事業評価シート(440)'!$A$1:$X$36</definedName>
    <definedName name="_xlnm.Print_Area" localSheetId="54">'事務事業評価シート(441)'!$A$1:$X$36</definedName>
    <definedName name="_xlnm.Print_Area" localSheetId="55">'事務事業評価シート(442)'!$A$1:$X$36</definedName>
    <definedName name="_xlnm.Print_Area" localSheetId="56">'事務事業評価シート(443)'!$A$1:$X$36</definedName>
    <definedName name="_xlnm.Print_Area" localSheetId="57">'事務事業評価シート(444)'!$A$1:$X$36</definedName>
    <definedName name="_xlnm.Print_Area" localSheetId="0">目次!$A$1:$N$58</definedName>
    <definedName name="sName">GET&gt;WORKBOOK(1)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76" i="58" l="1"/>
  <c r="AG76" i="58"/>
  <c r="AF76" i="58"/>
  <c r="AE76" i="58"/>
  <c r="AI76" i="58" s="1"/>
  <c r="AD76" i="58"/>
  <c r="AC76" i="58"/>
  <c r="AB76" i="58"/>
  <c r="AA76" i="58"/>
  <c r="AI61" i="58"/>
  <c r="AH61" i="58"/>
  <c r="AG61" i="58"/>
  <c r="AF61" i="58"/>
  <c r="AE61" i="58"/>
  <c r="AD61" i="58"/>
  <c r="AC61" i="58"/>
  <c r="AB61" i="58"/>
  <c r="AA61" i="58"/>
  <c r="AH60" i="58"/>
  <c r="AG60" i="58"/>
  <c r="AF60" i="58"/>
  <c r="AE60" i="58"/>
  <c r="AI60" i="58" s="1"/>
  <c r="AD60" i="58"/>
  <c r="AC60" i="58"/>
  <c r="AB60" i="58"/>
  <c r="AA60" i="58"/>
  <c r="AG56" i="58"/>
  <c r="AE56" i="58"/>
  <c r="AF56" i="58" s="1"/>
  <c r="AC56" i="58"/>
  <c r="AA56" i="58"/>
  <c r="E52" i="58"/>
  <c r="E51" i="58"/>
  <c r="E14" i="58" s="1"/>
  <c r="E43" i="58"/>
  <c r="E42" i="58"/>
  <c r="E41" i="58"/>
  <c r="A39" i="58"/>
  <c r="A1" i="58" s="1"/>
  <c r="D36" i="58"/>
  <c r="B36" i="58"/>
  <c r="D35" i="58"/>
  <c r="B35" i="58"/>
  <c r="D34" i="58"/>
  <c r="B34" i="58"/>
  <c r="D33" i="58"/>
  <c r="B33" i="58"/>
  <c r="T26" i="58"/>
  <c r="E26" i="58"/>
  <c r="T19" i="58"/>
  <c r="E16" i="58"/>
  <c r="E15" i="58"/>
  <c r="T12" i="58"/>
  <c r="T10" i="58"/>
  <c r="E9" i="58"/>
  <c r="T8" i="58"/>
  <c r="E8" i="58"/>
  <c r="E7" i="58"/>
  <c r="T6" i="58"/>
  <c r="E6" i="58"/>
  <c r="E5" i="58"/>
  <c r="T4" i="58"/>
  <c r="E4" i="58"/>
  <c r="Y1" i="58"/>
  <c r="AG76" i="57"/>
  <c r="AE76" i="57"/>
  <c r="AF76" i="57" s="1"/>
  <c r="AC76" i="57"/>
  <c r="AA76" i="57"/>
  <c r="AI61" i="57"/>
  <c r="AH61" i="57"/>
  <c r="AG61" i="57"/>
  <c r="AF61" i="57"/>
  <c r="AE61" i="57"/>
  <c r="AD61" i="57"/>
  <c r="AC61" i="57"/>
  <c r="AB61" i="57"/>
  <c r="AA61" i="57"/>
  <c r="AG60" i="57"/>
  <c r="AE60" i="57"/>
  <c r="AF60" i="57" s="1"/>
  <c r="AC60" i="57"/>
  <c r="AA60" i="57"/>
  <c r="AH56" i="57"/>
  <c r="AF56" i="57"/>
  <c r="AE56" i="57"/>
  <c r="AG56" i="57" s="1"/>
  <c r="AD56" i="57"/>
  <c r="AB56" i="57"/>
  <c r="AA56" i="57"/>
  <c r="E52" i="57"/>
  <c r="E15" i="57" s="1"/>
  <c r="E51" i="57"/>
  <c r="E43" i="57"/>
  <c r="E42" i="57"/>
  <c r="E41" i="57"/>
  <c r="E4" i="57" s="1"/>
  <c r="A39" i="57"/>
  <c r="D36" i="57"/>
  <c r="B36" i="57"/>
  <c r="D35" i="57"/>
  <c r="B35" i="57"/>
  <c r="D34" i="57"/>
  <c r="B34" i="57"/>
  <c r="D33" i="57"/>
  <c r="B33" i="57"/>
  <c r="T26" i="57"/>
  <c r="E26" i="57"/>
  <c r="T19" i="57"/>
  <c r="E16" i="57"/>
  <c r="E14" i="57"/>
  <c r="T12" i="57"/>
  <c r="T10" i="57"/>
  <c r="E9" i="57"/>
  <c r="T8" i="57"/>
  <c r="E8" i="57"/>
  <c r="E7" i="57"/>
  <c r="T6" i="57"/>
  <c r="E6" i="57"/>
  <c r="E5" i="57"/>
  <c r="T4" i="57"/>
  <c r="Y1" i="57"/>
  <c r="A1" i="57"/>
  <c r="AH76" i="56"/>
  <c r="AG76" i="56"/>
  <c r="AF76" i="56"/>
  <c r="AE76" i="56"/>
  <c r="AI76" i="56" s="1"/>
  <c r="M73" i="56" s="1"/>
  <c r="M36" i="56" s="1"/>
  <c r="AD76" i="56"/>
  <c r="E73" i="56" s="1"/>
  <c r="E36" i="56" s="1"/>
  <c r="AC76" i="56"/>
  <c r="AB76" i="56"/>
  <c r="G73" i="56" s="1"/>
  <c r="G36" i="56" s="1"/>
  <c r="AA76" i="56"/>
  <c r="G72" i="56"/>
  <c r="G35" i="56" s="1"/>
  <c r="I71" i="56"/>
  <c r="I34" i="56" s="1"/>
  <c r="K70" i="56"/>
  <c r="K33" i="56" s="1"/>
  <c r="AI61" i="56"/>
  <c r="AH61" i="56"/>
  <c r="AG61" i="56"/>
  <c r="AF61" i="56"/>
  <c r="H59" i="56" s="1"/>
  <c r="AE61" i="56"/>
  <c r="AD61" i="56"/>
  <c r="AC61" i="56"/>
  <c r="AB61" i="56"/>
  <c r="AA61" i="56"/>
  <c r="AH60" i="56"/>
  <c r="AG60" i="56"/>
  <c r="AF60" i="56"/>
  <c r="AE60" i="56"/>
  <c r="AI60" i="56" s="1"/>
  <c r="AD60" i="56"/>
  <c r="AC60" i="56"/>
  <c r="L59" i="56" s="1"/>
  <c r="AB60" i="56"/>
  <c r="AA60" i="56"/>
  <c r="AE56" i="56"/>
  <c r="E52" i="56"/>
  <c r="E51" i="56"/>
  <c r="E43" i="56"/>
  <c r="E42" i="56"/>
  <c r="E5" i="56" s="1"/>
  <c r="E41" i="56"/>
  <c r="A39" i="56"/>
  <c r="D36" i="56"/>
  <c r="B36" i="56"/>
  <c r="D35" i="56"/>
  <c r="B35" i="56"/>
  <c r="D34" i="56"/>
  <c r="B34" i="56"/>
  <c r="D33" i="56"/>
  <c r="B33" i="56"/>
  <c r="T26" i="56"/>
  <c r="E26" i="56"/>
  <c r="T19" i="56"/>
  <c r="E16" i="56"/>
  <c r="E15" i="56"/>
  <c r="E14" i="56"/>
  <c r="T12" i="56"/>
  <c r="T10" i="56"/>
  <c r="E9" i="56"/>
  <c r="T8" i="56"/>
  <c r="E8" i="56"/>
  <c r="E7" i="56"/>
  <c r="T6" i="56"/>
  <c r="E6" i="56"/>
  <c r="T4" i="56"/>
  <c r="E4" i="56"/>
  <c r="Y1" i="56"/>
  <c r="A1" i="56"/>
  <c r="AI76" i="55"/>
  <c r="AE76" i="55"/>
  <c r="AA76" i="55" s="1"/>
  <c r="AI61" i="55"/>
  <c r="AH61" i="55"/>
  <c r="AG61" i="55"/>
  <c r="AF61" i="55"/>
  <c r="AE61" i="55"/>
  <c r="AD61" i="55"/>
  <c r="AC61" i="55"/>
  <c r="AB61" i="55"/>
  <c r="AA61" i="55"/>
  <c r="AI60" i="55"/>
  <c r="AH60" i="55"/>
  <c r="AE60" i="55"/>
  <c r="AD60" i="55"/>
  <c r="AA60" i="55"/>
  <c r="K57" i="55"/>
  <c r="AH56" i="55"/>
  <c r="AG56" i="55"/>
  <c r="AF56" i="55"/>
  <c r="AE56" i="55"/>
  <c r="AI56" i="55" s="1"/>
  <c r="AD56" i="55"/>
  <c r="AC56" i="55"/>
  <c r="I57" i="55" s="1"/>
  <c r="AB56" i="55"/>
  <c r="M60" i="55" s="1"/>
  <c r="AA56" i="55"/>
  <c r="E52" i="55"/>
  <c r="E51" i="55"/>
  <c r="E43" i="55"/>
  <c r="E42" i="55"/>
  <c r="E41" i="55"/>
  <c r="A39" i="55"/>
  <c r="A1" i="55" s="1"/>
  <c r="D36" i="55"/>
  <c r="B36" i="55"/>
  <c r="D35" i="55"/>
  <c r="B35" i="55"/>
  <c r="D34" i="55"/>
  <c r="B34" i="55"/>
  <c r="D33" i="55"/>
  <c r="B33" i="55"/>
  <c r="T26" i="55"/>
  <c r="E26" i="55"/>
  <c r="T19" i="55"/>
  <c r="E16" i="55"/>
  <c r="E15" i="55"/>
  <c r="E14" i="55"/>
  <c r="T12" i="55"/>
  <c r="T10" i="55"/>
  <c r="E9" i="55"/>
  <c r="T8" i="55"/>
  <c r="E8" i="55"/>
  <c r="E7" i="55"/>
  <c r="T6" i="55"/>
  <c r="E6" i="55"/>
  <c r="E5" i="55"/>
  <c r="T4" i="55"/>
  <c r="E4" i="55"/>
  <c r="Y1" i="55"/>
  <c r="AH76" i="54"/>
  <c r="AG76" i="54"/>
  <c r="AF76" i="54"/>
  <c r="AE76" i="54"/>
  <c r="AI76" i="54" s="1"/>
  <c r="AD76" i="54"/>
  <c r="AC76" i="54"/>
  <c r="AB76" i="54"/>
  <c r="AA76" i="54"/>
  <c r="M73" i="54"/>
  <c r="M36" i="54" s="1"/>
  <c r="M72" i="54"/>
  <c r="M35" i="54" s="1"/>
  <c r="K70" i="54"/>
  <c r="AI61" i="54"/>
  <c r="AH61" i="54"/>
  <c r="AG61" i="54"/>
  <c r="AF61" i="54"/>
  <c r="AE61" i="54"/>
  <c r="AD61" i="54"/>
  <c r="AC61" i="54"/>
  <c r="AB61" i="54"/>
  <c r="AA61" i="54"/>
  <c r="AH60" i="54"/>
  <c r="AG60" i="54"/>
  <c r="AF60" i="54"/>
  <c r="AE60" i="54"/>
  <c r="AI60" i="54" s="1"/>
  <c r="AD60" i="54"/>
  <c r="AC60" i="54"/>
  <c r="AB60" i="54"/>
  <c r="AA60" i="54"/>
  <c r="AE56" i="54"/>
  <c r="E52" i="54"/>
  <c r="E15" i="54" s="1"/>
  <c r="E51" i="54"/>
  <c r="E43" i="54"/>
  <c r="E42" i="54"/>
  <c r="E5" i="54" s="1"/>
  <c r="E41" i="54"/>
  <c r="E4" i="54" s="1"/>
  <c r="A39" i="54"/>
  <c r="A1" i="54" s="1"/>
  <c r="D36" i="54"/>
  <c r="B36" i="54"/>
  <c r="D35" i="54"/>
  <c r="B35" i="54"/>
  <c r="D34" i="54"/>
  <c r="B34" i="54"/>
  <c r="K33" i="54"/>
  <c r="D33" i="54"/>
  <c r="B33" i="54"/>
  <c r="T26" i="54"/>
  <c r="E26" i="54"/>
  <c r="T19" i="54"/>
  <c r="E16" i="54"/>
  <c r="E14" i="54"/>
  <c r="T12" i="54"/>
  <c r="T10" i="54"/>
  <c r="E9" i="54"/>
  <c r="T8" i="54"/>
  <c r="E8" i="54"/>
  <c r="E7" i="54"/>
  <c r="T6" i="54"/>
  <c r="E6" i="54"/>
  <c r="T4" i="54"/>
  <c r="Y1" i="54"/>
  <c r="AI76" i="53"/>
  <c r="AH76" i="53"/>
  <c r="AE76" i="53"/>
  <c r="AD76" i="53"/>
  <c r="AA76" i="53"/>
  <c r="AI61" i="53"/>
  <c r="AH61" i="53"/>
  <c r="AG61" i="53"/>
  <c r="AF61" i="53"/>
  <c r="AE61" i="53"/>
  <c r="AD61" i="53"/>
  <c r="AC61" i="53"/>
  <c r="AB61" i="53"/>
  <c r="AA61" i="53"/>
  <c r="AI60" i="53"/>
  <c r="AH60" i="53"/>
  <c r="AG60" i="53"/>
  <c r="AE60" i="53"/>
  <c r="AD60" i="53"/>
  <c r="AC60" i="53"/>
  <c r="AA60" i="53"/>
  <c r="AE56" i="53"/>
  <c r="E52" i="53"/>
  <c r="E51" i="53"/>
  <c r="E43" i="53"/>
  <c r="E42" i="53"/>
  <c r="E41" i="53"/>
  <c r="A39" i="53"/>
  <c r="D36" i="53"/>
  <c r="B36" i="53"/>
  <c r="D35" i="53"/>
  <c r="B35" i="53"/>
  <c r="D34" i="53"/>
  <c r="B34" i="53"/>
  <c r="D33" i="53"/>
  <c r="B33" i="53"/>
  <c r="T26" i="53"/>
  <c r="E26" i="53"/>
  <c r="T19" i="53"/>
  <c r="E16" i="53"/>
  <c r="E15" i="53"/>
  <c r="E14" i="53"/>
  <c r="T12" i="53"/>
  <c r="T10" i="53"/>
  <c r="E9" i="53"/>
  <c r="T8" i="53"/>
  <c r="E8" i="53"/>
  <c r="E7" i="53"/>
  <c r="T6" i="53"/>
  <c r="E6" i="53"/>
  <c r="E5" i="53"/>
  <c r="T4" i="53"/>
  <c r="E4" i="53"/>
  <c r="Y1" i="53"/>
  <c r="A1" i="53"/>
  <c r="AE76" i="52"/>
  <c r="AD76" i="52"/>
  <c r="AI61" i="52"/>
  <c r="AH61" i="52"/>
  <c r="AG61" i="52"/>
  <c r="AF61" i="52"/>
  <c r="AE61" i="52"/>
  <c r="AD61" i="52"/>
  <c r="AC61" i="52"/>
  <c r="AB61" i="52"/>
  <c r="AA61" i="52"/>
  <c r="AE60" i="52"/>
  <c r="AE56" i="52"/>
  <c r="AB56" i="52"/>
  <c r="E52" i="52"/>
  <c r="E51" i="52"/>
  <c r="E43" i="52"/>
  <c r="E6" i="52" s="1"/>
  <c r="E42" i="52"/>
  <c r="E41" i="52"/>
  <c r="A39" i="52"/>
  <c r="D36" i="52"/>
  <c r="B36" i="52"/>
  <c r="D35" i="52"/>
  <c r="B35" i="52"/>
  <c r="D34" i="52"/>
  <c r="B34" i="52"/>
  <c r="D33" i="52"/>
  <c r="B33" i="52"/>
  <c r="T26" i="52"/>
  <c r="E26" i="52"/>
  <c r="T19" i="52"/>
  <c r="E16" i="52"/>
  <c r="E15" i="52"/>
  <c r="E14" i="52"/>
  <c r="T12" i="52"/>
  <c r="T10" i="52"/>
  <c r="E9" i="52"/>
  <c r="T8" i="52"/>
  <c r="E8" i="52"/>
  <c r="E7" i="52"/>
  <c r="T6" i="52"/>
  <c r="E5" i="52"/>
  <c r="T4" i="52"/>
  <c r="E4" i="52"/>
  <c r="Y1" i="52"/>
  <c r="A1" i="52"/>
  <c r="AE76" i="51"/>
  <c r="AI61" i="51"/>
  <c r="AH61" i="51"/>
  <c r="AG61" i="51"/>
  <c r="AF61" i="51"/>
  <c r="AE61" i="51"/>
  <c r="AD61" i="51"/>
  <c r="AC61" i="51"/>
  <c r="AB61" i="51"/>
  <c r="AA61" i="51"/>
  <c r="AI60" i="51"/>
  <c r="AF60" i="51"/>
  <c r="AE60" i="51"/>
  <c r="AB60" i="51"/>
  <c r="AA60" i="51"/>
  <c r="AG56" i="51"/>
  <c r="AE56" i="51"/>
  <c r="AH56" i="51" s="1"/>
  <c r="AC56" i="51"/>
  <c r="AA56" i="51"/>
  <c r="E52" i="51"/>
  <c r="E51" i="51"/>
  <c r="E43" i="51"/>
  <c r="E42" i="51"/>
  <c r="E5" i="51" s="1"/>
  <c r="E41" i="51"/>
  <c r="A39" i="51"/>
  <c r="A1" i="51" s="1"/>
  <c r="D36" i="51"/>
  <c r="B36" i="51"/>
  <c r="D35" i="51"/>
  <c r="B35" i="51"/>
  <c r="D34" i="51"/>
  <c r="B34" i="51"/>
  <c r="D33" i="51"/>
  <c r="B33" i="51"/>
  <c r="T26" i="51"/>
  <c r="E26" i="51"/>
  <c r="T19" i="51"/>
  <c r="E16" i="51"/>
  <c r="E15" i="51"/>
  <c r="E14" i="51"/>
  <c r="T12" i="51"/>
  <c r="T10" i="51"/>
  <c r="E9" i="51"/>
  <c r="T8" i="51"/>
  <c r="E8" i="51"/>
  <c r="E7" i="51"/>
  <c r="T6" i="51"/>
  <c r="E6" i="51"/>
  <c r="T4" i="51"/>
  <c r="E4" i="51"/>
  <c r="Y1" i="51"/>
  <c r="AG76" i="50"/>
  <c r="AE76" i="50"/>
  <c r="AF76" i="50" s="1"/>
  <c r="AC76" i="50"/>
  <c r="AA76" i="50"/>
  <c r="AI61" i="50"/>
  <c r="AH61" i="50"/>
  <c r="AG61" i="50"/>
  <c r="AF61" i="50"/>
  <c r="AE61" i="50"/>
  <c r="AD61" i="50"/>
  <c r="AC61" i="50"/>
  <c r="AB61" i="50"/>
  <c r="AA61" i="50"/>
  <c r="AG60" i="50"/>
  <c r="AE60" i="50"/>
  <c r="AF60" i="50" s="1"/>
  <c r="AC60" i="50"/>
  <c r="AA60" i="50"/>
  <c r="AH56" i="50"/>
  <c r="AF56" i="50"/>
  <c r="AE56" i="50"/>
  <c r="AG56" i="50" s="1"/>
  <c r="AD56" i="50"/>
  <c r="AB56" i="50"/>
  <c r="AA56" i="50"/>
  <c r="E52" i="50"/>
  <c r="E51" i="50"/>
  <c r="E43" i="50"/>
  <c r="E6" i="50" s="1"/>
  <c r="E42" i="50"/>
  <c r="E41" i="50"/>
  <c r="A39" i="50"/>
  <c r="D36" i="50"/>
  <c r="B36" i="50"/>
  <c r="D35" i="50"/>
  <c r="B35" i="50"/>
  <c r="D34" i="50"/>
  <c r="B34" i="50"/>
  <c r="D33" i="50"/>
  <c r="B33" i="50"/>
  <c r="T26" i="50"/>
  <c r="E26" i="50"/>
  <c r="T19" i="50"/>
  <c r="E16" i="50"/>
  <c r="E15" i="50"/>
  <c r="E14" i="50"/>
  <c r="T12" i="50"/>
  <c r="T10" i="50"/>
  <c r="E9" i="50"/>
  <c r="T8" i="50"/>
  <c r="E8" i="50"/>
  <c r="E7" i="50"/>
  <c r="T6" i="50"/>
  <c r="E5" i="50"/>
  <c r="T4" i="50"/>
  <c r="E4" i="50"/>
  <c r="Y1" i="50"/>
  <c r="A1" i="50"/>
  <c r="AH76" i="49"/>
  <c r="AF76" i="49"/>
  <c r="AE76" i="49"/>
  <c r="AG76" i="49" s="1"/>
  <c r="AD76" i="49"/>
  <c r="AB76" i="49"/>
  <c r="AA76" i="49"/>
  <c r="AI61" i="49"/>
  <c r="AH61" i="49"/>
  <c r="AG61" i="49"/>
  <c r="AF61" i="49"/>
  <c r="AE61" i="49"/>
  <c r="AD61" i="49"/>
  <c r="AC61" i="49"/>
  <c r="AB61" i="49"/>
  <c r="AA61" i="49"/>
  <c r="AH60" i="49"/>
  <c r="AF60" i="49"/>
  <c r="AE60" i="49"/>
  <c r="AG60" i="49" s="1"/>
  <c r="AD60" i="49"/>
  <c r="AB60" i="49"/>
  <c r="AA60" i="49"/>
  <c r="AI56" i="49"/>
  <c r="AE56" i="49"/>
  <c r="AA56" i="49" s="1"/>
  <c r="E52" i="49"/>
  <c r="E51" i="49"/>
  <c r="E43" i="49"/>
  <c r="E42" i="49"/>
  <c r="E5" i="49" s="1"/>
  <c r="E41" i="49"/>
  <c r="A39" i="49"/>
  <c r="A1" i="49" s="1"/>
  <c r="D36" i="49"/>
  <c r="B36" i="49"/>
  <c r="D35" i="49"/>
  <c r="B35" i="49"/>
  <c r="D34" i="49"/>
  <c r="B34" i="49"/>
  <c r="D33" i="49"/>
  <c r="B33" i="49"/>
  <c r="T26" i="49"/>
  <c r="E26" i="49"/>
  <c r="T19" i="49"/>
  <c r="E16" i="49"/>
  <c r="E15" i="49"/>
  <c r="E14" i="49"/>
  <c r="T12" i="49"/>
  <c r="T10" i="49"/>
  <c r="E9" i="49"/>
  <c r="T8" i="49"/>
  <c r="E8" i="49"/>
  <c r="E7" i="49"/>
  <c r="T6" i="49"/>
  <c r="E6" i="49"/>
  <c r="T4" i="49"/>
  <c r="E4" i="49"/>
  <c r="Y1" i="49"/>
  <c r="AI76" i="48"/>
  <c r="AE76" i="48"/>
  <c r="AC76" i="48"/>
  <c r="AA76" i="48"/>
  <c r="AI61" i="48"/>
  <c r="AH61" i="48"/>
  <c r="AG61" i="48"/>
  <c r="AF61" i="48"/>
  <c r="AE61" i="48"/>
  <c r="AD61" i="48"/>
  <c r="AC61" i="48"/>
  <c r="AB61" i="48"/>
  <c r="AA61" i="48"/>
  <c r="AI60" i="48"/>
  <c r="AE60" i="48"/>
  <c r="AC60" i="48"/>
  <c r="AA60" i="48"/>
  <c r="M57" i="48"/>
  <c r="AH56" i="48"/>
  <c r="AG56" i="48"/>
  <c r="AF56" i="48"/>
  <c r="AE56" i="48"/>
  <c r="AI56" i="48" s="1"/>
  <c r="AD56" i="48"/>
  <c r="E57" i="48" s="1"/>
  <c r="AC56" i="48"/>
  <c r="AB56" i="48"/>
  <c r="G60" i="48" s="1"/>
  <c r="AA56" i="48"/>
  <c r="E52" i="48"/>
  <c r="E15" i="48" s="1"/>
  <c r="E51" i="48"/>
  <c r="E43" i="48"/>
  <c r="E6" i="48" s="1"/>
  <c r="E42" i="48"/>
  <c r="E41" i="48"/>
  <c r="E4" i="48" s="1"/>
  <c r="A39" i="48"/>
  <c r="D36" i="48"/>
  <c r="B36" i="48"/>
  <c r="D35" i="48"/>
  <c r="B35" i="48"/>
  <c r="D34" i="48"/>
  <c r="B34" i="48"/>
  <c r="D33" i="48"/>
  <c r="B33" i="48"/>
  <c r="T26" i="48"/>
  <c r="E26" i="48"/>
  <c r="T19" i="48"/>
  <c r="E16" i="48"/>
  <c r="E14" i="48"/>
  <c r="T12" i="48"/>
  <c r="T10" i="48"/>
  <c r="E9" i="48"/>
  <c r="T8" i="48"/>
  <c r="E8" i="48"/>
  <c r="E7" i="48"/>
  <c r="T6" i="48"/>
  <c r="E5" i="48"/>
  <c r="T4" i="48"/>
  <c r="Y1" i="48"/>
  <c r="A1" i="48"/>
  <c r="AH76" i="47"/>
  <c r="AG76" i="47"/>
  <c r="AF76" i="47"/>
  <c r="AE76" i="47"/>
  <c r="AI76" i="47" s="1"/>
  <c r="AD76" i="47"/>
  <c r="G72" i="47" s="1"/>
  <c r="G35" i="47" s="1"/>
  <c r="AC76" i="47"/>
  <c r="AB76" i="47"/>
  <c r="AA76" i="47"/>
  <c r="M73" i="47"/>
  <c r="M36" i="47" s="1"/>
  <c r="AI61" i="47"/>
  <c r="AH61" i="47"/>
  <c r="AG61" i="47"/>
  <c r="AF61" i="47"/>
  <c r="AE61" i="47"/>
  <c r="AD61" i="47"/>
  <c r="AC61" i="47"/>
  <c r="AB61" i="47"/>
  <c r="AA61" i="47"/>
  <c r="AH60" i="47"/>
  <c r="AG60" i="47"/>
  <c r="AF60" i="47"/>
  <c r="AE60" i="47"/>
  <c r="AI60" i="47" s="1"/>
  <c r="AD60" i="47"/>
  <c r="AC60" i="47"/>
  <c r="AB60" i="47"/>
  <c r="AA60" i="47"/>
  <c r="L59" i="47"/>
  <c r="AI56" i="47"/>
  <c r="AG56" i="47"/>
  <c r="AE56" i="47"/>
  <c r="AC56" i="47"/>
  <c r="AA56" i="47"/>
  <c r="E52" i="47"/>
  <c r="E51" i="47"/>
  <c r="E43" i="47"/>
  <c r="E42" i="47"/>
  <c r="E5" i="47" s="1"/>
  <c r="E41" i="47"/>
  <c r="A39" i="47"/>
  <c r="A1" i="47" s="1"/>
  <c r="D36" i="47"/>
  <c r="B36" i="47"/>
  <c r="D35" i="47"/>
  <c r="B35" i="47"/>
  <c r="D34" i="47"/>
  <c r="B34" i="47"/>
  <c r="D33" i="47"/>
  <c r="B33" i="47"/>
  <c r="T26" i="47"/>
  <c r="E26" i="47"/>
  <c r="T19" i="47"/>
  <c r="E16" i="47"/>
  <c r="E15" i="47"/>
  <c r="E14" i="47"/>
  <c r="T12" i="47"/>
  <c r="T10" i="47"/>
  <c r="E9" i="47"/>
  <c r="T8" i="47"/>
  <c r="E8" i="47"/>
  <c r="E7" i="47"/>
  <c r="T6" i="47"/>
  <c r="E6" i="47"/>
  <c r="T4" i="47"/>
  <c r="E4" i="47"/>
  <c r="Y1" i="47"/>
  <c r="AI76" i="46"/>
  <c r="AG76" i="46"/>
  <c r="AE76" i="46"/>
  <c r="AC76" i="46"/>
  <c r="AA76" i="46"/>
  <c r="AI61" i="46"/>
  <c r="AH61" i="46"/>
  <c r="AG61" i="46"/>
  <c r="AF61" i="46"/>
  <c r="AE61" i="46"/>
  <c r="AD61" i="46"/>
  <c r="AC61" i="46"/>
  <c r="AB61" i="46"/>
  <c r="AA61" i="46"/>
  <c r="AI60" i="46"/>
  <c r="AG60" i="46"/>
  <c r="AE60" i="46"/>
  <c r="AC60" i="46"/>
  <c r="AA60" i="46"/>
  <c r="AH56" i="46"/>
  <c r="AG56" i="46"/>
  <c r="AF56" i="46"/>
  <c r="AE56" i="46"/>
  <c r="AI56" i="46" s="1"/>
  <c r="AD56" i="46"/>
  <c r="AC56" i="46"/>
  <c r="M57" i="46" s="1"/>
  <c r="AB56" i="46"/>
  <c r="AA56" i="46"/>
  <c r="E52" i="46"/>
  <c r="E51" i="46"/>
  <c r="E14" i="46" s="1"/>
  <c r="E43" i="46"/>
  <c r="E42" i="46"/>
  <c r="E41" i="46"/>
  <c r="A39" i="46"/>
  <c r="A1" i="46" s="1"/>
  <c r="D36" i="46"/>
  <c r="B36" i="46"/>
  <c r="D35" i="46"/>
  <c r="B35" i="46"/>
  <c r="D34" i="46"/>
  <c r="B34" i="46"/>
  <c r="D33" i="46"/>
  <c r="B33" i="46"/>
  <c r="T26" i="46"/>
  <c r="E26" i="46"/>
  <c r="T19" i="46"/>
  <c r="E16" i="46"/>
  <c r="E15" i="46"/>
  <c r="T12" i="46"/>
  <c r="T10" i="46"/>
  <c r="E9" i="46"/>
  <c r="T8" i="46"/>
  <c r="E8" i="46"/>
  <c r="E7" i="46"/>
  <c r="T6" i="46"/>
  <c r="E6" i="46"/>
  <c r="E5" i="46"/>
  <c r="T4" i="46"/>
  <c r="E4" i="46"/>
  <c r="Y1" i="46"/>
  <c r="AH76" i="45"/>
  <c r="AG76" i="45"/>
  <c r="AF76" i="45"/>
  <c r="AE76" i="45"/>
  <c r="AI76" i="45" s="1"/>
  <c r="AD76" i="45"/>
  <c r="AC76" i="45"/>
  <c r="E72" i="45" s="1"/>
  <c r="E35" i="45" s="1"/>
  <c r="AB76" i="45"/>
  <c r="AA76" i="45"/>
  <c r="M72" i="45"/>
  <c r="M35" i="45" s="1"/>
  <c r="AI61" i="45"/>
  <c r="AH61" i="45"/>
  <c r="AG61" i="45"/>
  <c r="AF61" i="45"/>
  <c r="AE61" i="45"/>
  <c r="AD61" i="45"/>
  <c r="AC61" i="45"/>
  <c r="AB61" i="45"/>
  <c r="AA61" i="45"/>
  <c r="AH60" i="45"/>
  <c r="AG60" i="45"/>
  <c r="AF60" i="45"/>
  <c r="AE60" i="45"/>
  <c r="AI60" i="45" s="1"/>
  <c r="AD60" i="45"/>
  <c r="AC60" i="45"/>
  <c r="F59" i="45" s="1"/>
  <c r="F22" i="45" s="1"/>
  <c r="AB60" i="45"/>
  <c r="AA60" i="45"/>
  <c r="N59" i="45"/>
  <c r="AH56" i="45"/>
  <c r="AE56" i="45"/>
  <c r="AG56" i="45" s="1"/>
  <c r="AD56" i="45"/>
  <c r="AA56" i="45"/>
  <c r="E52" i="45"/>
  <c r="E15" i="45" s="1"/>
  <c r="E51" i="45"/>
  <c r="E43" i="45"/>
  <c r="E42" i="45"/>
  <c r="E5" i="45" s="1"/>
  <c r="E41" i="45"/>
  <c r="A39" i="45"/>
  <c r="D36" i="45"/>
  <c r="B36" i="45"/>
  <c r="D35" i="45"/>
  <c r="B35" i="45"/>
  <c r="D34" i="45"/>
  <c r="B34" i="45"/>
  <c r="D33" i="45"/>
  <c r="B33" i="45"/>
  <c r="T26" i="45"/>
  <c r="E26" i="45"/>
  <c r="T19" i="45"/>
  <c r="E16" i="45"/>
  <c r="E14" i="45"/>
  <c r="T12" i="45"/>
  <c r="T10" i="45"/>
  <c r="E9" i="45"/>
  <c r="T8" i="45"/>
  <c r="E8" i="45"/>
  <c r="E7" i="45"/>
  <c r="T6" i="45"/>
  <c r="E6" i="45"/>
  <c r="T4" i="45"/>
  <c r="E4" i="45"/>
  <c r="Y1" i="45"/>
  <c r="A1" i="45"/>
  <c r="AH76" i="44"/>
  <c r="AE76" i="44"/>
  <c r="AG76" i="44" s="1"/>
  <c r="AD76" i="44"/>
  <c r="AA76" i="44"/>
  <c r="AI61" i="44"/>
  <c r="AH61" i="44"/>
  <c r="AG61" i="44"/>
  <c r="AF61" i="44"/>
  <c r="AE61" i="44"/>
  <c r="AD61" i="44"/>
  <c r="AC61" i="44"/>
  <c r="AB61" i="44"/>
  <c r="AA61" i="44"/>
  <c r="AH60" i="44"/>
  <c r="AE60" i="44"/>
  <c r="AG60" i="44" s="1"/>
  <c r="AD60" i="44"/>
  <c r="AA60" i="44"/>
  <c r="AI56" i="44"/>
  <c r="AE56" i="44"/>
  <c r="AA56" i="44" s="1"/>
  <c r="E52" i="44"/>
  <c r="E51" i="44"/>
  <c r="E43" i="44"/>
  <c r="E6" i="44" s="1"/>
  <c r="E42" i="44"/>
  <c r="E5" i="44" s="1"/>
  <c r="E41" i="44"/>
  <c r="A39" i="44"/>
  <c r="D36" i="44"/>
  <c r="B36" i="44"/>
  <c r="D35" i="44"/>
  <c r="B35" i="44"/>
  <c r="D34" i="44"/>
  <c r="B34" i="44"/>
  <c r="D33" i="44"/>
  <c r="B33" i="44"/>
  <c r="T26" i="44"/>
  <c r="E26" i="44"/>
  <c r="T19" i="44"/>
  <c r="E16" i="44"/>
  <c r="E15" i="44"/>
  <c r="E14" i="44"/>
  <c r="T12" i="44"/>
  <c r="T10" i="44"/>
  <c r="E9" i="44"/>
  <c r="T8" i="44"/>
  <c r="E8" i="44"/>
  <c r="E7" i="44"/>
  <c r="T6" i="44"/>
  <c r="T4" i="44"/>
  <c r="E4" i="44"/>
  <c r="Y1" i="44"/>
  <c r="A1" i="44"/>
  <c r="AI76" i="43"/>
  <c r="AE76" i="43"/>
  <c r="AA76" i="43" s="1"/>
  <c r="AI61" i="43"/>
  <c r="AH61" i="43"/>
  <c r="AG61" i="43"/>
  <c r="AF61" i="43"/>
  <c r="AE61" i="43"/>
  <c r="AD61" i="43"/>
  <c r="AC61" i="43"/>
  <c r="AB61" i="43"/>
  <c r="AA61" i="43"/>
  <c r="AI60" i="43"/>
  <c r="AE60" i="43"/>
  <c r="AG56" i="43"/>
  <c r="AF56" i="43"/>
  <c r="AE56" i="43"/>
  <c r="AI56" i="43" s="1"/>
  <c r="AC56" i="43"/>
  <c r="AB56" i="43"/>
  <c r="AA56" i="43"/>
  <c r="E52" i="43"/>
  <c r="E51" i="43"/>
  <c r="E43" i="43"/>
  <c r="E6" i="43" s="1"/>
  <c r="E42" i="43"/>
  <c r="E41" i="43"/>
  <c r="A39" i="43"/>
  <c r="D36" i="43"/>
  <c r="B36" i="43"/>
  <c r="D35" i="43"/>
  <c r="B35" i="43"/>
  <c r="D34" i="43"/>
  <c r="B34" i="43"/>
  <c r="D33" i="43"/>
  <c r="B33" i="43"/>
  <c r="T26" i="43"/>
  <c r="E26" i="43"/>
  <c r="T19" i="43"/>
  <c r="E16" i="43"/>
  <c r="E15" i="43"/>
  <c r="E14" i="43"/>
  <c r="T12" i="43"/>
  <c r="T10" i="43"/>
  <c r="E9" i="43"/>
  <c r="T8" i="43"/>
  <c r="E8" i="43"/>
  <c r="E7" i="43"/>
  <c r="T6" i="43"/>
  <c r="E5" i="43"/>
  <c r="T4" i="43"/>
  <c r="E4" i="43"/>
  <c r="Y1" i="43"/>
  <c r="A1" i="43"/>
  <c r="AG76" i="42"/>
  <c r="AF76" i="42"/>
  <c r="AE76" i="42"/>
  <c r="AI76" i="42" s="1"/>
  <c r="AC76" i="42"/>
  <c r="AB76" i="42"/>
  <c r="AA76" i="42"/>
  <c r="AI61" i="42"/>
  <c r="AH61" i="42"/>
  <c r="AG61" i="42"/>
  <c r="AF61" i="42"/>
  <c r="AE61" i="42"/>
  <c r="AD61" i="42"/>
  <c r="AC61" i="42"/>
  <c r="AB61" i="42"/>
  <c r="AA61" i="42"/>
  <c r="AG60" i="42"/>
  <c r="AF60" i="42"/>
  <c r="AE60" i="42"/>
  <c r="AI60" i="42" s="1"/>
  <c r="AC60" i="42"/>
  <c r="AB60" i="42"/>
  <c r="AA60" i="42"/>
  <c r="I60" i="42"/>
  <c r="G57" i="42"/>
  <c r="AH56" i="42"/>
  <c r="AG56" i="42"/>
  <c r="AF56" i="42"/>
  <c r="AE56" i="42"/>
  <c r="AI56" i="42" s="1"/>
  <c r="AD56" i="42"/>
  <c r="AC56" i="42"/>
  <c r="AB56" i="42"/>
  <c r="E57" i="42" s="1"/>
  <c r="AA56" i="42"/>
  <c r="G60" i="42" s="1"/>
  <c r="G62" i="42" s="1"/>
  <c r="E52" i="42"/>
  <c r="E51" i="42"/>
  <c r="E43" i="42"/>
  <c r="E42" i="42"/>
  <c r="E41" i="42"/>
  <c r="A39" i="42"/>
  <c r="A1" i="42" s="1"/>
  <c r="D36" i="42"/>
  <c r="B36" i="42"/>
  <c r="D35" i="42"/>
  <c r="B35" i="42"/>
  <c r="D34" i="42"/>
  <c r="B34" i="42"/>
  <c r="D33" i="42"/>
  <c r="B33" i="42"/>
  <c r="T26" i="42"/>
  <c r="E26" i="42"/>
  <c r="T19" i="42"/>
  <c r="E16" i="42"/>
  <c r="E15" i="42"/>
  <c r="E14" i="42"/>
  <c r="T12" i="42"/>
  <c r="T10" i="42"/>
  <c r="E9" i="42"/>
  <c r="T8" i="42"/>
  <c r="E8" i="42"/>
  <c r="E7" i="42"/>
  <c r="T6" i="42"/>
  <c r="E6" i="42"/>
  <c r="E5" i="42"/>
  <c r="T4" i="42"/>
  <c r="E4" i="42"/>
  <c r="Y1" i="42"/>
  <c r="AH76" i="41"/>
  <c r="AG76" i="41"/>
  <c r="AF76" i="41"/>
  <c r="AE76" i="41"/>
  <c r="AI76" i="41" s="1"/>
  <c r="AD76" i="41"/>
  <c r="AC76" i="41"/>
  <c r="AB76" i="41"/>
  <c r="AA76" i="41"/>
  <c r="M73" i="41"/>
  <c r="K73" i="41"/>
  <c r="K36" i="41" s="1"/>
  <c r="G72" i="41"/>
  <c r="G35" i="41" s="1"/>
  <c r="E72" i="41"/>
  <c r="K70" i="41"/>
  <c r="K33" i="41" s="1"/>
  <c r="I70" i="41"/>
  <c r="AI61" i="41"/>
  <c r="AH61" i="41"/>
  <c r="AG61" i="41"/>
  <c r="AF61" i="41"/>
  <c r="AE61" i="41"/>
  <c r="AD61" i="41"/>
  <c r="AC61" i="41"/>
  <c r="AB61" i="41"/>
  <c r="AA61" i="41"/>
  <c r="AH60" i="41"/>
  <c r="AG60" i="41"/>
  <c r="AE60" i="41"/>
  <c r="AF60" i="41" s="1"/>
  <c r="AD60" i="41"/>
  <c r="AC60" i="41"/>
  <c r="AB60" i="41"/>
  <c r="AA60" i="41"/>
  <c r="F59" i="41"/>
  <c r="F22" i="41" s="1"/>
  <c r="AI56" i="41"/>
  <c r="AE56" i="41"/>
  <c r="AD56" i="41"/>
  <c r="AB56" i="41"/>
  <c r="E52" i="41"/>
  <c r="E51" i="41"/>
  <c r="E43" i="41"/>
  <c r="E42" i="41"/>
  <c r="E41" i="41"/>
  <c r="A39" i="41"/>
  <c r="M36" i="41"/>
  <c r="D36" i="41"/>
  <c r="B36" i="41"/>
  <c r="E35" i="41"/>
  <c r="D35" i="41"/>
  <c r="B35" i="41"/>
  <c r="D34" i="41"/>
  <c r="B34" i="41"/>
  <c r="I33" i="41"/>
  <c r="D33" i="41"/>
  <c r="B33" i="41"/>
  <c r="T26" i="41"/>
  <c r="E26" i="41"/>
  <c r="T19" i="41"/>
  <c r="E16" i="41"/>
  <c r="E15" i="41"/>
  <c r="E14" i="41"/>
  <c r="T12" i="41"/>
  <c r="T10" i="41"/>
  <c r="E9" i="41"/>
  <c r="T8" i="41"/>
  <c r="E8" i="41"/>
  <c r="E7" i="41"/>
  <c r="T6" i="41"/>
  <c r="E6" i="41"/>
  <c r="E5" i="41"/>
  <c r="T4" i="41"/>
  <c r="E4" i="41"/>
  <c r="Y1" i="41"/>
  <c r="A1" i="41"/>
  <c r="AH76" i="40"/>
  <c r="AG76" i="40"/>
  <c r="AF76" i="40"/>
  <c r="AE76" i="40"/>
  <c r="AI76" i="40" s="1"/>
  <c r="AD76" i="40"/>
  <c r="AC76" i="40"/>
  <c r="I73" i="40" s="1"/>
  <c r="I36" i="40" s="1"/>
  <c r="AB76" i="40"/>
  <c r="G73" i="40" s="1"/>
  <c r="G36" i="40" s="1"/>
  <c r="AA76" i="40"/>
  <c r="K73" i="40"/>
  <c r="K36" i="40" s="1"/>
  <c r="K72" i="40"/>
  <c r="K35" i="40" s="1"/>
  <c r="E72" i="40"/>
  <c r="G71" i="40"/>
  <c r="G34" i="40" s="1"/>
  <c r="E71" i="40"/>
  <c r="I70" i="40"/>
  <c r="G70" i="40"/>
  <c r="G33" i="40" s="1"/>
  <c r="AI61" i="40"/>
  <c r="AH61" i="40"/>
  <c r="AG61" i="40"/>
  <c r="AF61" i="40"/>
  <c r="AE61" i="40"/>
  <c r="AD61" i="40"/>
  <c r="AC61" i="40"/>
  <c r="AB61" i="40"/>
  <c r="AA61" i="40"/>
  <c r="AH60" i="40"/>
  <c r="AG60" i="40"/>
  <c r="AF60" i="40"/>
  <c r="AE60" i="40"/>
  <c r="AI60" i="40" s="1"/>
  <c r="N59" i="40" s="1"/>
  <c r="AD60" i="40"/>
  <c r="AC60" i="40"/>
  <c r="AB60" i="40"/>
  <c r="J59" i="40" s="1"/>
  <c r="AA60" i="40"/>
  <c r="L59" i="40"/>
  <c r="F59" i="40"/>
  <c r="F22" i="40" s="1"/>
  <c r="AH56" i="40"/>
  <c r="AG56" i="40"/>
  <c r="AE56" i="40"/>
  <c r="AF56" i="40" s="1"/>
  <c r="AD56" i="40"/>
  <c r="AC56" i="40"/>
  <c r="AA56" i="40"/>
  <c r="E52" i="40"/>
  <c r="E51" i="40"/>
  <c r="E43" i="40"/>
  <c r="E42" i="40"/>
  <c r="E41" i="40"/>
  <c r="A39" i="40"/>
  <c r="A1" i="40" s="1"/>
  <c r="D36" i="40"/>
  <c r="B36" i="40"/>
  <c r="E35" i="40"/>
  <c r="D35" i="40"/>
  <c r="B35" i="40"/>
  <c r="E34" i="40"/>
  <c r="D34" i="40"/>
  <c r="B34" i="40"/>
  <c r="I33" i="40"/>
  <c r="D33" i="40"/>
  <c r="B33" i="40"/>
  <c r="T26" i="40"/>
  <c r="E26" i="40"/>
  <c r="T19" i="40"/>
  <c r="E16" i="40"/>
  <c r="E15" i="40"/>
  <c r="E14" i="40"/>
  <c r="T12" i="40"/>
  <c r="T10" i="40"/>
  <c r="E9" i="40"/>
  <c r="T8" i="40"/>
  <c r="E8" i="40"/>
  <c r="E7" i="40"/>
  <c r="T6" i="40"/>
  <c r="E6" i="40"/>
  <c r="E5" i="40"/>
  <c r="T4" i="40"/>
  <c r="E4" i="40"/>
  <c r="Y1" i="40"/>
  <c r="AH76" i="39"/>
  <c r="AG76" i="39"/>
  <c r="AE76" i="39"/>
  <c r="AF76" i="39" s="1"/>
  <c r="AD76" i="39"/>
  <c r="AC76" i="39"/>
  <c r="AA76" i="39"/>
  <c r="AI61" i="39"/>
  <c r="AH61" i="39"/>
  <c r="AG61" i="39"/>
  <c r="AF61" i="39"/>
  <c r="AE61" i="39"/>
  <c r="AD61" i="39"/>
  <c r="AC61" i="39"/>
  <c r="AB61" i="39"/>
  <c r="AA61" i="39"/>
  <c r="AH60" i="39"/>
  <c r="AG60" i="39"/>
  <c r="AF60" i="39"/>
  <c r="AE60" i="39"/>
  <c r="AI60" i="39" s="1"/>
  <c r="N59" i="39" s="1"/>
  <c r="AD60" i="39"/>
  <c r="AC60" i="39"/>
  <c r="L59" i="39" s="1"/>
  <c r="AB60" i="39"/>
  <c r="AA60" i="39"/>
  <c r="H59" i="39"/>
  <c r="F59" i="39"/>
  <c r="AE56" i="39"/>
  <c r="AG56" i="39" s="1"/>
  <c r="AA56" i="39"/>
  <c r="E52" i="39"/>
  <c r="E51" i="39"/>
  <c r="E43" i="39"/>
  <c r="E42" i="39"/>
  <c r="E5" i="39" s="1"/>
  <c r="E41" i="39"/>
  <c r="A39" i="39"/>
  <c r="D36" i="39"/>
  <c r="B36" i="39"/>
  <c r="D35" i="39"/>
  <c r="B35" i="39"/>
  <c r="D34" i="39"/>
  <c r="B34" i="39"/>
  <c r="D33" i="39"/>
  <c r="B33" i="39"/>
  <c r="T26" i="39"/>
  <c r="E26" i="39"/>
  <c r="F22" i="39"/>
  <c r="T19" i="39"/>
  <c r="E16" i="39"/>
  <c r="E15" i="39"/>
  <c r="E14" i="39"/>
  <c r="T12" i="39"/>
  <c r="T10" i="39"/>
  <c r="E9" i="39"/>
  <c r="T8" i="39"/>
  <c r="E8" i="39"/>
  <c r="E7" i="39"/>
  <c r="T6" i="39"/>
  <c r="E6" i="39"/>
  <c r="T4" i="39"/>
  <c r="E4" i="39"/>
  <c r="Y1" i="39"/>
  <c r="A1" i="39"/>
  <c r="AH76" i="38"/>
  <c r="AE76" i="38"/>
  <c r="AG76" i="38" s="1"/>
  <c r="AD76" i="38"/>
  <c r="AA76" i="38"/>
  <c r="AI61" i="38"/>
  <c r="AH61" i="38"/>
  <c r="AG61" i="38"/>
  <c r="AF61" i="38"/>
  <c r="AE61" i="38"/>
  <c r="AD61" i="38"/>
  <c r="AC61" i="38"/>
  <c r="AB61" i="38"/>
  <c r="AA61" i="38"/>
  <c r="AI60" i="38"/>
  <c r="AH60" i="38"/>
  <c r="AE60" i="38"/>
  <c r="AD60" i="38"/>
  <c r="AA60" i="38"/>
  <c r="AI56" i="38"/>
  <c r="AE56" i="38"/>
  <c r="AB56" i="38" s="1"/>
  <c r="AA56" i="38"/>
  <c r="E52" i="38"/>
  <c r="E51" i="38"/>
  <c r="E43" i="38"/>
  <c r="E6" i="38" s="1"/>
  <c r="E42" i="38"/>
  <c r="E41" i="38"/>
  <c r="A39" i="38"/>
  <c r="D36" i="38"/>
  <c r="B36" i="38"/>
  <c r="D35" i="38"/>
  <c r="B35" i="38"/>
  <c r="D34" i="38"/>
  <c r="B34" i="38"/>
  <c r="D33" i="38"/>
  <c r="B33" i="38"/>
  <c r="T26" i="38"/>
  <c r="E26" i="38"/>
  <c r="T19" i="38"/>
  <c r="E16" i="38"/>
  <c r="E15" i="38"/>
  <c r="E14" i="38"/>
  <c r="T12" i="38"/>
  <c r="T10" i="38"/>
  <c r="E9" i="38"/>
  <c r="T8" i="38"/>
  <c r="E8" i="38"/>
  <c r="E7" i="38"/>
  <c r="T6" i="38"/>
  <c r="E5" i="38"/>
  <c r="T4" i="38"/>
  <c r="E4" i="38"/>
  <c r="Y1" i="38"/>
  <c r="A1" i="38"/>
  <c r="AE76" i="37"/>
  <c r="AG76" i="37" s="1"/>
  <c r="AA76" i="37"/>
  <c r="AI61" i="37"/>
  <c r="AH61" i="37"/>
  <c r="AG61" i="37"/>
  <c r="AF61" i="37"/>
  <c r="AE61" i="37"/>
  <c r="AD61" i="37"/>
  <c r="AC61" i="37"/>
  <c r="AB61" i="37"/>
  <c r="AA61" i="37"/>
  <c r="AE60" i="37"/>
  <c r="AG60" i="37" s="1"/>
  <c r="AA60" i="37"/>
  <c r="AH56" i="37"/>
  <c r="AF56" i="37"/>
  <c r="AE56" i="37"/>
  <c r="AG56" i="37" s="1"/>
  <c r="AD56" i="37"/>
  <c r="AB56" i="37"/>
  <c r="AA56" i="37"/>
  <c r="E52" i="37"/>
  <c r="E51" i="37"/>
  <c r="E43" i="37"/>
  <c r="E6" i="37" s="1"/>
  <c r="E42" i="37"/>
  <c r="E41" i="37"/>
  <c r="A39" i="37"/>
  <c r="D36" i="37"/>
  <c r="B36" i="37"/>
  <c r="D35" i="37"/>
  <c r="B35" i="37"/>
  <c r="D34" i="37"/>
  <c r="B34" i="37"/>
  <c r="D33" i="37"/>
  <c r="B33" i="37"/>
  <c r="T26" i="37"/>
  <c r="E26" i="37"/>
  <c r="T19" i="37"/>
  <c r="E16" i="37"/>
  <c r="E15" i="37"/>
  <c r="E14" i="37"/>
  <c r="T12" i="37"/>
  <c r="T10" i="37"/>
  <c r="E9" i="37"/>
  <c r="T8" i="37"/>
  <c r="E8" i="37"/>
  <c r="E7" i="37"/>
  <c r="T6" i="37"/>
  <c r="E5" i="37"/>
  <c r="T4" i="37"/>
  <c r="E4" i="37"/>
  <c r="Y1" i="37"/>
  <c r="A1" i="37"/>
  <c r="AH76" i="36"/>
  <c r="AF76" i="36"/>
  <c r="AE76" i="36"/>
  <c r="AG76" i="36" s="1"/>
  <c r="AD76" i="36"/>
  <c r="AB76" i="36"/>
  <c r="AA76" i="36"/>
  <c r="AI61" i="36"/>
  <c r="AH61" i="36"/>
  <c r="AG61" i="36"/>
  <c r="AF61" i="36"/>
  <c r="AE61" i="36"/>
  <c r="AD61" i="36"/>
  <c r="AC61" i="36"/>
  <c r="AB61" i="36"/>
  <c r="AA61" i="36"/>
  <c r="AH60" i="36"/>
  <c r="AF60" i="36"/>
  <c r="AE60" i="36"/>
  <c r="AG60" i="36" s="1"/>
  <c r="AD60" i="36"/>
  <c r="AB60" i="36"/>
  <c r="AA60" i="36"/>
  <c r="AE56" i="36"/>
  <c r="AI56" i="36" s="1"/>
  <c r="AA56" i="36"/>
  <c r="E52" i="36"/>
  <c r="E51" i="36"/>
  <c r="E43" i="36"/>
  <c r="E42" i="36"/>
  <c r="E41" i="36"/>
  <c r="A39" i="36"/>
  <c r="D36" i="36"/>
  <c r="B36" i="36"/>
  <c r="D35" i="36"/>
  <c r="B35" i="36"/>
  <c r="D34" i="36"/>
  <c r="B34" i="36"/>
  <c r="D33" i="36"/>
  <c r="B33" i="36"/>
  <c r="T26" i="36"/>
  <c r="E26" i="36"/>
  <c r="T19" i="36"/>
  <c r="E16" i="36"/>
  <c r="E15" i="36"/>
  <c r="E14" i="36"/>
  <c r="T12" i="36"/>
  <c r="T10" i="36"/>
  <c r="E9" i="36"/>
  <c r="T8" i="36"/>
  <c r="E8" i="36"/>
  <c r="E7" i="36"/>
  <c r="T6" i="36"/>
  <c r="E6" i="36"/>
  <c r="E5" i="36"/>
  <c r="T4" i="36"/>
  <c r="E4" i="36"/>
  <c r="Y1" i="36"/>
  <c r="A1" i="36"/>
  <c r="AE76" i="35"/>
  <c r="AI76" i="35" s="1"/>
  <c r="AA76" i="35"/>
  <c r="AI61" i="35"/>
  <c r="AH61" i="35"/>
  <c r="AG61" i="35"/>
  <c r="AF61" i="35"/>
  <c r="AE61" i="35"/>
  <c r="AD61" i="35"/>
  <c r="AC61" i="35"/>
  <c r="AB61" i="35"/>
  <c r="AA61" i="35"/>
  <c r="AE60" i="35"/>
  <c r="AI60" i="35" s="1"/>
  <c r="AC60" i="35"/>
  <c r="AA60" i="35"/>
  <c r="AH56" i="35"/>
  <c r="AF56" i="35"/>
  <c r="AE56" i="35"/>
  <c r="AI56" i="35" s="1"/>
  <c r="AD56" i="35"/>
  <c r="AB56" i="35"/>
  <c r="AA56" i="35"/>
  <c r="E52" i="35"/>
  <c r="E51" i="35"/>
  <c r="E43" i="35"/>
  <c r="E42" i="35"/>
  <c r="E41" i="35"/>
  <c r="A39" i="35"/>
  <c r="D36" i="35"/>
  <c r="B36" i="35"/>
  <c r="D35" i="35"/>
  <c r="B35" i="35"/>
  <c r="D34" i="35"/>
  <c r="B34" i="35"/>
  <c r="D33" i="35"/>
  <c r="B33" i="35"/>
  <c r="T26" i="35"/>
  <c r="E26" i="35"/>
  <c r="T19" i="35"/>
  <c r="E16" i="35"/>
  <c r="E15" i="35"/>
  <c r="E14" i="35"/>
  <c r="T12" i="35"/>
  <c r="T10" i="35"/>
  <c r="E9" i="35"/>
  <c r="T8" i="35"/>
  <c r="E8" i="35"/>
  <c r="E7" i="35"/>
  <c r="T6" i="35"/>
  <c r="E6" i="35"/>
  <c r="E5" i="35"/>
  <c r="T4" i="35"/>
  <c r="E4" i="35"/>
  <c r="Y1" i="35"/>
  <c r="A1" i="35"/>
  <c r="AH76" i="34"/>
  <c r="AF76" i="34"/>
  <c r="AE76" i="34"/>
  <c r="AI76" i="34" s="1"/>
  <c r="AD76" i="34"/>
  <c r="AB76" i="34"/>
  <c r="AA76" i="34"/>
  <c r="AI61" i="34"/>
  <c r="AH61" i="34"/>
  <c r="AG61" i="34"/>
  <c r="AF61" i="34"/>
  <c r="AE61" i="34"/>
  <c r="AD61" i="34"/>
  <c r="AC61" i="34"/>
  <c r="AB61" i="34"/>
  <c r="AA61" i="34"/>
  <c r="AH60" i="34"/>
  <c r="AF60" i="34"/>
  <c r="AE60" i="34"/>
  <c r="AI60" i="34" s="1"/>
  <c r="AD60" i="34"/>
  <c r="AC60" i="34"/>
  <c r="AB60" i="34"/>
  <c r="AA60" i="34"/>
  <c r="H59" i="34"/>
  <c r="AE56" i="34"/>
  <c r="AG56" i="34" s="1"/>
  <c r="AA56" i="34"/>
  <c r="E52" i="34"/>
  <c r="E51" i="34"/>
  <c r="E43" i="34"/>
  <c r="E42" i="34"/>
  <c r="E41" i="34"/>
  <c r="A39" i="34"/>
  <c r="D36" i="34"/>
  <c r="B36" i="34"/>
  <c r="D35" i="34"/>
  <c r="B35" i="34"/>
  <c r="D34" i="34"/>
  <c r="B34" i="34"/>
  <c r="D33" i="34"/>
  <c r="B33" i="34"/>
  <c r="T26" i="34"/>
  <c r="E26" i="34"/>
  <c r="T19" i="34"/>
  <c r="E16" i="34"/>
  <c r="E15" i="34"/>
  <c r="E14" i="34"/>
  <c r="T12" i="34"/>
  <c r="T10" i="34"/>
  <c r="E9" i="34"/>
  <c r="T8" i="34"/>
  <c r="E8" i="34"/>
  <c r="E7" i="34"/>
  <c r="T6" i="34"/>
  <c r="E6" i="34"/>
  <c r="E5" i="34"/>
  <c r="T4" i="34"/>
  <c r="E4" i="34"/>
  <c r="Y1" i="34"/>
  <c r="A1" i="34"/>
  <c r="AG76" i="33"/>
  <c r="AE76" i="33"/>
  <c r="AF76" i="33" s="1"/>
  <c r="AC76" i="33"/>
  <c r="AA76" i="33"/>
  <c r="AI61" i="33"/>
  <c r="AH61" i="33"/>
  <c r="AG61" i="33"/>
  <c r="AF61" i="33"/>
  <c r="AE61" i="33"/>
  <c r="AD61" i="33"/>
  <c r="AC61" i="33"/>
  <c r="AB61" i="33"/>
  <c r="AA61" i="33"/>
  <c r="AG60" i="33"/>
  <c r="AE60" i="33"/>
  <c r="AF60" i="33" s="1"/>
  <c r="AC60" i="33"/>
  <c r="AA60" i="33"/>
  <c r="AH56" i="33"/>
  <c r="AF56" i="33"/>
  <c r="AE56" i="33"/>
  <c r="AG56" i="33" s="1"/>
  <c r="AD56" i="33"/>
  <c r="AB56" i="33"/>
  <c r="AA56" i="33"/>
  <c r="E52" i="33"/>
  <c r="E51" i="33"/>
  <c r="E43" i="33"/>
  <c r="E42" i="33"/>
  <c r="E41" i="33"/>
  <c r="A39" i="33"/>
  <c r="D36" i="33"/>
  <c r="B36" i="33"/>
  <c r="D35" i="33"/>
  <c r="B35" i="33"/>
  <c r="D34" i="33"/>
  <c r="B34" i="33"/>
  <c r="D33" i="33"/>
  <c r="B33" i="33"/>
  <c r="T26" i="33"/>
  <c r="E26" i="33"/>
  <c r="T19" i="33"/>
  <c r="E16" i="33"/>
  <c r="E15" i="33"/>
  <c r="E14" i="33"/>
  <c r="T12" i="33"/>
  <c r="T10" i="33"/>
  <c r="E9" i="33"/>
  <c r="T8" i="33"/>
  <c r="E8" i="33"/>
  <c r="E7" i="33"/>
  <c r="T6" i="33"/>
  <c r="E6" i="33"/>
  <c r="E5" i="33"/>
  <c r="T4" i="33"/>
  <c r="E4" i="33"/>
  <c r="Y1" i="33"/>
  <c r="A1" i="33"/>
  <c r="AH76" i="32"/>
  <c r="AF76" i="32"/>
  <c r="AE76" i="32"/>
  <c r="AG76" i="32" s="1"/>
  <c r="AD76" i="32"/>
  <c r="AB76" i="32"/>
  <c r="AA76" i="32"/>
  <c r="AI61" i="32"/>
  <c r="AH61" i="32"/>
  <c r="AG61" i="32"/>
  <c r="AF61" i="32"/>
  <c r="AE61" i="32"/>
  <c r="AD61" i="32"/>
  <c r="AC61" i="32"/>
  <c r="AB61" i="32"/>
  <c r="AA61" i="32"/>
  <c r="AH60" i="32"/>
  <c r="AF60" i="32"/>
  <c r="AE60" i="32"/>
  <c r="AG60" i="32" s="1"/>
  <c r="L59" i="32" s="1"/>
  <c r="AD60" i="32"/>
  <c r="AC60" i="32"/>
  <c r="AB60" i="32"/>
  <c r="AA60" i="32"/>
  <c r="H59" i="32"/>
  <c r="AE56" i="32"/>
  <c r="AI56" i="32" s="1"/>
  <c r="AA56" i="32"/>
  <c r="E52" i="32"/>
  <c r="E51" i="32"/>
  <c r="E43" i="32"/>
  <c r="E42" i="32"/>
  <c r="E41" i="32"/>
  <c r="A39" i="32"/>
  <c r="D36" i="32"/>
  <c r="B36" i="32"/>
  <c r="D35" i="32"/>
  <c r="B35" i="32"/>
  <c r="D34" i="32"/>
  <c r="B34" i="32"/>
  <c r="D33" i="32"/>
  <c r="B33" i="32"/>
  <c r="T26" i="32"/>
  <c r="E26" i="32"/>
  <c r="T19" i="32"/>
  <c r="E16" i="32"/>
  <c r="E15" i="32"/>
  <c r="E14" i="32"/>
  <c r="T12" i="32"/>
  <c r="T10" i="32"/>
  <c r="E9" i="32"/>
  <c r="T8" i="32"/>
  <c r="E8" i="32"/>
  <c r="E7" i="32"/>
  <c r="T6" i="32"/>
  <c r="E6" i="32"/>
  <c r="E5" i="32"/>
  <c r="T4" i="32"/>
  <c r="E4" i="32"/>
  <c r="Y1" i="32"/>
  <c r="A1" i="32"/>
  <c r="AE76" i="31"/>
  <c r="AI76" i="31" s="1"/>
  <c r="AA76" i="31"/>
  <c r="AI61" i="31"/>
  <c r="AH61" i="31"/>
  <c r="AG61" i="31"/>
  <c r="AF61" i="31"/>
  <c r="AE61" i="31"/>
  <c r="AD61" i="31"/>
  <c r="AC61" i="31"/>
  <c r="AB61" i="31"/>
  <c r="AA61" i="31"/>
  <c r="AE60" i="31"/>
  <c r="AI60" i="31" s="1"/>
  <c r="AA60" i="31"/>
  <c r="AH56" i="31"/>
  <c r="AF56" i="31"/>
  <c r="AE56" i="31"/>
  <c r="AI56" i="31" s="1"/>
  <c r="AD56" i="31"/>
  <c r="AC56" i="31"/>
  <c r="AB56" i="31"/>
  <c r="AA56" i="31"/>
  <c r="E57" i="31" s="1"/>
  <c r="E52" i="31"/>
  <c r="E51" i="31"/>
  <c r="E43" i="31"/>
  <c r="E42" i="31"/>
  <c r="E41" i="31"/>
  <c r="A39" i="31"/>
  <c r="D36" i="31"/>
  <c r="B36" i="31"/>
  <c r="D35" i="31"/>
  <c r="B35" i="31"/>
  <c r="D34" i="31"/>
  <c r="B34" i="31"/>
  <c r="D33" i="31"/>
  <c r="B33" i="31"/>
  <c r="T26" i="31"/>
  <c r="E26" i="31"/>
  <c r="T19" i="31"/>
  <c r="E16" i="31"/>
  <c r="E15" i="31"/>
  <c r="E14" i="31"/>
  <c r="T12" i="31"/>
  <c r="T10" i="31"/>
  <c r="E9" i="31"/>
  <c r="T8" i="31"/>
  <c r="E8" i="31"/>
  <c r="E7" i="31"/>
  <c r="T6" i="31"/>
  <c r="E6" i="31"/>
  <c r="E5" i="31"/>
  <c r="T4" i="31"/>
  <c r="E4" i="31"/>
  <c r="Y1" i="31"/>
  <c r="A1" i="31"/>
  <c r="AF76" i="30"/>
  <c r="AE76" i="30"/>
  <c r="AG76" i="30" s="1"/>
  <c r="AB76" i="30"/>
  <c r="AA76" i="30"/>
  <c r="AI61" i="30"/>
  <c r="AH61" i="30"/>
  <c r="AG61" i="30"/>
  <c r="AF61" i="30"/>
  <c r="AE61" i="30"/>
  <c r="AD61" i="30"/>
  <c r="AC61" i="30"/>
  <c r="AB61" i="30"/>
  <c r="AA61" i="30"/>
  <c r="AE60" i="30"/>
  <c r="AG60" i="30" s="1"/>
  <c r="AB60" i="30"/>
  <c r="AA60" i="30"/>
  <c r="AH56" i="30"/>
  <c r="AG56" i="30"/>
  <c r="AF56" i="30"/>
  <c r="AE56" i="30"/>
  <c r="AI56" i="30" s="1"/>
  <c r="AD56" i="30"/>
  <c r="AC56" i="30"/>
  <c r="AB56" i="30"/>
  <c r="E57" i="30" s="1"/>
  <c r="AA56" i="30"/>
  <c r="K60" i="30" s="1"/>
  <c r="E52" i="30"/>
  <c r="E51" i="30"/>
  <c r="E43" i="30"/>
  <c r="E42" i="30"/>
  <c r="E41" i="30"/>
  <c r="A39" i="30"/>
  <c r="D36" i="30"/>
  <c r="B36" i="30"/>
  <c r="D35" i="30"/>
  <c r="B35" i="30"/>
  <c r="D34" i="30"/>
  <c r="B34" i="30"/>
  <c r="D33" i="30"/>
  <c r="B33" i="30"/>
  <c r="T26" i="30"/>
  <c r="E26" i="30"/>
  <c r="T19" i="30"/>
  <c r="E16" i="30"/>
  <c r="E15" i="30"/>
  <c r="E14" i="30"/>
  <c r="T12" i="30"/>
  <c r="T10" i="30"/>
  <c r="E9" i="30"/>
  <c r="T8" i="30"/>
  <c r="E8" i="30"/>
  <c r="E7" i="30"/>
  <c r="T6" i="30"/>
  <c r="E6" i="30"/>
  <c r="E5" i="30"/>
  <c r="T4" i="30"/>
  <c r="E4" i="30"/>
  <c r="Y1" i="30"/>
  <c r="A1" i="30"/>
  <c r="AH76" i="29"/>
  <c r="AG76" i="29"/>
  <c r="AF76" i="29"/>
  <c r="AE76" i="29"/>
  <c r="AI76" i="29" s="1"/>
  <c r="AD76" i="29"/>
  <c r="AC76" i="29"/>
  <c r="M73" i="29" s="1"/>
  <c r="M36" i="29" s="1"/>
  <c r="AB76" i="29"/>
  <c r="AA76" i="29"/>
  <c r="K73" i="29"/>
  <c r="G72" i="29"/>
  <c r="E72" i="29"/>
  <c r="K71" i="29"/>
  <c r="I71" i="29"/>
  <c r="G71" i="29"/>
  <c r="E71" i="29"/>
  <c r="K70" i="29"/>
  <c r="I70" i="29"/>
  <c r="G70" i="29"/>
  <c r="E70" i="29"/>
  <c r="AI61" i="29"/>
  <c r="AH61" i="29"/>
  <c r="AG61" i="29"/>
  <c r="AF61" i="29"/>
  <c r="AE61" i="29"/>
  <c r="AD61" i="29"/>
  <c r="AC61" i="29"/>
  <c r="AB61" i="29"/>
  <c r="AA61" i="29"/>
  <c r="AG60" i="29"/>
  <c r="AF60" i="29"/>
  <c r="AE60" i="29"/>
  <c r="AH60" i="29" s="1"/>
  <c r="AD60" i="29"/>
  <c r="AC60" i="29"/>
  <c r="L59" i="29" s="1"/>
  <c r="AB60" i="29"/>
  <c r="AA60" i="29"/>
  <c r="H59" i="29"/>
  <c r="F59" i="29"/>
  <c r="AH56" i="29"/>
  <c r="AE56" i="29"/>
  <c r="AI56" i="29" s="1"/>
  <c r="AD56" i="29"/>
  <c r="AA56" i="29"/>
  <c r="E52" i="29"/>
  <c r="E51" i="29"/>
  <c r="E43" i="29"/>
  <c r="E42" i="29"/>
  <c r="E41" i="29"/>
  <c r="A39" i="29"/>
  <c r="K36" i="29"/>
  <c r="D36" i="29"/>
  <c r="B36" i="29"/>
  <c r="G35" i="29"/>
  <c r="E35" i="29"/>
  <c r="D35" i="29"/>
  <c r="B35" i="29"/>
  <c r="K34" i="29"/>
  <c r="I34" i="29"/>
  <c r="G34" i="29"/>
  <c r="E34" i="29"/>
  <c r="D34" i="29"/>
  <c r="B34" i="29"/>
  <c r="K33" i="29"/>
  <c r="I33" i="29"/>
  <c r="G33" i="29"/>
  <c r="E33" i="29"/>
  <c r="D33" i="29"/>
  <c r="B33" i="29"/>
  <c r="T26" i="29"/>
  <c r="E26" i="29"/>
  <c r="F22" i="29"/>
  <c r="T19" i="29"/>
  <c r="E16" i="29"/>
  <c r="E15" i="29"/>
  <c r="E14" i="29"/>
  <c r="T12" i="29"/>
  <c r="T10" i="29"/>
  <c r="E9" i="29"/>
  <c r="T8" i="29"/>
  <c r="E8" i="29"/>
  <c r="E7" i="29"/>
  <c r="T6" i="29"/>
  <c r="E6" i="29"/>
  <c r="E5" i="29"/>
  <c r="T4" i="29"/>
  <c r="E4" i="29"/>
  <c r="Y1" i="29"/>
  <c r="A1" i="29"/>
  <c r="AH76" i="28"/>
  <c r="AG76" i="28"/>
  <c r="AF76" i="28"/>
  <c r="AE76" i="28"/>
  <c r="AI76" i="28" s="1"/>
  <c r="AD76" i="28"/>
  <c r="AC76" i="28"/>
  <c r="G73" i="28" s="1"/>
  <c r="G36" i="28" s="1"/>
  <c r="AB76" i="28"/>
  <c r="AA76" i="28"/>
  <c r="K73" i="28"/>
  <c r="E73" i="28"/>
  <c r="G72" i="28"/>
  <c r="E72" i="28"/>
  <c r="I71" i="28"/>
  <c r="G71" i="28"/>
  <c r="E71" i="28"/>
  <c r="K70" i="28"/>
  <c r="I70" i="28"/>
  <c r="G70" i="28"/>
  <c r="E70" i="28"/>
  <c r="AI61" i="28"/>
  <c r="AH61" i="28"/>
  <c r="AG61" i="28"/>
  <c r="AF61" i="28"/>
  <c r="AE61" i="28"/>
  <c r="AD61" i="28"/>
  <c r="AC61" i="28"/>
  <c r="AB61" i="28"/>
  <c r="AA61" i="28"/>
  <c r="AH60" i="28"/>
  <c r="AG60" i="28"/>
  <c r="AF60" i="28"/>
  <c r="AE60" i="28"/>
  <c r="AI60" i="28" s="1"/>
  <c r="N59" i="28" s="1"/>
  <c r="AD60" i="28"/>
  <c r="AC60" i="28"/>
  <c r="J59" i="28" s="1"/>
  <c r="AB60" i="28"/>
  <c r="AA60" i="28"/>
  <c r="H59" i="28"/>
  <c r="F59" i="28"/>
  <c r="AE56" i="28"/>
  <c r="AF56" i="28" s="1"/>
  <c r="AA56" i="28"/>
  <c r="E52" i="28"/>
  <c r="E51" i="28"/>
  <c r="E43" i="28"/>
  <c r="E42" i="28"/>
  <c r="E41" i="28"/>
  <c r="A39" i="28"/>
  <c r="K36" i="28"/>
  <c r="E36" i="28"/>
  <c r="D36" i="28"/>
  <c r="B36" i="28"/>
  <c r="G35" i="28"/>
  <c r="E35" i="28"/>
  <c r="D35" i="28"/>
  <c r="B35" i="28"/>
  <c r="I34" i="28"/>
  <c r="G34" i="28"/>
  <c r="E34" i="28"/>
  <c r="D34" i="28"/>
  <c r="B34" i="28"/>
  <c r="K33" i="28"/>
  <c r="I33" i="28"/>
  <c r="G33" i="28"/>
  <c r="E33" i="28"/>
  <c r="D33" i="28"/>
  <c r="B33" i="28"/>
  <c r="T26" i="28"/>
  <c r="E26" i="28"/>
  <c r="F22" i="28"/>
  <c r="T19" i="28"/>
  <c r="E16" i="28"/>
  <c r="E15" i="28"/>
  <c r="E14" i="28"/>
  <c r="T12" i="28"/>
  <c r="T10" i="28"/>
  <c r="E9" i="28"/>
  <c r="T8" i="28"/>
  <c r="E8" i="28"/>
  <c r="E7" i="28"/>
  <c r="T6" i="28"/>
  <c r="E6" i="28"/>
  <c r="E5" i="28"/>
  <c r="T4" i="28"/>
  <c r="E4" i="28"/>
  <c r="Y1" i="28"/>
  <c r="A1" i="28"/>
  <c r="AE76" i="27"/>
  <c r="AF76" i="27" s="1"/>
  <c r="AA76" i="27"/>
  <c r="AI61" i="27"/>
  <c r="AH61" i="27"/>
  <c r="AG61" i="27"/>
  <c r="AF61" i="27"/>
  <c r="AE61" i="27"/>
  <c r="AD61" i="27"/>
  <c r="AC61" i="27"/>
  <c r="AB61" i="27"/>
  <c r="AA61" i="27"/>
  <c r="AE60" i="27"/>
  <c r="AF60" i="27" s="1"/>
  <c r="AA60" i="27"/>
  <c r="AF56" i="27"/>
  <c r="AE56" i="27"/>
  <c r="AG56" i="27" s="1"/>
  <c r="AB56" i="27"/>
  <c r="AA56" i="27"/>
  <c r="E52" i="27"/>
  <c r="E51" i="27"/>
  <c r="E43" i="27"/>
  <c r="E42" i="27"/>
  <c r="E41" i="27"/>
  <c r="A39" i="27"/>
  <c r="D36" i="27"/>
  <c r="B36" i="27"/>
  <c r="D35" i="27"/>
  <c r="B35" i="27"/>
  <c r="D34" i="27"/>
  <c r="B34" i="27"/>
  <c r="D33" i="27"/>
  <c r="B33" i="27"/>
  <c r="T26" i="27"/>
  <c r="E26" i="27"/>
  <c r="T19" i="27"/>
  <c r="E16" i="27"/>
  <c r="E15" i="27"/>
  <c r="E14" i="27"/>
  <c r="T12" i="27"/>
  <c r="T10" i="27"/>
  <c r="E9" i="27"/>
  <c r="T8" i="27"/>
  <c r="E8" i="27"/>
  <c r="E7" i="27"/>
  <c r="T6" i="27"/>
  <c r="E6" i="27"/>
  <c r="E5" i="27"/>
  <c r="T4" i="27"/>
  <c r="E4" i="27"/>
  <c r="Y1" i="27"/>
  <c r="A1" i="27"/>
  <c r="AF76" i="26"/>
  <c r="AE76" i="26"/>
  <c r="AG76" i="26" s="1"/>
  <c r="AB76" i="26"/>
  <c r="AA76" i="26"/>
  <c r="AI61" i="26"/>
  <c r="AH61" i="26"/>
  <c r="AG61" i="26"/>
  <c r="AF61" i="26"/>
  <c r="AE61" i="26"/>
  <c r="AD61" i="26"/>
  <c r="AC61" i="26"/>
  <c r="AB61" i="26"/>
  <c r="AA61" i="26"/>
  <c r="AE60" i="26"/>
  <c r="AG60" i="26" s="1"/>
  <c r="AA60" i="26"/>
  <c r="AE56" i="26"/>
  <c r="AH56" i="26" s="1"/>
  <c r="AB56" i="26"/>
  <c r="AA56" i="26"/>
  <c r="E52" i="26"/>
  <c r="E51" i="26"/>
  <c r="E43" i="26"/>
  <c r="E42" i="26"/>
  <c r="E41" i="26"/>
  <c r="A39" i="26"/>
  <c r="D36" i="26"/>
  <c r="B36" i="26"/>
  <c r="D35" i="26"/>
  <c r="B35" i="26"/>
  <c r="D34" i="26"/>
  <c r="B34" i="26"/>
  <c r="D33" i="26"/>
  <c r="B33" i="26"/>
  <c r="T26" i="26"/>
  <c r="E26" i="26"/>
  <c r="T19" i="26"/>
  <c r="E16" i="26"/>
  <c r="E15" i="26"/>
  <c r="E14" i="26"/>
  <c r="T12" i="26"/>
  <c r="T10" i="26"/>
  <c r="E9" i="26"/>
  <c r="T8" i="26"/>
  <c r="E8" i="26"/>
  <c r="E7" i="26"/>
  <c r="T6" i="26"/>
  <c r="E6" i="26"/>
  <c r="E5" i="26"/>
  <c r="T4" i="26"/>
  <c r="E4" i="26"/>
  <c r="Y1" i="26"/>
  <c r="A1" i="26"/>
  <c r="AG76" i="25"/>
  <c r="AF76" i="25"/>
  <c r="AE76" i="25"/>
  <c r="AH76" i="25" s="1"/>
  <c r="AC76" i="25"/>
  <c r="AB76" i="25"/>
  <c r="AA76" i="25"/>
  <c r="AI61" i="25"/>
  <c r="AH61" i="25"/>
  <c r="AG61" i="25"/>
  <c r="AF61" i="25"/>
  <c r="AE61" i="25"/>
  <c r="AD61" i="25"/>
  <c r="AC61" i="25"/>
  <c r="AB61" i="25"/>
  <c r="AA61" i="25"/>
  <c r="AG60" i="25"/>
  <c r="AF60" i="25"/>
  <c r="AE60" i="25"/>
  <c r="AH60" i="25" s="1"/>
  <c r="AC60" i="25"/>
  <c r="AB60" i="25"/>
  <c r="AA60" i="25"/>
  <c r="AH56" i="25"/>
  <c r="AE56" i="25"/>
  <c r="AI56" i="25" s="1"/>
  <c r="AD56" i="25"/>
  <c r="AC56" i="25"/>
  <c r="AA56" i="25"/>
  <c r="E52" i="25"/>
  <c r="E51" i="25"/>
  <c r="E43" i="25"/>
  <c r="E42" i="25"/>
  <c r="E41" i="25"/>
  <c r="A39" i="25"/>
  <c r="D36" i="25"/>
  <c r="B36" i="25"/>
  <c r="D35" i="25"/>
  <c r="B35" i="25"/>
  <c r="D34" i="25"/>
  <c r="B34" i="25"/>
  <c r="D33" i="25"/>
  <c r="B33" i="25"/>
  <c r="T26" i="25"/>
  <c r="E26" i="25"/>
  <c r="T19" i="25"/>
  <c r="E16" i="25"/>
  <c r="E15" i="25"/>
  <c r="E14" i="25"/>
  <c r="T12" i="25"/>
  <c r="T10" i="25"/>
  <c r="E9" i="25"/>
  <c r="T8" i="25"/>
  <c r="E8" i="25"/>
  <c r="E7" i="25"/>
  <c r="T6" i="25"/>
  <c r="E6" i="25"/>
  <c r="E5" i="25"/>
  <c r="T4" i="25"/>
  <c r="E4" i="25"/>
  <c r="Y1" i="25"/>
  <c r="A1" i="25"/>
  <c r="AH76" i="24"/>
  <c r="AG76" i="24"/>
  <c r="AE76" i="24"/>
  <c r="AI76" i="24" s="1"/>
  <c r="AD76" i="24"/>
  <c r="AC76" i="24"/>
  <c r="AA76" i="24"/>
  <c r="AI61" i="24"/>
  <c r="AH61" i="24"/>
  <c r="AG61" i="24"/>
  <c r="AF61" i="24"/>
  <c r="AE61" i="24"/>
  <c r="AD61" i="24"/>
  <c r="AC61" i="24"/>
  <c r="AB61" i="24"/>
  <c r="AA61" i="24"/>
  <c r="AH60" i="24"/>
  <c r="AG60" i="24"/>
  <c r="AF60" i="24"/>
  <c r="AE60" i="24"/>
  <c r="AI60" i="24" s="1"/>
  <c r="N59" i="24" s="1"/>
  <c r="AD60" i="24"/>
  <c r="AC60" i="24"/>
  <c r="J59" i="24" s="1"/>
  <c r="AB60" i="24"/>
  <c r="AA60" i="24"/>
  <c r="H59" i="24"/>
  <c r="F59" i="24"/>
  <c r="AE56" i="24"/>
  <c r="AF56" i="24" s="1"/>
  <c r="AD56" i="24"/>
  <c r="AA56" i="24"/>
  <c r="E52" i="24"/>
  <c r="E51" i="24"/>
  <c r="E43" i="24"/>
  <c r="E42" i="24"/>
  <c r="E41" i="24"/>
  <c r="A39" i="24"/>
  <c r="D36" i="24"/>
  <c r="B36" i="24"/>
  <c r="D35" i="24"/>
  <c r="B35" i="24"/>
  <c r="D34" i="24"/>
  <c r="B34" i="24"/>
  <c r="D33" i="24"/>
  <c r="B33" i="24"/>
  <c r="T26" i="24"/>
  <c r="E26" i="24"/>
  <c r="F22" i="24"/>
  <c r="T19" i="24"/>
  <c r="E16" i="24"/>
  <c r="E15" i="24"/>
  <c r="E14" i="24"/>
  <c r="T12" i="24"/>
  <c r="T10" i="24"/>
  <c r="E9" i="24"/>
  <c r="T8" i="24"/>
  <c r="E8" i="24"/>
  <c r="E7" i="24"/>
  <c r="T6" i="24"/>
  <c r="E6" i="24"/>
  <c r="E5" i="24"/>
  <c r="T4" i="24"/>
  <c r="E4" i="24"/>
  <c r="Y1" i="24"/>
  <c r="A1" i="24"/>
  <c r="AE76" i="23"/>
  <c r="AF76" i="23" s="1"/>
  <c r="AA76" i="23"/>
  <c r="AI61" i="23"/>
  <c r="AH61" i="23"/>
  <c r="AG61" i="23"/>
  <c r="AF61" i="23"/>
  <c r="AE61" i="23"/>
  <c r="AD61" i="23"/>
  <c r="AC61" i="23"/>
  <c r="AB61" i="23"/>
  <c r="AA61" i="23"/>
  <c r="AE60" i="23"/>
  <c r="AF60" i="23" s="1"/>
  <c r="AA60" i="23"/>
  <c r="AF56" i="23"/>
  <c r="AE56" i="23"/>
  <c r="AG56" i="23" s="1"/>
  <c r="AB56" i="23"/>
  <c r="AA56" i="23"/>
  <c r="E52" i="23"/>
  <c r="E51" i="23"/>
  <c r="E43" i="23"/>
  <c r="E42" i="23"/>
  <c r="E41" i="23"/>
  <c r="A39" i="23"/>
  <c r="D36" i="23"/>
  <c r="B36" i="23"/>
  <c r="D35" i="23"/>
  <c r="B35" i="23"/>
  <c r="D34" i="23"/>
  <c r="B34" i="23"/>
  <c r="D33" i="23"/>
  <c r="B33" i="23"/>
  <c r="T26" i="23"/>
  <c r="E26" i="23"/>
  <c r="T19" i="23"/>
  <c r="E16" i="23"/>
  <c r="E15" i="23"/>
  <c r="E14" i="23"/>
  <c r="T12" i="23"/>
  <c r="T10" i="23"/>
  <c r="E9" i="23"/>
  <c r="T8" i="23"/>
  <c r="E8" i="23"/>
  <c r="E7" i="23"/>
  <c r="T6" i="23"/>
  <c r="E6" i="23"/>
  <c r="E5" i="23"/>
  <c r="T4" i="23"/>
  <c r="E4" i="23"/>
  <c r="Y1" i="23"/>
  <c r="A1" i="23"/>
  <c r="AH76" i="22"/>
  <c r="AE76" i="22"/>
  <c r="AG76" i="22" s="1"/>
  <c r="AD76" i="22"/>
  <c r="AA76" i="22"/>
  <c r="AI61" i="22"/>
  <c r="AH61" i="22"/>
  <c r="AG61" i="22"/>
  <c r="AF61" i="22"/>
  <c r="AE61" i="22"/>
  <c r="AD61" i="22"/>
  <c r="AC61" i="22"/>
  <c r="AB61" i="22"/>
  <c r="AA61" i="22"/>
  <c r="AH60" i="22"/>
  <c r="AE60" i="22"/>
  <c r="AG60" i="22" s="1"/>
  <c r="AD60" i="22"/>
  <c r="AA60" i="22"/>
  <c r="AE56" i="22"/>
  <c r="AI56" i="22" s="1"/>
  <c r="AA56" i="22"/>
  <c r="E52" i="22"/>
  <c r="E51" i="22"/>
  <c r="E43" i="22"/>
  <c r="E42" i="22"/>
  <c r="E41" i="22"/>
  <c r="A39" i="22"/>
  <c r="D36" i="22"/>
  <c r="B36" i="22"/>
  <c r="D35" i="22"/>
  <c r="B35" i="22"/>
  <c r="D34" i="22"/>
  <c r="B34" i="22"/>
  <c r="D33" i="22"/>
  <c r="B33" i="22"/>
  <c r="T26" i="22"/>
  <c r="E26" i="22"/>
  <c r="T19" i="22"/>
  <c r="E16" i="22"/>
  <c r="E15" i="22"/>
  <c r="E14" i="22"/>
  <c r="T12" i="22"/>
  <c r="T10" i="22"/>
  <c r="E9" i="22"/>
  <c r="T8" i="22"/>
  <c r="E8" i="22"/>
  <c r="E7" i="22"/>
  <c r="T6" i="22"/>
  <c r="E6" i="22"/>
  <c r="E5" i="22"/>
  <c r="T4" i="22"/>
  <c r="E4" i="22"/>
  <c r="Y1" i="22"/>
  <c r="A1" i="22"/>
  <c r="AE76" i="21"/>
  <c r="AI76" i="21" s="1"/>
  <c r="AA76" i="21"/>
  <c r="AI61" i="21"/>
  <c r="AH61" i="21"/>
  <c r="AG61" i="21"/>
  <c r="AF61" i="21"/>
  <c r="AE61" i="21"/>
  <c r="AD61" i="21"/>
  <c r="AC61" i="21"/>
  <c r="AB61" i="21"/>
  <c r="AA61" i="21"/>
  <c r="AE60" i="21"/>
  <c r="AI60" i="21" s="1"/>
  <c r="AA60" i="21"/>
  <c r="AG56" i="21"/>
  <c r="AF56" i="21"/>
  <c r="AE56" i="21"/>
  <c r="AI56" i="21" s="1"/>
  <c r="AC56" i="21"/>
  <c r="AB56" i="21"/>
  <c r="AA56" i="21"/>
  <c r="E52" i="21"/>
  <c r="E51" i="21"/>
  <c r="E43" i="21"/>
  <c r="E42" i="21"/>
  <c r="E41" i="21"/>
  <c r="A39" i="21"/>
  <c r="D36" i="21"/>
  <c r="B36" i="21"/>
  <c r="D35" i="21"/>
  <c r="B35" i="21"/>
  <c r="D34" i="21"/>
  <c r="B34" i="21"/>
  <c r="D33" i="21"/>
  <c r="B33" i="21"/>
  <c r="T26" i="21"/>
  <c r="E26" i="21"/>
  <c r="T19" i="21"/>
  <c r="E16" i="21"/>
  <c r="E15" i="21"/>
  <c r="E14" i="21"/>
  <c r="T12" i="21"/>
  <c r="T10" i="21"/>
  <c r="E9" i="21"/>
  <c r="T8" i="21"/>
  <c r="E8" i="21"/>
  <c r="E7" i="21"/>
  <c r="T6" i="21"/>
  <c r="E6" i="21"/>
  <c r="E5" i="21"/>
  <c r="T4" i="21"/>
  <c r="E4" i="21"/>
  <c r="Y1" i="21"/>
  <c r="A1" i="21"/>
  <c r="AG76" i="20"/>
  <c r="AF76" i="20"/>
  <c r="AE76" i="20"/>
  <c r="AI76" i="20" s="1"/>
  <c r="AC76" i="20"/>
  <c r="AB76" i="20"/>
  <c r="AA76" i="20"/>
  <c r="AI61" i="20"/>
  <c r="AH61" i="20"/>
  <c r="AG61" i="20"/>
  <c r="AF61" i="20"/>
  <c r="AE61" i="20"/>
  <c r="AD61" i="20"/>
  <c r="AC61" i="20"/>
  <c r="AB61" i="20"/>
  <c r="AA61" i="20"/>
  <c r="AE60" i="20"/>
  <c r="AF60" i="20" s="1"/>
  <c r="AC60" i="20"/>
  <c r="AB60" i="20"/>
  <c r="AA60" i="20"/>
  <c r="AH56" i="20"/>
  <c r="AG56" i="20"/>
  <c r="AF56" i="20"/>
  <c r="AE56" i="20"/>
  <c r="AI56" i="20" s="1"/>
  <c r="AD56" i="20"/>
  <c r="AC56" i="20"/>
  <c r="AB56" i="20"/>
  <c r="I57" i="20" s="1"/>
  <c r="AA56" i="20"/>
  <c r="I60" i="20" s="1"/>
  <c r="I62" i="20" s="1"/>
  <c r="E52" i="20"/>
  <c r="E51" i="20"/>
  <c r="E43" i="20"/>
  <c r="E42" i="20"/>
  <c r="E41" i="20"/>
  <c r="A39" i="20"/>
  <c r="D36" i="20"/>
  <c r="B36" i="20"/>
  <c r="D35" i="20"/>
  <c r="B35" i="20"/>
  <c r="D34" i="20"/>
  <c r="B34" i="20"/>
  <c r="D33" i="20"/>
  <c r="B33" i="20"/>
  <c r="T26" i="20"/>
  <c r="E26" i="20"/>
  <c r="T19" i="20"/>
  <c r="E16" i="20"/>
  <c r="E15" i="20"/>
  <c r="E14" i="20"/>
  <c r="T12" i="20"/>
  <c r="T10" i="20"/>
  <c r="E9" i="20"/>
  <c r="T8" i="20"/>
  <c r="E8" i="20"/>
  <c r="E7" i="20"/>
  <c r="T6" i="20"/>
  <c r="E6" i="20"/>
  <c r="E5" i="20"/>
  <c r="T4" i="20"/>
  <c r="E4" i="20"/>
  <c r="Y1" i="20"/>
  <c r="A1" i="20"/>
  <c r="AH76" i="19"/>
  <c r="AG76" i="19"/>
  <c r="AF76" i="19"/>
  <c r="AE76" i="19"/>
  <c r="AI76" i="19" s="1"/>
  <c r="AD76" i="19"/>
  <c r="AC76" i="19"/>
  <c r="I73" i="19" s="1"/>
  <c r="I36" i="19" s="1"/>
  <c r="AB76" i="19"/>
  <c r="AA76" i="19"/>
  <c r="K73" i="19"/>
  <c r="E73" i="19"/>
  <c r="G72" i="19"/>
  <c r="E72" i="19"/>
  <c r="I71" i="19"/>
  <c r="G71" i="19"/>
  <c r="E71" i="19"/>
  <c r="K70" i="19"/>
  <c r="I70" i="19"/>
  <c r="G70" i="19"/>
  <c r="E70" i="19"/>
  <c r="AI61" i="19"/>
  <c r="AH61" i="19"/>
  <c r="AG61" i="19"/>
  <c r="AF61" i="19"/>
  <c r="AE61" i="19"/>
  <c r="AD61" i="19"/>
  <c r="AC61" i="19"/>
  <c r="AB61" i="19"/>
  <c r="AA61" i="19"/>
  <c r="AH60" i="19"/>
  <c r="AG60" i="19"/>
  <c r="AE60" i="19"/>
  <c r="AF60" i="19" s="1"/>
  <c r="AD60" i="19"/>
  <c r="AC60" i="19"/>
  <c r="L59" i="19" s="1"/>
  <c r="AB60" i="19"/>
  <c r="AA60" i="19"/>
  <c r="F59" i="19"/>
  <c r="AH56" i="19"/>
  <c r="AE56" i="19"/>
  <c r="AG56" i="19" s="1"/>
  <c r="AD56" i="19"/>
  <c r="AA56" i="19"/>
  <c r="E52" i="19"/>
  <c r="E51" i="19"/>
  <c r="E43" i="19"/>
  <c r="E42" i="19"/>
  <c r="E41" i="19"/>
  <c r="A39" i="19"/>
  <c r="K36" i="19"/>
  <c r="E36" i="19"/>
  <c r="D36" i="19"/>
  <c r="B36" i="19"/>
  <c r="G35" i="19"/>
  <c r="E35" i="19"/>
  <c r="D35" i="19"/>
  <c r="B35" i="19"/>
  <c r="I34" i="19"/>
  <c r="G34" i="19"/>
  <c r="E34" i="19"/>
  <c r="D34" i="19"/>
  <c r="B34" i="19"/>
  <c r="K33" i="19"/>
  <c r="I33" i="19"/>
  <c r="G33" i="19"/>
  <c r="E33" i="19"/>
  <c r="D33" i="19"/>
  <c r="B33" i="19"/>
  <c r="T26" i="19"/>
  <c r="E26" i="19"/>
  <c r="F22" i="19"/>
  <c r="T19" i="19"/>
  <c r="E16" i="19"/>
  <c r="E15" i="19"/>
  <c r="E14" i="19"/>
  <c r="T12" i="19"/>
  <c r="T10" i="19"/>
  <c r="E9" i="19"/>
  <c r="T8" i="19"/>
  <c r="E8" i="19"/>
  <c r="E7" i="19"/>
  <c r="T6" i="19"/>
  <c r="E6" i="19"/>
  <c r="E5" i="19"/>
  <c r="T4" i="19"/>
  <c r="E4" i="19"/>
  <c r="Y1" i="19"/>
  <c r="A1" i="19"/>
  <c r="AH76" i="18"/>
  <c r="AE76" i="18"/>
  <c r="AG76" i="18" s="1"/>
  <c r="AD76" i="18"/>
  <c r="AA76" i="18"/>
  <c r="AI61" i="18"/>
  <c r="AH61" i="18"/>
  <c r="AG61" i="18"/>
  <c r="AF61" i="18"/>
  <c r="AE61" i="18"/>
  <c r="AD61" i="18"/>
  <c r="AC61" i="18"/>
  <c r="AB61" i="18"/>
  <c r="AA61" i="18"/>
  <c r="AH60" i="18"/>
  <c r="AE60" i="18"/>
  <c r="AG60" i="18" s="1"/>
  <c r="AD60" i="18"/>
  <c r="AA60" i="18"/>
  <c r="AE56" i="18"/>
  <c r="AI56" i="18" s="1"/>
  <c r="AA56" i="18"/>
  <c r="E52" i="18"/>
  <c r="E51" i="18"/>
  <c r="E43" i="18"/>
  <c r="E42" i="18"/>
  <c r="E41" i="18"/>
  <c r="A39" i="18"/>
  <c r="D36" i="18"/>
  <c r="B36" i="18"/>
  <c r="D35" i="18"/>
  <c r="B35" i="18"/>
  <c r="D34" i="18"/>
  <c r="B34" i="18"/>
  <c r="D33" i="18"/>
  <c r="B33" i="18"/>
  <c r="T26" i="18"/>
  <c r="E26" i="18"/>
  <c r="T19" i="18"/>
  <c r="E16" i="18"/>
  <c r="E15" i="18"/>
  <c r="E14" i="18"/>
  <c r="T12" i="18"/>
  <c r="T10" i="18"/>
  <c r="E9" i="18"/>
  <c r="T8" i="18"/>
  <c r="E8" i="18"/>
  <c r="E7" i="18"/>
  <c r="T6" i="18"/>
  <c r="E6" i="18"/>
  <c r="E5" i="18"/>
  <c r="T4" i="18"/>
  <c r="E4" i="18"/>
  <c r="Y1" i="18"/>
  <c r="A1" i="18"/>
  <c r="AG76" i="17"/>
  <c r="AE76" i="17"/>
  <c r="AI76" i="17" s="1"/>
  <c r="AD76" i="17"/>
  <c r="AC76" i="17"/>
  <c r="AA76" i="17"/>
  <c r="AI61" i="17"/>
  <c r="AH61" i="17"/>
  <c r="AG61" i="17"/>
  <c r="AF61" i="17"/>
  <c r="AE61" i="17"/>
  <c r="AD61" i="17"/>
  <c r="AC61" i="17"/>
  <c r="AB61" i="17"/>
  <c r="AA61" i="17"/>
  <c r="AG60" i="17"/>
  <c r="AE60" i="17"/>
  <c r="AI60" i="17" s="1"/>
  <c r="AC60" i="17"/>
  <c r="AA60" i="17"/>
  <c r="AH56" i="17"/>
  <c r="AE56" i="17"/>
  <c r="AF56" i="17" s="1"/>
  <c r="AD56" i="17"/>
  <c r="AA56" i="17"/>
  <c r="E52" i="17"/>
  <c r="E51" i="17"/>
  <c r="E43" i="17"/>
  <c r="E42" i="17"/>
  <c r="E41" i="17"/>
  <c r="A39" i="17"/>
  <c r="D36" i="17"/>
  <c r="B36" i="17"/>
  <c r="D35" i="17"/>
  <c r="B35" i="17"/>
  <c r="D34" i="17"/>
  <c r="B34" i="17"/>
  <c r="D33" i="17"/>
  <c r="B33" i="17"/>
  <c r="T26" i="17"/>
  <c r="E26" i="17"/>
  <c r="T19" i="17"/>
  <c r="E16" i="17"/>
  <c r="E15" i="17"/>
  <c r="E14" i="17"/>
  <c r="T12" i="17"/>
  <c r="T10" i="17"/>
  <c r="E9" i="17"/>
  <c r="T8" i="17"/>
  <c r="E8" i="17"/>
  <c r="E7" i="17"/>
  <c r="T6" i="17"/>
  <c r="E6" i="17"/>
  <c r="E5" i="17"/>
  <c r="T4" i="17"/>
  <c r="E4" i="17"/>
  <c r="Y1" i="17"/>
  <c r="A1" i="17"/>
  <c r="AE76" i="16"/>
  <c r="AF76" i="16" s="1"/>
  <c r="AD76" i="16"/>
  <c r="AA76" i="16"/>
  <c r="AI61" i="16"/>
  <c r="AH61" i="16"/>
  <c r="AG61" i="16"/>
  <c r="AF61" i="16"/>
  <c r="AE61" i="16"/>
  <c r="AD61" i="16"/>
  <c r="AC61" i="16"/>
  <c r="AB61" i="16"/>
  <c r="AA61" i="16"/>
  <c r="AE60" i="16"/>
  <c r="AF60" i="16" s="1"/>
  <c r="AC60" i="16"/>
  <c r="AB60" i="16"/>
  <c r="AA60" i="16"/>
  <c r="AH56" i="16"/>
  <c r="AG56" i="16"/>
  <c r="AF56" i="16"/>
  <c r="AE56" i="16"/>
  <c r="AI56" i="16" s="1"/>
  <c r="AD56" i="16"/>
  <c r="AC56" i="16"/>
  <c r="AB56" i="16"/>
  <c r="AA56" i="16"/>
  <c r="I60" i="16" s="1"/>
  <c r="E52" i="16"/>
  <c r="E51" i="16"/>
  <c r="E43" i="16"/>
  <c r="E42" i="16"/>
  <c r="E41" i="16"/>
  <c r="A39" i="16"/>
  <c r="D36" i="16"/>
  <c r="B36" i="16"/>
  <c r="D35" i="16"/>
  <c r="B35" i="16"/>
  <c r="D34" i="16"/>
  <c r="B34" i="16"/>
  <c r="D33" i="16"/>
  <c r="B33" i="16"/>
  <c r="T26" i="16"/>
  <c r="E26" i="16"/>
  <c r="T19" i="16"/>
  <c r="E16" i="16"/>
  <c r="E15" i="16"/>
  <c r="E14" i="16"/>
  <c r="T12" i="16"/>
  <c r="T10" i="16"/>
  <c r="E9" i="16"/>
  <c r="T8" i="16"/>
  <c r="E8" i="16"/>
  <c r="E7" i="16"/>
  <c r="T6" i="16"/>
  <c r="E6" i="16"/>
  <c r="E5" i="16"/>
  <c r="T4" i="16"/>
  <c r="E4" i="16"/>
  <c r="Y1" i="16"/>
  <c r="A1" i="16"/>
  <c r="AH76" i="15"/>
  <c r="AG76" i="15"/>
  <c r="AE76" i="15"/>
  <c r="AF76" i="15" s="1"/>
  <c r="AD76" i="15"/>
  <c r="AC76" i="15"/>
  <c r="AA76" i="15"/>
  <c r="AI61" i="15"/>
  <c r="AH61" i="15"/>
  <c r="AG61" i="15"/>
  <c r="AF61" i="15"/>
  <c r="AE61" i="15"/>
  <c r="AD61" i="15"/>
  <c r="AC61" i="15"/>
  <c r="AB61" i="15"/>
  <c r="AA61" i="15"/>
  <c r="AH60" i="15"/>
  <c r="AG60" i="15"/>
  <c r="AE60" i="15"/>
  <c r="AF60" i="15" s="1"/>
  <c r="AD60" i="15"/>
  <c r="AC60" i="15"/>
  <c r="AB60" i="15"/>
  <c r="AA60" i="15"/>
  <c r="F59" i="15"/>
  <c r="AE56" i="15"/>
  <c r="AH56" i="15" s="1"/>
  <c r="AD56" i="15"/>
  <c r="AA56" i="15"/>
  <c r="E52" i="15"/>
  <c r="E51" i="15"/>
  <c r="E43" i="15"/>
  <c r="E42" i="15"/>
  <c r="E41" i="15"/>
  <c r="A39" i="15"/>
  <c r="D36" i="15"/>
  <c r="B36" i="15"/>
  <c r="D35" i="15"/>
  <c r="B35" i="15"/>
  <c r="D34" i="15"/>
  <c r="B34" i="15"/>
  <c r="D33" i="15"/>
  <c r="B33" i="15"/>
  <c r="T26" i="15"/>
  <c r="E26" i="15"/>
  <c r="F22" i="15"/>
  <c r="T19" i="15"/>
  <c r="E16" i="15"/>
  <c r="E15" i="15"/>
  <c r="E14" i="15"/>
  <c r="T12" i="15"/>
  <c r="T10" i="15"/>
  <c r="E9" i="15"/>
  <c r="T8" i="15"/>
  <c r="E8" i="15"/>
  <c r="E7" i="15"/>
  <c r="T6" i="15"/>
  <c r="E6" i="15"/>
  <c r="E5" i="15"/>
  <c r="T4" i="15"/>
  <c r="E4" i="15"/>
  <c r="Y1" i="15"/>
  <c r="A1" i="15"/>
  <c r="AE76" i="14"/>
  <c r="AH76" i="14" s="1"/>
  <c r="AA76" i="14"/>
  <c r="AI61" i="14"/>
  <c r="AH61" i="14"/>
  <c r="AG61" i="14"/>
  <c r="AF61" i="14"/>
  <c r="AE61" i="14"/>
  <c r="AD61" i="14"/>
  <c r="AC61" i="14"/>
  <c r="AB61" i="14"/>
  <c r="AA61" i="14"/>
  <c r="AG60" i="14"/>
  <c r="AF60" i="14"/>
  <c r="AE60" i="14"/>
  <c r="AH60" i="14" s="1"/>
  <c r="AC60" i="14"/>
  <c r="AB60" i="14"/>
  <c r="AA60" i="14"/>
  <c r="AH56" i="14"/>
  <c r="AG56" i="14"/>
  <c r="AE56" i="14"/>
  <c r="AI56" i="14" s="1"/>
  <c r="AD56" i="14"/>
  <c r="AC56" i="14"/>
  <c r="AB56" i="14"/>
  <c r="AA56" i="14"/>
  <c r="E52" i="14"/>
  <c r="E51" i="14"/>
  <c r="E43" i="14"/>
  <c r="E42" i="14"/>
  <c r="E41" i="14"/>
  <c r="A39" i="14"/>
  <c r="D36" i="14"/>
  <c r="B36" i="14"/>
  <c r="D35" i="14"/>
  <c r="B35" i="14"/>
  <c r="D34" i="14"/>
  <c r="B34" i="14"/>
  <c r="D33" i="14"/>
  <c r="B33" i="14"/>
  <c r="T26" i="14"/>
  <c r="E26" i="14"/>
  <c r="T19" i="14"/>
  <c r="E16" i="14"/>
  <c r="E15" i="14"/>
  <c r="E14" i="14"/>
  <c r="T12" i="14"/>
  <c r="T10" i="14"/>
  <c r="E9" i="14"/>
  <c r="T8" i="14"/>
  <c r="E8" i="14"/>
  <c r="E7" i="14"/>
  <c r="T6" i="14"/>
  <c r="E6" i="14"/>
  <c r="E5" i="14"/>
  <c r="T4" i="14"/>
  <c r="E4" i="14"/>
  <c r="Y1" i="14"/>
  <c r="A1" i="14"/>
  <c r="AH76" i="13"/>
  <c r="AG76" i="13"/>
  <c r="AE76" i="13"/>
  <c r="AI76" i="13" s="1"/>
  <c r="AD76" i="13"/>
  <c r="AC76" i="13"/>
  <c r="AB76" i="13"/>
  <c r="AA76" i="13"/>
  <c r="E73" i="13"/>
  <c r="E72" i="13"/>
  <c r="E71" i="13"/>
  <c r="E70" i="13"/>
  <c r="AI61" i="13"/>
  <c r="AH61" i="13"/>
  <c r="AG61" i="13"/>
  <c r="AF61" i="13"/>
  <c r="AE61" i="13"/>
  <c r="AD61" i="13"/>
  <c r="AC61" i="13"/>
  <c r="AB61" i="13"/>
  <c r="AA61" i="13"/>
  <c r="AH60" i="13"/>
  <c r="AG60" i="13"/>
  <c r="AE60" i="13"/>
  <c r="AI60" i="13" s="1"/>
  <c r="AD60" i="13"/>
  <c r="AC60" i="13"/>
  <c r="AA60" i="13"/>
  <c r="AE56" i="13"/>
  <c r="AF56" i="13" s="1"/>
  <c r="AA56" i="13"/>
  <c r="E52" i="13"/>
  <c r="E51" i="13"/>
  <c r="E43" i="13"/>
  <c r="E42" i="13"/>
  <c r="E41" i="13"/>
  <c r="A39" i="13"/>
  <c r="E36" i="13"/>
  <c r="D36" i="13"/>
  <c r="B36" i="13"/>
  <c r="E35" i="13"/>
  <c r="D35" i="13"/>
  <c r="B35" i="13"/>
  <c r="E34" i="13"/>
  <c r="D34" i="13"/>
  <c r="B34" i="13"/>
  <c r="E33" i="13"/>
  <c r="D33" i="13"/>
  <c r="B33" i="13"/>
  <c r="T26" i="13"/>
  <c r="E26" i="13"/>
  <c r="T19" i="13"/>
  <c r="E16" i="13"/>
  <c r="E15" i="13"/>
  <c r="E14" i="13"/>
  <c r="T12" i="13"/>
  <c r="T10" i="13"/>
  <c r="E9" i="13"/>
  <c r="T8" i="13"/>
  <c r="E8" i="13"/>
  <c r="E7" i="13"/>
  <c r="T6" i="13"/>
  <c r="E6" i="13"/>
  <c r="E5" i="13"/>
  <c r="T4" i="13"/>
  <c r="E4" i="13"/>
  <c r="Y1" i="13"/>
  <c r="A1" i="13"/>
  <c r="AH76" i="12"/>
  <c r="AE76" i="12"/>
  <c r="AF76" i="12" s="1"/>
  <c r="AD76" i="12"/>
  <c r="AA76" i="12"/>
  <c r="AI61" i="12"/>
  <c r="AH61" i="12"/>
  <c r="AG61" i="12"/>
  <c r="AF61" i="12"/>
  <c r="AE61" i="12"/>
  <c r="AD61" i="12"/>
  <c r="AC61" i="12"/>
  <c r="AB61" i="12"/>
  <c r="AA61" i="12"/>
  <c r="AE60" i="12"/>
  <c r="AF60" i="12" s="1"/>
  <c r="AA60" i="12"/>
  <c r="AF56" i="12"/>
  <c r="AE56" i="12"/>
  <c r="AG56" i="12" s="1"/>
  <c r="AB56" i="12"/>
  <c r="AA56" i="12"/>
  <c r="E52" i="12"/>
  <c r="E51" i="12"/>
  <c r="E43" i="12"/>
  <c r="E42" i="12"/>
  <c r="E41" i="12"/>
  <c r="A39" i="12"/>
  <c r="D36" i="12"/>
  <c r="B36" i="12"/>
  <c r="D35" i="12"/>
  <c r="B35" i="12"/>
  <c r="D34" i="12"/>
  <c r="B34" i="12"/>
  <c r="D33" i="12"/>
  <c r="B33" i="12"/>
  <c r="T26" i="12"/>
  <c r="E26" i="12"/>
  <c r="T19" i="12"/>
  <c r="E16" i="12"/>
  <c r="E15" i="12"/>
  <c r="E14" i="12"/>
  <c r="T12" i="12"/>
  <c r="T10" i="12"/>
  <c r="E9" i="12"/>
  <c r="T8" i="12"/>
  <c r="E8" i="12"/>
  <c r="E7" i="12"/>
  <c r="T6" i="12"/>
  <c r="E6" i="12"/>
  <c r="E5" i="12"/>
  <c r="T4" i="12"/>
  <c r="E4" i="12"/>
  <c r="Y1" i="12"/>
  <c r="A1" i="12"/>
  <c r="AG76" i="11"/>
  <c r="AE76" i="11"/>
  <c r="AF76" i="11" s="1"/>
  <c r="AD76" i="11"/>
  <c r="AC76" i="11"/>
  <c r="AA76" i="11"/>
  <c r="AI61" i="11"/>
  <c r="AH61" i="11"/>
  <c r="AG61" i="11"/>
  <c r="AF61" i="11"/>
  <c r="AE61" i="11"/>
  <c r="AD61" i="11"/>
  <c r="AC61" i="11"/>
  <c r="AB61" i="11"/>
  <c r="AA61" i="11"/>
  <c r="AE60" i="11"/>
  <c r="AG60" i="11" s="1"/>
  <c r="AA60" i="11"/>
  <c r="AE56" i="11"/>
  <c r="AH56" i="11" s="1"/>
  <c r="AA56" i="11"/>
  <c r="E52" i="11"/>
  <c r="E51" i="11"/>
  <c r="E43" i="11"/>
  <c r="E42" i="11"/>
  <c r="E41" i="11"/>
  <c r="A39" i="11"/>
  <c r="D36" i="11"/>
  <c r="B36" i="11"/>
  <c r="D35" i="11"/>
  <c r="B35" i="11"/>
  <c r="D34" i="11"/>
  <c r="B34" i="11"/>
  <c r="D33" i="11"/>
  <c r="B33" i="11"/>
  <c r="T26" i="11"/>
  <c r="E26" i="11"/>
  <c r="T19" i="11"/>
  <c r="E16" i="11"/>
  <c r="E15" i="11"/>
  <c r="E14" i="11"/>
  <c r="T12" i="11"/>
  <c r="T10" i="11"/>
  <c r="E9" i="11"/>
  <c r="T8" i="11"/>
  <c r="E8" i="11"/>
  <c r="E7" i="11"/>
  <c r="T6" i="11"/>
  <c r="E6" i="11"/>
  <c r="E5" i="11"/>
  <c r="T4" i="11"/>
  <c r="E4" i="11"/>
  <c r="Y1" i="11"/>
  <c r="A1" i="11"/>
  <c r="AG76" i="10"/>
  <c r="AE76" i="10"/>
  <c r="AH76" i="10" s="1"/>
  <c r="AC76" i="10"/>
  <c r="AA76" i="10"/>
  <c r="AI61" i="10"/>
  <c r="AH61" i="10"/>
  <c r="AG61" i="10"/>
  <c r="AF61" i="10"/>
  <c r="AE61" i="10"/>
  <c r="AD61" i="10"/>
  <c r="AC61" i="10"/>
  <c r="AB61" i="10"/>
  <c r="AA61" i="10"/>
  <c r="AE60" i="10"/>
  <c r="AH60" i="10" s="1"/>
  <c r="AC60" i="10"/>
  <c r="AB60" i="10"/>
  <c r="AA60" i="10"/>
  <c r="AF56" i="10"/>
  <c r="AE56" i="10"/>
  <c r="AI56" i="10" s="1"/>
  <c r="AD56" i="10"/>
  <c r="AB56" i="10"/>
  <c r="AA56" i="10"/>
  <c r="E52" i="10"/>
  <c r="E51" i="10"/>
  <c r="E43" i="10"/>
  <c r="E42" i="10"/>
  <c r="E41" i="10"/>
  <c r="A39" i="10"/>
  <c r="D36" i="10"/>
  <c r="B36" i="10"/>
  <c r="D35" i="10"/>
  <c r="B35" i="10"/>
  <c r="D34" i="10"/>
  <c r="B34" i="10"/>
  <c r="D33" i="10"/>
  <c r="B33" i="10"/>
  <c r="T26" i="10"/>
  <c r="E26" i="10"/>
  <c r="T19" i="10"/>
  <c r="E16" i="10"/>
  <c r="E15" i="10"/>
  <c r="E14" i="10"/>
  <c r="T12" i="10"/>
  <c r="T10" i="10"/>
  <c r="E9" i="10"/>
  <c r="T8" i="10"/>
  <c r="E8" i="10"/>
  <c r="E7" i="10"/>
  <c r="T6" i="10"/>
  <c r="E6" i="10"/>
  <c r="E5" i="10"/>
  <c r="T4" i="10"/>
  <c r="E4" i="10"/>
  <c r="Y1" i="10"/>
  <c r="A1" i="10"/>
  <c r="AE76" i="9"/>
  <c r="AI76" i="9" s="1"/>
  <c r="AA76" i="9"/>
  <c r="AI61" i="9"/>
  <c r="AH61" i="9"/>
  <c r="AG61" i="9"/>
  <c r="AF61" i="9"/>
  <c r="AE61" i="9"/>
  <c r="AD61" i="9"/>
  <c r="AC61" i="9"/>
  <c r="AB61" i="9"/>
  <c r="AA61" i="9"/>
  <c r="AE60" i="9"/>
  <c r="AI60" i="9" s="1"/>
  <c r="AC60" i="9"/>
  <c r="AA60" i="9"/>
  <c r="AE56" i="9"/>
  <c r="AF56" i="9" s="1"/>
  <c r="AD56" i="9"/>
  <c r="AA56" i="9"/>
  <c r="E52" i="9"/>
  <c r="E51" i="9"/>
  <c r="E43" i="9"/>
  <c r="E42" i="9"/>
  <c r="E41" i="9"/>
  <c r="A39" i="9"/>
  <c r="D36" i="9"/>
  <c r="B36" i="9"/>
  <c r="D35" i="9"/>
  <c r="B35" i="9"/>
  <c r="D34" i="9"/>
  <c r="B34" i="9"/>
  <c r="D33" i="9"/>
  <c r="B33" i="9"/>
  <c r="T26" i="9"/>
  <c r="E26" i="9"/>
  <c r="T19" i="9"/>
  <c r="E16" i="9"/>
  <c r="E15" i="9"/>
  <c r="E14" i="9"/>
  <c r="T12" i="9"/>
  <c r="T10" i="9"/>
  <c r="E9" i="9"/>
  <c r="T8" i="9"/>
  <c r="E8" i="9"/>
  <c r="E7" i="9"/>
  <c r="T6" i="9"/>
  <c r="E6" i="9"/>
  <c r="E5" i="9"/>
  <c r="T4" i="9"/>
  <c r="E4" i="9"/>
  <c r="Y1" i="9"/>
  <c r="A1" i="9"/>
  <c r="AH76" i="8"/>
  <c r="AE76" i="8"/>
  <c r="AF76" i="8" s="1"/>
  <c r="AD76" i="8"/>
  <c r="AA76" i="8"/>
  <c r="AI61" i="8"/>
  <c r="AH61" i="8"/>
  <c r="AG61" i="8"/>
  <c r="AF61" i="8"/>
  <c r="AE61" i="8"/>
  <c r="AD61" i="8"/>
  <c r="AC61" i="8"/>
  <c r="AB61" i="8"/>
  <c r="AA61" i="8"/>
  <c r="AE60" i="8"/>
  <c r="AF60" i="8" s="1"/>
  <c r="AA60" i="8"/>
  <c r="AE56" i="8"/>
  <c r="AG56" i="8" s="1"/>
  <c r="AC56" i="8"/>
  <c r="AB56" i="8"/>
  <c r="AA56" i="8"/>
  <c r="E52" i="8"/>
  <c r="E51" i="8"/>
  <c r="E43" i="8"/>
  <c r="E42" i="8"/>
  <c r="E41" i="8"/>
  <c r="A39" i="8"/>
  <c r="D36" i="8"/>
  <c r="B36" i="8"/>
  <c r="D35" i="8"/>
  <c r="B35" i="8"/>
  <c r="D34" i="8"/>
  <c r="B34" i="8"/>
  <c r="D33" i="8"/>
  <c r="B33" i="8"/>
  <c r="T26" i="8"/>
  <c r="E26" i="8"/>
  <c r="T19" i="8"/>
  <c r="E16" i="8"/>
  <c r="E15" i="8"/>
  <c r="E14" i="8"/>
  <c r="T12" i="8"/>
  <c r="T10" i="8"/>
  <c r="E9" i="8"/>
  <c r="T8" i="8"/>
  <c r="E8" i="8"/>
  <c r="E7" i="8"/>
  <c r="T6" i="8"/>
  <c r="E6" i="8"/>
  <c r="E5" i="8"/>
  <c r="T4" i="8"/>
  <c r="E4" i="8"/>
  <c r="Y1" i="8"/>
  <c r="A1" i="8"/>
  <c r="AH76" i="7"/>
  <c r="AG76" i="7"/>
  <c r="AE76" i="7"/>
  <c r="AI76" i="7" s="1"/>
  <c r="AD76" i="7"/>
  <c r="AC76" i="7"/>
  <c r="AA76" i="7"/>
  <c r="AI61" i="7"/>
  <c r="AH61" i="7"/>
  <c r="AG61" i="7"/>
  <c r="AF61" i="7"/>
  <c r="AE61" i="7"/>
  <c r="AD61" i="7"/>
  <c r="AC61" i="7"/>
  <c r="AB61" i="7"/>
  <c r="AA61" i="7"/>
  <c r="AH60" i="7"/>
  <c r="AG60" i="7"/>
  <c r="AF60" i="7"/>
  <c r="AE60" i="7"/>
  <c r="AI60" i="7" s="1"/>
  <c r="N59" i="7" s="1"/>
  <c r="AD60" i="7"/>
  <c r="AC60" i="7"/>
  <c r="J59" i="7" s="1"/>
  <c r="AB60" i="7"/>
  <c r="AA60" i="7"/>
  <c r="H59" i="7"/>
  <c r="F59" i="7"/>
  <c r="AH56" i="7"/>
  <c r="AE56" i="7"/>
  <c r="AF56" i="7" s="1"/>
  <c r="AD56" i="7"/>
  <c r="AA56" i="7"/>
  <c r="E52" i="7"/>
  <c r="E51" i="7"/>
  <c r="E43" i="7"/>
  <c r="E42" i="7"/>
  <c r="E5" i="7" s="1"/>
  <c r="E41" i="7"/>
  <c r="A39" i="7"/>
  <c r="D36" i="7"/>
  <c r="B36" i="7"/>
  <c r="D35" i="7"/>
  <c r="B35" i="7"/>
  <c r="D34" i="7"/>
  <c r="B34" i="7"/>
  <c r="D33" i="7"/>
  <c r="B33" i="7"/>
  <c r="T26" i="7"/>
  <c r="E26" i="7"/>
  <c r="F22" i="7"/>
  <c r="T19" i="7"/>
  <c r="E16" i="7"/>
  <c r="E15" i="7"/>
  <c r="E14" i="7"/>
  <c r="T12" i="7"/>
  <c r="T10" i="7"/>
  <c r="E9" i="7"/>
  <c r="T8" i="7"/>
  <c r="E8" i="7"/>
  <c r="E7" i="7"/>
  <c r="T6" i="7"/>
  <c r="E6" i="7"/>
  <c r="T4" i="7"/>
  <c r="E4" i="7"/>
  <c r="Y1" i="7"/>
  <c r="A1" i="7"/>
  <c r="AE76" i="6"/>
  <c r="AF76" i="6" s="1"/>
  <c r="AD76" i="6"/>
  <c r="AA76" i="6"/>
  <c r="AI61" i="6"/>
  <c r="AH61" i="6"/>
  <c r="AG61" i="6"/>
  <c r="AF61" i="6"/>
  <c r="AE61" i="6"/>
  <c r="AD61" i="6"/>
  <c r="AC61" i="6"/>
  <c r="AB61" i="6"/>
  <c r="AA61" i="6"/>
  <c r="AE60" i="6"/>
  <c r="AF60" i="6" s="1"/>
  <c r="AA60" i="6"/>
  <c r="AE56" i="6"/>
  <c r="AG56" i="6" s="1"/>
  <c r="AB56" i="6"/>
  <c r="AA56" i="6"/>
  <c r="E52" i="6"/>
  <c r="E51" i="6"/>
  <c r="E43" i="6"/>
  <c r="E42" i="6"/>
  <c r="E41" i="6"/>
  <c r="A39" i="6"/>
  <c r="D36" i="6"/>
  <c r="B36" i="6"/>
  <c r="D35" i="6"/>
  <c r="B35" i="6"/>
  <c r="D34" i="6"/>
  <c r="B34" i="6"/>
  <c r="D33" i="6"/>
  <c r="B33" i="6"/>
  <c r="T26" i="6"/>
  <c r="E26" i="6"/>
  <c r="T19" i="6"/>
  <c r="E16" i="6"/>
  <c r="E15" i="6"/>
  <c r="E14" i="6"/>
  <c r="T12" i="6"/>
  <c r="T10" i="6"/>
  <c r="E9" i="6"/>
  <c r="T8" i="6"/>
  <c r="E8" i="6"/>
  <c r="E7" i="6"/>
  <c r="T6" i="6"/>
  <c r="E6" i="6"/>
  <c r="E5" i="6"/>
  <c r="T4" i="6"/>
  <c r="E4" i="6"/>
  <c r="Y1" i="6"/>
  <c r="A1" i="6"/>
  <c r="AF76" i="5"/>
  <c r="AE76" i="5"/>
  <c r="AG76" i="5" s="1"/>
  <c r="AB76" i="5"/>
  <c r="AA76" i="5"/>
  <c r="AI61" i="5"/>
  <c r="AH61" i="5"/>
  <c r="AG61" i="5"/>
  <c r="AF61" i="5"/>
  <c r="AE61" i="5"/>
  <c r="AD61" i="5"/>
  <c r="AC61" i="5"/>
  <c r="AB61" i="5"/>
  <c r="AA61" i="5"/>
  <c r="AF60" i="5"/>
  <c r="AE60" i="5"/>
  <c r="AG60" i="5" s="1"/>
  <c r="AB60" i="5"/>
  <c r="AA60" i="5"/>
  <c r="AG56" i="5"/>
  <c r="AF56" i="5"/>
  <c r="AE56" i="5"/>
  <c r="AH56" i="5" s="1"/>
  <c r="AC56" i="5"/>
  <c r="AB56" i="5"/>
  <c r="AA56" i="5"/>
  <c r="E52" i="5"/>
  <c r="E51" i="5"/>
  <c r="E43" i="5"/>
  <c r="E42" i="5"/>
  <c r="E41" i="5"/>
  <c r="A39" i="5"/>
  <c r="D36" i="5"/>
  <c r="B36" i="5"/>
  <c r="D35" i="5"/>
  <c r="B35" i="5"/>
  <c r="D34" i="5"/>
  <c r="B34" i="5"/>
  <c r="D33" i="5"/>
  <c r="B33" i="5"/>
  <c r="T26" i="5"/>
  <c r="E26" i="5"/>
  <c r="T19" i="5"/>
  <c r="E16" i="5"/>
  <c r="E15" i="5"/>
  <c r="E14" i="5"/>
  <c r="T12" i="5"/>
  <c r="T10" i="5"/>
  <c r="E9" i="5"/>
  <c r="T8" i="5"/>
  <c r="E8" i="5"/>
  <c r="E7" i="5"/>
  <c r="T6" i="5"/>
  <c r="E6" i="5"/>
  <c r="E5" i="5"/>
  <c r="T4" i="5"/>
  <c r="E4" i="5"/>
  <c r="Y1" i="5"/>
  <c r="A1" i="5"/>
  <c r="AG76" i="4"/>
  <c r="AF76" i="4"/>
  <c r="AE76" i="4"/>
  <c r="AH76" i="4" s="1"/>
  <c r="AC76" i="4"/>
  <c r="AB76" i="4"/>
  <c r="AA76" i="4"/>
  <c r="AI61" i="4"/>
  <c r="AH61" i="4"/>
  <c r="AG61" i="4"/>
  <c r="AF61" i="4"/>
  <c r="AE61" i="4"/>
  <c r="AD61" i="4"/>
  <c r="AC61" i="4"/>
  <c r="AB61" i="4"/>
  <c r="AA61" i="4"/>
  <c r="AG60" i="4"/>
  <c r="AF60" i="4"/>
  <c r="AE60" i="4"/>
  <c r="AH60" i="4" s="1"/>
  <c r="AC60" i="4"/>
  <c r="AB60" i="4"/>
  <c r="AA60" i="4"/>
  <c r="AH56" i="4"/>
  <c r="AG56" i="4"/>
  <c r="AE56" i="4"/>
  <c r="AI56" i="4" s="1"/>
  <c r="AD56" i="4"/>
  <c r="AC56" i="4"/>
  <c r="AA56" i="4"/>
  <c r="E52" i="4"/>
  <c r="E51" i="4"/>
  <c r="E43" i="4"/>
  <c r="E42" i="4"/>
  <c r="E41" i="4"/>
  <c r="A39" i="4"/>
  <c r="D36" i="4"/>
  <c r="B36" i="4"/>
  <c r="D35" i="4"/>
  <c r="B35" i="4"/>
  <c r="D34" i="4"/>
  <c r="B34" i="4"/>
  <c r="D33" i="4"/>
  <c r="B33" i="4"/>
  <c r="T26" i="4"/>
  <c r="E26" i="4"/>
  <c r="T19" i="4"/>
  <c r="E16" i="4"/>
  <c r="E15" i="4"/>
  <c r="E14" i="4"/>
  <c r="T12" i="4"/>
  <c r="T10" i="4"/>
  <c r="E9" i="4"/>
  <c r="T8" i="4"/>
  <c r="E8" i="4"/>
  <c r="E7" i="4"/>
  <c r="T6" i="4"/>
  <c r="E6" i="4"/>
  <c r="E5" i="4"/>
  <c r="T4" i="4"/>
  <c r="E4" i="4"/>
  <c r="Y1" i="4"/>
  <c r="A1" i="4"/>
  <c r="AH76" i="3"/>
  <c r="AG76" i="3"/>
  <c r="AE76" i="3"/>
  <c r="AI76" i="3" s="1"/>
  <c r="AD76" i="3"/>
  <c r="AC76" i="3"/>
  <c r="AA76" i="3"/>
  <c r="AI61" i="3"/>
  <c r="AH61" i="3"/>
  <c r="AG61" i="3"/>
  <c r="AF61" i="3"/>
  <c r="AE61" i="3"/>
  <c r="AD61" i="3"/>
  <c r="AC61" i="3"/>
  <c r="AB61" i="3"/>
  <c r="AA61" i="3"/>
  <c r="AH60" i="3"/>
  <c r="AG60" i="3"/>
  <c r="AF60" i="3"/>
  <c r="AE60" i="3"/>
  <c r="AI60" i="3" s="1"/>
  <c r="N59" i="3" s="1"/>
  <c r="AD60" i="3"/>
  <c r="AC60" i="3"/>
  <c r="AB60" i="3"/>
  <c r="AA60" i="3"/>
  <c r="L59" i="3"/>
  <c r="J59" i="3"/>
  <c r="H59" i="3"/>
  <c r="F59" i="3"/>
  <c r="AE56" i="3"/>
  <c r="AF56" i="3" s="1"/>
  <c r="AD56" i="3"/>
  <c r="AA56" i="3"/>
  <c r="E52" i="3"/>
  <c r="E51" i="3"/>
  <c r="E43" i="3"/>
  <c r="E42" i="3"/>
  <c r="E41" i="3"/>
  <c r="A39" i="3"/>
  <c r="D36" i="3"/>
  <c r="B36" i="3"/>
  <c r="D35" i="3"/>
  <c r="B35" i="3"/>
  <c r="D34" i="3"/>
  <c r="B34" i="3"/>
  <c r="D33" i="3"/>
  <c r="B33" i="3"/>
  <c r="T26" i="3"/>
  <c r="E26" i="3"/>
  <c r="F22" i="3"/>
  <c r="T19" i="3"/>
  <c r="E16" i="3"/>
  <c r="E15" i="3"/>
  <c r="E14" i="3"/>
  <c r="T12" i="3"/>
  <c r="T10" i="3"/>
  <c r="E9" i="3"/>
  <c r="T8" i="3"/>
  <c r="E8" i="3"/>
  <c r="E7" i="3"/>
  <c r="T6" i="3"/>
  <c r="E6" i="3"/>
  <c r="E5" i="3"/>
  <c r="T4" i="3"/>
  <c r="E4" i="3"/>
  <c r="Y1" i="3"/>
  <c r="A1" i="3"/>
  <c r="AE76" i="2"/>
  <c r="AF76" i="2" s="1"/>
  <c r="AA76" i="2"/>
  <c r="AI61" i="2"/>
  <c r="AH61" i="2"/>
  <c r="AG61" i="2"/>
  <c r="AF61" i="2"/>
  <c r="AE61" i="2"/>
  <c r="AD61" i="2"/>
  <c r="AC61" i="2"/>
  <c r="AB61" i="2"/>
  <c r="AA61" i="2"/>
  <c r="AE60" i="2"/>
  <c r="AF60" i="2" s="1"/>
  <c r="AA60" i="2"/>
  <c r="AE56" i="2"/>
  <c r="AG56" i="2" s="1"/>
  <c r="AB56" i="2"/>
  <c r="AA56" i="2"/>
  <c r="E52" i="2"/>
  <c r="E51" i="2"/>
  <c r="E43" i="2"/>
  <c r="E42" i="2"/>
  <c r="E41" i="2"/>
  <c r="A39" i="2"/>
  <c r="D36" i="2"/>
  <c r="B36" i="2"/>
  <c r="D35" i="2"/>
  <c r="B35" i="2"/>
  <c r="D34" i="2"/>
  <c r="B34" i="2"/>
  <c r="D33" i="2"/>
  <c r="B33" i="2"/>
  <c r="T26" i="2"/>
  <c r="E26" i="2"/>
  <c r="T19" i="2"/>
  <c r="E16" i="2"/>
  <c r="E15" i="2"/>
  <c r="E14" i="2"/>
  <c r="T12" i="2"/>
  <c r="T10" i="2"/>
  <c r="E9" i="2"/>
  <c r="T8" i="2"/>
  <c r="E8" i="2"/>
  <c r="E7" i="2"/>
  <c r="T6" i="2"/>
  <c r="E6" i="2"/>
  <c r="E5" i="2"/>
  <c r="T4" i="2"/>
  <c r="E4" i="2"/>
  <c r="Y1" i="2"/>
  <c r="A1" i="2"/>
  <c r="AD56" i="2" l="1"/>
  <c r="AH56" i="2"/>
  <c r="AC60" i="2"/>
  <c r="AG60" i="2"/>
  <c r="AC76" i="2"/>
  <c r="AG76" i="2"/>
  <c r="AC56" i="3"/>
  <c r="AG56" i="3"/>
  <c r="AB76" i="3"/>
  <c r="AF76" i="3"/>
  <c r="AB56" i="4"/>
  <c r="M60" i="4" s="1"/>
  <c r="M62" i="4" s="1"/>
  <c r="AF56" i="4"/>
  <c r="G60" i="4" s="1"/>
  <c r="G62" i="4" s="1"/>
  <c r="E57" i="4"/>
  <c r="M57" i="4"/>
  <c r="AI60" i="4"/>
  <c r="AI76" i="4"/>
  <c r="AI56" i="5"/>
  <c r="AD60" i="5"/>
  <c r="AH60" i="5"/>
  <c r="AD76" i="5"/>
  <c r="AH76" i="5"/>
  <c r="AD56" i="6"/>
  <c r="AH56" i="6"/>
  <c r="AC60" i="6"/>
  <c r="AG60" i="6"/>
  <c r="AC76" i="6"/>
  <c r="AG76" i="6"/>
  <c r="AC56" i="7"/>
  <c r="AG56" i="7"/>
  <c r="L59" i="7"/>
  <c r="AB76" i="7"/>
  <c r="AF76" i="7"/>
  <c r="I61" i="20"/>
  <c r="AI56" i="2"/>
  <c r="AD60" i="2"/>
  <c r="AH60" i="2"/>
  <c r="AD76" i="2"/>
  <c r="AH76" i="2"/>
  <c r="AH56" i="3"/>
  <c r="G57" i="4"/>
  <c r="I60" i="4"/>
  <c r="AI60" i="5"/>
  <c r="AI76" i="5"/>
  <c r="AI56" i="6"/>
  <c r="AD60" i="6"/>
  <c r="AH60" i="6"/>
  <c r="AH76" i="6"/>
  <c r="AF56" i="2"/>
  <c r="AI60" i="2"/>
  <c r="AI76" i="2"/>
  <c r="AI56" i="3"/>
  <c r="I57" i="4"/>
  <c r="K60" i="4"/>
  <c r="AF56" i="6"/>
  <c r="AI60" i="6"/>
  <c r="AI76" i="6"/>
  <c r="AI56" i="7"/>
  <c r="M72" i="19"/>
  <c r="M35" i="19" s="1"/>
  <c r="M71" i="19"/>
  <c r="M34" i="19" s="1"/>
  <c r="M70" i="19"/>
  <c r="M33" i="19" s="1"/>
  <c r="M73" i="19"/>
  <c r="M36" i="19" s="1"/>
  <c r="AC56" i="2"/>
  <c r="I60" i="2" s="1"/>
  <c r="G57" i="2"/>
  <c r="AB60" i="2"/>
  <c r="M71" i="2"/>
  <c r="M34" i="2" s="1"/>
  <c r="AB76" i="2"/>
  <c r="M72" i="2" s="1"/>
  <c r="M35" i="2" s="1"/>
  <c r="AB56" i="3"/>
  <c r="G57" i="3" s="1"/>
  <c r="E57" i="3"/>
  <c r="K57" i="4"/>
  <c r="E60" i="4"/>
  <c r="AD60" i="4"/>
  <c r="AD76" i="4"/>
  <c r="M73" i="4" s="1"/>
  <c r="M36" i="4" s="1"/>
  <c r="AD56" i="5"/>
  <c r="E60" i="5" s="1"/>
  <c r="I57" i="5"/>
  <c r="AC60" i="5"/>
  <c r="H59" i="5" s="1"/>
  <c r="G71" i="5"/>
  <c r="G34" i="5" s="1"/>
  <c r="E72" i="5"/>
  <c r="E35" i="5" s="1"/>
  <c r="AC76" i="5"/>
  <c r="I70" i="5" s="1"/>
  <c r="I33" i="5" s="1"/>
  <c r="AC56" i="6"/>
  <c r="K60" i="6" s="1"/>
  <c r="G57" i="6"/>
  <c r="AB60" i="6"/>
  <c r="L59" i="6" s="1"/>
  <c r="E71" i="6"/>
  <c r="E34" i="6" s="1"/>
  <c r="M71" i="6"/>
  <c r="M34" i="6" s="1"/>
  <c r="AB76" i="6"/>
  <c r="I73" i="6" s="1"/>
  <c r="I36" i="6" s="1"/>
  <c r="AB56" i="7"/>
  <c r="G57" i="7" s="1"/>
  <c r="E57" i="7"/>
  <c r="L59" i="15"/>
  <c r="J59" i="15"/>
  <c r="H59" i="15"/>
  <c r="H59" i="19"/>
  <c r="AD56" i="8"/>
  <c r="I60" i="8" s="1"/>
  <c r="AH56" i="8"/>
  <c r="AC60" i="8"/>
  <c r="AG60" i="8"/>
  <c r="AC76" i="8"/>
  <c r="AG76" i="8"/>
  <c r="AC56" i="9"/>
  <c r="AG56" i="9"/>
  <c r="AB60" i="9"/>
  <c r="AF60" i="9"/>
  <c r="AB76" i="9"/>
  <c r="AF76" i="9"/>
  <c r="AI60" i="10"/>
  <c r="AI76" i="10"/>
  <c r="AI56" i="11"/>
  <c r="AD60" i="11"/>
  <c r="AH60" i="11"/>
  <c r="AH76" i="11"/>
  <c r="AD56" i="12"/>
  <c r="AH56" i="12"/>
  <c r="AC60" i="12"/>
  <c r="AG60" i="12"/>
  <c r="AC76" i="12"/>
  <c r="AG76" i="12"/>
  <c r="AC56" i="13"/>
  <c r="AG56" i="13"/>
  <c r="AB60" i="13"/>
  <c r="AF60" i="13"/>
  <c r="AF76" i="13"/>
  <c r="AF56" i="14"/>
  <c r="M60" i="14" s="1"/>
  <c r="M62" i="14" s="1"/>
  <c r="E57" i="14"/>
  <c r="M57" i="14"/>
  <c r="G60" i="14"/>
  <c r="AI60" i="14"/>
  <c r="AI76" i="14"/>
  <c r="AI56" i="15"/>
  <c r="I57" i="16"/>
  <c r="K60" i="16"/>
  <c r="AG60" i="16"/>
  <c r="AC76" i="16"/>
  <c r="AG76" i="16"/>
  <c r="AC56" i="17"/>
  <c r="AG56" i="17"/>
  <c r="AB60" i="17"/>
  <c r="AF60" i="17"/>
  <c r="AB76" i="17"/>
  <c r="I73" i="17" s="1"/>
  <c r="I36" i="17" s="1"/>
  <c r="AF76" i="17"/>
  <c r="AB56" i="18"/>
  <c r="G57" i="18" s="1"/>
  <c r="AF56" i="18"/>
  <c r="AI60" i="18"/>
  <c r="AI76" i="18"/>
  <c r="AI56" i="19"/>
  <c r="K60" i="20"/>
  <c r="AG60" i="20"/>
  <c r="AB60" i="21"/>
  <c r="AF60" i="21"/>
  <c r="AB76" i="21"/>
  <c r="AF76" i="21"/>
  <c r="AB56" i="22"/>
  <c r="E57" i="22" s="1"/>
  <c r="AF56" i="22"/>
  <c r="AI60" i="22"/>
  <c r="AI76" i="22"/>
  <c r="AI56" i="8"/>
  <c r="E60" i="8"/>
  <c r="AD60" i="8"/>
  <c r="AH60" i="8"/>
  <c r="AH56" i="9"/>
  <c r="AG60" i="9"/>
  <c r="AC76" i="9"/>
  <c r="AG76" i="9"/>
  <c r="AC56" i="10"/>
  <c r="I60" i="10" s="1"/>
  <c r="I62" i="10" s="1"/>
  <c r="AG56" i="10"/>
  <c r="G57" i="10"/>
  <c r="AF60" i="10"/>
  <c r="AB76" i="10"/>
  <c r="I73" i="10" s="1"/>
  <c r="I36" i="10" s="1"/>
  <c r="AF76" i="10"/>
  <c r="AB56" i="11"/>
  <c r="E60" i="11" s="1"/>
  <c r="AF56" i="11"/>
  <c r="AI60" i="11"/>
  <c r="AI76" i="11"/>
  <c r="AI56" i="12"/>
  <c r="AD60" i="12"/>
  <c r="AH60" i="12"/>
  <c r="AD56" i="13"/>
  <c r="AH56" i="13"/>
  <c r="G57" i="14"/>
  <c r="I60" i="14"/>
  <c r="AB76" i="14"/>
  <c r="AF76" i="14"/>
  <c r="AB56" i="15"/>
  <c r="E60" i="15" s="1"/>
  <c r="AF56" i="15"/>
  <c r="AI60" i="15"/>
  <c r="N59" i="15" s="1"/>
  <c r="AI76" i="15"/>
  <c r="K57" i="16"/>
  <c r="E60" i="16"/>
  <c r="M60" i="16"/>
  <c r="AD60" i="16"/>
  <c r="AH60" i="16"/>
  <c r="AH76" i="16"/>
  <c r="AC56" i="18"/>
  <c r="I60" i="18" s="1"/>
  <c r="AG56" i="18"/>
  <c r="AB60" i="18"/>
  <c r="L59" i="18" s="1"/>
  <c r="AF60" i="18"/>
  <c r="AB76" i="18"/>
  <c r="AF76" i="18"/>
  <c r="AB56" i="19"/>
  <c r="E60" i="19" s="1"/>
  <c r="AF56" i="19"/>
  <c r="J59" i="19"/>
  <c r="AI60" i="19"/>
  <c r="N59" i="19" s="1"/>
  <c r="K71" i="19"/>
  <c r="K34" i="19" s="1"/>
  <c r="I72" i="19"/>
  <c r="I35" i="19" s="1"/>
  <c r="G73" i="19"/>
  <c r="G36" i="19" s="1"/>
  <c r="K57" i="20"/>
  <c r="E60" i="20"/>
  <c r="M60" i="20"/>
  <c r="AD60" i="20"/>
  <c r="AH60" i="20"/>
  <c r="E73" i="20"/>
  <c r="E36" i="20" s="1"/>
  <c r="AD76" i="20"/>
  <c r="AH76" i="20"/>
  <c r="AD56" i="21"/>
  <c r="G57" i="21" s="1"/>
  <c r="AH56" i="21"/>
  <c r="I57" i="21"/>
  <c r="K60" i="21"/>
  <c r="AC60" i="21"/>
  <c r="N59" i="21" s="1"/>
  <c r="AG60" i="21"/>
  <c r="AC76" i="21"/>
  <c r="I70" i="21" s="1"/>
  <c r="I33" i="21" s="1"/>
  <c r="AG76" i="21"/>
  <c r="AC56" i="22"/>
  <c r="G57" i="22" s="1"/>
  <c r="AG56" i="22"/>
  <c r="AB60" i="22"/>
  <c r="N59" i="22" s="1"/>
  <c r="AF60" i="22"/>
  <c r="AB76" i="22"/>
  <c r="AF76" i="22"/>
  <c r="M72" i="29"/>
  <c r="M35" i="29" s="1"/>
  <c r="M71" i="29"/>
  <c r="M34" i="29" s="1"/>
  <c r="M70" i="29"/>
  <c r="M33" i="29" s="1"/>
  <c r="AF56" i="8"/>
  <c r="M60" i="8" s="1"/>
  <c r="E57" i="8"/>
  <c r="G60" i="8"/>
  <c r="AI60" i="8"/>
  <c r="AI76" i="8"/>
  <c r="AI56" i="9"/>
  <c r="AD60" i="9"/>
  <c r="AH60" i="9"/>
  <c r="AD76" i="9"/>
  <c r="AH76" i="9"/>
  <c r="AH56" i="10"/>
  <c r="I57" i="10"/>
  <c r="K60" i="10"/>
  <c r="AG60" i="10"/>
  <c r="AC56" i="11"/>
  <c r="G60" i="11" s="1"/>
  <c r="AG56" i="11"/>
  <c r="AB60" i="11"/>
  <c r="AF60" i="11"/>
  <c r="AB76" i="11"/>
  <c r="AI60" i="12"/>
  <c r="AI76" i="12"/>
  <c r="AI56" i="13"/>
  <c r="I57" i="14"/>
  <c r="K60" i="14"/>
  <c r="AC76" i="14"/>
  <c r="K73" i="14" s="1"/>
  <c r="K36" i="14" s="1"/>
  <c r="AG76" i="14"/>
  <c r="AC56" i="15"/>
  <c r="I60" i="15" s="1"/>
  <c r="I62" i="15" s="1"/>
  <c r="AG56" i="15"/>
  <c r="G57" i="15"/>
  <c r="K72" i="15"/>
  <c r="K35" i="15" s="1"/>
  <c r="AB76" i="15"/>
  <c r="E57" i="16"/>
  <c r="M57" i="16"/>
  <c r="G60" i="16"/>
  <c r="AI60" i="16"/>
  <c r="AI76" i="16"/>
  <c r="AI56" i="17"/>
  <c r="AD60" i="17"/>
  <c r="AH60" i="17"/>
  <c r="AH76" i="17"/>
  <c r="AD56" i="18"/>
  <c r="I57" i="18" s="1"/>
  <c r="AH56" i="18"/>
  <c r="AC60" i="18"/>
  <c r="M72" i="18"/>
  <c r="M35" i="18" s="1"/>
  <c r="AC76" i="18"/>
  <c r="E72" i="18" s="1"/>
  <c r="E35" i="18" s="1"/>
  <c r="AC56" i="19"/>
  <c r="G57" i="19" s="1"/>
  <c r="K72" i="19"/>
  <c r="K35" i="19" s="1"/>
  <c r="E57" i="20"/>
  <c r="M57" i="20"/>
  <c r="G60" i="20"/>
  <c r="G62" i="20" s="1"/>
  <c r="AI60" i="20"/>
  <c r="I72" i="20"/>
  <c r="I35" i="20" s="1"/>
  <c r="K57" i="21"/>
  <c r="E60" i="21"/>
  <c r="M60" i="21"/>
  <c r="AD60" i="21"/>
  <c r="F59" i="21" s="1"/>
  <c r="F22" i="21" s="1"/>
  <c r="AH60" i="21"/>
  <c r="G72" i="21"/>
  <c r="G35" i="21" s="1"/>
  <c r="AD76" i="21"/>
  <c r="E73" i="21" s="1"/>
  <c r="E36" i="21" s="1"/>
  <c r="AH76" i="21"/>
  <c r="AD56" i="22"/>
  <c r="I57" i="22" s="1"/>
  <c r="AH56" i="22"/>
  <c r="F59" i="22"/>
  <c r="F22" i="22" s="1"/>
  <c r="K60" i="22"/>
  <c r="AC60" i="22"/>
  <c r="L59" i="22" s="1"/>
  <c r="E72" i="22"/>
  <c r="E35" i="22" s="1"/>
  <c r="AC76" i="22"/>
  <c r="M72" i="22" s="1"/>
  <c r="M35" i="22" s="1"/>
  <c r="G57" i="8"/>
  <c r="AB60" i="8"/>
  <c r="AB76" i="8"/>
  <c r="AB56" i="9"/>
  <c r="I60" i="9" s="1"/>
  <c r="K57" i="10"/>
  <c r="E60" i="10"/>
  <c r="AD60" i="10"/>
  <c r="AD76" i="10"/>
  <c r="AD56" i="11"/>
  <c r="G57" i="11" s="1"/>
  <c r="I57" i="11"/>
  <c r="AC60" i="11"/>
  <c r="AC56" i="12"/>
  <c r="I60" i="12" s="1"/>
  <c r="AB60" i="12"/>
  <c r="AB76" i="12"/>
  <c r="I73" i="12" s="1"/>
  <c r="I36" i="12" s="1"/>
  <c r="AB56" i="13"/>
  <c r="G57" i="13" s="1"/>
  <c r="M57" i="13"/>
  <c r="K71" i="13"/>
  <c r="K34" i="13" s="1"/>
  <c r="I72" i="13"/>
  <c r="I35" i="13" s="1"/>
  <c r="K57" i="14"/>
  <c r="E60" i="14"/>
  <c r="AD60" i="14"/>
  <c r="E73" i="14"/>
  <c r="E36" i="14" s="1"/>
  <c r="AD76" i="14"/>
  <c r="I57" i="15"/>
  <c r="G57" i="16"/>
  <c r="AB76" i="16"/>
  <c r="AB56" i="17"/>
  <c r="I57" i="17" s="1"/>
  <c r="E57" i="17"/>
  <c r="K57" i="18"/>
  <c r="E60" i="18"/>
  <c r="I57" i="19"/>
  <c r="G57" i="20"/>
  <c r="E57" i="21"/>
  <c r="E60" i="22"/>
  <c r="M70" i="28"/>
  <c r="M33" i="28" s="1"/>
  <c r="M73" i="28"/>
  <c r="M36" i="28" s="1"/>
  <c r="M72" i="28"/>
  <c r="M35" i="28" s="1"/>
  <c r="M71" i="28"/>
  <c r="M34" i="28" s="1"/>
  <c r="E20" i="30"/>
  <c r="E20" i="31"/>
  <c r="AD56" i="23"/>
  <c r="AH56" i="23"/>
  <c r="AC60" i="23"/>
  <c r="AG60" i="23"/>
  <c r="AC76" i="23"/>
  <c r="AG76" i="23"/>
  <c r="AC56" i="24"/>
  <c r="AG56" i="24"/>
  <c r="L59" i="24"/>
  <c r="AB76" i="24"/>
  <c r="AF76" i="24"/>
  <c r="AB56" i="25"/>
  <c r="M60" i="25" s="1"/>
  <c r="AF56" i="25"/>
  <c r="G60" i="25" s="1"/>
  <c r="G62" i="25" s="1"/>
  <c r="E57" i="25"/>
  <c r="AI60" i="25"/>
  <c r="AI76" i="25"/>
  <c r="AI56" i="26"/>
  <c r="AD60" i="26"/>
  <c r="AH60" i="26"/>
  <c r="AD76" i="26"/>
  <c r="AH76" i="26"/>
  <c r="AD56" i="27"/>
  <c r="AH56" i="27"/>
  <c r="AC60" i="27"/>
  <c r="AG60" i="27"/>
  <c r="AC76" i="27"/>
  <c r="AG76" i="27"/>
  <c r="AC56" i="28"/>
  <c r="AG56" i="28"/>
  <c r="L59" i="28"/>
  <c r="K72" i="28"/>
  <c r="K35" i="28" s="1"/>
  <c r="I73" i="28"/>
  <c r="I36" i="28" s="1"/>
  <c r="AB56" i="29"/>
  <c r="AF56" i="29"/>
  <c r="M57" i="29" s="1"/>
  <c r="J59" i="29"/>
  <c r="G60" i="29"/>
  <c r="AI60" i="29"/>
  <c r="N59" i="29" s="1"/>
  <c r="I72" i="29"/>
  <c r="I35" i="29" s="1"/>
  <c r="G73" i="29"/>
  <c r="G36" i="29" s="1"/>
  <c r="K57" i="30"/>
  <c r="E60" i="30"/>
  <c r="E61" i="30" s="1"/>
  <c r="E24" i="30" s="1"/>
  <c r="M60" i="30"/>
  <c r="AD60" i="30"/>
  <c r="AH60" i="30"/>
  <c r="AD76" i="30"/>
  <c r="AH76" i="30"/>
  <c r="AI56" i="23"/>
  <c r="AD60" i="23"/>
  <c r="AH60" i="23"/>
  <c r="AD76" i="23"/>
  <c r="AH76" i="23"/>
  <c r="AH56" i="24"/>
  <c r="AG56" i="25"/>
  <c r="I60" i="25" s="1"/>
  <c r="G57" i="25"/>
  <c r="AF56" i="26"/>
  <c r="AI60" i="26"/>
  <c r="AI76" i="26"/>
  <c r="AI56" i="27"/>
  <c r="AD60" i="27"/>
  <c r="AH60" i="27"/>
  <c r="AD76" i="27"/>
  <c r="AH76" i="27"/>
  <c r="AD56" i="28"/>
  <c r="AH56" i="28"/>
  <c r="AC56" i="29"/>
  <c r="AG56" i="29"/>
  <c r="I60" i="29"/>
  <c r="K72" i="29"/>
  <c r="K35" i="29" s="1"/>
  <c r="I73" i="29"/>
  <c r="I36" i="29" s="1"/>
  <c r="M57" i="30"/>
  <c r="G60" i="30"/>
  <c r="G62" i="30" s="1"/>
  <c r="AI60" i="30"/>
  <c r="AI76" i="30"/>
  <c r="G60" i="31"/>
  <c r="G62" i="31" s="1"/>
  <c r="E60" i="31"/>
  <c r="G57" i="31"/>
  <c r="AI60" i="23"/>
  <c r="AI76" i="23"/>
  <c r="AI56" i="24"/>
  <c r="E60" i="24"/>
  <c r="K60" i="25"/>
  <c r="AC56" i="26"/>
  <c r="K60" i="26" s="1"/>
  <c r="AG56" i="26"/>
  <c r="AB60" i="26"/>
  <c r="AF60" i="26"/>
  <c r="AI60" i="27"/>
  <c r="AI76" i="27"/>
  <c r="AI56" i="28"/>
  <c r="K60" i="29"/>
  <c r="G57" i="30"/>
  <c r="I60" i="30"/>
  <c r="AF60" i="30"/>
  <c r="AC56" i="23"/>
  <c r="I60" i="23" s="1"/>
  <c r="AB60" i="23"/>
  <c r="F59" i="23" s="1"/>
  <c r="F22" i="23" s="1"/>
  <c r="M71" i="23"/>
  <c r="M34" i="23" s="1"/>
  <c r="AB76" i="23"/>
  <c r="I73" i="23" s="1"/>
  <c r="I36" i="23" s="1"/>
  <c r="AB56" i="24"/>
  <c r="M60" i="24" s="1"/>
  <c r="E57" i="24"/>
  <c r="K57" i="25"/>
  <c r="E60" i="25"/>
  <c r="AD60" i="25"/>
  <c r="AD76" i="25"/>
  <c r="M73" i="25" s="1"/>
  <c r="M36" i="25" s="1"/>
  <c r="AD56" i="26"/>
  <c r="I60" i="26" s="1"/>
  <c r="AC60" i="26"/>
  <c r="AC76" i="26"/>
  <c r="M73" i="26" s="1"/>
  <c r="M36" i="26" s="1"/>
  <c r="AC56" i="27"/>
  <c r="E57" i="27" s="1"/>
  <c r="AB60" i="27"/>
  <c r="E71" i="27"/>
  <c r="E34" i="27" s="1"/>
  <c r="M71" i="27"/>
  <c r="M34" i="27" s="1"/>
  <c r="K72" i="27"/>
  <c r="K35" i="27" s="1"/>
  <c r="AB76" i="27"/>
  <c r="G71" i="27" s="1"/>
  <c r="G34" i="27" s="1"/>
  <c r="AB56" i="28"/>
  <c r="G60" i="28" s="1"/>
  <c r="M57" i="28"/>
  <c r="K71" i="28"/>
  <c r="K34" i="28" s="1"/>
  <c r="I72" i="28"/>
  <c r="I35" i="28" s="1"/>
  <c r="K57" i="29"/>
  <c r="E60" i="29"/>
  <c r="E73" i="29"/>
  <c r="E36" i="29" s="1"/>
  <c r="I57" i="30"/>
  <c r="AC60" i="30"/>
  <c r="M72" i="30"/>
  <c r="M35" i="30" s="1"/>
  <c r="AC76" i="30"/>
  <c r="M73" i="30" s="1"/>
  <c r="M36" i="30" s="1"/>
  <c r="AG56" i="31"/>
  <c r="K57" i="31" s="1"/>
  <c r="AB60" i="31"/>
  <c r="AF60" i="31"/>
  <c r="AB76" i="31"/>
  <c r="M73" i="31" s="1"/>
  <c r="M36" i="31" s="1"/>
  <c r="AF76" i="31"/>
  <c r="AB56" i="32"/>
  <c r="M60" i="32" s="1"/>
  <c r="AF56" i="32"/>
  <c r="J59" i="32"/>
  <c r="AI60" i="32"/>
  <c r="N59" i="32" s="1"/>
  <c r="AI76" i="32"/>
  <c r="AI56" i="33"/>
  <c r="M60" i="33"/>
  <c r="AD60" i="33"/>
  <c r="AH60" i="33"/>
  <c r="AD76" i="33"/>
  <c r="AH76" i="33"/>
  <c r="AD56" i="34"/>
  <c r="AH56" i="34"/>
  <c r="F59" i="34"/>
  <c r="F22" i="34" s="1"/>
  <c r="AG60" i="34"/>
  <c r="L59" i="34" s="1"/>
  <c r="M72" i="34"/>
  <c r="M35" i="34" s="1"/>
  <c r="AC76" i="34"/>
  <c r="G73" i="34" s="1"/>
  <c r="G36" i="34" s="1"/>
  <c r="AG76" i="34"/>
  <c r="AC56" i="35"/>
  <c r="M60" i="35" s="1"/>
  <c r="M62" i="35" s="1"/>
  <c r="AG56" i="35"/>
  <c r="I60" i="35"/>
  <c r="AB60" i="35"/>
  <c r="AF60" i="35"/>
  <c r="AB76" i="35"/>
  <c r="AF76" i="35"/>
  <c r="AB56" i="36"/>
  <c r="M57" i="36" s="1"/>
  <c r="AF56" i="36"/>
  <c r="AI60" i="36"/>
  <c r="AI76" i="36"/>
  <c r="AI56" i="37"/>
  <c r="AD60" i="37"/>
  <c r="AH60" i="37"/>
  <c r="AD76" i="37"/>
  <c r="AI76" i="37"/>
  <c r="AF56" i="38"/>
  <c r="AC60" i="31"/>
  <c r="AG60" i="31"/>
  <c r="AC76" i="31"/>
  <c r="AG76" i="31"/>
  <c r="K73" i="31" s="1"/>
  <c r="K36" i="31" s="1"/>
  <c r="AC56" i="32"/>
  <c r="AG56" i="32"/>
  <c r="I60" i="32"/>
  <c r="M57" i="33"/>
  <c r="G60" i="33"/>
  <c r="AI60" i="33"/>
  <c r="AI76" i="33"/>
  <c r="AI56" i="34"/>
  <c r="AG60" i="35"/>
  <c r="AC76" i="35"/>
  <c r="AG76" i="35"/>
  <c r="AC56" i="36"/>
  <c r="G60" i="36" s="1"/>
  <c r="AG56" i="36"/>
  <c r="M57" i="37"/>
  <c r="AI60" i="37"/>
  <c r="AD60" i="31"/>
  <c r="AH60" i="31"/>
  <c r="G72" i="31"/>
  <c r="G35" i="31" s="1"/>
  <c r="E73" i="31"/>
  <c r="E36" i="31" s="1"/>
  <c r="AD76" i="31"/>
  <c r="AH76" i="31"/>
  <c r="AD56" i="32"/>
  <c r="AH56" i="32"/>
  <c r="K57" i="32" s="1"/>
  <c r="F59" i="32"/>
  <c r="F22" i="32" s="1"/>
  <c r="AC76" i="32"/>
  <c r="AC56" i="33"/>
  <c r="K57" i="33" s="1"/>
  <c r="G57" i="33"/>
  <c r="AB60" i="33"/>
  <c r="L59" i="33" s="1"/>
  <c r="AB76" i="33"/>
  <c r="AB56" i="34"/>
  <c r="I60" i="34" s="1"/>
  <c r="AF56" i="34"/>
  <c r="E70" i="34"/>
  <c r="E33" i="34" s="1"/>
  <c r="M70" i="34"/>
  <c r="M33" i="34" s="1"/>
  <c r="K71" i="34"/>
  <c r="K34" i="34" s="1"/>
  <c r="I72" i="34"/>
  <c r="I35" i="34" s="1"/>
  <c r="K57" i="35"/>
  <c r="E60" i="35"/>
  <c r="AD60" i="35"/>
  <c r="L59" i="35" s="1"/>
  <c r="AH60" i="35"/>
  <c r="G72" i="35"/>
  <c r="G35" i="35" s="1"/>
  <c r="AD76" i="35"/>
  <c r="K70" i="35" s="1"/>
  <c r="K33" i="35" s="1"/>
  <c r="AH76" i="35"/>
  <c r="AD56" i="36"/>
  <c r="E60" i="36" s="1"/>
  <c r="AH56" i="36"/>
  <c r="F59" i="36"/>
  <c r="F22" i="36" s="1"/>
  <c r="K60" i="36"/>
  <c r="AC60" i="36"/>
  <c r="J59" i="36" s="1"/>
  <c r="E72" i="36"/>
  <c r="E35" i="36" s="1"/>
  <c r="AC76" i="36"/>
  <c r="I72" i="36" s="1"/>
  <c r="I35" i="36" s="1"/>
  <c r="AC56" i="37"/>
  <c r="M60" i="37" s="1"/>
  <c r="M62" i="37" s="1"/>
  <c r="G57" i="37"/>
  <c r="AB60" i="37"/>
  <c r="L59" i="37" s="1"/>
  <c r="AF60" i="37"/>
  <c r="AB76" i="37"/>
  <c r="E73" i="37" s="1"/>
  <c r="E36" i="37" s="1"/>
  <c r="AF76" i="37"/>
  <c r="G60" i="38"/>
  <c r="AG60" i="38"/>
  <c r="AC60" i="38"/>
  <c r="AF60" i="38"/>
  <c r="AB60" i="38"/>
  <c r="E60" i="32"/>
  <c r="I57" i="33"/>
  <c r="AC56" i="34"/>
  <c r="G60" i="34" s="1"/>
  <c r="E57" i="35"/>
  <c r="M57" i="35"/>
  <c r="K57" i="36"/>
  <c r="AC60" i="37"/>
  <c r="AC76" i="37"/>
  <c r="M71" i="37" s="1"/>
  <c r="M34" i="37" s="1"/>
  <c r="AH76" i="37"/>
  <c r="AH56" i="38"/>
  <c r="AD56" i="38"/>
  <c r="E57" i="38" s="1"/>
  <c r="AG56" i="38"/>
  <c r="K57" i="38" s="1"/>
  <c r="AC56" i="38"/>
  <c r="M57" i="38" s="1"/>
  <c r="M72" i="40"/>
  <c r="M35" i="40" s="1"/>
  <c r="M71" i="40"/>
  <c r="M34" i="40" s="1"/>
  <c r="AD56" i="39"/>
  <c r="AH56" i="39"/>
  <c r="I73" i="41"/>
  <c r="I36" i="41" s="1"/>
  <c r="K72" i="41"/>
  <c r="K35" i="41" s="1"/>
  <c r="M71" i="41"/>
  <c r="M34" i="41" s="1"/>
  <c r="E71" i="41"/>
  <c r="E34" i="41" s="1"/>
  <c r="G70" i="41"/>
  <c r="G33" i="41" s="1"/>
  <c r="I72" i="41"/>
  <c r="I35" i="41" s="1"/>
  <c r="K71" i="41"/>
  <c r="K34" i="41" s="1"/>
  <c r="M70" i="41"/>
  <c r="M33" i="41" s="1"/>
  <c r="E70" i="41"/>
  <c r="E33" i="41" s="1"/>
  <c r="G61" i="42"/>
  <c r="AH60" i="43"/>
  <c r="AD60" i="43"/>
  <c r="AG60" i="43"/>
  <c r="AC60" i="43"/>
  <c r="AF60" i="43"/>
  <c r="AB60" i="43"/>
  <c r="J59" i="45"/>
  <c r="G73" i="45"/>
  <c r="G36" i="45" s="1"/>
  <c r="AI76" i="38"/>
  <c r="AI56" i="39"/>
  <c r="L59" i="41"/>
  <c r="J59" i="41"/>
  <c r="L59" i="45"/>
  <c r="H59" i="45"/>
  <c r="I73" i="45"/>
  <c r="I36" i="45" s="1"/>
  <c r="K72" i="45"/>
  <c r="K35" i="45" s="1"/>
  <c r="M71" i="45"/>
  <c r="M34" i="45" s="1"/>
  <c r="E71" i="45"/>
  <c r="E34" i="45" s="1"/>
  <c r="G70" i="45"/>
  <c r="G33" i="45" s="1"/>
  <c r="I72" i="45"/>
  <c r="I35" i="45" s="1"/>
  <c r="K71" i="45"/>
  <c r="K34" i="45" s="1"/>
  <c r="M70" i="45"/>
  <c r="M33" i="45" s="1"/>
  <c r="E70" i="45"/>
  <c r="E33" i="45" s="1"/>
  <c r="M73" i="45"/>
  <c r="M36" i="45" s="1"/>
  <c r="E73" i="45"/>
  <c r="E36" i="45" s="1"/>
  <c r="G72" i="45"/>
  <c r="G35" i="45" s="1"/>
  <c r="I71" i="45"/>
  <c r="I34" i="45" s="1"/>
  <c r="K70" i="45"/>
  <c r="K33" i="45" s="1"/>
  <c r="E73" i="47"/>
  <c r="E36" i="47" s="1"/>
  <c r="I71" i="47"/>
  <c r="I34" i="47" s="1"/>
  <c r="K72" i="47"/>
  <c r="K35" i="47" s="1"/>
  <c r="E71" i="47"/>
  <c r="E34" i="47" s="1"/>
  <c r="E20" i="48"/>
  <c r="AB76" i="38"/>
  <c r="AF76" i="38"/>
  <c r="G71" i="38" s="1"/>
  <c r="G34" i="38" s="1"/>
  <c r="AB56" i="39"/>
  <c r="I57" i="39" s="1"/>
  <c r="AF56" i="39"/>
  <c r="M57" i="39"/>
  <c r="J59" i="39"/>
  <c r="AI76" i="39"/>
  <c r="AI56" i="40"/>
  <c r="M57" i="40" s="1"/>
  <c r="H59" i="40"/>
  <c r="M60" i="40"/>
  <c r="K70" i="40"/>
  <c r="K33" i="40" s="1"/>
  <c r="I71" i="40"/>
  <c r="I34" i="40" s="1"/>
  <c r="G72" i="40"/>
  <c r="G35" i="40" s="1"/>
  <c r="E73" i="40"/>
  <c r="E36" i="40" s="1"/>
  <c r="M73" i="40"/>
  <c r="M36" i="40" s="1"/>
  <c r="AG56" i="41"/>
  <c r="AC56" i="41"/>
  <c r="AF56" i="41"/>
  <c r="H59" i="41"/>
  <c r="G71" i="41"/>
  <c r="G34" i="41" s="1"/>
  <c r="M72" i="41"/>
  <c r="M35" i="41" s="1"/>
  <c r="E20" i="42"/>
  <c r="K60" i="42"/>
  <c r="I57" i="42"/>
  <c r="I62" i="42" s="1"/>
  <c r="H59" i="42"/>
  <c r="H58" i="42" s="1"/>
  <c r="I70" i="45"/>
  <c r="I33" i="45" s="1"/>
  <c r="K73" i="45"/>
  <c r="K36" i="45" s="1"/>
  <c r="E72" i="38"/>
  <c r="E35" i="38" s="1"/>
  <c r="M72" i="38"/>
  <c r="M35" i="38" s="1"/>
  <c r="AC76" i="38"/>
  <c r="I70" i="38" s="1"/>
  <c r="I33" i="38" s="1"/>
  <c r="AC56" i="39"/>
  <c r="G60" i="39" s="1"/>
  <c r="G62" i="39" s="1"/>
  <c r="G57" i="39"/>
  <c r="AB76" i="39"/>
  <c r="AB56" i="40"/>
  <c r="E60" i="40" s="1"/>
  <c r="E57" i="40"/>
  <c r="E70" i="40"/>
  <c r="E33" i="40" s="1"/>
  <c r="M70" i="40"/>
  <c r="M33" i="40" s="1"/>
  <c r="K71" i="40"/>
  <c r="K34" i="40" s="1"/>
  <c r="I72" i="40"/>
  <c r="I35" i="40" s="1"/>
  <c r="AA56" i="41"/>
  <c r="AH56" i="41"/>
  <c r="I71" i="41"/>
  <c r="I34" i="41" s="1"/>
  <c r="E73" i="41"/>
  <c r="E36" i="41" s="1"/>
  <c r="G73" i="41"/>
  <c r="G36" i="41" s="1"/>
  <c r="AA60" i="43"/>
  <c r="AH76" i="43"/>
  <c r="AD76" i="43"/>
  <c r="AG76" i="43"/>
  <c r="AC76" i="43"/>
  <c r="AF76" i="43"/>
  <c r="AB76" i="43"/>
  <c r="M73" i="43" s="1"/>
  <c r="M36" i="43" s="1"/>
  <c r="AH56" i="44"/>
  <c r="AD56" i="44"/>
  <c r="AG56" i="44"/>
  <c r="AC56" i="44"/>
  <c r="AF56" i="44"/>
  <c r="AB56" i="44"/>
  <c r="K60" i="44" s="1"/>
  <c r="G71" i="45"/>
  <c r="G34" i="45" s="1"/>
  <c r="K60" i="46"/>
  <c r="K62" i="46" s="1"/>
  <c r="K70" i="47"/>
  <c r="K33" i="47" s="1"/>
  <c r="AH76" i="51"/>
  <c r="AD76" i="51"/>
  <c r="AG76" i="51"/>
  <c r="AC76" i="51"/>
  <c r="AB76" i="51"/>
  <c r="AI76" i="51"/>
  <c r="AA76" i="51"/>
  <c r="AF76" i="51"/>
  <c r="AG60" i="52"/>
  <c r="AC60" i="52"/>
  <c r="AF60" i="52"/>
  <c r="AB60" i="52"/>
  <c r="AD60" i="52"/>
  <c r="AI60" i="52"/>
  <c r="AA60" i="52"/>
  <c r="AH60" i="52"/>
  <c r="F59" i="54"/>
  <c r="F22" i="54" s="1"/>
  <c r="N59" i="54"/>
  <c r="H59" i="54"/>
  <c r="AI60" i="44"/>
  <c r="AI76" i="44"/>
  <c r="AI56" i="45"/>
  <c r="M60" i="45"/>
  <c r="J59" i="47"/>
  <c r="N59" i="47"/>
  <c r="F59" i="47"/>
  <c r="F22" i="47" s="1"/>
  <c r="AG56" i="53"/>
  <c r="AC56" i="53"/>
  <c r="AH56" i="53"/>
  <c r="AB56" i="53"/>
  <c r="AF56" i="53"/>
  <c r="AA56" i="53"/>
  <c r="AD56" i="53"/>
  <c r="AI56" i="53"/>
  <c r="AI60" i="41"/>
  <c r="N59" i="41" s="1"/>
  <c r="K57" i="42"/>
  <c r="E60" i="42"/>
  <c r="M60" i="42"/>
  <c r="M62" i="42" s="1"/>
  <c r="AD60" i="42"/>
  <c r="F59" i="42" s="1"/>
  <c r="AH60" i="42"/>
  <c r="G72" i="42"/>
  <c r="G35" i="42" s="1"/>
  <c r="E73" i="42"/>
  <c r="E36" i="42" s="1"/>
  <c r="AD76" i="42"/>
  <c r="M73" i="42" s="1"/>
  <c r="M36" i="42" s="1"/>
  <c r="AH76" i="42"/>
  <c r="AD56" i="43"/>
  <c r="G60" i="43" s="1"/>
  <c r="AH56" i="43"/>
  <c r="K57" i="43" s="1"/>
  <c r="AB60" i="44"/>
  <c r="AF60" i="44"/>
  <c r="AB76" i="44"/>
  <c r="AF76" i="44"/>
  <c r="G71" i="44" s="1"/>
  <c r="G34" i="44" s="1"/>
  <c r="AB56" i="45"/>
  <c r="K57" i="45" s="1"/>
  <c r="AF56" i="45"/>
  <c r="M57" i="45"/>
  <c r="I60" i="46"/>
  <c r="G57" i="46"/>
  <c r="M60" i="46"/>
  <c r="M62" i="46" s="1"/>
  <c r="E60" i="46"/>
  <c r="K57" i="46"/>
  <c r="E57" i="46"/>
  <c r="G60" i="46"/>
  <c r="G62" i="46" s="1"/>
  <c r="AF60" i="46"/>
  <c r="AB60" i="46"/>
  <c r="H59" i="46" s="1"/>
  <c r="AH60" i="46"/>
  <c r="AD60" i="46"/>
  <c r="AF76" i="46"/>
  <c r="AB76" i="46"/>
  <c r="K72" i="46" s="1"/>
  <c r="K35" i="46" s="1"/>
  <c r="AH76" i="46"/>
  <c r="AD76" i="46"/>
  <c r="G73" i="47"/>
  <c r="G36" i="47" s="1"/>
  <c r="I72" i="47"/>
  <c r="I35" i="47" s="1"/>
  <c r="K71" i="47"/>
  <c r="K34" i="47" s="1"/>
  <c r="M70" i="47"/>
  <c r="M33" i="47" s="1"/>
  <c r="E70" i="47"/>
  <c r="E33" i="47" s="1"/>
  <c r="K73" i="47"/>
  <c r="K36" i="47" s="1"/>
  <c r="M72" i="47"/>
  <c r="M35" i="47" s="1"/>
  <c r="E72" i="47"/>
  <c r="E35" i="47" s="1"/>
  <c r="G71" i="47"/>
  <c r="G34" i="47" s="1"/>
  <c r="I70" i="47"/>
  <c r="I33" i="47" s="1"/>
  <c r="M60" i="48"/>
  <c r="M62" i="48" s="1"/>
  <c r="AH60" i="48"/>
  <c r="AD60" i="48"/>
  <c r="J59" i="48" s="1"/>
  <c r="AF60" i="48"/>
  <c r="AB60" i="48"/>
  <c r="L59" i="48" s="1"/>
  <c r="AH76" i="48"/>
  <c r="AD76" i="48"/>
  <c r="AF76" i="48"/>
  <c r="AB76" i="48"/>
  <c r="E73" i="48" s="1"/>
  <c r="E36" i="48" s="1"/>
  <c r="M57" i="42"/>
  <c r="E60" i="43"/>
  <c r="F59" i="44"/>
  <c r="F22" i="44" s="1"/>
  <c r="AC60" i="44"/>
  <c r="E72" i="44"/>
  <c r="E35" i="44" s="1"/>
  <c r="AC76" i="44"/>
  <c r="M72" i="44" s="1"/>
  <c r="M35" i="44" s="1"/>
  <c r="AC56" i="45"/>
  <c r="G60" i="45" s="1"/>
  <c r="G62" i="45" s="1"/>
  <c r="G57" i="45"/>
  <c r="I57" i="46"/>
  <c r="AF56" i="47"/>
  <c r="AB56" i="47"/>
  <c r="G60" i="47" s="1"/>
  <c r="AH56" i="47"/>
  <c r="K60" i="47" s="1"/>
  <c r="AD56" i="47"/>
  <c r="H59" i="47"/>
  <c r="M60" i="47"/>
  <c r="G70" i="47"/>
  <c r="G33" i="47" s="1"/>
  <c r="M71" i="47"/>
  <c r="M34" i="47" s="1"/>
  <c r="I73" i="47"/>
  <c r="I36" i="47" s="1"/>
  <c r="I60" i="48"/>
  <c r="I62" i="48" s="1"/>
  <c r="G57" i="48"/>
  <c r="I57" i="48"/>
  <c r="K60" i="48"/>
  <c r="AG60" i="48"/>
  <c r="AG76" i="48"/>
  <c r="AH56" i="49"/>
  <c r="AD56" i="49"/>
  <c r="AG56" i="49"/>
  <c r="AC56" i="49"/>
  <c r="AF56" i="49"/>
  <c r="AB56" i="49"/>
  <c r="K60" i="49" s="1"/>
  <c r="AI60" i="49"/>
  <c r="I72" i="49"/>
  <c r="I35" i="49" s="1"/>
  <c r="AI76" i="49"/>
  <c r="AI56" i="50"/>
  <c r="AD60" i="50"/>
  <c r="AH60" i="50"/>
  <c r="E73" i="50"/>
  <c r="E36" i="50" s="1"/>
  <c r="AD76" i="50"/>
  <c r="AH76" i="50"/>
  <c r="AD56" i="51"/>
  <c r="AI56" i="51"/>
  <c r="F59" i="51"/>
  <c r="F22" i="51" s="1"/>
  <c r="AH56" i="52"/>
  <c r="AD56" i="52"/>
  <c r="AG56" i="52"/>
  <c r="AC56" i="52"/>
  <c r="AG76" i="52"/>
  <c r="AC76" i="52"/>
  <c r="AF76" i="52"/>
  <c r="AB76" i="52"/>
  <c r="K73" i="54"/>
  <c r="K36" i="54" s="1"/>
  <c r="E72" i="54"/>
  <c r="E35" i="54" s="1"/>
  <c r="I70" i="54"/>
  <c r="I33" i="54" s="1"/>
  <c r="E73" i="54"/>
  <c r="E36" i="54" s="1"/>
  <c r="I71" i="54"/>
  <c r="I34" i="54" s="1"/>
  <c r="AH56" i="56"/>
  <c r="AD56" i="56"/>
  <c r="AG56" i="56"/>
  <c r="AC56" i="56"/>
  <c r="AF56" i="56"/>
  <c r="AB56" i="56"/>
  <c r="AA56" i="56"/>
  <c r="AI56" i="56"/>
  <c r="G73" i="58"/>
  <c r="G36" i="58" s="1"/>
  <c r="I72" i="58"/>
  <c r="I35" i="58" s="1"/>
  <c r="K71" i="58"/>
  <c r="K34" i="58" s="1"/>
  <c r="M70" i="58"/>
  <c r="M33" i="58" s="1"/>
  <c r="E70" i="58"/>
  <c r="E33" i="58" s="1"/>
  <c r="M73" i="58"/>
  <c r="M36" i="58" s="1"/>
  <c r="E73" i="58"/>
  <c r="E36" i="58" s="1"/>
  <c r="G72" i="58"/>
  <c r="G35" i="58" s="1"/>
  <c r="I71" i="58"/>
  <c r="I34" i="58" s="1"/>
  <c r="K70" i="58"/>
  <c r="K33" i="58" s="1"/>
  <c r="K73" i="58"/>
  <c r="K36" i="58" s="1"/>
  <c r="M72" i="58"/>
  <c r="M35" i="58" s="1"/>
  <c r="E72" i="58"/>
  <c r="E35" i="58" s="1"/>
  <c r="G71" i="58"/>
  <c r="G34" i="58" s="1"/>
  <c r="I70" i="58"/>
  <c r="I33" i="58" s="1"/>
  <c r="I73" i="58"/>
  <c r="I36" i="58" s="1"/>
  <c r="G70" i="58"/>
  <c r="G33" i="58" s="1"/>
  <c r="K72" i="58"/>
  <c r="K35" i="58" s="1"/>
  <c r="M71" i="58"/>
  <c r="M34" i="58" s="1"/>
  <c r="E71" i="58"/>
  <c r="E34" i="58" s="1"/>
  <c r="AI60" i="50"/>
  <c r="AI76" i="50"/>
  <c r="K60" i="51"/>
  <c r="AF56" i="52"/>
  <c r="AH76" i="52"/>
  <c r="AG56" i="54"/>
  <c r="AC56" i="54"/>
  <c r="AF56" i="54"/>
  <c r="AB56" i="54"/>
  <c r="AD56" i="54"/>
  <c r="AI56" i="54"/>
  <c r="AA56" i="54"/>
  <c r="G71" i="54"/>
  <c r="G34" i="54" s="1"/>
  <c r="E60" i="55"/>
  <c r="K57" i="48"/>
  <c r="E60" i="48"/>
  <c r="AC60" i="49"/>
  <c r="G71" i="49"/>
  <c r="G34" i="49" s="1"/>
  <c r="E72" i="49"/>
  <c r="E35" i="49" s="1"/>
  <c r="M72" i="49"/>
  <c r="M35" i="49" s="1"/>
  <c r="AC76" i="49"/>
  <c r="K73" i="49" s="1"/>
  <c r="K36" i="49" s="1"/>
  <c r="AC56" i="50"/>
  <c r="K57" i="50" s="1"/>
  <c r="AB60" i="50"/>
  <c r="E71" i="50"/>
  <c r="E34" i="50" s="1"/>
  <c r="M71" i="50"/>
  <c r="M34" i="50" s="1"/>
  <c r="K72" i="50"/>
  <c r="K35" i="50" s="1"/>
  <c r="AB76" i="50"/>
  <c r="I71" i="50" s="1"/>
  <c r="I34" i="50" s="1"/>
  <c r="AB56" i="51"/>
  <c r="E60" i="51" s="1"/>
  <c r="AF56" i="51"/>
  <c r="G57" i="51"/>
  <c r="AH60" i="51"/>
  <c r="AD60" i="51"/>
  <c r="AG60" i="51"/>
  <c r="AC60" i="51"/>
  <c r="H59" i="51" s="1"/>
  <c r="AA56" i="52"/>
  <c r="AI56" i="52"/>
  <c r="AA76" i="52"/>
  <c r="AI76" i="52"/>
  <c r="AH56" i="54"/>
  <c r="G72" i="54"/>
  <c r="G35" i="54" s="1"/>
  <c r="E72" i="55"/>
  <c r="E35" i="55" s="1"/>
  <c r="J59" i="58"/>
  <c r="H59" i="58"/>
  <c r="N59" i="58"/>
  <c r="F59" i="58"/>
  <c r="F22" i="58" s="1"/>
  <c r="L59" i="58"/>
  <c r="J59" i="54"/>
  <c r="G73" i="54"/>
  <c r="G36" i="54" s="1"/>
  <c r="AF60" i="53"/>
  <c r="AB60" i="53"/>
  <c r="F59" i="53" s="1"/>
  <c r="F22" i="53" s="1"/>
  <c r="AG76" i="53"/>
  <c r="AC76" i="53"/>
  <c r="AF76" i="53"/>
  <c r="AB76" i="53"/>
  <c r="K72" i="53" s="1"/>
  <c r="K35" i="53" s="1"/>
  <c r="L59" i="54"/>
  <c r="I73" i="54"/>
  <c r="I36" i="54" s="1"/>
  <c r="K72" i="54"/>
  <c r="K35" i="54" s="1"/>
  <c r="M71" i="54"/>
  <c r="M34" i="54" s="1"/>
  <c r="E71" i="54"/>
  <c r="E34" i="54" s="1"/>
  <c r="G70" i="54"/>
  <c r="G33" i="54" s="1"/>
  <c r="E70" i="54"/>
  <c r="E33" i="54" s="1"/>
  <c r="M70" i="54"/>
  <c r="M33" i="54" s="1"/>
  <c r="K71" i="54"/>
  <c r="K34" i="54" s="1"/>
  <c r="I72" i="54"/>
  <c r="I35" i="54" s="1"/>
  <c r="K60" i="55"/>
  <c r="K62" i="55" s="1"/>
  <c r="I60" i="55"/>
  <c r="I62" i="55" s="1"/>
  <c r="G57" i="55"/>
  <c r="M57" i="55"/>
  <c r="G60" i="55"/>
  <c r="G62" i="55" s="1"/>
  <c r="AG60" i="55"/>
  <c r="AC60" i="55"/>
  <c r="AF60" i="55"/>
  <c r="AB60" i="55"/>
  <c r="L59" i="55" s="1"/>
  <c r="L58" i="55" s="1"/>
  <c r="N59" i="56"/>
  <c r="F59" i="56"/>
  <c r="F22" i="56" s="1"/>
  <c r="I73" i="56"/>
  <c r="I36" i="56" s="1"/>
  <c r="E57" i="55"/>
  <c r="AH76" i="55"/>
  <c r="AD76" i="55"/>
  <c r="AG76" i="55"/>
  <c r="I71" i="55" s="1"/>
  <c r="I34" i="55" s="1"/>
  <c r="AC76" i="55"/>
  <c r="AF76" i="55"/>
  <c r="AB76" i="55"/>
  <c r="E70" i="55" s="1"/>
  <c r="E33" i="55" s="1"/>
  <c r="K73" i="56"/>
  <c r="K36" i="56" s="1"/>
  <c r="M72" i="56"/>
  <c r="M35" i="56" s="1"/>
  <c r="E72" i="56"/>
  <c r="E35" i="56" s="1"/>
  <c r="G71" i="56"/>
  <c r="G34" i="56" s="1"/>
  <c r="I70" i="56"/>
  <c r="I33" i="56" s="1"/>
  <c r="J59" i="56"/>
  <c r="E70" i="56"/>
  <c r="E33" i="56" s="1"/>
  <c r="M70" i="56"/>
  <c r="M33" i="56" s="1"/>
  <c r="K71" i="56"/>
  <c r="K34" i="56" s="1"/>
  <c r="I72" i="56"/>
  <c r="I35" i="56" s="1"/>
  <c r="AI56" i="57"/>
  <c r="K57" i="57"/>
  <c r="M60" i="57"/>
  <c r="AD60" i="57"/>
  <c r="AH60" i="57"/>
  <c r="AD76" i="57"/>
  <c r="AH76" i="57"/>
  <c r="AD56" i="58"/>
  <c r="I57" i="58" s="1"/>
  <c r="AH56" i="58"/>
  <c r="G70" i="56"/>
  <c r="G33" i="56" s="1"/>
  <c r="E71" i="56"/>
  <c r="E34" i="56" s="1"/>
  <c r="M71" i="56"/>
  <c r="M34" i="56" s="1"/>
  <c r="K72" i="56"/>
  <c r="K35" i="56" s="1"/>
  <c r="E57" i="57"/>
  <c r="G60" i="57"/>
  <c r="AI60" i="57"/>
  <c r="AI76" i="57"/>
  <c r="AI56" i="58"/>
  <c r="M60" i="58"/>
  <c r="AC56" i="57"/>
  <c r="I60" i="57" s="1"/>
  <c r="G57" i="57"/>
  <c r="AB60" i="57"/>
  <c r="AB76" i="57"/>
  <c r="AB56" i="58"/>
  <c r="F9" i="1"/>
  <c r="F50" i="1"/>
  <c r="F51" i="1"/>
  <c r="F44" i="1"/>
  <c r="F7" i="1"/>
  <c r="F8" i="1"/>
  <c r="F36" i="1"/>
  <c r="F18" i="1"/>
  <c r="F25" i="1"/>
  <c r="F34" i="1"/>
  <c r="F49" i="1"/>
  <c r="F37" i="1"/>
  <c r="F40" i="1"/>
  <c r="F14" i="1"/>
  <c r="F45" i="1"/>
  <c r="F15" i="1"/>
  <c r="F11" i="1"/>
  <c r="F55" i="1"/>
  <c r="F32" i="1"/>
  <c r="F39" i="1"/>
  <c r="F57" i="1"/>
  <c r="F54" i="1"/>
  <c r="F22" i="1"/>
  <c r="F16" i="1"/>
  <c r="F13" i="1"/>
  <c r="F23" i="1"/>
  <c r="F35" i="1"/>
  <c r="F27" i="1"/>
  <c r="F47" i="1"/>
  <c r="F42" i="1"/>
  <c r="F30" i="1"/>
  <c r="F5" i="1"/>
  <c r="F17" i="1"/>
  <c r="F43" i="1"/>
  <c r="F12" i="1"/>
  <c r="F20" i="1"/>
  <c r="F21" i="1"/>
  <c r="F52" i="1"/>
  <c r="F29" i="1"/>
  <c r="F46" i="1"/>
  <c r="F6" i="1"/>
  <c r="F33" i="1"/>
  <c r="F56" i="1"/>
  <c r="F41" i="1"/>
  <c r="F19" i="1"/>
  <c r="F2" i="1"/>
  <c r="F26" i="1"/>
  <c r="F28" i="1"/>
  <c r="F58" i="1"/>
  <c r="F4" i="1"/>
  <c r="F3" i="1"/>
  <c r="F38" i="1"/>
  <c r="F31" i="1"/>
  <c r="F48" i="1"/>
  <c r="F53" i="1"/>
  <c r="F10" i="1"/>
  <c r="F24" i="1"/>
  <c r="M61" i="40" l="1"/>
  <c r="N58" i="40"/>
  <c r="E20" i="27"/>
  <c r="N58" i="29"/>
  <c r="I61" i="18"/>
  <c r="E23" i="19"/>
  <c r="E23" i="15"/>
  <c r="J58" i="58"/>
  <c r="L58" i="45"/>
  <c r="F22" i="42"/>
  <c r="F58" i="42"/>
  <c r="F21" i="42" s="1"/>
  <c r="J58" i="39"/>
  <c r="E20" i="38"/>
  <c r="E23" i="36"/>
  <c r="L58" i="32"/>
  <c r="G61" i="11"/>
  <c r="E23" i="11"/>
  <c r="H58" i="3"/>
  <c r="E23" i="51"/>
  <c r="E23" i="40"/>
  <c r="E62" i="40"/>
  <c r="E25" i="40" s="1"/>
  <c r="L58" i="33"/>
  <c r="G62" i="11"/>
  <c r="I62" i="18"/>
  <c r="H58" i="19"/>
  <c r="E61" i="22"/>
  <c r="E24" i="22" s="1"/>
  <c r="F58" i="22"/>
  <c r="F21" i="22" s="1"/>
  <c r="E20" i="22"/>
  <c r="H58" i="7"/>
  <c r="E23" i="5"/>
  <c r="K72" i="57"/>
  <c r="K35" i="57" s="1"/>
  <c r="M71" i="57"/>
  <c r="M34" i="57" s="1"/>
  <c r="E71" i="57"/>
  <c r="E34" i="57" s="1"/>
  <c r="G70" i="57"/>
  <c r="G33" i="57" s="1"/>
  <c r="G73" i="57"/>
  <c r="G36" i="57" s="1"/>
  <c r="I72" i="57"/>
  <c r="I35" i="57" s="1"/>
  <c r="K71" i="57"/>
  <c r="K34" i="57" s="1"/>
  <c r="M70" i="57"/>
  <c r="M33" i="57" s="1"/>
  <c r="E70" i="57"/>
  <c r="E33" i="57" s="1"/>
  <c r="E73" i="57"/>
  <c r="E36" i="57" s="1"/>
  <c r="G72" i="57"/>
  <c r="G35" i="57" s="1"/>
  <c r="I71" i="57"/>
  <c r="I34" i="57" s="1"/>
  <c r="K70" i="57"/>
  <c r="K33" i="57" s="1"/>
  <c r="G71" i="57"/>
  <c r="G34" i="57" s="1"/>
  <c r="K73" i="57"/>
  <c r="K36" i="57" s="1"/>
  <c r="I70" i="57"/>
  <c r="I33" i="57" s="1"/>
  <c r="M72" i="57"/>
  <c r="M35" i="57" s="1"/>
  <c r="E72" i="57"/>
  <c r="E35" i="57" s="1"/>
  <c r="E20" i="57"/>
  <c r="G60" i="58"/>
  <c r="K71" i="55"/>
  <c r="K34" i="55" s="1"/>
  <c r="K72" i="55"/>
  <c r="K35" i="55" s="1"/>
  <c r="J59" i="55"/>
  <c r="J58" i="55" s="1"/>
  <c r="N59" i="55"/>
  <c r="K73" i="52"/>
  <c r="K36" i="52" s="1"/>
  <c r="M72" i="52"/>
  <c r="M35" i="52" s="1"/>
  <c r="E72" i="52"/>
  <c r="E35" i="52" s="1"/>
  <c r="G71" i="52"/>
  <c r="G34" i="52" s="1"/>
  <c r="I70" i="52"/>
  <c r="I33" i="52" s="1"/>
  <c r="I73" i="52"/>
  <c r="I36" i="52" s="1"/>
  <c r="K72" i="52"/>
  <c r="K35" i="52" s="1"/>
  <c r="M71" i="52"/>
  <c r="M34" i="52" s="1"/>
  <c r="E71" i="52"/>
  <c r="E34" i="52" s="1"/>
  <c r="G70" i="52"/>
  <c r="G33" i="52" s="1"/>
  <c r="I72" i="52"/>
  <c r="I35" i="52" s="1"/>
  <c r="M70" i="52"/>
  <c r="M33" i="52" s="1"/>
  <c r="M73" i="52"/>
  <c r="M36" i="52" s="1"/>
  <c r="G72" i="52"/>
  <c r="G35" i="52" s="1"/>
  <c r="K70" i="52"/>
  <c r="K33" i="52" s="1"/>
  <c r="G73" i="52"/>
  <c r="G36" i="52" s="1"/>
  <c r="K71" i="52"/>
  <c r="K34" i="52" s="1"/>
  <c r="E70" i="52"/>
  <c r="E33" i="52" s="1"/>
  <c r="E73" i="52"/>
  <c r="E36" i="52" s="1"/>
  <c r="I71" i="52"/>
  <c r="I34" i="52" s="1"/>
  <c r="H58" i="51"/>
  <c r="J59" i="50"/>
  <c r="N59" i="50"/>
  <c r="F59" i="50"/>
  <c r="F22" i="50" s="1"/>
  <c r="L59" i="49"/>
  <c r="H59" i="49"/>
  <c r="E62" i="55"/>
  <c r="E25" i="55" s="1"/>
  <c r="E23" i="55"/>
  <c r="K60" i="56"/>
  <c r="I57" i="56"/>
  <c r="I60" i="56"/>
  <c r="G57" i="56"/>
  <c r="G60" i="56"/>
  <c r="G62" i="56" s="1"/>
  <c r="M57" i="56"/>
  <c r="E57" i="56"/>
  <c r="M60" i="56"/>
  <c r="K57" i="56"/>
  <c r="E60" i="56"/>
  <c r="H59" i="50"/>
  <c r="I72" i="53"/>
  <c r="I35" i="53" s="1"/>
  <c r="M73" i="53"/>
  <c r="M36" i="53" s="1"/>
  <c r="E70" i="53"/>
  <c r="E33" i="53" s="1"/>
  <c r="G70" i="53"/>
  <c r="G33" i="53" s="1"/>
  <c r="I73" i="53"/>
  <c r="I36" i="53" s="1"/>
  <c r="J59" i="49"/>
  <c r="G61" i="45"/>
  <c r="H58" i="45"/>
  <c r="I60" i="50"/>
  <c r="M61" i="45"/>
  <c r="N58" i="45"/>
  <c r="M71" i="44"/>
  <c r="M34" i="44" s="1"/>
  <c r="J59" i="44"/>
  <c r="H59" i="44"/>
  <c r="I73" i="50"/>
  <c r="I36" i="50" s="1"/>
  <c r="M62" i="45"/>
  <c r="M57" i="43"/>
  <c r="I60" i="41"/>
  <c r="G57" i="41"/>
  <c r="G60" i="41"/>
  <c r="G62" i="41" s="1"/>
  <c r="M57" i="41"/>
  <c r="E57" i="41"/>
  <c r="M60" i="41"/>
  <c r="K57" i="41"/>
  <c r="K60" i="41"/>
  <c r="K62" i="41" s="1"/>
  <c r="I57" i="41"/>
  <c r="E60" i="41"/>
  <c r="I73" i="39"/>
  <c r="I36" i="39" s="1"/>
  <c r="K72" i="39"/>
  <c r="K35" i="39" s="1"/>
  <c r="M71" i="39"/>
  <c r="M34" i="39" s="1"/>
  <c r="E71" i="39"/>
  <c r="E34" i="39" s="1"/>
  <c r="G70" i="39"/>
  <c r="G33" i="39" s="1"/>
  <c r="G73" i="39"/>
  <c r="G36" i="39" s="1"/>
  <c r="I72" i="39"/>
  <c r="I35" i="39" s="1"/>
  <c r="K71" i="39"/>
  <c r="K34" i="39" s="1"/>
  <c r="M70" i="39"/>
  <c r="M33" i="39" s="1"/>
  <c r="E70" i="39"/>
  <c r="E33" i="39" s="1"/>
  <c r="M73" i="39"/>
  <c r="M36" i="39" s="1"/>
  <c r="E73" i="39"/>
  <c r="E36" i="39" s="1"/>
  <c r="G72" i="39"/>
  <c r="G35" i="39" s="1"/>
  <c r="I71" i="39"/>
  <c r="I34" i="39" s="1"/>
  <c r="K70" i="39"/>
  <c r="K33" i="39" s="1"/>
  <c r="K73" i="39"/>
  <c r="K36" i="39" s="1"/>
  <c r="M72" i="39"/>
  <c r="M35" i="39" s="1"/>
  <c r="E72" i="39"/>
  <c r="E35" i="39" s="1"/>
  <c r="G71" i="39"/>
  <c r="G34" i="39" s="1"/>
  <c r="I70" i="39"/>
  <c r="I33" i="39" s="1"/>
  <c r="M70" i="48"/>
  <c r="M33" i="48" s="1"/>
  <c r="E57" i="43"/>
  <c r="M62" i="40"/>
  <c r="N58" i="39"/>
  <c r="M71" i="38"/>
  <c r="M34" i="38" s="1"/>
  <c r="M60" i="49"/>
  <c r="G57" i="49"/>
  <c r="M72" i="46"/>
  <c r="M35" i="46" s="1"/>
  <c r="I70" i="46"/>
  <c r="I33" i="46" s="1"/>
  <c r="I71" i="46"/>
  <c r="I34" i="46" s="1"/>
  <c r="G70" i="46"/>
  <c r="G33" i="46" s="1"/>
  <c r="I73" i="46"/>
  <c r="I36" i="46" s="1"/>
  <c r="G71" i="42"/>
  <c r="G34" i="42" s="1"/>
  <c r="K70" i="42"/>
  <c r="K33" i="42" s="1"/>
  <c r="K71" i="42"/>
  <c r="K34" i="42" s="1"/>
  <c r="K57" i="39"/>
  <c r="M72" i="48"/>
  <c r="M35" i="48" s="1"/>
  <c r="I70" i="48"/>
  <c r="I33" i="48" s="1"/>
  <c r="E71" i="48"/>
  <c r="E34" i="48" s="1"/>
  <c r="K70" i="48"/>
  <c r="K33" i="48" s="1"/>
  <c r="M73" i="48"/>
  <c r="M36" i="48" s="1"/>
  <c r="H59" i="48"/>
  <c r="L59" i="46"/>
  <c r="M60" i="44"/>
  <c r="G57" i="44"/>
  <c r="G60" i="40"/>
  <c r="K61" i="36"/>
  <c r="I72" i="43"/>
  <c r="I35" i="43" s="1"/>
  <c r="K71" i="43"/>
  <c r="K34" i="43" s="1"/>
  <c r="K72" i="43"/>
  <c r="K35" i="43" s="1"/>
  <c r="E72" i="43"/>
  <c r="E35" i="43" s="1"/>
  <c r="I71" i="43"/>
  <c r="I34" i="43" s="1"/>
  <c r="H59" i="38"/>
  <c r="J59" i="38"/>
  <c r="I73" i="37"/>
  <c r="I36" i="37" s="1"/>
  <c r="G70" i="37"/>
  <c r="G33" i="37" s="1"/>
  <c r="K62" i="36"/>
  <c r="M57" i="34"/>
  <c r="K73" i="33"/>
  <c r="K36" i="33" s="1"/>
  <c r="M72" i="33"/>
  <c r="M35" i="33" s="1"/>
  <c r="E72" i="33"/>
  <c r="E35" i="33" s="1"/>
  <c r="G71" i="33"/>
  <c r="G34" i="33" s="1"/>
  <c r="I70" i="33"/>
  <c r="I33" i="33" s="1"/>
  <c r="G73" i="33"/>
  <c r="G36" i="33" s="1"/>
  <c r="I72" i="33"/>
  <c r="I35" i="33" s="1"/>
  <c r="K71" i="33"/>
  <c r="K34" i="33" s="1"/>
  <c r="M70" i="33"/>
  <c r="M33" i="33" s="1"/>
  <c r="E70" i="33"/>
  <c r="E33" i="33" s="1"/>
  <c r="G70" i="33"/>
  <c r="G33" i="33" s="1"/>
  <c r="M73" i="32"/>
  <c r="M36" i="32" s="1"/>
  <c r="E73" i="32"/>
  <c r="E36" i="32" s="1"/>
  <c r="G72" i="32"/>
  <c r="G35" i="32" s="1"/>
  <c r="I71" i="32"/>
  <c r="I34" i="32" s="1"/>
  <c r="K70" i="32"/>
  <c r="K33" i="32" s="1"/>
  <c r="I73" i="32"/>
  <c r="I36" i="32" s="1"/>
  <c r="K72" i="32"/>
  <c r="K35" i="32" s="1"/>
  <c r="M71" i="32"/>
  <c r="M34" i="32" s="1"/>
  <c r="E71" i="32"/>
  <c r="E34" i="32" s="1"/>
  <c r="G70" i="32"/>
  <c r="G33" i="32" s="1"/>
  <c r="E70" i="32"/>
  <c r="E33" i="32" s="1"/>
  <c r="I70" i="32"/>
  <c r="I33" i="32" s="1"/>
  <c r="I60" i="39"/>
  <c r="I62" i="39" s="1"/>
  <c r="I57" i="38"/>
  <c r="M61" i="37"/>
  <c r="E60" i="34"/>
  <c r="F59" i="38"/>
  <c r="F22" i="38" s="1"/>
  <c r="I71" i="37"/>
  <c r="I34" i="37" s="1"/>
  <c r="E60" i="37"/>
  <c r="E70" i="36"/>
  <c r="E33" i="36" s="1"/>
  <c r="E57" i="36"/>
  <c r="G73" i="35"/>
  <c r="G36" i="35" s="1"/>
  <c r="I72" i="35"/>
  <c r="I35" i="35" s="1"/>
  <c r="K71" i="35"/>
  <c r="K34" i="35" s="1"/>
  <c r="M70" i="35"/>
  <c r="M33" i="35" s="1"/>
  <c r="E70" i="35"/>
  <c r="E33" i="35" s="1"/>
  <c r="K73" i="35"/>
  <c r="K36" i="35" s="1"/>
  <c r="M72" i="35"/>
  <c r="M35" i="35" s="1"/>
  <c r="E72" i="35"/>
  <c r="E35" i="35" s="1"/>
  <c r="G71" i="35"/>
  <c r="G34" i="35" s="1"/>
  <c r="I70" i="35"/>
  <c r="I33" i="35" s="1"/>
  <c r="E71" i="35"/>
  <c r="E34" i="35" s="1"/>
  <c r="I57" i="34"/>
  <c r="I71" i="33"/>
  <c r="I34" i="33" s="1"/>
  <c r="M62" i="33"/>
  <c r="K71" i="32"/>
  <c r="K34" i="32" s="1"/>
  <c r="K72" i="31"/>
  <c r="K35" i="31" s="1"/>
  <c r="J59" i="31"/>
  <c r="N59" i="31"/>
  <c r="F59" i="31"/>
  <c r="G73" i="36"/>
  <c r="G36" i="36" s="1"/>
  <c r="E23" i="29"/>
  <c r="N58" i="28"/>
  <c r="J59" i="27"/>
  <c r="H59" i="27"/>
  <c r="H59" i="25"/>
  <c r="N59" i="25"/>
  <c r="F59" i="25"/>
  <c r="F22" i="25" s="1"/>
  <c r="L59" i="25"/>
  <c r="J59" i="25"/>
  <c r="E61" i="24"/>
  <c r="E24" i="24" s="1"/>
  <c r="F58" i="24"/>
  <c r="F21" i="24" s="1"/>
  <c r="E20" i="24"/>
  <c r="H59" i="35"/>
  <c r="I60" i="33"/>
  <c r="I62" i="33" s="1"/>
  <c r="I62" i="30"/>
  <c r="E60" i="28"/>
  <c r="E23" i="24"/>
  <c r="E62" i="24"/>
  <c r="E25" i="24" s="1"/>
  <c r="K73" i="37"/>
  <c r="K36" i="37" s="1"/>
  <c r="I73" i="33"/>
  <c r="I36" i="33" s="1"/>
  <c r="I60" i="31"/>
  <c r="M60" i="31"/>
  <c r="K60" i="28"/>
  <c r="M60" i="27"/>
  <c r="E57" i="26"/>
  <c r="K61" i="30"/>
  <c r="I60" i="28"/>
  <c r="M72" i="27"/>
  <c r="M35" i="27" s="1"/>
  <c r="F59" i="27"/>
  <c r="F22" i="27" s="1"/>
  <c r="M57" i="25"/>
  <c r="M62" i="25" s="1"/>
  <c r="G57" i="24"/>
  <c r="G71" i="23"/>
  <c r="G34" i="23" s="1"/>
  <c r="N59" i="23"/>
  <c r="E62" i="22"/>
  <c r="E25" i="22" s="1"/>
  <c r="E23" i="22"/>
  <c r="J58" i="19"/>
  <c r="E20" i="17"/>
  <c r="I61" i="15"/>
  <c r="J58" i="15"/>
  <c r="E62" i="14"/>
  <c r="E25" i="14" s="1"/>
  <c r="E23" i="14"/>
  <c r="L59" i="12"/>
  <c r="J59" i="12"/>
  <c r="H59" i="12"/>
  <c r="N59" i="12"/>
  <c r="F59" i="12"/>
  <c r="F22" i="12" s="1"/>
  <c r="I61" i="11"/>
  <c r="E23" i="10"/>
  <c r="K73" i="30"/>
  <c r="K36" i="30" s="1"/>
  <c r="G60" i="24"/>
  <c r="E61" i="20"/>
  <c r="E24" i="20" s="1"/>
  <c r="E20" i="20"/>
  <c r="M60" i="17"/>
  <c r="E61" i="16"/>
  <c r="E24" i="16" s="1"/>
  <c r="E20" i="16"/>
  <c r="H58" i="15"/>
  <c r="M60" i="13"/>
  <c r="M62" i="13" s="1"/>
  <c r="E57" i="12"/>
  <c r="I60" i="11"/>
  <c r="I62" i="11" s="1"/>
  <c r="M60" i="9"/>
  <c r="E61" i="8"/>
  <c r="E24" i="8" s="1"/>
  <c r="E20" i="8"/>
  <c r="M73" i="22"/>
  <c r="M36" i="22" s="1"/>
  <c r="E73" i="22"/>
  <c r="E36" i="22" s="1"/>
  <c r="G72" i="22"/>
  <c r="G35" i="22" s="1"/>
  <c r="I71" i="22"/>
  <c r="I34" i="22" s="1"/>
  <c r="K70" i="22"/>
  <c r="K33" i="22" s="1"/>
  <c r="G73" i="22"/>
  <c r="G36" i="22" s="1"/>
  <c r="I72" i="22"/>
  <c r="I35" i="22" s="1"/>
  <c r="K71" i="22"/>
  <c r="K34" i="22" s="1"/>
  <c r="M70" i="22"/>
  <c r="M33" i="22" s="1"/>
  <c r="E70" i="22"/>
  <c r="E33" i="22" s="1"/>
  <c r="E71" i="22"/>
  <c r="E34" i="22" s="1"/>
  <c r="I60" i="22"/>
  <c r="I62" i="22" s="1"/>
  <c r="M72" i="21"/>
  <c r="M35" i="21" s="1"/>
  <c r="K61" i="20"/>
  <c r="E57" i="19"/>
  <c r="E62" i="19" s="1"/>
  <c r="E25" i="19" s="1"/>
  <c r="M73" i="18"/>
  <c r="M36" i="18" s="1"/>
  <c r="E73" i="18"/>
  <c r="E36" i="18" s="1"/>
  <c r="G72" i="18"/>
  <c r="G35" i="18" s="1"/>
  <c r="I71" i="18"/>
  <c r="I34" i="18" s="1"/>
  <c r="K70" i="18"/>
  <c r="K33" i="18" s="1"/>
  <c r="G71" i="18"/>
  <c r="G34" i="18" s="1"/>
  <c r="I70" i="18"/>
  <c r="I33" i="18" s="1"/>
  <c r="E71" i="18"/>
  <c r="E34" i="18" s="1"/>
  <c r="G70" i="18"/>
  <c r="G33" i="18" s="1"/>
  <c r="G73" i="18"/>
  <c r="G36" i="18" s="1"/>
  <c r="I72" i="18"/>
  <c r="I35" i="18" s="1"/>
  <c r="K71" i="18"/>
  <c r="K34" i="18" s="1"/>
  <c r="M70" i="18"/>
  <c r="M33" i="18" s="1"/>
  <c r="E70" i="18"/>
  <c r="E33" i="18" s="1"/>
  <c r="E23" i="16"/>
  <c r="E62" i="16"/>
  <c r="E25" i="16" s="1"/>
  <c r="G60" i="15"/>
  <c r="G62" i="15" s="1"/>
  <c r="K72" i="14"/>
  <c r="K35" i="14" s="1"/>
  <c r="I57" i="13"/>
  <c r="M57" i="11"/>
  <c r="G61" i="10"/>
  <c r="E62" i="8"/>
  <c r="E25" i="8" s="1"/>
  <c r="E23" i="8"/>
  <c r="I73" i="27"/>
  <c r="I36" i="27" s="1"/>
  <c r="I73" i="21"/>
  <c r="I36" i="21" s="1"/>
  <c r="J59" i="21"/>
  <c r="K57" i="19"/>
  <c r="G60" i="18"/>
  <c r="G62" i="18" s="1"/>
  <c r="J59" i="17"/>
  <c r="J58" i="17" s="1"/>
  <c r="H59" i="17"/>
  <c r="N59" i="17"/>
  <c r="F59" i="17"/>
  <c r="F22" i="17" s="1"/>
  <c r="L59" i="17"/>
  <c r="K62" i="16"/>
  <c r="K57" i="15"/>
  <c r="G62" i="14"/>
  <c r="M70" i="13"/>
  <c r="M33" i="13" s="1"/>
  <c r="M73" i="13"/>
  <c r="M36" i="13" s="1"/>
  <c r="G72" i="13"/>
  <c r="G35" i="13" s="1"/>
  <c r="I71" i="13"/>
  <c r="I34" i="13" s="1"/>
  <c r="K70" i="13"/>
  <c r="K33" i="13" s="1"/>
  <c r="K73" i="13"/>
  <c r="K36" i="13" s="1"/>
  <c r="M72" i="13"/>
  <c r="M35" i="13" s="1"/>
  <c r="G71" i="13"/>
  <c r="G34" i="13" s="1"/>
  <c r="I70" i="13"/>
  <c r="I33" i="13" s="1"/>
  <c r="G70" i="13"/>
  <c r="G33" i="13" s="1"/>
  <c r="K73" i="12"/>
  <c r="K36" i="12" s="1"/>
  <c r="I57" i="12"/>
  <c r="I62" i="12" s="1"/>
  <c r="K57" i="11"/>
  <c r="G60" i="10"/>
  <c r="G62" i="10" s="1"/>
  <c r="G73" i="9"/>
  <c r="G36" i="9" s="1"/>
  <c r="I72" i="9"/>
  <c r="I35" i="9" s="1"/>
  <c r="K71" i="9"/>
  <c r="K34" i="9" s="1"/>
  <c r="M70" i="9"/>
  <c r="M33" i="9" s="1"/>
  <c r="E70" i="9"/>
  <c r="E33" i="9" s="1"/>
  <c r="M73" i="9"/>
  <c r="M36" i="9" s="1"/>
  <c r="E73" i="9"/>
  <c r="E36" i="9" s="1"/>
  <c r="G72" i="9"/>
  <c r="G35" i="9" s="1"/>
  <c r="I71" i="9"/>
  <c r="I34" i="9" s="1"/>
  <c r="K70" i="9"/>
  <c r="K33" i="9" s="1"/>
  <c r="K73" i="9"/>
  <c r="K36" i="9" s="1"/>
  <c r="M72" i="9"/>
  <c r="M35" i="9" s="1"/>
  <c r="E72" i="9"/>
  <c r="E35" i="9" s="1"/>
  <c r="G71" i="9"/>
  <c r="G34" i="9" s="1"/>
  <c r="I70" i="9"/>
  <c r="I33" i="9" s="1"/>
  <c r="I73" i="9"/>
  <c r="I36" i="9" s="1"/>
  <c r="K72" i="9"/>
  <c r="K35" i="9" s="1"/>
  <c r="M71" i="9"/>
  <c r="M34" i="9" s="1"/>
  <c r="E71" i="9"/>
  <c r="E34" i="9" s="1"/>
  <c r="G70" i="9"/>
  <c r="G33" i="9" s="1"/>
  <c r="G57" i="9"/>
  <c r="K60" i="8"/>
  <c r="M60" i="22"/>
  <c r="G60" i="17"/>
  <c r="G73" i="13"/>
  <c r="G36" i="13" s="1"/>
  <c r="F58" i="7"/>
  <c r="F21" i="7" s="1"/>
  <c r="E20" i="7"/>
  <c r="H59" i="4"/>
  <c r="N59" i="4"/>
  <c r="F59" i="4"/>
  <c r="F22" i="4" s="1"/>
  <c r="L59" i="4"/>
  <c r="J59" i="4"/>
  <c r="F58" i="3"/>
  <c r="F21" i="3" s="1"/>
  <c r="E20" i="3"/>
  <c r="K73" i="22"/>
  <c r="K36" i="22" s="1"/>
  <c r="M60" i="10"/>
  <c r="M57" i="6"/>
  <c r="K62" i="4"/>
  <c r="K57" i="3"/>
  <c r="G60" i="2"/>
  <c r="G62" i="2" s="1"/>
  <c r="E60" i="6"/>
  <c r="G73" i="5"/>
  <c r="G36" i="5" s="1"/>
  <c r="E57" i="5"/>
  <c r="E62" i="5" s="1"/>
  <c r="E25" i="5" s="1"/>
  <c r="I57" i="3"/>
  <c r="M73" i="2"/>
  <c r="M36" i="2" s="1"/>
  <c r="E60" i="2"/>
  <c r="M57" i="21"/>
  <c r="G73" i="7"/>
  <c r="G36" i="7" s="1"/>
  <c r="I72" i="7"/>
  <c r="I35" i="7" s="1"/>
  <c r="K71" i="7"/>
  <c r="K34" i="7" s="1"/>
  <c r="M70" i="7"/>
  <c r="M33" i="7" s="1"/>
  <c r="E70" i="7"/>
  <c r="E33" i="7" s="1"/>
  <c r="M73" i="7"/>
  <c r="M36" i="7" s="1"/>
  <c r="E73" i="7"/>
  <c r="E36" i="7" s="1"/>
  <c r="G72" i="7"/>
  <c r="G35" i="7" s="1"/>
  <c r="I71" i="7"/>
  <c r="I34" i="7" s="1"/>
  <c r="K70" i="7"/>
  <c r="K33" i="7" s="1"/>
  <c r="K73" i="7"/>
  <c r="K36" i="7" s="1"/>
  <c r="M72" i="7"/>
  <c r="M35" i="7" s="1"/>
  <c r="E72" i="7"/>
  <c r="E35" i="7" s="1"/>
  <c r="G71" i="7"/>
  <c r="G34" i="7" s="1"/>
  <c r="I70" i="7"/>
  <c r="I33" i="7" s="1"/>
  <c r="I73" i="7"/>
  <c r="I36" i="7" s="1"/>
  <c r="K72" i="7"/>
  <c r="K35" i="7" s="1"/>
  <c r="M71" i="7"/>
  <c r="M34" i="7" s="1"/>
  <c r="E71" i="7"/>
  <c r="E34" i="7" s="1"/>
  <c r="G70" i="7"/>
  <c r="G33" i="7" s="1"/>
  <c r="K73" i="6"/>
  <c r="K36" i="6" s="1"/>
  <c r="I70" i="6"/>
  <c r="I33" i="6" s="1"/>
  <c r="N59" i="6"/>
  <c r="E73" i="5"/>
  <c r="E36" i="5" s="1"/>
  <c r="G73" i="4"/>
  <c r="G36" i="4" s="1"/>
  <c r="M61" i="4"/>
  <c r="N58" i="4"/>
  <c r="K73" i="2"/>
  <c r="K36" i="2" s="1"/>
  <c r="G60" i="7"/>
  <c r="G62" i="7" s="1"/>
  <c r="G57" i="5"/>
  <c r="I60" i="6"/>
  <c r="M57" i="58"/>
  <c r="L59" i="57"/>
  <c r="L58" i="57" s="1"/>
  <c r="J59" i="57"/>
  <c r="H59" i="57"/>
  <c r="N59" i="57"/>
  <c r="F59" i="57"/>
  <c r="F22" i="57" s="1"/>
  <c r="E60" i="58"/>
  <c r="K60" i="58"/>
  <c r="M61" i="55"/>
  <c r="N58" i="55"/>
  <c r="I72" i="55"/>
  <c r="I35" i="55" s="1"/>
  <c r="G70" i="55"/>
  <c r="G33" i="55" s="1"/>
  <c r="I73" i="55"/>
  <c r="I36" i="55" s="1"/>
  <c r="M72" i="55"/>
  <c r="M35" i="55" s="1"/>
  <c r="G72" i="55"/>
  <c r="G35" i="55" s="1"/>
  <c r="F59" i="55"/>
  <c r="F22" i="55" s="1"/>
  <c r="G57" i="50"/>
  <c r="F59" i="49"/>
  <c r="F22" i="49" s="1"/>
  <c r="I61" i="55"/>
  <c r="L59" i="51"/>
  <c r="M57" i="50"/>
  <c r="J59" i="53"/>
  <c r="N59" i="51"/>
  <c r="G72" i="50"/>
  <c r="G35" i="50" s="1"/>
  <c r="K71" i="49"/>
  <c r="K34" i="49" s="1"/>
  <c r="K70" i="53"/>
  <c r="K33" i="53" s="1"/>
  <c r="M70" i="53"/>
  <c r="M33" i="53" s="1"/>
  <c r="G71" i="53"/>
  <c r="G34" i="53" s="1"/>
  <c r="E71" i="53"/>
  <c r="E34" i="53" s="1"/>
  <c r="K73" i="53"/>
  <c r="K36" i="53" s="1"/>
  <c r="K62" i="48"/>
  <c r="E62" i="43"/>
  <c r="E25" i="43" s="1"/>
  <c r="E23" i="43"/>
  <c r="G73" i="49"/>
  <c r="G36" i="49" s="1"/>
  <c r="E61" i="46"/>
  <c r="E24" i="46" s="1"/>
  <c r="E20" i="46"/>
  <c r="G61" i="46"/>
  <c r="H58" i="46"/>
  <c r="E57" i="45"/>
  <c r="G73" i="44"/>
  <c r="G36" i="44" s="1"/>
  <c r="I72" i="44"/>
  <c r="I35" i="44" s="1"/>
  <c r="K71" i="44"/>
  <c r="K34" i="44" s="1"/>
  <c r="M70" i="44"/>
  <c r="M33" i="44" s="1"/>
  <c r="E70" i="44"/>
  <c r="E33" i="44" s="1"/>
  <c r="I71" i="44"/>
  <c r="I34" i="44" s="1"/>
  <c r="M73" i="44"/>
  <c r="M36" i="44" s="1"/>
  <c r="K70" i="44"/>
  <c r="K33" i="44" s="1"/>
  <c r="E73" i="44"/>
  <c r="E36" i="44" s="1"/>
  <c r="G72" i="44"/>
  <c r="G35" i="44" s="1"/>
  <c r="E71" i="44"/>
  <c r="E34" i="44" s="1"/>
  <c r="L59" i="44"/>
  <c r="E23" i="42"/>
  <c r="E62" i="42"/>
  <c r="E25" i="42" s="1"/>
  <c r="L59" i="50"/>
  <c r="L58" i="50" s="1"/>
  <c r="E57" i="47"/>
  <c r="E60" i="45"/>
  <c r="K71" i="53"/>
  <c r="K34" i="53" s="1"/>
  <c r="I73" i="42"/>
  <c r="I36" i="42" s="1"/>
  <c r="G61" i="39"/>
  <c r="H58" i="39"/>
  <c r="I60" i="45"/>
  <c r="K72" i="42"/>
  <c r="K35" i="42" s="1"/>
  <c r="J59" i="42"/>
  <c r="E57" i="39"/>
  <c r="G73" i="38"/>
  <c r="G36" i="38" s="1"/>
  <c r="I72" i="38"/>
  <c r="I35" i="38" s="1"/>
  <c r="K71" i="38"/>
  <c r="K34" i="38" s="1"/>
  <c r="M70" i="38"/>
  <c r="M33" i="38" s="1"/>
  <c r="E70" i="38"/>
  <c r="E33" i="38" s="1"/>
  <c r="M73" i="38"/>
  <c r="M36" i="38" s="1"/>
  <c r="E73" i="38"/>
  <c r="E36" i="38" s="1"/>
  <c r="G72" i="38"/>
  <c r="G35" i="38" s="1"/>
  <c r="I71" i="38"/>
  <c r="I34" i="38" s="1"/>
  <c r="K70" i="38"/>
  <c r="K33" i="38" s="1"/>
  <c r="E71" i="38"/>
  <c r="E34" i="38" s="1"/>
  <c r="E57" i="49"/>
  <c r="I60" i="49"/>
  <c r="E70" i="46"/>
  <c r="E33" i="46" s="1"/>
  <c r="E72" i="46"/>
  <c r="E35" i="46" s="1"/>
  <c r="G72" i="46"/>
  <c r="G35" i="46" s="1"/>
  <c r="E71" i="46"/>
  <c r="E34" i="46" s="1"/>
  <c r="G57" i="43"/>
  <c r="E72" i="42"/>
  <c r="E35" i="42" s="1"/>
  <c r="I71" i="42"/>
  <c r="I34" i="42" s="1"/>
  <c r="I72" i="42"/>
  <c r="I35" i="42" s="1"/>
  <c r="E70" i="48"/>
  <c r="E33" i="48" s="1"/>
  <c r="E72" i="48"/>
  <c r="E35" i="48" s="1"/>
  <c r="M71" i="48"/>
  <c r="M34" i="48" s="1"/>
  <c r="I71" i="48"/>
  <c r="I34" i="48" s="1"/>
  <c r="N59" i="48"/>
  <c r="N58" i="48" s="1"/>
  <c r="N59" i="46"/>
  <c r="N58" i="46" s="1"/>
  <c r="M60" i="43"/>
  <c r="M62" i="43" s="1"/>
  <c r="E57" i="44"/>
  <c r="I60" i="44"/>
  <c r="E61" i="42"/>
  <c r="E24" i="42" s="1"/>
  <c r="M60" i="38"/>
  <c r="M62" i="38" s="1"/>
  <c r="M72" i="37"/>
  <c r="M35" i="37" s="1"/>
  <c r="M61" i="35"/>
  <c r="I61" i="33"/>
  <c r="J58" i="33"/>
  <c r="E70" i="43"/>
  <c r="E33" i="43" s="1"/>
  <c r="G70" i="43"/>
  <c r="G33" i="43" s="1"/>
  <c r="I73" i="43"/>
  <c r="I36" i="43" s="1"/>
  <c r="M72" i="43"/>
  <c r="M35" i="43" s="1"/>
  <c r="G72" i="43"/>
  <c r="G35" i="43" s="1"/>
  <c r="K72" i="37"/>
  <c r="K35" i="37" s="1"/>
  <c r="G71" i="36"/>
  <c r="G34" i="36" s="1"/>
  <c r="I71" i="35"/>
  <c r="I34" i="35" s="1"/>
  <c r="E23" i="35"/>
  <c r="E62" i="35"/>
  <c r="E25" i="35" s="1"/>
  <c r="E57" i="34"/>
  <c r="K72" i="33"/>
  <c r="K35" i="33" s="1"/>
  <c r="N59" i="33"/>
  <c r="F59" i="33"/>
  <c r="F22" i="33" s="1"/>
  <c r="J59" i="33"/>
  <c r="M72" i="32"/>
  <c r="M35" i="32" s="1"/>
  <c r="K60" i="32"/>
  <c r="K62" i="32" s="1"/>
  <c r="I72" i="46"/>
  <c r="I35" i="46" s="1"/>
  <c r="E60" i="38"/>
  <c r="K60" i="38"/>
  <c r="K62" i="38" s="1"/>
  <c r="E57" i="37"/>
  <c r="K60" i="35"/>
  <c r="K62" i="35" s="1"/>
  <c r="K57" i="34"/>
  <c r="G62" i="33"/>
  <c r="G57" i="32"/>
  <c r="E71" i="42"/>
  <c r="E34" i="42" s="1"/>
  <c r="N59" i="38"/>
  <c r="N58" i="38" s="1"/>
  <c r="M73" i="37"/>
  <c r="M36" i="37" s="1"/>
  <c r="H59" i="37"/>
  <c r="H58" i="37" s="1"/>
  <c r="I73" i="35"/>
  <c r="I36" i="35" s="1"/>
  <c r="G70" i="35"/>
  <c r="G33" i="35" s="1"/>
  <c r="E72" i="34"/>
  <c r="E35" i="34" s="1"/>
  <c r="K60" i="34"/>
  <c r="K62" i="34" s="1"/>
  <c r="M73" i="33"/>
  <c r="M36" i="33" s="1"/>
  <c r="K70" i="33"/>
  <c r="K33" i="33" s="1"/>
  <c r="E60" i="33"/>
  <c r="M70" i="32"/>
  <c r="M33" i="32" s="1"/>
  <c r="M57" i="32"/>
  <c r="M71" i="31"/>
  <c r="M34" i="31" s="1"/>
  <c r="L59" i="31"/>
  <c r="L58" i="31" s="1"/>
  <c r="N59" i="36"/>
  <c r="N58" i="36" s="1"/>
  <c r="N59" i="30"/>
  <c r="F59" i="30"/>
  <c r="L59" i="30"/>
  <c r="L58" i="30" s="1"/>
  <c r="J59" i="30"/>
  <c r="H59" i="30"/>
  <c r="K61" i="29"/>
  <c r="L58" i="29"/>
  <c r="E57" i="28"/>
  <c r="G57" i="27"/>
  <c r="I57" i="26"/>
  <c r="E62" i="25"/>
  <c r="E25" i="25" s="1"/>
  <c r="E23" i="25"/>
  <c r="E71" i="23"/>
  <c r="E34" i="23" s="1"/>
  <c r="H59" i="31"/>
  <c r="G61" i="30"/>
  <c r="H58" i="30"/>
  <c r="K57" i="28"/>
  <c r="G60" i="27"/>
  <c r="G62" i="27" s="1"/>
  <c r="N59" i="26"/>
  <c r="F59" i="26"/>
  <c r="F22" i="26" s="1"/>
  <c r="L59" i="26"/>
  <c r="J59" i="26"/>
  <c r="H59" i="26"/>
  <c r="K57" i="24"/>
  <c r="G60" i="23"/>
  <c r="I57" i="37"/>
  <c r="K60" i="31"/>
  <c r="K62" i="31" s="1"/>
  <c r="M61" i="30"/>
  <c r="N58" i="30"/>
  <c r="G57" i="29"/>
  <c r="I57" i="28"/>
  <c r="E60" i="27"/>
  <c r="E61" i="27" s="1"/>
  <c r="E24" i="27" s="1"/>
  <c r="K60" i="24"/>
  <c r="M60" i="23"/>
  <c r="K60" i="37"/>
  <c r="K73" i="32"/>
  <c r="K36" i="32" s="1"/>
  <c r="I57" i="29"/>
  <c r="E72" i="27"/>
  <c r="E35" i="27" s="1"/>
  <c r="I57" i="27"/>
  <c r="M60" i="26"/>
  <c r="E61" i="25"/>
  <c r="E24" i="25" s="1"/>
  <c r="F58" i="25"/>
  <c r="F21" i="25" s="1"/>
  <c r="E20" i="25"/>
  <c r="G73" i="24"/>
  <c r="G36" i="24" s="1"/>
  <c r="I72" i="24"/>
  <c r="I35" i="24" s="1"/>
  <c r="K71" i="24"/>
  <c r="K34" i="24" s="1"/>
  <c r="M70" i="24"/>
  <c r="M33" i="24" s="1"/>
  <c r="E70" i="24"/>
  <c r="E33" i="24" s="1"/>
  <c r="M73" i="24"/>
  <c r="M36" i="24" s="1"/>
  <c r="E73" i="24"/>
  <c r="E36" i="24" s="1"/>
  <c r="G72" i="24"/>
  <c r="G35" i="24" s="1"/>
  <c r="I71" i="24"/>
  <c r="I34" i="24" s="1"/>
  <c r="K70" i="24"/>
  <c r="K33" i="24" s="1"/>
  <c r="K73" i="24"/>
  <c r="K36" i="24" s="1"/>
  <c r="M72" i="24"/>
  <c r="M35" i="24" s="1"/>
  <c r="E72" i="24"/>
  <c r="E35" i="24" s="1"/>
  <c r="G71" i="24"/>
  <c r="G34" i="24" s="1"/>
  <c r="I70" i="24"/>
  <c r="I33" i="24" s="1"/>
  <c r="K72" i="24"/>
  <c r="K35" i="24" s="1"/>
  <c r="M71" i="24"/>
  <c r="M34" i="24" s="1"/>
  <c r="E71" i="24"/>
  <c r="E34" i="24" s="1"/>
  <c r="G70" i="24"/>
  <c r="G33" i="24" s="1"/>
  <c r="K73" i="23"/>
  <c r="K36" i="23" s="1"/>
  <c r="K57" i="22"/>
  <c r="E23" i="18"/>
  <c r="K61" i="14"/>
  <c r="E57" i="13"/>
  <c r="G57" i="12"/>
  <c r="K61" i="10"/>
  <c r="K72" i="8"/>
  <c r="K35" i="8" s="1"/>
  <c r="M71" i="8"/>
  <c r="M34" i="8" s="1"/>
  <c r="E71" i="8"/>
  <c r="E34" i="8" s="1"/>
  <c r="G70" i="8"/>
  <c r="G33" i="8" s="1"/>
  <c r="G73" i="8"/>
  <c r="G36" i="8" s="1"/>
  <c r="I72" i="8"/>
  <c r="I35" i="8" s="1"/>
  <c r="K71" i="8"/>
  <c r="K34" i="8" s="1"/>
  <c r="M70" i="8"/>
  <c r="M33" i="8" s="1"/>
  <c r="E70" i="8"/>
  <c r="E33" i="8" s="1"/>
  <c r="M73" i="8"/>
  <c r="M36" i="8" s="1"/>
  <c r="E73" i="8"/>
  <c r="E36" i="8" s="1"/>
  <c r="G72" i="8"/>
  <c r="G35" i="8" s="1"/>
  <c r="I71" i="8"/>
  <c r="I34" i="8" s="1"/>
  <c r="K70" i="8"/>
  <c r="K33" i="8" s="1"/>
  <c r="M72" i="8"/>
  <c r="M35" i="8" s="1"/>
  <c r="E72" i="8"/>
  <c r="E35" i="8" s="1"/>
  <c r="G71" i="8"/>
  <c r="G34" i="8" s="1"/>
  <c r="I70" i="8"/>
  <c r="I33" i="8" s="1"/>
  <c r="K62" i="30"/>
  <c r="G71" i="22"/>
  <c r="G34" i="22" s="1"/>
  <c r="I71" i="21"/>
  <c r="I34" i="21" s="1"/>
  <c r="M62" i="21"/>
  <c r="K60" i="18"/>
  <c r="K62" i="18" s="1"/>
  <c r="E60" i="17"/>
  <c r="K73" i="15"/>
  <c r="K36" i="15" s="1"/>
  <c r="M72" i="15"/>
  <c r="M35" i="15" s="1"/>
  <c r="E72" i="15"/>
  <c r="E35" i="15" s="1"/>
  <c r="G71" i="15"/>
  <c r="G34" i="15" s="1"/>
  <c r="I70" i="15"/>
  <c r="I33" i="15" s="1"/>
  <c r="M71" i="15"/>
  <c r="M34" i="15" s="1"/>
  <c r="E71" i="15"/>
  <c r="E34" i="15" s="1"/>
  <c r="G70" i="15"/>
  <c r="G33" i="15" s="1"/>
  <c r="G73" i="15"/>
  <c r="G36" i="15" s="1"/>
  <c r="I72" i="15"/>
  <c r="I35" i="15" s="1"/>
  <c r="K71" i="15"/>
  <c r="K34" i="15" s="1"/>
  <c r="M70" i="15"/>
  <c r="M33" i="15" s="1"/>
  <c r="E70" i="15"/>
  <c r="E33" i="15" s="1"/>
  <c r="M73" i="15"/>
  <c r="M36" i="15" s="1"/>
  <c r="E73" i="15"/>
  <c r="E36" i="15" s="1"/>
  <c r="G72" i="15"/>
  <c r="G35" i="15" s="1"/>
  <c r="I71" i="15"/>
  <c r="I34" i="15" s="1"/>
  <c r="K70" i="15"/>
  <c r="K33" i="15" s="1"/>
  <c r="E60" i="13"/>
  <c r="K73" i="11"/>
  <c r="K36" i="11" s="1"/>
  <c r="M72" i="11"/>
  <c r="M35" i="11" s="1"/>
  <c r="E72" i="11"/>
  <c r="E35" i="11" s="1"/>
  <c r="G71" i="11"/>
  <c r="G34" i="11" s="1"/>
  <c r="I70" i="11"/>
  <c r="I33" i="11" s="1"/>
  <c r="I73" i="11"/>
  <c r="I36" i="11" s="1"/>
  <c r="K72" i="11"/>
  <c r="K35" i="11" s="1"/>
  <c r="M71" i="11"/>
  <c r="M34" i="11" s="1"/>
  <c r="E71" i="11"/>
  <c r="E34" i="11" s="1"/>
  <c r="G70" i="11"/>
  <c r="G33" i="11" s="1"/>
  <c r="G73" i="11"/>
  <c r="G36" i="11" s="1"/>
  <c r="I72" i="11"/>
  <c r="I35" i="11" s="1"/>
  <c r="K71" i="11"/>
  <c r="K34" i="11" s="1"/>
  <c r="M70" i="11"/>
  <c r="M33" i="11" s="1"/>
  <c r="E70" i="11"/>
  <c r="E33" i="11" s="1"/>
  <c r="M73" i="11"/>
  <c r="M36" i="11" s="1"/>
  <c r="E73" i="11"/>
  <c r="E36" i="11" s="1"/>
  <c r="G72" i="11"/>
  <c r="G35" i="11" s="1"/>
  <c r="I71" i="11"/>
  <c r="I34" i="11" s="1"/>
  <c r="K70" i="11"/>
  <c r="K33" i="11" s="1"/>
  <c r="K62" i="10"/>
  <c r="E60" i="9"/>
  <c r="L59" i="27"/>
  <c r="I73" i="22"/>
  <c r="I36" i="22" s="1"/>
  <c r="G70" i="22"/>
  <c r="G33" i="22" s="1"/>
  <c r="E72" i="21"/>
  <c r="E35" i="21" s="1"/>
  <c r="J58" i="21"/>
  <c r="I73" i="20"/>
  <c r="I36" i="20" s="1"/>
  <c r="K72" i="20"/>
  <c r="K35" i="20" s="1"/>
  <c r="M71" i="20"/>
  <c r="M34" i="20" s="1"/>
  <c r="E71" i="20"/>
  <c r="E34" i="20" s="1"/>
  <c r="G70" i="20"/>
  <c r="G33" i="20" s="1"/>
  <c r="K71" i="20"/>
  <c r="K34" i="20" s="1"/>
  <c r="M70" i="20"/>
  <c r="M33" i="20" s="1"/>
  <c r="E70" i="20"/>
  <c r="E33" i="20" s="1"/>
  <c r="I71" i="20"/>
  <c r="I34" i="20" s="1"/>
  <c r="K70" i="20"/>
  <c r="K33" i="20" s="1"/>
  <c r="K73" i="20"/>
  <c r="K36" i="20" s="1"/>
  <c r="M72" i="20"/>
  <c r="M35" i="20" s="1"/>
  <c r="E72" i="20"/>
  <c r="E35" i="20" s="1"/>
  <c r="G71" i="20"/>
  <c r="G34" i="20" s="1"/>
  <c r="I70" i="20"/>
  <c r="I33" i="20" s="1"/>
  <c r="L59" i="20"/>
  <c r="L58" i="20" s="1"/>
  <c r="J59" i="20"/>
  <c r="J58" i="20" s="1"/>
  <c r="H59" i="20"/>
  <c r="N59" i="20"/>
  <c r="F59" i="20"/>
  <c r="F22" i="20" s="1"/>
  <c r="G60" i="19"/>
  <c r="G62" i="19" s="1"/>
  <c r="I73" i="18"/>
  <c r="I36" i="18" s="1"/>
  <c r="H59" i="18"/>
  <c r="H58" i="18" s="1"/>
  <c r="N59" i="18"/>
  <c r="F59" i="18"/>
  <c r="F22" i="18" s="1"/>
  <c r="J59" i="18"/>
  <c r="J58" i="18" s="1"/>
  <c r="K61" i="16"/>
  <c r="M57" i="15"/>
  <c r="I62" i="14"/>
  <c r="M60" i="12"/>
  <c r="E57" i="11"/>
  <c r="M73" i="10"/>
  <c r="M36" i="10" s="1"/>
  <c r="E73" i="10"/>
  <c r="E36" i="10" s="1"/>
  <c r="G72" i="10"/>
  <c r="G35" i="10" s="1"/>
  <c r="I71" i="10"/>
  <c r="I34" i="10" s="1"/>
  <c r="K70" i="10"/>
  <c r="K33" i="10" s="1"/>
  <c r="K73" i="10"/>
  <c r="K36" i="10" s="1"/>
  <c r="M72" i="10"/>
  <c r="M35" i="10" s="1"/>
  <c r="E72" i="10"/>
  <c r="E35" i="10" s="1"/>
  <c r="G71" i="10"/>
  <c r="G34" i="10" s="1"/>
  <c r="I70" i="10"/>
  <c r="I33" i="10" s="1"/>
  <c r="K72" i="10"/>
  <c r="K35" i="10" s="1"/>
  <c r="M71" i="10"/>
  <c r="M34" i="10" s="1"/>
  <c r="E71" i="10"/>
  <c r="E34" i="10" s="1"/>
  <c r="G70" i="10"/>
  <c r="G33" i="10" s="1"/>
  <c r="G73" i="10"/>
  <c r="G36" i="10" s="1"/>
  <c r="I72" i="10"/>
  <c r="I35" i="10" s="1"/>
  <c r="K71" i="10"/>
  <c r="K34" i="10" s="1"/>
  <c r="M70" i="10"/>
  <c r="M33" i="10" s="1"/>
  <c r="E70" i="10"/>
  <c r="E33" i="10" s="1"/>
  <c r="K57" i="8"/>
  <c r="K73" i="26"/>
  <c r="K36" i="26" s="1"/>
  <c r="G60" i="22"/>
  <c r="G62" i="22" s="1"/>
  <c r="K72" i="21"/>
  <c r="K35" i="21" s="1"/>
  <c r="I60" i="21"/>
  <c r="I62" i="21" s="1"/>
  <c r="K62" i="20"/>
  <c r="M57" i="18"/>
  <c r="I60" i="17"/>
  <c r="I62" i="17" s="1"/>
  <c r="I61" i="16"/>
  <c r="M61" i="14"/>
  <c r="I73" i="13"/>
  <c r="I36" i="13" s="1"/>
  <c r="J59" i="13"/>
  <c r="H59" i="13"/>
  <c r="H58" i="13" s="1"/>
  <c r="N59" i="13"/>
  <c r="N58" i="13" s="1"/>
  <c r="F59" i="13"/>
  <c r="F22" i="13" s="1"/>
  <c r="L59" i="13"/>
  <c r="M57" i="10"/>
  <c r="K73" i="8"/>
  <c r="K36" i="8" s="1"/>
  <c r="I57" i="8"/>
  <c r="G60" i="21"/>
  <c r="G62" i="21" s="1"/>
  <c r="I73" i="15"/>
  <c r="I36" i="15" s="1"/>
  <c r="E62" i="4"/>
  <c r="E25" i="4" s="1"/>
  <c r="E23" i="4"/>
  <c r="L59" i="2"/>
  <c r="J59" i="2"/>
  <c r="H59" i="2"/>
  <c r="N59" i="2"/>
  <c r="F59" i="2"/>
  <c r="F22" i="2" s="1"/>
  <c r="K60" i="19"/>
  <c r="K62" i="19" s="1"/>
  <c r="M60" i="7"/>
  <c r="E57" i="6"/>
  <c r="I61" i="4"/>
  <c r="J58" i="4"/>
  <c r="M57" i="2"/>
  <c r="H59" i="21"/>
  <c r="H58" i="21" s="1"/>
  <c r="K60" i="11"/>
  <c r="K62" i="11" s="1"/>
  <c r="K57" i="6"/>
  <c r="I62" i="4"/>
  <c r="K57" i="2"/>
  <c r="M73" i="20"/>
  <c r="M36" i="20" s="1"/>
  <c r="G60" i="9"/>
  <c r="G62" i="9" s="1"/>
  <c r="I60" i="7"/>
  <c r="M72" i="6"/>
  <c r="M35" i="6" s="1"/>
  <c r="F59" i="6"/>
  <c r="F22" i="6" s="1"/>
  <c r="G72" i="5"/>
  <c r="G35" i="5" s="1"/>
  <c r="K57" i="5"/>
  <c r="I72" i="4"/>
  <c r="I35" i="4" s="1"/>
  <c r="E61" i="4"/>
  <c r="E24" i="4" s="1"/>
  <c r="F58" i="4"/>
  <c r="F21" i="4" s="1"/>
  <c r="E20" i="4"/>
  <c r="G73" i="3"/>
  <c r="G36" i="3" s="1"/>
  <c r="I72" i="3"/>
  <c r="I35" i="3" s="1"/>
  <c r="K71" i="3"/>
  <c r="K34" i="3" s="1"/>
  <c r="M70" i="3"/>
  <c r="M33" i="3" s="1"/>
  <c r="E70" i="3"/>
  <c r="E33" i="3" s="1"/>
  <c r="M73" i="3"/>
  <c r="M36" i="3" s="1"/>
  <c r="E73" i="3"/>
  <c r="E36" i="3" s="1"/>
  <c r="G72" i="3"/>
  <c r="G35" i="3" s="1"/>
  <c r="I71" i="3"/>
  <c r="I34" i="3" s="1"/>
  <c r="K70" i="3"/>
  <c r="K33" i="3" s="1"/>
  <c r="K73" i="3"/>
  <c r="K36" i="3" s="1"/>
  <c r="M72" i="3"/>
  <c r="M35" i="3" s="1"/>
  <c r="E72" i="3"/>
  <c r="E35" i="3" s="1"/>
  <c r="G71" i="3"/>
  <c r="G34" i="3" s="1"/>
  <c r="I70" i="3"/>
  <c r="I33" i="3" s="1"/>
  <c r="I73" i="3"/>
  <c r="I36" i="3" s="1"/>
  <c r="K72" i="3"/>
  <c r="K35" i="3" s="1"/>
  <c r="M71" i="3"/>
  <c r="M34" i="3" s="1"/>
  <c r="E71" i="3"/>
  <c r="E34" i="3" s="1"/>
  <c r="G70" i="3"/>
  <c r="G33" i="3" s="1"/>
  <c r="K60" i="2"/>
  <c r="K62" i="2" s="1"/>
  <c r="E57" i="58"/>
  <c r="G61" i="57"/>
  <c r="H58" i="57"/>
  <c r="K57" i="58"/>
  <c r="G62" i="57"/>
  <c r="G61" i="55"/>
  <c r="H58" i="55"/>
  <c r="G73" i="55"/>
  <c r="G36" i="55" s="1"/>
  <c r="E71" i="55"/>
  <c r="E34" i="55" s="1"/>
  <c r="I70" i="55"/>
  <c r="I33" i="55" s="1"/>
  <c r="K73" i="55"/>
  <c r="K36" i="55" s="1"/>
  <c r="E73" i="55"/>
  <c r="E36" i="55" s="1"/>
  <c r="H59" i="55"/>
  <c r="K60" i="52"/>
  <c r="I57" i="52"/>
  <c r="I60" i="52"/>
  <c r="I62" i="52" s="1"/>
  <c r="G57" i="52"/>
  <c r="E60" i="52"/>
  <c r="M57" i="52"/>
  <c r="M60" i="52"/>
  <c r="M62" i="52" s="1"/>
  <c r="K57" i="52"/>
  <c r="G60" i="52"/>
  <c r="G62" i="52" s="1"/>
  <c r="E57" i="52"/>
  <c r="K57" i="51"/>
  <c r="I60" i="51"/>
  <c r="K60" i="50"/>
  <c r="K62" i="50" s="1"/>
  <c r="I57" i="50"/>
  <c r="E62" i="48"/>
  <c r="E25" i="48" s="1"/>
  <c r="E23" i="48"/>
  <c r="H59" i="53"/>
  <c r="E57" i="51"/>
  <c r="M60" i="51"/>
  <c r="M62" i="51" s="1"/>
  <c r="E57" i="50"/>
  <c r="N59" i="53"/>
  <c r="M60" i="50"/>
  <c r="M62" i="50" s="1"/>
  <c r="M70" i="49"/>
  <c r="M33" i="49" s="1"/>
  <c r="K61" i="55"/>
  <c r="M72" i="53"/>
  <c r="M35" i="53" s="1"/>
  <c r="E72" i="53"/>
  <c r="E35" i="53" s="1"/>
  <c r="G72" i="53"/>
  <c r="G35" i="53" s="1"/>
  <c r="M71" i="53"/>
  <c r="M34" i="53" s="1"/>
  <c r="M57" i="51"/>
  <c r="I61" i="48"/>
  <c r="J58" i="48"/>
  <c r="K57" i="47"/>
  <c r="I70" i="44"/>
  <c r="I33" i="44" s="1"/>
  <c r="N59" i="49"/>
  <c r="I60" i="47"/>
  <c r="K61" i="46"/>
  <c r="L58" i="46"/>
  <c r="I62" i="46"/>
  <c r="I73" i="44"/>
  <c r="I36" i="44" s="1"/>
  <c r="G70" i="44"/>
  <c r="G33" i="44" s="1"/>
  <c r="K60" i="43"/>
  <c r="K62" i="43" s="1"/>
  <c r="K61" i="42"/>
  <c r="I60" i="53"/>
  <c r="G57" i="53"/>
  <c r="M60" i="53"/>
  <c r="K57" i="53"/>
  <c r="K60" i="53"/>
  <c r="I57" i="53"/>
  <c r="E60" i="53"/>
  <c r="M57" i="53"/>
  <c r="E57" i="53"/>
  <c r="G60" i="53"/>
  <c r="G62" i="53" s="1"/>
  <c r="E60" i="47"/>
  <c r="M57" i="47"/>
  <c r="E60" i="49"/>
  <c r="M70" i="46"/>
  <c r="M33" i="46" s="1"/>
  <c r="K73" i="44"/>
  <c r="K36" i="44" s="1"/>
  <c r="G70" i="42"/>
  <c r="G33" i="42" s="1"/>
  <c r="E61" i="40"/>
  <c r="E24" i="40" s="1"/>
  <c r="F58" i="40"/>
  <c r="F21" i="40" s="1"/>
  <c r="E20" i="40"/>
  <c r="M61" i="48"/>
  <c r="N59" i="44"/>
  <c r="I61" i="42"/>
  <c r="J58" i="42"/>
  <c r="I73" i="38"/>
  <c r="I36" i="38" s="1"/>
  <c r="G70" i="38"/>
  <c r="G33" i="38" s="1"/>
  <c r="M57" i="49"/>
  <c r="I57" i="49"/>
  <c r="E61" i="48"/>
  <c r="E24" i="48" s="1"/>
  <c r="K71" i="46"/>
  <c r="K34" i="46" s="1"/>
  <c r="K73" i="46"/>
  <c r="K36" i="46" s="1"/>
  <c r="E73" i="46"/>
  <c r="E36" i="46" s="1"/>
  <c r="M71" i="46"/>
  <c r="M34" i="46" s="1"/>
  <c r="I60" i="43"/>
  <c r="M72" i="42"/>
  <c r="M35" i="42" s="1"/>
  <c r="E70" i="42"/>
  <c r="E33" i="42" s="1"/>
  <c r="G73" i="42"/>
  <c r="G36" i="42" s="1"/>
  <c r="M60" i="39"/>
  <c r="M62" i="39" s="1"/>
  <c r="K71" i="48"/>
  <c r="K34" i="48" s="1"/>
  <c r="K73" i="48"/>
  <c r="K36" i="48" s="1"/>
  <c r="K72" i="48"/>
  <c r="K35" i="48" s="1"/>
  <c r="G72" i="48"/>
  <c r="G35" i="48" s="1"/>
  <c r="F59" i="48"/>
  <c r="F59" i="46"/>
  <c r="F22" i="46" s="1"/>
  <c r="K60" i="39"/>
  <c r="K62" i="39" s="1"/>
  <c r="E60" i="44"/>
  <c r="M57" i="44"/>
  <c r="I57" i="44"/>
  <c r="E61" i="35"/>
  <c r="E24" i="35" s="1"/>
  <c r="E20" i="35"/>
  <c r="E62" i="32"/>
  <c r="E25" i="32" s="1"/>
  <c r="E23" i="32"/>
  <c r="G73" i="43"/>
  <c r="G36" i="43" s="1"/>
  <c r="E71" i="43"/>
  <c r="E34" i="43" s="1"/>
  <c r="I70" i="43"/>
  <c r="I33" i="43" s="1"/>
  <c r="K73" i="43"/>
  <c r="K36" i="43" s="1"/>
  <c r="E73" i="43"/>
  <c r="E36" i="43" s="1"/>
  <c r="N59" i="37"/>
  <c r="N58" i="37" s="1"/>
  <c r="F59" i="37"/>
  <c r="F22" i="37" s="1"/>
  <c r="J59" i="37"/>
  <c r="M73" i="36"/>
  <c r="M36" i="36" s="1"/>
  <c r="E73" i="36"/>
  <c r="E36" i="36" s="1"/>
  <c r="G72" i="36"/>
  <c r="G35" i="36" s="1"/>
  <c r="I71" i="36"/>
  <c r="I34" i="36" s="1"/>
  <c r="K70" i="36"/>
  <c r="K33" i="36" s="1"/>
  <c r="I73" i="36"/>
  <c r="I36" i="36" s="1"/>
  <c r="K72" i="36"/>
  <c r="K35" i="36" s="1"/>
  <c r="M71" i="36"/>
  <c r="M34" i="36" s="1"/>
  <c r="E71" i="36"/>
  <c r="E34" i="36" s="1"/>
  <c r="G70" i="36"/>
  <c r="G33" i="36" s="1"/>
  <c r="I70" i="36"/>
  <c r="I33" i="36" s="1"/>
  <c r="I57" i="36"/>
  <c r="K61" i="35"/>
  <c r="L58" i="35"/>
  <c r="M71" i="33"/>
  <c r="M34" i="33" s="1"/>
  <c r="G61" i="33"/>
  <c r="E72" i="32"/>
  <c r="E35" i="32" s="1"/>
  <c r="I71" i="31"/>
  <c r="I34" i="31" s="1"/>
  <c r="G57" i="38"/>
  <c r="I60" i="36"/>
  <c r="I57" i="35"/>
  <c r="M61" i="33"/>
  <c r="N58" i="33"/>
  <c r="K73" i="38"/>
  <c r="K36" i="38" s="1"/>
  <c r="K57" i="37"/>
  <c r="K71" i="36"/>
  <c r="K34" i="36" s="1"/>
  <c r="K72" i="35"/>
  <c r="K35" i="35" s="1"/>
  <c r="G57" i="35"/>
  <c r="I73" i="34"/>
  <c r="I36" i="34" s="1"/>
  <c r="K72" i="34"/>
  <c r="K35" i="34" s="1"/>
  <c r="M71" i="34"/>
  <c r="M34" i="34" s="1"/>
  <c r="E71" i="34"/>
  <c r="E34" i="34" s="1"/>
  <c r="G70" i="34"/>
  <c r="G33" i="34" s="1"/>
  <c r="M73" i="34"/>
  <c r="M36" i="34" s="1"/>
  <c r="E73" i="34"/>
  <c r="E36" i="34" s="1"/>
  <c r="G72" i="34"/>
  <c r="G35" i="34" s="1"/>
  <c r="I71" i="34"/>
  <c r="I34" i="34" s="1"/>
  <c r="K70" i="34"/>
  <c r="K33" i="34" s="1"/>
  <c r="G71" i="34"/>
  <c r="G34" i="34" s="1"/>
  <c r="N59" i="34"/>
  <c r="E73" i="33"/>
  <c r="E36" i="33" s="1"/>
  <c r="H59" i="33"/>
  <c r="H58" i="33" s="1"/>
  <c r="G73" i="32"/>
  <c r="G36" i="32" s="1"/>
  <c r="E57" i="32"/>
  <c r="G73" i="31"/>
  <c r="G36" i="31" s="1"/>
  <c r="I72" i="31"/>
  <c r="I35" i="31" s="1"/>
  <c r="K71" i="31"/>
  <c r="K34" i="31" s="1"/>
  <c r="M70" i="31"/>
  <c r="M33" i="31" s="1"/>
  <c r="E70" i="31"/>
  <c r="E33" i="31" s="1"/>
  <c r="K70" i="31"/>
  <c r="K33" i="31" s="1"/>
  <c r="M72" i="31"/>
  <c r="M35" i="31" s="1"/>
  <c r="E72" i="31"/>
  <c r="E35" i="31" s="1"/>
  <c r="G71" i="31"/>
  <c r="G34" i="31" s="1"/>
  <c r="I70" i="31"/>
  <c r="I33" i="31" s="1"/>
  <c r="G70" i="31"/>
  <c r="G33" i="31" s="1"/>
  <c r="E71" i="31"/>
  <c r="E34" i="31" s="1"/>
  <c r="K60" i="33"/>
  <c r="K62" i="33" s="1"/>
  <c r="I61" i="30"/>
  <c r="J58" i="30"/>
  <c r="K61" i="25"/>
  <c r="L58" i="25"/>
  <c r="G70" i="23"/>
  <c r="G33" i="23" s="1"/>
  <c r="G73" i="23"/>
  <c r="G36" i="23" s="1"/>
  <c r="I72" i="23"/>
  <c r="I35" i="23" s="1"/>
  <c r="K71" i="23"/>
  <c r="K34" i="23" s="1"/>
  <c r="M70" i="23"/>
  <c r="M33" i="23" s="1"/>
  <c r="E70" i="23"/>
  <c r="E33" i="23" s="1"/>
  <c r="E73" i="23"/>
  <c r="E36" i="23" s="1"/>
  <c r="G72" i="23"/>
  <c r="G35" i="23" s="1"/>
  <c r="I71" i="23"/>
  <c r="I34" i="23" s="1"/>
  <c r="K70" i="23"/>
  <c r="K33" i="23" s="1"/>
  <c r="I70" i="23"/>
  <c r="I33" i="23" s="1"/>
  <c r="J59" i="23"/>
  <c r="H59" i="23"/>
  <c r="K73" i="36"/>
  <c r="K36" i="36" s="1"/>
  <c r="J59" i="34"/>
  <c r="M57" i="31"/>
  <c r="K62" i="29"/>
  <c r="M57" i="27"/>
  <c r="K62" i="25"/>
  <c r="M57" i="23"/>
  <c r="M60" i="36"/>
  <c r="M62" i="36" s="1"/>
  <c r="I57" i="31"/>
  <c r="K57" i="27"/>
  <c r="G60" i="26"/>
  <c r="I57" i="24"/>
  <c r="M73" i="23"/>
  <c r="M36" i="23" s="1"/>
  <c r="E60" i="23"/>
  <c r="M62" i="30"/>
  <c r="G57" i="28"/>
  <c r="K60" i="27"/>
  <c r="K62" i="27" s="1"/>
  <c r="E60" i="26"/>
  <c r="I60" i="24"/>
  <c r="M72" i="23"/>
  <c r="M35" i="23" s="1"/>
  <c r="I57" i="23"/>
  <c r="I62" i="23" s="1"/>
  <c r="L59" i="23"/>
  <c r="E61" i="21"/>
  <c r="E24" i="21" s="1"/>
  <c r="F58" i="21"/>
  <c r="F21" i="21" s="1"/>
  <c r="E20" i="21"/>
  <c r="K61" i="18"/>
  <c r="L58" i="18"/>
  <c r="I73" i="16"/>
  <c r="I36" i="16" s="1"/>
  <c r="K72" i="16"/>
  <c r="K35" i="16" s="1"/>
  <c r="M71" i="16"/>
  <c r="M34" i="16" s="1"/>
  <c r="E71" i="16"/>
  <c r="E34" i="16" s="1"/>
  <c r="G70" i="16"/>
  <c r="G33" i="16" s="1"/>
  <c r="G73" i="16"/>
  <c r="G36" i="16" s="1"/>
  <c r="I72" i="16"/>
  <c r="I35" i="16" s="1"/>
  <c r="K71" i="16"/>
  <c r="K34" i="16" s="1"/>
  <c r="M70" i="16"/>
  <c r="M33" i="16" s="1"/>
  <c r="E70" i="16"/>
  <c r="E33" i="16" s="1"/>
  <c r="M73" i="16"/>
  <c r="M36" i="16" s="1"/>
  <c r="E73" i="16"/>
  <c r="E36" i="16" s="1"/>
  <c r="G72" i="16"/>
  <c r="G35" i="16" s="1"/>
  <c r="I71" i="16"/>
  <c r="I34" i="16" s="1"/>
  <c r="K70" i="16"/>
  <c r="K33" i="16" s="1"/>
  <c r="K73" i="16"/>
  <c r="K36" i="16" s="1"/>
  <c r="M72" i="16"/>
  <c r="M35" i="16" s="1"/>
  <c r="E72" i="16"/>
  <c r="E35" i="16" s="1"/>
  <c r="G71" i="16"/>
  <c r="G34" i="16" s="1"/>
  <c r="I70" i="16"/>
  <c r="I33" i="16" s="1"/>
  <c r="M57" i="9"/>
  <c r="L59" i="8"/>
  <c r="J59" i="8"/>
  <c r="H59" i="8"/>
  <c r="N59" i="8"/>
  <c r="F59" i="8"/>
  <c r="F22" i="8" s="1"/>
  <c r="I70" i="22"/>
  <c r="I33" i="22" s="1"/>
  <c r="K70" i="21"/>
  <c r="K33" i="21" s="1"/>
  <c r="E23" i="21"/>
  <c r="E62" i="21"/>
  <c r="E25" i="21" s="1"/>
  <c r="I60" i="19"/>
  <c r="I62" i="19" s="1"/>
  <c r="K57" i="17"/>
  <c r="G62" i="16"/>
  <c r="K62" i="14"/>
  <c r="K57" i="13"/>
  <c r="G60" i="12"/>
  <c r="G62" i="12" s="1"/>
  <c r="I61" i="10"/>
  <c r="K57" i="9"/>
  <c r="G62" i="8"/>
  <c r="I60" i="27"/>
  <c r="I62" i="27" s="1"/>
  <c r="K72" i="22"/>
  <c r="K35" i="22" s="1"/>
  <c r="G71" i="21"/>
  <c r="G34" i="21" s="1"/>
  <c r="K62" i="21"/>
  <c r="M62" i="20"/>
  <c r="K72" i="18"/>
  <c r="K35" i="18" s="1"/>
  <c r="K60" i="17"/>
  <c r="K62" i="17" s="1"/>
  <c r="L59" i="16"/>
  <c r="L58" i="16" s="1"/>
  <c r="J59" i="16"/>
  <c r="J58" i="16" s="1"/>
  <c r="H59" i="16"/>
  <c r="N59" i="16"/>
  <c r="F59" i="16"/>
  <c r="F22" i="16" s="1"/>
  <c r="E57" i="15"/>
  <c r="G72" i="14"/>
  <c r="G35" i="14" s="1"/>
  <c r="I71" i="14"/>
  <c r="I34" i="14" s="1"/>
  <c r="K70" i="14"/>
  <c r="K33" i="14" s="1"/>
  <c r="M72" i="14"/>
  <c r="M35" i="14" s="1"/>
  <c r="E72" i="14"/>
  <c r="E35" i="14" s="1"/>
  <c r="G71" i="14"/>
  <c r="G34" i="14" s="1"/>
  <c r="I70" i="14"/>
  <c r="I33" i="14" s="1"/>
  <c r="M71" i="14"/>
  <c r="M34" i="14" s="1"/>
  <c r="E71" i="14"/>
  <c r="E34" i="14" s="1"/>
  <c r="G70" i="14"/>
  <c r="G33" i="14" s="1"/>
  <c r="G73" i="14"/>
  <c r="G36" i="14" s="1"/>
  <c r="I72" i="14"/>
  <c r="I35" i="14" s="1"/>
  <c r="K71" i="14"/>
  <c r="K34" i="14" s="1"/>
  <c r="M70" i="14"/>
  <c r="M33" i="14" s="1"/>
  <c r="E70" i="14"/>
  <c r="E33" i="14" s="1"/>
  <c r="G61" i="14"/>
  <c r="E60" i="12"/>
  <c r="K60" i="9"/>
  <c r="K62" i="9" s="1"/>
  <c r="I73" i="24"/>
  <c r="I36" i="24" s="1"/>
  <c r="M57" i="22"/>
  <c r="M71" i="21"/>
  <c r="M34" i="21" s="1"/>
  <c r="L59" i="21"/>
  <c r="M60" i="19"/>
  <c r="E57" i="18"/>
  <c r="E62" i="18" s="1"/>
  <c r="E25" i="18" s="1"/>
  <c r="G73" i="17"/>
  <c r="G36" i="17" s="1"/>
  <c r="I72" i="17"/>
  <c r="I35" i="17" s="1"/>
  <c r="K71" i="17"/>
  <c r="K34" i="17" s="1"/>
  <c r="M70" i="17"/>
  <c r="M33" i="17" s="1"/>
  <c r="E70" i="17"/>
  <c r="E33" i="17" s="1"/>
  <c r="M73" i="17"/>
  <c r="M36" i="17" s="1"/>
  <c r="E73" i="17"/>
  <c r="E36" i="17" s="1"/>
  <c r="G72" i="17"/>
  <c r="G35" i="17" s="1"/>
  <c r="I71" i="17"/>
  <c r="I34" i="17" s="1"/>
  <c r="K70" i="17"/>
  <c r="K33" i="17" s="1"/>
  <c r="K73" i="17"/>
  <c r="K36" i="17" s="1"/>
  <c r="M72" i="17"/>
  <c r="M35" i="17" s="1"/>
  <c r="E72" i="17"/>
  <c r="E35" i="17" s="1"/>
  <c r="G71" i="17"/>
  <c r="G34" i="17" s="1"/>
  <c r="I70" i="17"/>
  <c r="I33" i="17" s="1"/>
  <c r="K72" i="17"/>
  <c r="K35" i="17" s="1"/>
  <c r="M71" i="17"/>
  <c r="M34" i="17" s="1"/>
  <c r="E71" i="17"/>
  <c r="E34" i="17" s="1"/>
  <c r="G70" i="17"/>
  <c r="G33" i="17" s="1"/>
  <c r="G57" i="17"/>
  <c r="M60" i="15"/>
  <c r="M62" i="15" s="1"/>
  <c r="E61" i="14"/>
  <c r="E24" i="14" s="1"/>
  <c r="E20" i="14"/>
  <c r="K72" i="13"/>
  <c r="K35" i="13" s="1"/>
  <c r="I60" i="13"/>
  <c r="I62" i="13" s="1"/>
  <c r="M60" i="11"/>
  <c r="M62" i="11" s="1"/>
  <c r="E57" i="10"/>
  <c r="J59" i="9"/>
  <c r="H59" i="9"/>
  <c r="N59" i="9"/>
  <c r="F59" i="9"/>
  <c r="F22" i="9" s="1"/>
  <c r="L59" i="9"/>
  <c r="K60" i="15"/>
  <c r="K62" i="15" s="1"/>
  <c r="I73" i="8"/>
  <c r="I36" i="8" s="1"/>
  <c r="G73" i="6"/>
  <c r="G36" i="6" s="1"/>
  <c r="I72" i="6"/>
  <c r="I35" i="6" s="1"/>
  <c r="K71" i="6"/>
  <c r="K34" i="6" s="1"/>
  <c r="M70" i="6"/>
  <c r="M33" i="6" s="1"/>
  <c r="E70" i="6"/>
  <c r="E33" i="6" s="1"/>
  <c r="M73" i="6"/>
  <c r="M36" i="6" s="1"/>
  <c r="E73" i="6"/>
  <c r="E36" i="6" s="1"/>
  <c r="G72" i="6"/>
  <c r="G35" i="6" s="1"/>
  <c r="I71" i="6"/>
  <c r="I34" i="6" s="1"/>
  <c r="K70" i="6"/>
  <c r="K33" i="6" s="1"/>
  <c r="G70" i="6"/>
  <c r="G33" i="6" s="1"/>
  <c r="I73" i="5"/>
  <c r="I36" i="5" s="1"/>
  <c r="K72" i="5"/>
  <c r="K35" i="5" s="1"/>
  <c r="M71" i="5"/>
  <c r="M34" i="5" s="1"/>
  <c r="E71" i="5"/>
  <c r="E34" i="5" s="1"/>
  <c r="G70" i="5"/>
  <c r="G33" i="5" s="1"/>
  <c r="I72" i="5"/>
  <c r="I35" i="5" s="1"/>
  <c r="K71" i="5"/>
  <c r="K34" i="5" s="1"/>
  <c r="M70" i="5"/>
  <c r="M33" i="5" s="1"/>
  <c r="E70" i="5"/>
  <c r="E33" i="5" s="1"/>
  <c r="L59" i="5"/>
  <c r="J59" i="5"/>
  <c r="J58" i="5" s="1"/>
  <c r="I71" i="4"/>
  <c r="I34" i="4" s="1"/>
  <c r="K70" i="4"/>
  <c r="K33" i="4" s="1"/>
  <c r="K73" i="4"/>
  <c r="K36" i="4" s="1"/>
  <c r="M72" i="4"/>
  <c r="M35" i="4" s="1"/>
  <c r="E72" i="4"/>
  <c r="E35" i="4" s="1"/>
  <c r="G71" i="4"/>
  <c r="G34" i="4" s="1"/>
  <c r="I70" i="4"/>
  <c r="I33" i="4" s="1"/>
  <c r="I73" i="4"/>
  <c r="I36" i="4" s="1"/>
  <c r="K72" i="4"/>
  <c r="K35" i="4" s="1"/>
  <c r="M71" i="4"/>
  <c r="M34" i="4" s="1"/>
  <c r="E71" i="4"/>
  <c r="E34" i="4" s="1"/>
  <c r="G70" i="4"/>
  <c r="G33" i="4" s="1"/>
  <c r="K71" i="4"/>
  <c r="K34" i="4" s="1"/>
  <c r="M70" i="4"/>
  <c r="M33" i="4" s="1"/>
  <c r="E70" i="4"/>
  <c r="E33" i="4" s="1"/>
  <c r="K61" i="4"/>
  <c r="L58" i="4"/>
  <c r="E71" i="2"/>
  <c r="E34" i="2" s="1"/>
  <c r="G70" i="2"/>
  <c r="G33" i="2" s="1"/>
  <c r="G73" i="2"/>
  <c r="G36" i="2" s="1"/>
  <c r="I72" i="2"/>
  <c r="I35" i="2" s="1"/>
  <c r="K71" i="2"/>
  <c r="K34" i="2" s="1"/>
  <c r="M70" i="2"/>
  <c r="M33" i="2" s="1"/>
  <c r="E70" i="2"/>
  <c r="E33" i="2" s="1"/>
  <c r="E73" i="2"/>
  <c r="E36" i="2" s="1"/>
  <c r="G72" i="2"/>
  <c r="G35" i="2" s="1"/>
  <c r="I71" i="2"/>
  <c r="I34" i="2" s="1"/>
  <c r="K70" i="2"/>
  <c r="K33" i="2" s="1"/>
  <c r="G71" i="2"/>
  <c r="G34" i="2" s="1"/>
  <c r="I70" i="2"/>
  <c r="I33" i="2" s="1"/>
  <c r="G61" i="2"/>
  <c r="H58" i="2"/>
  <c r="M60" i="18"/>
  <c r="M62" i="18" s="1"/>
  <c r="E60" i="7"/>
  <c r="M60" i="3"/>
  <c r="E57" i="2"/>
  <c r="G73" i="20"/>
  <c r="G36" i="20" s="1"/>
  <c r="K60" i="7"/>
  <c r="G60" i="5"/>
  <c r="G62" i="5" s="1"/>
  <c r="G61" i="4"/>
  <c r="H58" i="4"/>
  <c r="G60" i="13"/>
  <c r="G62" i="13" s="1"/>
  <c r="E72" i="6"/>
  <c r="E35" i="6" s="1"/>
  <c r="I57" i="6"/>
  <c r="I71" i="5"/>
  <c r="I34" i="5" s="1"/>
  <c r="M60" i="5"/>
  <c r="I60" i="3"/>
  <c r="I62" i="3" s="1"/>
  <c r="E72" i="2"/>
  <c r="E35" i="2" s="1"/>
  <c r="I57" i="2"/>
  <c r="K73" i="5"/>
  <c r="K36" i="5" s="1"/>
  <c r="N59" i="5"/>
  <c r="G60" i="3"/>
  <c r="G62" i="3" s="1"/>
  <c r="K60" i="5"/>
  <c r="K62" i="5" s="1"/>
  <c r="I60" i="58"/>
  <c r="I62" i="58" s="1"/>
  <c r="G57" i="58"/>
  <c r="K60" i="57"/>
  <c r="K62" i="57" s="1"/>
  <c r="I57" i="57"/>
  <c r="I62" i="57" s="1"/>
  <c r="M57" i="57"/>
  <c r="M62" i="57" s="1"/>
  <c r="M73" i="57"/>
  <c r="M36" i="57" s="1"/>
  <c r="E60" i="57"/>
  <c r="I73" i="57"/>
  <c r="I36" i="57" s="1"/>
  <c r="E61" i="55"/>
  <c r="E24" i="55" s="1"/>
  <c r="F58" i="55"/>
  <c r="F21" i="55" s="1"/>
  <c r="E20" i="55"/>
  <c r="M70" i="55"/>
  <c r="M33" i="55" s="1"/>
  <c r="M71" i="55"/>
  <c r="M34" i="55" s="1"/>
  <c r="G71" i="55"/>
  <c r="G34" i="55" s="1"/>
  <c r="K70" i="55"/>
  <c r="K33" i="55" s="1"/>
  <c r="M73" i="55"/>
  <c r="M36" i="55" s="1"/>
  <c r="J59" i="51"/>
  <c r="G60" i="51"/>
  <c r="G62" i="51" s="1"/>
  <c r="G73" i="50"/>
  <c r="G36" i="50" s="1"/>
  <c r="I72" i="50"/>
  <c r="I35" i="50" s="1"/>
  <c r="K71" i="50"/>
  <c r="K34" i="50" s="1"/>
  <c r="M70" i="50"/>
  <c r="M33" i="50" s="1"/>
  <c r="E70" i="50"/>
  <c r="E33" i="50" s="1"/>
  <c r="M72" i="50"/>
  <c r="M35" i="50" s="1"/>
  <c r="E72" i="50"/>
  <c r="E35" i="50" s="1"/>
  <c r="G71" i="50"/>
  <c r="G34" i="50" s="1"/>
  <c r="K73" i="50"/>
  <c r="K36" i="50" s="1"/>
  <c r="I70" i="50"/>
  <c r="I33" i="50" s="1"/>
  <c r="G70" i="50"/>
  <c r="G33" i="50" s="1"/>
  <c r="I73" i="49"/>
  <c r="I36" i="49" s="1"/>
  <c r="K72" i="49"/>
  <c r="K35" i="49" s="1"/>
  <c r="M71" i="49"/>
  <c r="M34" i="49" s="1"/>
  <c r="E71" i="49"/>
  <c r="E34" i="49" s="1"/>
  <c r="G70" i="49"/>
  <c r="G33" i="49" s="1"/>
  <c r="E73" i="49"/>
  <c r="E36" i="49" s="1"/>
  <c r="G72" i="49"/>
  <c r="G35" i="49" s="1"/>
  <c r="I71" i="49"/>
  <c r="I34" i="49" s="1"/>
  <c r="M73" i="49"/>
  <c r="M36" i="49" s="1"/>
  <c r="K70" i="49"/>
  <c r="K33" i="49" s="1"/>
  <c r="I70" i="49"/>
  <c r="I33" i="49" s="1"/>
  <c r="K61" i="48"/>
  <c r="L58" i="48"/>
  <c r="I60" i="54"/>
  <c r="G57" i="54"/>
  <c r="G60" i="54"/>
  <c r="G62" i="54" s="1"/>
  <c r="M57" i="54"/>
  <c r="E57" i="54"/>
  <c r="K60" i="54"/>
  <c r="I57" i="54"/>
  <c r="E60" i="54"/>
  <c r="K57" i="54"/>
  <c r="M60" i="54"/>
  <c r="I57" i="51"/>
  <c r="M62" i="55"/>
  <c r="L59" i="53"/>
  <c r="M73" i="50"/>
  <c r="M36" i="50" s="1"/>
  <c r="K70" i="50"/>
  <c r="K33" i="50" s="1"/>
  <c r="E60" i="50"/>
  <c r="E70" i="49"/>
  <c r="E33" i="49" s="1"/>
  <c r="I70" i="53"/>
  <c r="I33" i="53" s="1"/>
  <c r="I71" i="53"/>
  <c r="I34" i="53" s="1"/>
  <c r="E73" i="53"/>
  <c r="E36" i="53" s="1"/>
  <c r="G73" i="53"/>
  <c r="G36" i="53" s="1"/>
  <c r="G60" i="50"/>
  <c r="G62" i="50" s="1"/>
  <c r="G61" i="48"/>
  <c r="H58" i="48"/>
  <c r="G62" i="48"/>
  <c r="I61" i="46"/>
  <c r="J58" i="46"/>
  <c r="M61" i="42"/>
  <c r="G57" i="47"/>
  <c r="G62" i="47" s="1"/>
  <c r="E62" i="46"/>
  <c r="E25" i="46" s="1"/>
  <c r="E23" i="46"/>
  <c r="K60" i="45"/>
  <c r="K62" i="45" s="1"/>
  <c r="I57" i="45"/>
  <c r="K72" i="44"/>
  <c r="K35" i="44" s="1"/>
  <c r="I57" i="43"/>
  <c r="M71" i="42"/>
  <c r="M34" i="42" s="1"/>
  <c r="L59" i="42"/>
  <c r="L58" i="42" s="1"/>
  <c r="I57" i="47"/>
  <c r="N59" i="52"/>
  <c r="F59" i="52"/>
  <c r="F22" i="52" s="1"/>
  <c r="L59" i="52"/>
  <c r="J59" i="52"/>
  <c r="H59" i="52"/>
  <c r="M73" i="51"/>
  <c r="M36" i="51" s="1"/>
  <c r="E73" i="51"/>
  <c r="E36" i="51" s="1"/>
  <c r="G72" i="51"/>
  <c r="G35" i="51" s="1"/>
  <c r="I71" i="51"/>
  <c r="I34" i="51" s="1"/>
  <c r="K70" i="51"/>
  <c r="K33" i="51" s="1"/>
  <c r="K73" i="51"/>
  <c r="K36" i="51" s="1"/>
  <c r="M72" i="51"/>
  <c r="M35" i="51" s="1"/>
  <c r="E72" i="51"/>
  <c r="E35" i="51" s="1"/>
  <c r="G71" i="51"/>
  <c r="G34" i="51" s="1"/>
  <c r="I70" i="51"/>
  <c r="I33" i="51" s="1"/>
  <c r="K72" i="51"/>
  <c r="K35" i="51" s="1"/>
  <c r="E71" i="51"/>
  <c r="E34" i="51" s="1"/>
  <c r="I72" i="51"/>
  <c r="I35" i="51" s="1"/>
  <c r="M70" i="51"/>
  <c r="M33" i="51" s="1"/>
  <c r="I73" i="51"/>
  <c r="I36" i="51" s="1"/>
  <c r="M71" i="51"/>
  <c r="M34" i="51" s="1"/>
  <c r="G70" i="51"/>
  <c r="G33" i="51" s="1"/>
  <c r="G73" i="51"/>
  <c r="G36" i="51" s="1"/>
  <c r="K71" i="51"/>
  <c r="K34" i="51" s="1"/>
  <c r="E70" i="51"/>
  <c r="E33" i="51" s="1"/>
  <c r="I72" i="48"/>
  <c r="I35" i="48" s="1"/>
  <c r="J59" i="46"/>
  <c r="H59" i="43"/>
  <c r="N59" i="43"/>
  <c r="F59" i="43"/>
  <c r="F22" i="43" s="1"/>
  <c r="L59" i="43"/>
  <c r="L58" i="43" s="1"/>
  <c r="J59" i="43"/>
  <c r="K60" i="40"/>
  <c r="K62" i="40" s="1"/>
  <c r="I57" i="40"/>
  <c r="I60" i="40"/>
  <c r="G57" i="40"/>
  <c r="N59" i="42"/>
  <c r="N58" i="42" s="1"/>
  <c r="K62" i="42"/>
  <c r="K57" i="40"/>
  <c r="K72" i="38"/>
  <c r="K35" i="38" s="1"/>
  <c r="K57" i="49"/>
  <c r="G60" i="49"/>
  <c r="G62" i="49" s="1"/>
  <c r="G71" i="46"/>
  <c r="G34" i="46" s="1"/>
  <c r="G73" i="46"/>
  <c r="G36" i="46" s="1"/>
  <c r="K70" i="46"/>
  <c r="K33" i="46" s="1"/>
  <c r="M73" i="46"/>
  <c r="M36" i="46" s="1"/>
  <c r="I70" i="42"/>
  <c r="I33" i="42" s="1"/>
  <c r="K73" i="42"/>
  <c r="K36" i="42" s="1"/>
  <c r="M70" i="42"/>
  <c r="M33" i="42" s="1"/>
  <c r="E60" i="39"/>
  <c r="G71" i="48"/>
  <c r="G34" i="48" s="1"/>
  <c r="G73" i="48"/>
  <c r="G36" i="48" s="1"/>
  <c r="G70" i="48"/>
  <c r="G33" i="48" s="1"/>
  <c r="I73" i="48"/>
  <c r="I36" i="48" s="1"/>
  <c r="K57" i="44"/>
  <c r="K62" i="44" s="1"/>
  <c r="G60" i="44"/>
  <c r="G62" i="44" s="1"/>
  <c r="G57" i="34"/>
  <c r="G62" i="34" s="1"/>
  <c r="M70" i="43"/>
  <c r="M33" i="43" s="1"/>
  <c r="M71" i="43"/>
  <c r="M34" i="43" s="1"/>
  <c r="G71" i="43"/>
  <c r="G34" i="43" s="1"/>
  <c r="K70" i="43"/>
  <c r="K33" i="43" s="1"/>
  <c r="E72" i="37"/>
  <c r="E35" i="37" s="1"/>
  <c r="G71" i="37"/>
  <c r="G34" i="37" s="1"/>
  <c r="I70" i="37"/>
  <c r="I33" i="37" s="1"/>
  <c r="G73" i="37"/>
  <c r="G36" i="37" s="1"/>
  <c r="I72" i="37"/>
  <c r="I35" i="37" s="1"/>
  <c r="K71" i="37"/>
  <c r="K34" i="37" s="1"/>
  <c r="M70" i="37"/>
  <c r="M33" i="37" s="1"/>
  <c r="E70" i="37"/>
  <c r="E33" i="37" s="1"/>
  <c r="K70" i="37"/>
  <c r="K33" i="37" s="1"/>
  <c r="E71" i="37"/>
  <c r="E34" i="37" s="1"/>
  <c r="I60" i="37"/>
  <c r="I62" i="37" s="1"/>
  <c r="M72" i="36"/>
  <c r="M35" i="36" s="1"/>
  <c r="H59" i="36"/>
  <c r="L59" i="36"/>
  <c r="L58" i="36" s="1"/>
  <c r="E73" i="35"/>
  <c r="E36" i="35" s="1"/>
  <c r="E71" i="33"/>
  <c r="E34" i="33" s="1"/>
  <c r="G71" i="32"/>
  <c r="G34" i="32" s="1"/>
  <c r="I57" i="32"/>
  <c r="I62" i="32" s="1"/>
  <c r="M61" i="46"/>
  <c r="I60" i="38"/>
  <c r="I62" i="38" s="1"/>
  <c r="G60" i="37"/>
  <c r="G62" i="37" s="1"/>
  <c r="G57" i="36"/>
  <c r="G62" i="36" s="1"/>
  <c r="M60" i="34"/>
  <c r="M62" i="34" s="1"/>
  <c r="E57" i="33"/>
  <c r="L59" i="38"/>
  <c r="L58" i="38" s="1"/>
  <c r="G72" i="37"/>
  <c r="G35" i="37" s="1"/>
  <c r="M70" i="36"/>
  <c r="M33" i="36" s="1"/>
  <c r="M71" i="35"/>
  <c r="M34" i="35" s="1"/>
  <c r="J59" i="35"/>
  <c r="N59" i="35"/>
  <c r="N58" i="35" s="1"/>
  <c r="F59" i="35"/>
  <c r="F22" i="35" s="1"/>
  <c r="K73" i="34"/>
  <c r="K36" i="34" s="1"/>
  <c r="I70" i="34"/>
  <c r="I33" i="34" s="1"/>
  <c r="G72" i="33"/>
  <c r="G35" i="33" s="1"/>
  <c r="I72" i="32"/>
  <c r="I35" i="32" s="1"/>
  <c r="G60" i="32"/>
  <c r="G62" i="32" s="1"/>
  <c r="I73" i="31"/>
  <c r="I36" i="31" s="1"/>
  <c r="E72" i="30"/>
  <c r="E35" i="30" s="1"/>
  <c r="G71" i="30"/>
  <c r="G34" i="30" s="1"/>
  <c r="I70" i="30"/>
  <c r="I33" i="30" s="1"/>
  <c r="I73" i="30"/>
  <c r="I36" i="30" s="1"/>
  <c r="K72" i="30"/>
  <c r="K35" i="30" s="1"/>
  <c r="M71" i="30"/>
  <c r="M34" i="30" s="1"/>
  <c r="E71" i="30"/>
  <c r="E34" i="30" s="1"/>
  <c r="G70" i="30"/>
  <c r="G33" i="30" s="1"/>
  <c r="G73" i="30"/>
  <c r="G36" i="30" s="1"/>
  <c r="I72" i="30"/>
  <c r="I35" i="30" s="1"/>
  <c r="K71" i="30"/>
  <c r="K34" i="30" s="1"/>
  <c r="M70" i="30"/>
  <c r="M33" i="30" s="1"/>
  <c r="E70" i="30"/>
  <c r="E33" i="30" s="1"/>
  <c r="G72" i="30"/>
  <c r="G35" i="30" s="1"/>
  <c r="I71" i="30"/>
  <c r="I34" i="30" s="1"/>
  <c r="K70" i="30"/>
  <c r="K33" i="30" s="1"/>
  <c r="G73" i="27"/>
  <c r="G36" i="27" s="1"/>
  <c r="I72" i="27"/>
  <c r="I35" i="27" s="1"/>
  <c r="K71" i="27"/>
  <c r="K34" i="27" s="1"/>
  <c r="M70" i="27"/>
  <c r="M33" i="27" s="1"/>
  <c r="E70" i="27"/>
  <c r="E33" i="27" s="1"/>
  <c r="M73" i="27"/>
  <c r="M36" i="27" s="1"/>
  <c r="E73" i="27"/>
  <c r="E36" i="27" s="1"/>
  <c r="G72" i="27"/>
  <c r="G35" i="27" s="1"/>
  <c r="I71" i="27"/>
  <c r="I34" i="27" s="1"/>
  <c r="K70" i="27"/>
  <c r="K33" i="27" s="1"/>
  <c r="G70" i="27"/>
  <c r="G33" i="27" s="1"/>
  <c r="M72" i="26"/>
  <c r="M35" i="26" s="1"/>
  <c r="E72" i="26"/>
  <c r="E35" i="26" s="1"/>
  <c r="G71" i="26"/>
  <c r="G34" i="26" s="1"/>
  <c r="I70" i="26"/>
  <c r="I33" i="26" s="1"/>
  <c r="I73" i="26"/>
  <c r="I36" i="26" s="1"/>
  <c r="K72" i="26"/>
  <c r="K35" i="26" s="1"/>
  <c r="M71" i="26"/>
  <c r="M34" i="26" s="1"/>
  <c r="E71" i="26"/>
  <c r="E34" i="26" s="1"/>
  <c r="G70" i="26"/>
  <c r="G33" i="26" s="1"/>
  <c r="G73" i="26"/>
  <c r="G36" i="26" s="1"/>
  <c r="I72" i="26"/>
  <c r="I35" i="26" s="1"/>
  <c r="K71" i="26"/>
  <c r="K34" i="26" s="1"/>
  <c r="M70" i="26"/>
  <c r="M33" i="26" s="1"/>
  <c r="E70" i="26"/>
  <c r="E33" i="26" s="1"/>
  <c r="E73" i="26"/>
  <c r="E36" i="26" s="1"/>
  <c r="G72" i="26"/>
  <c r="G35" i="26" s="1"/>
  <c r="I71" i="26"/>
  <c r="I34" i="26" s="1"/>
  <c r="K70" i="26"/>
  <c r="K33" i="26" s="1"/>
  <c r="E73" i="25"/>
  <c r="E36" i="25" s="1"/>
  <c r="G72" i="25"/>
  <c r="G35" i="25" s="1"/>
  <c r="I71" i="25"/>
  <c r="I34" i="25" s="1"/>
  <c r="K70" i="25"/>
  <c r="K33" i="25" s="1"/>
  <c r="K73" i="25"/>
  <c r="K36" i="25" s="1"/>
  <c r="M72" i="25"/>
  <c r="M35" i="25" s="1"/>
  <c r="E72" i="25"/>
  <c r="E35" i="25" s="1"/>
  <c r="G71" i="25"/>
  <c r="G34" i="25" s="1"/>
  <c r="I70" i="25"/>
  <c r="I33" i="25" s="1"/>
  <c r="I73" i="25"/>
  <c r="I36" i="25" s="1"/>
  <c r="K72" i="25"/>
  <c r="K35" i="25" s="1"/>
  <c r="M71" i="25"/>
  <c r="M34" i="25" s="1"/>
  <c r="E71" i="25"/>
  <c r="E34" i="25" s="1"/>
  <c r="G70" i="25"/>
  <c r="G33" i="25" s="1"/>
  <c r="G73" i="25"/>
  <c r="G36" i="25" s="1"/>
  <c r="I72" i="25"/>
  <c r="I35" i="25" s="1"/>
  <c r="K71" i="25"/>
  <c r="K34" i="25" s="1"/>
  <c r="M70" i="25"/>
  <c r="M33" i="25" s="1"/>
  <c r="E70" i="25"/>
  <c r="E33" i="25" s="1"/>
  <c r="M57" i="24"/>
  <c r="M62" i="24" s="1"/>
  <c r="K72" i="23"/>
  <c r="K35" i="23" s="1"/>
  <c r="G57" i="23"/>
  <c r="M73" i="35"/>
  <c r="M36" i="35" s="1"/>
  <c r="M60" i="28"/>
  <c r="M62" i="28" s="1"/>
  <c r="G57" i="26"/>
  <c r="E57" i="23"/>
  <c r="G60" i="35"/>
  <c r="G62" i="35" s="1"/>
  <c r="G61" i="31"/>
  <c r="H58" i="31"/>
  <c r="E62" i="31"/>
  <c r="E25" i="31" s="1"/>
  <c r="E23" i="31"/>
  <c r="M57" i="26"/>
  <c r="G61" i="25"/>
  <c r="H58" i="25"/>
  <c r="K57" i="23"/>
  <c r="E73" i="30"/>
  <c r="E36" i="30" s="1"/>
  <c r="E23" i="30"/>
  <c r="E62" i="30"/>
  <c r="E25" i="30" s="1"/>
  <c r="E57" i="29"/>
  <c r="K73" i="27"/>
  <c r="K36" i="27" s="1"/>
  <c r="I70" i="27"/>
  <c r="I33" i="27" s="1"/>
  <c r="N59" i="27"/>
  <c r="K57" i="26"/>
  <c r="I57" i="25"/>
  <c r="E72" i="23"/>
  <c r="E35" i="23" s="1"/>
  <c r="K60" i="23"/>
  <c r="K62" i="23" s="1"/>
  <c r="E61" i="31"/>
  <c r="E24" i="31" s="1"/>
  <c r="G61" i="20"/>
  <c r="H58" i="20"/>
  <c r="M57" i="17"/>
  <c r="G61" i="16"/>
  <c r="H58" i="16"/>
  <c r="H59" i="14"/>
  <c r="H58" i="14" s="1"/>
  <c r="N59" i="14"/>
  <c r="N58" i="14" s="1"/>
  <c r="F59" i="14"/>
  <c r="F22" i="14" s="1"/>
  <c r="L59" i="14"/>
  <c r="L58" i="14" s="1"/>
  <c r="J59" i="14"/>
  <c r="J58" i="14" s="1"/>
  <c r="K72" i="12"/>
  <c r="K35" i="12" s="1"/>
  <c r="M71" i="12"/>
  <c r="M34" i="12" s="1"/>
  <c r="E71" i="12"/>
  <c r="E34" i="12" s="1"/>
  <c r="G70" i="12"/>
  <c r="G33" i="12" s="1"/>
  <c r="G73" i="12"/>
  <c r="G36" i="12" s="1"/>
  <c r="I72" i="12"/>
  <c r="I35" i="12" s="1"/>
  <c r="K71" i="12"/>
  <c r="K34" i="12" s="1"/>
  <c r="M70" i="12"/>
  <c r="M33" i="12" s="1"/>
  <c r="E70" i="12"/>
  <c r="E33" i="12" s="1"/>
  <c r="M73" i="12"/>
  <c r="M36" i="12" s="1"/>
  <c r="E73" i="12"/>
  <c r="E36" i="12" s="1"/>
  <c r="G72" i="12"/>
  <c r="G35" i="12" s="1"/>
  <c r="I71" i="12"/>
  <c r="I34" i="12" s="1"/>
  <c r="K70" i="12"/>
  <c r="K33" i="12" s="1"/>
  <c r="M72" i="12"/>
  <c r="M35" i="12" s="1"/>
  <c r="E72" i="12"/>
  <c r="E35" i="12" s="1"/>
  <c r="G71" i="12"/>
  <c r="G34" i="12" s="1"/>
  <c r="I70" i="12"/>
  <c r="I33" i="12" s="1"/>
  <c r="H59" i="10"/>
  <c r="H58" i="10" s="1"/>
  <c r="N59" i="10"/>
  <c r="F59" i="10"/>
  <c r="F22" i="10" s="1"/>
  <c r="L59" i="10"/>
  <c r="L58" i="10" s="1"/>
  <c r="J59" i="10"/>
  <c r="J58" i="10" s="1"/>
  <c r="E57" i="9"/>
  <c r="G61" i="8"/>
  <c r="H58" i="8"/>
  <c r="K61" i="21"/>
  <c r="L58" i="21"/>
  <c r="M61" i="20"/>
  <c r="N58" i="20"/>
  <c r="M61" i="16"/>
  <c r="N58" i="16"/>
  <c r="I61" i="14"/>
  <c r="M57" i="12"/>
  <c r="N59" i="11"/>
  <c r="F59" i="11"/>
  <c r="F22" i="11" s="1"/>
  <c r="L59" i="11"/>
  <c r="J59" i="11"/>
  <c r="J58" i="11" s="1"/>
  <c r="H59" i="11"/>
  <c r="H58" i="11" s="1"/>
  <c r="M57" i="8"/>
  <c r="M71" i="22"/>
  <c r="M34" i="22" s="1"/>
  <c r="H59" i="22"/>
  <c r="H58" i="22" s="1"/>
  <c r="J59" i="22"/>
  <c r="J58" i="22" s="1"/>
  <c r="K73" i="21"/>
  <c r="K36" i="21" s="1"/>
  <c r="G72" i="20"/>
  <c r="G35" i="20" s="1"/>
  <c r="E23" i="20"/>
  <c r="E62" i="20"/>
  <c r="E25" i="20" s="1"/>
  <c r="M57" i="19"/>
  <c r="M71" i="18"/>
  <c r="M34" i="18" s="1"/>
  <c r="M62" i="16"/>
  <c r="I73" i="14"/>
  <c r="I36" i="14" s="1"/>
  <c r="K60" i="13"/>
  <c r="K62" i="13" s="1"/>
  <c r="K57" i="12"/>
  <c r="I57" i="9"/>
  <c r="I62" i="9" s="1"/>
  <c r="M60" i="29"/>
  <c r="M62" i="29" s="1"/>
  <c r="G73" i="21"/>
  <c r="G36" i="21" s="1"/>
  <c r="I72" i="21"/>
  <c r="I35" i="21" s="1"/>
  <c r="K71" i="21"/>
  <c r="K34" i="21" s="1"/>
  <c r="M70" i="21"/>
  <c r="M33" i="21" s="1"/>
  <c r="E70" i="21"/>
  <c r="E33" i="21" s="1"/>
  <c r="E71" i="21"/>
  <c r="E34" i="21" s="1"/>
  <c r="G70" i="21"/>
  <c r="G33" i="21" s="1"/>
  <c r="M71" i="13"/>
  <c r="M34" i="13" s="1"/>
  <c r="K60" i="12"/>
  <c r="K62" i="12" s="1"/>
  <c r="M73" i="14"/>
  <c r="M36" i="14" s="1"/>
  <c r="M57" i="7"/>
  <c r="K72" i="6"/>
  <c r="K35" i="6" s="1"/>
  <c r="J59" i="6"/>
  <c r="H59" i="6"/>
  <c r="H58" i="6" s="1"/>
  <c r="M72" i="5"/>
  <c r="M35" i="5" s="1"/>
  <c r="F59" i="5"/>
  <c r="F22" i="5" s="1"/>
  <c r="G72" i="4"/>
  <c r="G35" i="4" s="1"/>
  <c r="M57" i="3"/>
  <c r="K72" i="2"/>
  <c r="K35" i="2" s="1"/>
  <c r="I62" i="16"/>
  <c r="K57" i="7"/>
  <c r="G60" i="6"/>
  <c r="G62" i="6" s="1"/>
  <c r="I60" i="5"/>
  <c r="I62" i="5" s="1"/>
  <c r="E60" i="3"/>
  <c r="K73" i="18"/>
  <c r="K36" i="18" s="1"/>
  <c r="I57" i="7"/>
  <c r="M60" i="6"/>
  <c r="M62" i="6" s="1"/>
  <c r="M57" i="5"/>
  <c r="K60" i="3"/>
  <c r="K62" i="3" s="1"/>
  <c r="M60" i="2"/>
  <c r="M62" i="2" s="1"/>
  <c r="M73" i="21"/>
  <c r="M36" i="21" s="1"/>
  <c r="G71" i="6"/>
  <c r="G34" i="6" s="1"/>
  <c r="M73" i="5"/>
  <c r="M36" i="5" s="1"/>
  <c r="K70" i="5"/>
  <c r="K33" i="5" s="1"/>
  <c r="E73" i="4"/>
  <c r="E36" i="4" s="1"/>
  <c r="I73" i="2"/>
  <c r="I36" i="2" s="1"/>
  <c r="G13" i="1"/>
  <c r="G34" i="1"/>
  <c r="G2" i="1"/>
  <c r="G45" i="1"/>
  <c r="G5" i="1"/>
  <c r="G26" i="1"/>
  <c r="G37" i="1"/>
  <c r="G58" i="1"/>
  <c r="G18" i="1"/>
  <c r="G29" i="1"/>
  <c r="G50" i="1"/>
  <c r="G10" i="1"/>
  <c r="G21" i="1"/>
  <c r="G42" i="1"/>
  <c r="G53" i="1"/>
  <c r="G3" i="1"/>
  <c r="G8" i="1"/>
  <c r="G11" i="1"/>
  <c r="G16" i="1"/>
  <c r="G19" i="1"/>
  <c r="G24" i="1"/>
  <c r="G27" i="1"/>
  <c r="G32" i="1"/>
  <c r="G35" i="1"/>
  <c r="G40" i="1"/>
  <c r="G43" i="1"/>
  <c r="G48" i="1"/>
  <c r="G51" i="1"/>
  <c r="G56" i="1"/>
  <c r="G6" i="1"/>
  <c r="G9" i="1"/>
  <c r="G14" i="1"/>
  <c r="G17" i="1"/>
  <c r="G22" i="1"/>
  <c r="G25" i="1"/>
  <c r="G30" i="1"/>
  <c r="G33" i="1"/>
  <c r="G38" i="1"/>
  <c r="G41" i="1"/>
  <c r="G46" i="1"/>
  <c r="G49" i="1"/>
  <c r="G54" i="1"/>
  <c r="G57" i="1"/>
  <c r="G4" i="1"/>
  <c r="G7" i="1"/>
  <c r="G12" i="1"/>
  <c r="G15" i="1"/>
  <c r="G20" i="1"/>
  <c r="G23" i="1"/>
  <c r="G28" i="1"/>
  <c r="G31" i="1"/>
  <c r="G36" i="1"/>
  <c r="G39" i="1"/>
  <c r="G44" i="1"/>
  <c r="G47" i="1"/>
  <c r="G52" i="1"/>
  <c r="G55" i="1"/>
  <c r="I61" i="7" l="1"/>
  <c r="J58" i="7"/>
  <c r="M61" i="3"/>
  <c r="N58" i="3"/>
  <c r="K61" i="12"/>
  <c r="L58" i="12"/>
  <c r="K61" i="26"/>
  <c r="L58" i="26"/>
  <c r="E61" i="29"/>
  <c r="E24" i="29" s="1"/>
  <c r="F58" i="29"/>
  <c r="F21" i="29" s="1"/>
  <c r="E20" i="29"/>
  <c r="K61" i="23"/>
  <c r="L58" i="23"/>
  <c r="E23" i="39"/>
  <c r="E62" i="39"/>
  <c r="E25" i="39" s="1"/>
  <c r="I61" i="40"/>
  <c r="J58" i="40"/>
  <c r="K61" i="54"/>
  <c r="L58" i="54"/>
  <c r="E61" i="54"/>
  <c r="E24" i="54" s="1"/>
  <c r="F58" i="54"/>
  <c r="F21" i="54" s="1"/>
  <c r="E20" i="54"/>
  <c r="I62" i="54"/>
  <c r="E23" i="57"/>
  <c r="E62" i="57"/>
  <c r="E25" i="57" s="1"/>
  <c r="I61" i="6"/>
  <c r="J58" i="6"/>
  <c r="E61" i="2"/>
  <c r="E24" i="2" s="1"/>
  <c r="F58" i="2"/>
  <c r="F21" i="2" s="1"/>
  <c r="E20" i="2"/>
  <c r="E23" i="12"/>
  <c r="E62" i="12"/>
  <c r="E25" i="12" s="1"/>
  <c r="K61" i="9"/>
  <c r="L58" i="9"/>
  <c r="K61" i="13"/>
  <c r="L58" i="13"/>
  <c r="E23" i="26"/>
  <c r="E62" i="26"/>
  <c r="E25" i="26" s="1"/>
  <c r="E62" i="23"/>
  <c r="E25" i="23" s="1"/>
  <c r="E23" i="23"/>
  <c r="K61" i="27"/>
  <c r="L58" i="27"/>
  <c r="E61" i="32"/>
  <c r="E24" i="32" s="1"/>
  <c r="F58" i="32"/>
  <c r="F21" i="32" s="1"/>
  <c r="E20" i="32"/>
  <c r="G61" i="35"/>
  <c r="H58" i="35"/>
  <c r="I62" i="36"/>
  <c r="F58" i="35"/>
  <c r="F21" i="35" s="1"/>
  <c r="E23" i="44"/>
  <c r="E62" i="44"/>
  <c r="E25" i="44" s="1"/>
  <c r="I62" i="43"/>
  <c r="E23" i="49"/>
  <c r="E62" i="49"/>
  <c r="E25" i="49" s="1"/>
  <c r="E61" i="53"/>
  <c r="E24" i="53" s="1"/>
  <c r="F58" i="53"/>
  <c r="F21" i="53" s="1"/>
  <c r="E20" i="53"/>
  <c r="K62" i="53"/>
  <c r="I62" i="53"/>
  <c r="K61" i="47"/>
  <c r="L58" i="47"/>
  <c r="E61" i="50"/>
  <c r="E24" i="50" s="1"/>
  <c r="F58" i="50"/>
  <c r="F21" i="50" s="1"/>
  <c r="E20" i="50"/>
  <c r="I62" i="51"/>
  <c r="L58" i="52"/>
  <c r="K61" i="52"/>
  <c r="G61" i="52"/>
  <c r="H58" i="52"/>
  <c r="K61" i="6"/>
  <c r="L58" i="6"/>
  <c r="M61" i="10"/>
  <c r="N58" i="10"/>
  <c r="M61" i="18"/>
  <c r="N58" i="18"/>
  <c r="E23" i="9"/>
  <c r="E62" i="9"/>
  <c r="E25" i="9" s="1"/>
  <c r="E61" i="13"/>
  <c r="E24" i="13" s="1"/>
  <c r="F58" i="13"/>
  <c r="F21" i="13" s="1"/>
  <c r="E20" i="13"/>
  <c r="I61" i="29"/>
  <c r="J58" i="29"/>
  <c r="K62" i="24"/>
  <c r="G62" i="23"/>
  <c r="K61" i="28"/>
  <c r="L58" i="28"/>
  <c r="G61" i="27"/>
  <c r="H58" i="27"/>
  <c r="M61" i="32"/>
  <c r="N58" i="32"/>
  <c r="F58" i="47"/>
  <c r="F21" i="47" s="1"/>
  <c r="E20" i="47"/>
  <c r="E61" i="47"/>
  <c r="E24" i="47" s="1"/>
  <c r="E61" i="45"/>
  <c r="E24" i="45" s="1"/>
  <c r="F58" i="45"/>
  <c r="F21" i="45" s="1"/>
  <c r="E20" i="45"/>
  <c r="F58" i="46"/>
  <c r="F21" i="46" s="1"/>
  <c r="K62" i="58"/>
  <c r="I62" i="6"/>
  <c r="E23" i="2"/>
  <c r="E62" i="2"/>
  <c r="E25" i="2" s="1"/>
  <c r="G62" i="17"/>
  <c r="I61" i="13"/>
  <c r="J58" i="13"/>
  <c r="F58" i="8"/>
  <c r="F21" i="8" s="1"/>
  <c r="E61" i="12"/>
  <c r="E24" i="12" s="1"/>
  <c r="F58" i="12"/>
  <c r="F21" i="12" s="1"/>
  <c r="E20" i="12"/>
  <c r="G62" i="24"/>
  <c r="M61" i="13"/>
  <c r="K62" i="28"/>
  <c r="E23" i="28"/>
  <c r="E62" i="28"/>
  <c r="E25" i="28" s="1"/>
  <c r="I61" i="38"/>
  <c r="J58" i="38"/>
  <c r="G61" i="37"/>
  <c r="G61" i="49"/>
  <c r="H58" i="49"/>
  <c r="M61" i="39"/>
  <c r="E62" i="41"/>
  <c r="E25" i="41" s="1"/>
  <c r="E23" i="41"/>
  <c r="M62" i="41"/>
  <c r="H58" i="41"/>
  <c r="G61" i="41"/>
  <c r="E61" i="56"/>
  <c r="E24" i="56" s="1"/>
  <c r="F58" i="56"/>
  <c r="F21" i="56" s="1"/>
  <c r="E20" i="56"/>
  <c r="I62" i="56"/>
  <c r="G61" i="51"/>
  <c r="G61" i="13"/>
  <c r="M62" i="32"/>
  <c r="G61" i="3"/>
  <c r="G61" i="22"/>
  <c r="I61" i="58"/>
  <c r="M61" i="29"/>
  <c r="K61" i="7"/>
  <c r="L58" i="7"/>
  <c r="M61" i="19"/>
  <c r="N58" i="19"/>
  <c r="M61" i="8"/>
  <c r="N58" i="8"/>
  <c r="M61" i="17"/>
  <c r="N58" i="17"/>
  <c r="E61" i="23"/>
  <c r="E24" i="23" s="1"/>
  <c r="F58" i="23"/>
  <c r="F21" i="23" s="1"/>
  <c r="E20" i="23"/>
  <c r="G61" i="23"/>
  <c r="H58" i="23"/>
  <c r="E61" i="33"/>
  <c r="E24" i="33" s="1"/>
  <c r="F58" i="33"/>
  <c r="F21" i="33" s="1"/>
  <c r="E20" i="33"/>
  <c r="G61" i="34"/>
  <c r="H58" i="34"/>
  <c r="K61" i="49"/>
  <c r="L58" i="49"/>
  <c r="I61" i="43"/>
  <c r="J58" i="43"/>
  <c r="E23" i="50"/>
  <c r="E62" i="50"/>
  <c r="E25" i="50" s="1"/>
  <c r="E23" i="54"/>
  <c r="E62" i="54"/>
  <c r="E25" i="54" s="1"/>
  <c r="M61" i="54"/>
  <c r="N58" i="54"/>
  <c r="G61" i="58"/>
  <c r="H58" i="58"/>
  <c r="M62" i="3"/>
  <c r="E61" i="10"/>
  <c r="E24" i="10" s="1"/>
  <c r="F58" i="10"/>
  <c r="F21" i="10" s="1"/>
  <c r="E20" i="10"/>
  <c r="G61" i="17"/>
  <c r="H58" i="17"/>
  <c r="E61" i="18"/>
  <c r="E24" i="18" s="1"/>
  <c r="F58" i="18"/>
  <c r="F21" i="18" s="1"/>
  <c r="E20" i="18"/>
  <c r="M61" i="22"/>
  <c r="N58" i="22"/>
  <c r="I61" i="23"/>
  <c r="J58" i="23"/>
  <c r="I61" i="31"/>
  <c r="J58" i="31"/>
  <c r="M61" i="27"/>
  <c r="N58" i="27"/>
  <c r="G61" i="38"/>
  <c r="H58" i="38"/>
  <c r="I61" i="36"/>
  <c r="J58" i="36"/>
  <c r="M61" i="47"/>
  <c r="N58" i="47"/>
  <c r="M61" i="53"/>
  <c r="N58" i="53"/>
  <c r="L58" i="53"/>
  <c r="K61" i="53"/>
  <c r="I62" i="47"/>
  <c r="K61" i="51"/>
  <c r="L58" i="51"/>
  <c r="E61" i="58"/>
  <c r="E24" i="58" s="1"/>
  <c r="F58" i="58"/>
  <c r="F21" i="58" s="1"/>
  <c r="E20" i="58"/>
  <c r="M61" i="15"/>
  <c r="N58" i="15"/>
  <c r="E23" i="17"/>
  <c r="E62" i="17"/>
  <c r="E25" i="17" s="1"/>
  <c r="K61" i="22"/>
  <c r="L58" i="22"/>
  <c r="M62" i="26"/>
  <c r="E23" i="27"/>
  <c r="E62" i="27"/>
  <c r="E25" i="27" s="1"/>
  <c r="K61" i="24"/>
  <c r="L58" i="24"/>
  <c r="E61" i="28"/>
  <c r="E24" i="28" s="1"/>
  <c r="F58" i="28"/>
  <c r="F21" i="28" s="1"/>
  <c r="E20" i="28"/>
  <c r="G61" i="32"/>
  <c r="H58" i="32"/>
  <c r="E61" i="37"/>
  <c r="E24" i="37" s="1"/>
  <c r="F58" i="37"/>
  <c r="F21" i="37" s="1"/>
  <c r="E20" i="37"/>
  <c r="I62" i="44"/>
  <c r="G61" i="43"/>
  <c r="H58" i="43"/>
  <c r="E23" i="58"/>
  <c r="E62" i="58"/>
  <c r="E25" i="58" s="1"/>
  <c r="G61" i="5"/>
  <c r="H58" i="5"/>
  <c r="E23" i="6"/>
  <c r="E62" i="6"/>
  <c r="E25" i="6" s="1"/>
  <c r="M61" i="6"/>
  <c r="N58" i="6"/>
  <c r="I61" i="5"/>
  <c r="M62" i="22"/>
  <c r="K61" i="11"/>
  <c r="L58" i="11"/>
  <c r="F58" i="16"/>
  <c r="F21" i="16" s="1"/>
  <c r="F58" i="20"/>
  <c r="F21" i="20" s="1"/>
  <c r="I61" i="19"/>
  <c r="I62" i="29"/>
  <c r="E62" i="29"/>
  <c r="E25" i="29" s="1"/>
  <c r="E23" i="37"/>
  <c r="E62" i="37"/>
  <c r="E25" i="37" s="1"/>
  <c r="E23" i="34"/>
  <c r="E62" i="34"/>
  <c r="E25" i="34" s="1"/>
  <c r="M61" i="34"/>
  <c r="N58" i="34"/>
  <c r="G62" i="40"/>
  <c r="M62" i="49"/>
  <c r="I61" i="41"/>
  <c r="J58" i="41"/>
  <c r="E61" i="41"/>
  <c r="E24" i="41" s="1"/>
  <c r="F58" i="41"/>
  <c r="F21" i="41" s="1"/>
  <c r="E20" i="41"/>
  <c r="I62" i="41"/>
  <c r="M62" i="47"/>
  <c r="E23" i="56"/>
  <c r="E62" i="56"/>
  <c r="E25" i="56" s="1"/>
  <c r="M61" i="56"/>
  <c r="N58" i="56"/>
  <c r="I61" i="56"/>
  <c r="J58" i="56"/>
  <c r="G62" i="58"/>
  <c r="F58" i="57"/>
  <c r="F21" i="57" s="1"/>
  <c r="G61" i="7"/>
  <c r="K61" i="31"/>
  <c r="G62" i="43"/>
  <c r="G61" i="18"/>
  <c r="K62" i="6"/>
  <c r="K61" i="32"/>
  <c r="I61" i="39"/>
  <c r="K61" i="45"/>
  <c r="K62" i="26"/>
  <c r="M61" i="5"/>
  <c r="N58" i="5"/>
  <c r="E23" i="3"/>
  <c r="E62" i="3"/>
  <c r="E25" i="3" s="1"/>
  <c r="E61" i="9"/>
  <c r="E24" i="9" s="1"/>
  <c r="F58" i="9"/>
  <c r="F21" i="9" s="1"/>
  <c r="E20" i="9"/>
  <c r="G61" i="26"/>
  <c r="H58" i="26"/>
  <c r="G61" i="40"/>
  <c r="H58" i="40"/>
  <c r="I61" i="47"/>
  <c r="J58" i="47"/>
  <c r="I61" i="51"/>
  <c r="J58" i="51"/>
  <c r="I61" i="54"/>
  <c r="J58" i="54"/>
  <c r="M61" i="57"/>
  <c r="N58" i="57"/>
  <c r="M62" i="5"/>
  <c r="K62" i="7"/>
  <c r="E23" i="7"/>
  <c r="E62" i="7"/>
  <c r="E25" i="7" s="1"/>
  <c r="F58" i="14"/>
  <c r="F21" i="14" s="1"/>
  <c r="M62" i="19"/>
  <c r="E61" i="15"/>
  <c r="E24" i="15" s="1"/>
  <c r="F58" i="15"/>
  <c r="F21" i="15" s="1"/>
  <c r="E20" i="15"/>
  <c r="M61" i="9"/>
  <c r="N58" i="9"/>
  <c r="G61" i="28"/>
  <c r="H58" i="28"/>
  <c r="I61" i="24"/>
  <c r="J58" i="24"/>
  <c r="I61" i="44"/>
  <c r="J58" i="44"/>
  <c r="J58" i="49"/>
  <c r="I61" i="49"/>
  <c r="E23" i="47"/>
  <c r="E62" i="47"/>
  <c r="E25" i="47" s="1"/>
  <c r="E62" i="53"/>
  <c r="E25" i="53" s="1"/>
  <c r="E23" i="53"/>
  <c r="M62" i="53"/>
  <c r="E61" i="51"/>
  <c r="E24" i="51" s="1"/>
  <c r="F58" i="51"/>
  <c r="F21" i="51" s="1"/>
  <c r="E20" i="51"/>
  <c r="I61" i="50"/>
  <c r="J58" i="50"/>
  <c r="E61" i="52"/>
  <c r="E24" i="52" s="1"/>
  <c r="F58" i="52"/>
  <c r="F21" i="52" s="1"/>
  <c r="E20" i="52"/>
  <c r="M61" i="52"/>
  <c r="N58" i="52"/>
  <c r="I61" i="52"/>
  <c r="J58" i="52"/>
  <c r="K61" i="58"/>
  <c r="L58" i="58"/>
  <c r="K61" i="2"/>
  <c r="L58" i="2"/>
  <c r="E61" i="6"/>
  <c r="E24" i="6" s="1"/>
  <c r="F58" i="6"/>
  <c r="F21" i="6" s="1"/>
  <c r="E20" i="6"/>
  <c r="I61" i="8"/>
  <c r="J58" i="8"/>
  <c r="K61" i="8"/>
  <c r="L58" i="8"/>
  <c r="E61" i="11"/>
  <c r="E24" i="11" s="1"/>
  <c r="F58" i="11"/>
  <c r="F21" i="11" s="1"/>
  <c r="E20" i="11"/>
  <c r="E23" i="13"/>
  <c r="E62" i="13"/>
  <c r="E25" i="13" s="1"/>
  <c r="I61" i="27"/>
  <c r="J58" i="27"/>
  <c r="K62" i="37"/>
  <c r="I61" i="28"/>
  <c r="J58" i="28"/>
  <c r="E23" i="33"/>
  <c r="E62" i="33"/>
  <c r="E25" i="33" s="1"/>
  <c r="E61" i="44"/>
  <c r="E24" i="44" s="1"/>
  <c r="F58" i="44"/>
  <c r="F21" i="44" s="1"/>
  <c r="E20" i="44"/>
  <c r="I62" i="49"/>
  <c r="I62" i="45"/>
  <c r="I61" i="3"/>
  <c r="J58" i="3"/>
  <c r="M62" i="10"/>
  <c r="E61" i="3"/>
  <c r="E24" i="3" s="1"/>
  <c r="E61" i="7"/>
  <c r="E24" i="7" s="1"/>
  <c r="K62" i="8"/>
  <c r="I61" i="12"/>
  <c r="J58" i="12"/>
  <c r="M62" i="9"/>
  <c r="F58" i="17"/>
  <c r="F21" i="17" s="1"/>
  <c r="G61" i="24"/>
  <c r="H58" i="24"/>
  <c r="I62" i="28"/>
  <c r="E61" i="26"/>
  <c r="E24" i="26" s="1"/>
  <c r="F58" i="26"/>
  <c r="F21" i="26" s="1"/>
  <c r="E20" i="26"/>
  <c r="M62" i="31"/>
  <c r="I61" i="34"/>
  <c r="J58" i="34"/>
  <c r="G61" i="44"/>
  <c r="H58" i="44"/>
  <c r="E61" i="43"/>
  <c r="E24" i="43" s="1"/>
  <c r="F58" i="43"/>
  <c r="F21" i="43" s="1"/>
  <c r="E20" i="43"/>
  <c r="M61" i="41"/>
  <c r="N58" i="41"/>
  <c r="M61" i="43"/>
  <c r="N58" i="43"/>
  <c r="I62" i="50"/>
  <c r="K61" i="56"/>
  <c r="L58" i="56"/>
  <c r="K62" i="56"/>
  <c r="E61" i="57"/>
  <c r="E24" i="57" s="1"/>
  <c r="G61" i="19"/>
  <c r="I61" i="17"/>
  <c r="K62" i="49"/>
  <c r="K61" i="33"/>
  <c r="E62" i="51"/>
  <c r="E25" i="51" s="1"/>
  <c r="I62" i="8"/>
  <c r="G61" i="21"/>
  <c r="F58" i="38"/>
  <c r="F21" i="38" s="1"/>
  <c r="K62" i="47"/>
  <c r="E62" i="15"/>
  <c r="E25" i="15" s="1"/>
  <c r="M62" i="8"/>
  <c r="I61" i="22"/>
  <c r="M61" i="7"/>
  <c r="N58" i="7"/>
  <c r="I61" i="9"/>
  <c r="J58" i="9"/>
  <c r="M61" i="12"/>
  <c r="N58" i="12"/>
  <c r="I61" i="25"/>
  <c r="J58" i="25"/>
  <c r="M61" i="26"/>
  <c r="N58" i="26"/>
  <c r="M61" i="24"/>
  <c r="N58" i="24"/>
  <c r="G61" i="36"/>
  <c r="H58" i="36"/>
  <c r="I61" i="32"/>
  <c r="J58" i="32"/>
  <c r="K61" i="44"/>
  <c r="L58" i="44"/>
  <c r="K61" i="40"/>
  <c r="L58" i="40"/>
  <c r="I62" i="40"/>
  <c r="I61" i="45"/>
  <c r="J58" i="45"/>
  <c r="G61" i="47"/>
  <c r="H58" i="47"/>
  <c r="M62" i="54"/>
  <c r="K62" i="54"/>
  <c r="G61" i="54"/>
  <c r="H58" i="54"/>
  <c r="I61" i="57"/>
  <c r="J58" i="57"/>
  <c r="I61" i="2"/>
  <c r="J58" i="2"/>
  <c r="K61" i="17"/>
  <c r="L58" i="17"/>
  <c r="I62" i="24"/>
  <c r="G62" i="26"/>
  <c r="M61" i="23"/>
  <c r="N58" i="23"/>
  <c r="M61" i="31"/>
  <c r="N58" i="31"/>
  <c r="K61" i="37"/>
  <c r="L58" i="37"/>
  <c r="I61" i="35"/>
  <c r="J58" i="35"/>
  <c r="M61" i="44"/>
  <c r="N58" i="44"/>
  <c r="F22" i="48"/>
  <c r="F58" i="48"/>
  <c r="F21" i="48" s="1"/>
  <c r="M61" i="49"/>
  <c r="N58" i="49"/>
  <c r="J58" i="53"/>
  <c r="I61" i="53"/>
  <c r="G61" i="53"/>
  <c r="H58" i="53"/>
  <c r="M61" i="51"/>
  <c r="N58" i="51"/>
  <c r="E62" i="52"/>
  <c r="E25" i="52" s="1"/>
  <c r="E23" i="52"/>
  <c r="K62" i="52"/>
  <c r="K61" i="5"/>
  <c r="L58" i="5"/>
  <c r="I62" i="7"/>
  <c r="M61" i="2"/>
  <c r="N58" i="2"/>
  <c r="M62" i="7"/>
  <c r="M62" i="12"/>
  <c r="I61" i="21"/>
  <c r="G61" i="12"/>
  <c r="H58" i="12"/>
  <c r="M62" i="23"/>
  <c r="G61" i="29"/>
  <c r="H58" i="29"/>
  <c r="I61" i="37"/>
  <c r="J58" i="37"/>
  <c r="I61" i="26"/>
  <c r="J58" i="26"/>
  <c r="F22" i="30"/>
  <c r="F58" i="30"/>
  <c r="F21" i="30" s="1"/>
  <c r="K61" i="34"/>
  <c r="L58" i="34"/>
  <c r="E23" i="38"/>
  <c r="E62" i="38"/>
  <c r="E25" i="38" s="1"/>
  <c r="E61" i="34"/>
  <c r="E24" i="34" s="1"/>
  <c r="F58" i="34"/>
  <c r="F21" i="34" s="1"/>
  <c r="E20" i="34"/>
  <c r="E61" i="49"/>
  <c r="E24" i="49" s="1"/>
  <c r="F58" i="49"/>
  <c r="F21" i="49" s="1"/>
  <c r="E20" i="49"/>
  <c r="E61" i="39"/>
  <c r="E24" i="39" s="1"/>
  <c r="F58" i="39"/>
  <c r="F21" i="39" s="1"/>
  <c r="E20" i="39"/>
  <c r="E23" i="45"/>
  <c r="E62" i="45"/>
  <c r="E25" i="45" s="1"/>
  <c r="M61" i="50"/>
  <c r="N58" i="50"/>
  <c r="G61" i="50"/>
  <c r="H58" i="50"/>
  <c r="N58" i="58"/>
  <c r="M61" i="58"/>
  <c r="M61" i="21"/>
  <c r="N58" i="21"/>
  <c r="E61" i="5"/>
  <c r="E24" i="5" s="1"/>
  <c r="F58" i="5"/>
  <c r="F21" i="5" s="1"/>
  <c r="E20" i="5"/>
  <c r="K61" i="3"/>
  <c r="L58" i="3"/>
  <c r="G61" i="6"/>
  <c r="G61" i="9"/>
  <c r="H58" i="9"/>
  <c r="K61" i="15"/>
  <c r="L58" i="15"/>
  <c r="K61" i="19"/>
  <c r="L58" i="19"/>
  <c r="M61" i="11"/>
  <c r="N58" i="11"/>
  <c r="E61" i="19"/>
  <c r="E24" i="19" s="1"/>
  <c r="F58" i="19"/>
  <c r="F21" i="19" s="1"/>
  <c r="E20" i="19"/>
  <c r="G61" i="15"/>
  <c r="M62" i="17"/>
  <c r="K62" i="22"/>
  <c r="E62" i="10"/>
  <c r="E25" i="10" s="1"/>
  <c r="E61" i="17"/>
  <c r="E24" i="17" s="1"/>
  <c r="M61" i="25"/>
  <c r="N58" i="25"/>
  <c r="G62" i="29"/>
  <c r="M62" i="27"/>
  <c r="I62" i="31"/>
  <c r="M61" i="28"/>
  <c r="F22" i="31"/>
  <c r="F58" i="31"/>
  <c r="F21" i="31" s="1"/>
  <c r="I62" i="35"/>
  <c r="E61" i="36"/>
  <c r="E24" i="36" s="1"/>
  <c r="F58" i="36"/>
  <c r="F21" i="36" s="1"/>
  <c r="E20" i="36"/>
  <c r="G62" i="38"/>
  <c r="M62" i="44"/>
  <c r="K61" i="39"/>
  <c r="L58" i="39"/>
  <c r="K61" i="41"/>
  <c r="L58" i="41"/>
  <c r="M62" i="56"/>
  <c r="G61" i="56"/>
  <c r="H58" i="56"/>
  <c r="K62" i="51"/>
  <c r="K61" i="57"/>
  <c r="M62" i="58"/>
  <c r="I62" i="26"/>
  <c r="M61" i="38"/>
  <c r="I62" i="2"/>
  <c r="G62" i="28"/>
  <c r="I62" i="34"/>
  <c r="K61" i="43"/>
  <c r="E62" i="11"/>
  <c r="E25" i="11" s="1"/>
  <c r="I62" i="25"/>
  <c r="M61" i="36"/>
  <c r="E62" i="36"/>
  <c r="E25" i="36" s="1"/>
  <c r="E61" i="38"/>
  <c r="E24" i="38" s="1"/>
  <c r="F58" i="27"/>
  <c r="F21" i="27" s="1"/>
  <c r="K61" i="38"/>
  <c r="K61" i="50"/>
</calcChain>
</file>

<file path=xl/sharedStrings.xml><?xml version="1.0" encoding="utf-8"?>
<sst xmlns="http://schemas.openxmlformats.org/spreadsheetml/2006/main" count="13600" uniqueCount="578">
  <si>
    <t>基本政策</t>
    <rPh sb="0" eb="2">
      <t>キホン</t>
    </rPh>
    <rPh sb="2" eb="4">
      <t>セイサク</t>
    </rPh>
    <phoneticPr fontId="3"/>
  </si>
  <si>
    <t>施策領域</t>
    <rPh sb="0" eb="1">
      <t>セ</t>
    </rPh>
    <rPh sb="1" eb="2">
      <t>サク</t>
    </rPh>
    <rPh sb="2" eb="4">
      <t>リョウイキ</t>
    </rPh>
    <phoneticPr fontId="3"/>
  </si>
  <si>
    <t>施策</t>
    <rPh sb="0" eb="2">
      <t>シサク</t>
    </rPh>
    <phoneticPr fontId="3"/>
  </si>
  <si>
    <t>シート名</t>
    <rPh sb="3" eb="4">
      <t>メイ</t>
    </rPh>
    <phoneticPr fontId="3"/>
  </si>
  <si>
    <t>事業名</t>
    <rPh sb="0" eb="2">
      <t>ジギョウ</t>
    </rPh>
    <rPh sb="2" eb="3">
      <t>メイ</t>
    </rPh>
    <phoneticPr fontId="4"/>
  </si>
  <si>
    <t>基本政策４【市民生活】</t>
  </si>
  <si>
    <t>地域活動</t>
  </si>
  <si>
    <t>施策１　コミュニティ活動の推進</t>
  </si>
  <si>
    <t>事務事業評価シート(388)</t>
    <phoneticPr fontId="3"/>
  </si>
  <si>
    <t>事務事業評価シート(389)</t>
    <phoneticPr fontId="3"/>
  </si>
  <si>
    <t>事務事業評価シート(390)</t>
    <phoneticPr fontId="3"/>
  </si>
  <si>
    <t>事務事業評価シート(391)</t>
    <phoneticPr fontId="3"/>
  </si>
  <si>
    <t>事務事業評価シート(392)</t>
    <phoneticPr fontId="3"/>
  </si>
  <si>
    <t>事務事業評価シート(393)</t>
    <phoneticPr fontId="3"/>
  </si>
  <si>
    <t>施策２　ボランティア・市民活動の推進</t>
  </si>
  <si>
    <t>事務事業評価シート(394)</t>
    <phoneticPr fontId="3"/>
  </si>
  <si>
    <t>施策３　国際化の推進</t>
  </si>
  <si>
    <t>事務事業評価シート(395)</t>
    <phoneticPr fontId="3"/>
  </si>
  <si>
    <t>地域経済振興</t>
  </si>
  <si>
    <t>施策１　中小企業の経営基盤の強化</t>
  </si>
  <si>
    <t>事務事業評価シート(396)</t>
    <phoneticPr fontId="3"/>
  </si>
  <si>
    <t>事務事業評価シート(397)</t>
    <phoneticPr fontId="3"/>
  </si>
  <si>
    <t>施策２　商工業の充実</t>
  </si>
  <si>
    <t>事務事業評価シート(398)</t>
    <phoneticPr fontId="3"/>
  </si>
  <si>
    <t>事務事業評価シート(399)</t>
    <phoneticPr fontId="3"/>
  </si>
  <si>
    <t>事務事業評価シート(400)</t>
    <phoneticPr fontId="3"/>
  </si>
  <si>
    <t>施策３　商工業の充実</t>
  </si>
  <si>
    <t>事務事業評価シート(401)</t>
    <phoneticPr fontId="3"/>
  </si>
  <si>
    <t>事務事業評価シート(402)</t>
    <phoneticPr fontId="3"/>
  </si>
  <si>
    <t>事務事業評価シート(403)</t>
    <phoneticPr fontId="3"/>
  </si>
  <si>
    <t>施策３　都市農業の振興</t>
  </si>
  <si>
    <t>事務事業評価シート(404)</t>
    <phoneticPr fontId="3"/>
  </si>
  <si>
    <t>事務事業評価シート(405)</t>
    <phoneticPr fontId="3"/>
  </si>
  <si>
    <t>事務事業評価シート(406)</t>
    <phoneticPr fontId="3"/>
  </si>
  <si>
    <t>事務事業評価シート(407)</t>
    <phoneticPr fontId="3"/>
  </si>
  <si>
    <t>事務事業評価シート(408)</t>
    <phoneticPr fontId="3"/>
  </si>
  <si>
    <t>事務事業評価シート(409)</t>
    <phoneticPr fontId="3"/>
  </si>
  <si>
    <t>事務事業評価シート(410)</t>
    <phoneticPr fontId="3"/>
  </si>
  <si>
    <t>施策４　就労支援体制の充実</t>
  </si>
  <si>
    <t>事務事業評価シート(411)</t>
    <phoneticPr fontId="3"/>
  </si>
  <si>
    <t>事務事業評価シート(412)</t>
    <phoneticPr fontId="3"/>
  </si>
  <si>
    <t>事務事業評価シート(413)</t>
    <phoneticPr fontId="3"/>
  </si>
  <si>
    <t>施策５　豊かで安心できる消費生活</t>
  </si>
  <si>
    <t>事務事業評価シート(414)</t>
    <phoneticPr fontId="3"/>
  </si>
  <si>
    <t>事務事業評価シート(415)</t>
    <phoneticPr fontId="3"/>
  </si>
  <si>
    <t>環境保全</t>
  </si>
  <si>
    <t>施策１　脱炭素社会の推進</t>
  </si>
  <si>
    <t>事務事業評価シート(416)</t>
    <phoneticPr fontId="3"/>
  </si>
  <si>
    <t>施策２　循環型社会の推進</t>
  </si>
  <si>
    <t>事務事業評価シート(417)</t>
    <phoneticPr fontId="3"/>
  </si>
  <si>
    <t>事務事業評価シート(418)</t>
    <phoneticPr fontId="3"/>
  </si>
  <si>
    <t>事務事業評価シート(419)</t>
    <phoneticPr fontId="3"/>
  </si>
  <si>
    <t>事務事業評価シート(420)</t>
    <phoneticPr fontId="3"/>
  </si>
  <si>
    <t>事務事業評価シート(421)</t>
    <phoneticPr fontId="3"/>
  </si>
  <si>
    <t>事務事業評価シート(422)</t>
    <phoneticPr fontId="3"/>
  </si>
  <si>
    <t>事務事業評価シート(423)</t>
    <phoneticPr fontId="3"/>
  </si>
  <si>
    <t>事務事業評価シート(424)</t>
    <phoneticPr fontId="3"/>
  </si>
  <si>
    <t>事務事業評価シート(425)</t>
    <phoneticPr fontId="3"/>
  </si>
  <si>
    <t>生活環境</t>
  </si>
  <si>
    <t>施策１　安全で快適な環境の創出</t>
  </si>
  <si>
    <t>事務事業評価シート(426)</t>
    <phoneticPr fontId="3"/>
  </si>
  <si>
    <t>事務事業評価シート(427)</t>
    <phoneticPr fontId="3"/>
  </si>
  <si>
    <t>事務事業評価シート(428)</t>
    <phoneticPr fontId="3"/>
  </si>
  <si>
    <t>事務事業評価シート(429)</t>
    <phoneticPr fontId="3"/>
  </si>
  <si>
    <t>事務事業評価シート(430)</t>
    <phoneticPr fontId="3"/>
  </si>
  <si>
    <t>事務事業評価シート(431)</t>
    <phoneticPr fontId="3"/>
  </si>
  <si>
    <t>事務事業評価シート(432)</t>
    <phoneticPr fontId="3"/>
  </si>
  <si>
    <t>事務事業評価シート(433)</t>
    <phoneticPr fontId="3"/>
  </si>
  <si>
    <t>事務事業評価シート(434)</t>
    <phoneticPr fontId="3"/>
  </si>
  <si>
    <t>事務事業評価シート(435)</t>
    <phoneticPr fontId="3"/>
  </si>
  <si>
    <t>事務事業評価シート(436)</t>
    <phoneticPr fontId="3"/>
  </si>
  <si>
    <t>事務事業評価シート(437)</t>
    <phoneticPr fontId="3"/>
  </si>
  <si>
    <t>事務事業評価シート(438)</t>
    <phoneticPr fontId="3"/>
  </si>
  <si>
    <t>事務事業評価シート(439)</t>
    <phoneticPr fontId="3"/>
  </si>
  <si>
    <t>事務事業評価シート(440)</t>
    <phoneticPr fontId="3"/>
  </si>
  <si>
    <t>事務事業評価シート(441)</t>
    <phoneticPr fontId="3"/>
  </si>
  <si>
    <t>事務事業評価シート(442)</t>
    <phoneticPr fontId="3"/>
  </si>
  <si>
    <t>事務事業評価シート(443)</t>
    <phoneticPr fontId="3"/>
  </si>
  <si>
    <t>事務事業評価シート(444)</t>
    <phoneticPr fontId="3"/>
  </si>
  <si>
    <t>１　事業基礎情報（Ｐｌａｎ）</t>
  </si>
  <si>
    <t>３　事業評価（Ｃｈｅｃｋ）</t>
  </si>
  <si>
    <t>基本政策</t>
  </si>
  <si>
    <t>事業の実施状況</t>
  </si>
  <si>
    <t>Ａ：計画以上に実施
Ｂ：計画どおりに実施
Ｃ：計画どおりに実施できず</t>
  </si>
  <si>
    <t>施策領域</t>
  </si>
  <si>
    <t>施策項目</t>
  </si>
  <si>
    <t>事業の必要性
【市民ニーズ】</t>
  </si>
  <si>
    <t>Ａ：高まっている
Ｂ：変わらない
Ｃ：薄れている</t>
  </si>
  <si>
    <t>事業</t>
  </si>
  <si>
    <t>所属</t>
  </si>
  <si>
    <t>事業の効率性
【見直す余地】</t>
  </si>
  <si>
    <t>Ａ：余地はない
Ｂ：余地はある</t>
  </si>
  <si>
    <t>事業概要</t>
  </si>
  <si>
    <t>施策への貢献度</t>
  </si>
  <si>
    <t>Ａ：貢献している
Ｂ：やや貢献している
Ｃ：貢献の度合いが低い</t>
  </si>
  <si>
    <t>事業の成果・分析</t>
  </si>
  <si>
    <t>実施形態</t>
  </si>
  <si>
    <t>実施根拠</t>
  </si>
  <si>
    <t>根拠法令等</t>
  </si>
  <si>
    <t>２　事業実績（Ｄｏ）</t>
  </si>
  <si>
    <t>４　事業の今後の方向性・取組方針（Ａｃｔｉｏｎ）</t>
  </si>
  <si>
    <t>年度</t>
  </si>
  <si>
    <t>令和５年度</t>
  </si>
  <si>
    <t>令和６年度</t>
  </si>
  <si>
    <t>令和７年度</t>
  </si>
  <si>
    <t>令和８年度</t>
  </si>
  <si>
    <t>令和９年度</t>
  </si>
  <si>
    <t>今後の方向性</t>
  </si>
  <si>
    <t>Ⅰ：事業規模拡大
Ⅱ：改善しながら継続
Ⅲ：現状のまま継続
Ⅳ：事業規模縮小
Ⅴ：事業廃止
Ⅵ：事業終了</t>
  </si>
  <si>
    <t>予算
・
決算</t>
  </si>
  <si>
    <t>予算現額（円）</t>
  </si>
  <si>
    <t>財源内訳</t>
  </si>
  <si>
    <t>一般財源</t>
  </si>
  <si>
    <t>特定財源</t>
  </si>
  <si>
    <t>支出済額（円）</t>
  </si>
  <si>
    <t>不用額等（円）</t>
  </si>
  <si>
    <t>執行率（％）</t>
  </si>
  <si>
    <t>実施内容</t>
  </si>
  <si>
    <t>今後の取組方針</t>
  </si>
  <si>
    <t>指標名</t>
  </si>
  <si>
    <t>単位</t>
  </si>
  <si>
    <t>活動
指標
・
成果
指標</t>
  </si>
  <si>
    <t>基本政策４　にぎわいと環境が調和するまち【市民生活】</t>
  </si>
  <si>
    <t>町内会活動推進</t>
  </si>
  <si>
    <t>地域活動推進課</t>
  </si>
  <si>
    <t>各町内会及び新座市町内会連合会の健全な発展と円滑な運営を助長し、自治と連帯の意識高揚を図るため、各種補助等を通して町内会活動を支援する。
町内会補助金／町内会連合会補助金／防犯灯設置費及び管理費補助金／コミュニティ施設整備事業補助金</t>
    <rPh sb="6" eb="9">
      <t>ニイザシ</t>
    </rPh>
    <phoneticPr fontId="23"/>
  </si>
  <si>
    <t>■</t>
  </si>
  <si>
    <t>□</t>
  </si>
  <si>
    <t>新座市町内会等補助金交付要綱　外３件</t>
  </si>
  <si>
    <t/>
  </si>
  <si>
    <t>各種補助金等を通して町内会活動を支援した。</t>
  </si>
  <si>
    <t>町内会補助金</t>
  </si>
  <si>
    <t>円</t>
  </si>
  <si>
    <t>町内会連合会補助金</t>
  </si>
  <si>
    <t>防犯灯設置費及び管理費補助金</t>
  </si>
  <si>
    <t>コミュニティ施設整備事業補助金</t>
  </si>
  <si>
    <t>Ｂ：計画どおりに実施</t>
  </si>
  <si>
    <t>Ｂ：変わらない</t>
  </si>
  <si>
    <t>Ａ：余地はない</t>
  </si>
  <si>
    <t>Ａ：貢献している</t>
  </si>
  <si>
    <t>新型コロナウイルス感染症の影響により、令和３年度及び令和４年度は補助を一部中止又は減額していたが、令和５年度から元に戻り適切に実施することで、地域のお祭り等の各種町内会活動の活性化につなげることができた。</t>
  </si>
  <si>
    <t>Ⅲ：現状のまま継続</t>
  </si>
  <si>
    <t>町内会と意見交換しながら事業を進めていく。</t>
  </si>
  <si>
    <t>集会所管理</t>
  </si>
  <si>
    <t>地域の人々の交流の場となる集会所を利用に供することで、地域のコミュニティ活動推進の高揚を図る。
集会所38施設は地域の町内会等に、ふれあいの家5施設は公益社団法人新座市シルバー人材センターに利用受付等の管理を委託し、地域に密着した施設として利便性の向上に努める。</t>
  </si>
  <si>
    <t>新座市立集会所条例、新座市立集会所規則</t>
  </si>
  <si>
    <t>地域のコミュニティ活動の推進やふるさと意識の高揚を図るための交流の場として利用に供している市内４３か所の市立集会所について、３７か所は地域の町内会に、１か所は個人に、ふれあいの家５か所は公益社団法人新座市シルバー人材センターに管理を委託し、地域に密着した施設として管理運営を行った。</t>
  </si>
  <si>
    <t>利用件数</t>
  </si>
  <si>
    <t>件</t>
  </si>
  <si>
    <t>Ｂ：余地はある</t>
  </si>
  <si>
    <t>Ｂ：やや貢献している</t>
  </si>
  <si>
    <t>町内会等に委託している管理業務の負担軽減や、利用者の利便性の向上に向けて、鍵のスマートロック化（電子化）やスマートロックと連携可能な公共施設予約システムの導入を検討した。
令和７年度中の導入を目指し、課題を整理するとともに効果的な運用方法等について検討を進めていく。</t>
  </si>
  <si>
    <t>Ⅱ：改善しながら継続</t>
  </si>
  <si>
    <t>引き続き、市内４３か所の市立集会所について、３７か所は地域の町内会に、１か所は個人に、ふれあいの家５か所は公益社団法人新座市シルバー人材センターに管理を委託し、地域に密着した施設として管理運営を行う。
また、利用者の利便性の向上に向けて、令和７年度中に鍵のスマートロック化（電子化）やスマートロックと連携可能な公共施設予約システムの導入を行う。</t>
  </si>
  <si>
    <t>集会所施設整備</t>
  </si>
  <si>
    <t>地域の人々の交流の場として利用に供している市立集会所について、維持に必要な工事を行う。</t>
  </si>
  <si>
    <t>新座市立集会所条例</t>
  </si>
  <si>
    <t>地域のコミュニティ活動の推進やふるさと意識の高揚を図るために交流の場として利用に供している市内４３か所の市立集会所について、必要な解体・撤去、改良改修、その他工事を行った。
工事内容
⑴解体・撤去　新座市立中原・本多集会所浄化槽撤去工事　ほか１件
⑵改良改修　　新座市立西堀集会所１階実習室空調機取替工事　ほか４件
⑶その他　　　新座市立栗原ふれあいの家公衆無線LAN設置工事</t>
  </si>
  <si>
    <t>工事件数</t>
  </si>
  <si>
    <t>施設の維持に必要な工事を行った。今後も老朽化に伴う工事や施設の突発的な故障に伴う工事を行う必要がある。</t>
  </si>
  <si>
    <t>突発的な故障への対応ではなく、計画的な改修工事を行う。
施設設備の更新年を把握し、計画的な機器の入れ替えを行う。</t>
  </si>
  <si>
    <t>道場一丁目集会所建替</t>
  </si>
  <si>
    <t>道場一丁目集会所の建替えに伴い、旧道場一丁目集会所の解体を行う。</t>
  </si>
  <si>
    <t>なし</t>
  </si>
  <si>
    <t>道場一丁目集会所の建替えに伴い、旧道場一丁目集会所の解体を行った。</t>
  </si>
  <si>
    <t>解体件数</t>
  </si>
  <si>
    <t>旧道場一丁目集会所の解体を行い、新座セントラルキッズパークの整備の一環である道場一丁目集会所の建替えを完了した。</t>
  </si>
  <si>
    <t>Ⅵ：事業終了</t>
  </si>
  <si>
    <t>旧道場一丁目集会所の解体が完了したため、事業は終了とする。</t>
  </si>
  <si>
    <t>ホタル飼育施設維持管理</t>
  </si>
  <si>
    <t>市民と行政が協働してふるさと新座づくりを進める一環として、野火止三丁目地内にある野火止ホタル飼育施設において、地元町内会（西分町内会）と連携してホタルの飼育を推進する。
また、ホタル飼育に取り組む畑中町内会及び新栄町内会に対し、飼育に係る費用の助成を行う。</t>
  </si>
  <si>
    <t>新座市ホタル飼育施設等管理費助成金交付要綱</t>
  </si>
  <si>
    <t>ホタル飼育事業を実施している町内会に対し、ホタル飼育施設等の維持及び管理に要する費用の一部を助成した。</t>
  </si>
  <si>
    <t>畑中町内会</t>
  </si>
  <si>
    <t>新栄町内会</t>
  </si>
  <si>
    <t>令和５年度は、畑中町内会及び新栄町内会において行われたホタル飼育事業の一助となった。
畑中ホタル観賞会（畑中黒目川公園）：５月２６日（金）～３０日（火）</t>
  </si>
  <si>
    <t>物価高騰を受け、補助金額を再検討する必要がある。</t>
  </si>
  <si>
    <t>ホタル観賞会</t>
  </si>
  <si>
    <t>地元町内会（西分町内会）の協力を得て、野火止ホタル飼育施設においてホタル観賞会を開催する。</t>
  </si>
  <si>
    <t>地元町内会である西分町内会の協力の下、野火止ホタル観賞会を開催した。
（イベント詳細）　　
令和５年６月３日（土）午後７時３０分から午後９時まで
野火止ホタル飼育施設周辺（西分集会所隣接）
来場者数：約９５０名　ホタル飛翔数：ヘイケボタル約１００匹</t>
  </si>
  <si>
    <t>来場者数</t>
  </si>
  <si>
    <t>人</t>
  </si>
  <si>
    <t>約950</t>
  </si>
  <si>
    <t>令和５年度は、令和４年度同様開会セレモニーや模擬店等のイベントは行わず、観賞会のみを行う「野火止ホタル観賞会」として実施し、普段見る機会が少ないホタルに親しんでいただく機会を提供することで、ホタルの自生を目指した環境づくりの取組を周知することができた。</t>
  </si>
  <si>
    <t>今後も、観賞会のみを行う「野火止ホタル観賞会」として継続して実施する。</t>
  </si>
  <si>
    <t>市民公益活動補償制度運用</t>
  </si>
  <si>
    <t>市内に活動の拠点を置く市民団体等が、安心して公益的な市民活動を行えるよう、補償制度を運用する。</t>
  </si>
  <si>
    <t>新座市市民公益補償制度取扱要綱</t>
  </si>
  <si>
    <t>登録団体数　２００団体
事故件数　４件</t>
  </si>
  <si>
    <t>登録団体数</t>
  </si>
  <si>
    <t>団体</t>
  </si>
  <si>
    <t>２００の市民団体等が補償制度に登録した。
また、４件の事故を認定し、うち３件について計４２，０００円の補償金が年度内に支払われた。
結果として、市民団体等が安心して活動を継続できるよう支援できた。</t>
  </si>
  <si>
    <t>引き続き、補償制度を周知し、市民団体等が安心して活動を行えるよう努めていく。</t>
  </si>
  <si>
    <t>国際交流</t>
  </si>
  <si>
    <t>友好（姉妹）都市提携を締結したフィンランド共和国ユヴァスキュラ市（平成９年）、中華人民共和国済源市（平成１４年）、ドイツ連邦共和国ノイルッピン市（平成１５年）との国際交流を推進する。
また、国際交流デーの実施など、市民が主体となって幅広い国際交流活動を推進する新座市国際交流協会に対し補助を行う。</t>
  </si>
  <si>
    <t>友好（姉妹）都市とクリスマスカード等で交流を図った、
また、新座市国際交流協会に以下のとおり補助を行った。
新座市国際交流協会補助金　150,000円
バス借上料補助金　142,032円</t>
  </si>
  <si>
    <t>新座市国際交流協会会員数</t>
  </si>
  <si>
    <t>人・団体</t>
  </si>
  <si>
    <t>市民が主体となって幅広い国際交流活動を推進する新座市国際交流協会の会員数が、会員の高齢化等が理由で減少しているため、会員数の増加を図る必要がある。</t>
  </si>
  <si>
    <t>引き続き、友好（姉妹）都市との交流及び新座市国際交流協会への補助を実施していく。</t>
  </si>
  <si>
    <t>中小企業融資</t>
  </si>
  <si>
    <t>産業振興課</t>
  </si>
  <si>
    <t>中小企業の事業振興を図るため、市と金融機関との協定に基づき、事業資金の融資制度を運用する。
また、市内における創業を促進し、雇用の創出及び地域経済の活性化を図るため、創業に係る資金融資を受けた者に対して、利子補給を行う。</t>
  </si>
  <si>
    <t>新座市中小企業融資規則、新座市緊急運転資金融資規則、新座市緊急運転資金融資規則等</t>
  </si>
  <si>
    <t>市と金融機関との協定に基づき運用する市制度融資利用者に対し支払利息の一部を市が補給した（中小企業利子補給金）。
また、日本政策金融公庫の融資利用者に対し支払利息の一部を市が補給した（新規創業利子補給金）。</t>
  </si>
  <si>
    <t>中小企業利子補給金</t>
  </si>
  <si>
    <t>新規創業利子補給金</t>
  </si>
  <si>
    <t>中小企業利子補給金の交付を通じ、市内事業者の経営の安定化支援につながった。
また、新規創業利子補給金の交付を通じ、起業後の経営が不安な時期の支援につながった。</t>
  </si>
  <si>
    <t>引き続き、市融資制度の運用し中小企業利子補給金の交付及び新規創業利子補給金の交付を通じて、市内事業者の経営の安定化を支援する。</t>
  </si>
  <si>
    <t>にいざビジネスサポート</t>
  </si>
  <si>
    <t>市内中小企業の事業振興を図るため、「にいざビジネスサポート事業」として「経営のワンストップ相談窓口」を設置し、専門家等による売上改善、拡大に繋がる提案、事業承継支援等のビジネスコンサルティング業務を行う。
また、補助金支援策を併せて実施し、ワンストップ窓口体制と相乗効果を図ることで、経営課題解決の一層の支援を図る。</t>
  </si>
  <si>
    <t>にいざビジネスサポート事業実施要綱</t>
  </si>
  <si>
    <t>市役所内に「経営のワンストップ相談窓口」を設置し、専門家（中小企業診断士）が相談企業の経営状況をヒアリングした上、経営課題を洗い出し、売上拡大や経営課題解決に繋がる提案等の経営相談業務を行った。経営上のあらゆる分野の相談に対応し、「何度でも」「無料で」「結果が出るまで」「伴走型で」をコンセプトとして支援した。
実施日：毎週水曜日及び金曜日午後２時～午後５時（１回１時間の相談時間で１日３コマ）
販路拡大等に資する市独自の補助制度も併せて実施した。</t>
  </si>
  <si>
    <t>経営相談実績件数</t>
  </si>
  <si>
    <t>新座市中小企業者ＩＴ・ＤＸ導入費補助金</t>
  </si>
  <si>
    <t>新座市経営革新計画支援事業補助金</t>
  </si>
  <si>
    <t>新座市小規模事業者持続化補助金</t>
  </si>
  <si>
    <t>Ａ：高まっている</t>
  </si>
  <si>
    <t>本事業は、専門家による経営コンサルティングを通じて「企業の本業支援を行い、事業者の最大の経営課題である売上改善等のサポートを行う」ことを目的に実施しており、このような課題解決を求める事業者から、多くの利用をいただいている（令和５年度の経営相談稼働率８８％(相談実績数／相談枠総コマ数)）。
また、創業を目指す方・創業間もない方向けの経営の基本を学ぶ講座（特定創業支援事業）も多く利用いただいている（講座実施回数：96回　受講者数：24名）。</t>
  </si>
  <si>
    <t>本事業の中軸である経営コンサルティング業務は引き続き実施していくが、今後、市内事業者同士で交流が持てるイベントの実施など、にいざビジネスサポート事業として、より効果的な事業者支援を進めていく。</t>
  </si>
  <si>
    <t>商工委員会</t>
  </si>
  <si>
    <t>新座市商工委員会を設置し、市内の商工業の振興に関する調査、研究及び審議を行う。</t>
  </si>
  <si>
    <t>新座市商工委員会条例</t>
  </si>
  <si>
    <t>新座市商工委員会を開催し、市内の商工業の振興に関する調査、研究及び審議を行った。</t>
  </si>
  <si>
    <t>商工委員会開催回数</t>
  </si>
  <si>
    <t>回</t>
  </si>
  <si>
    <t>市で行っているにいざビジネスサポート事業の進捗状況や、次年度における商工関係事業案など、市内商工業の振興に関する事項について審議を行うことができた。その中で、創業希望者を含む事業者支援の取組に対して好意的な意見が多かったことから、令和6年度についても支援策の周知により支援事業者をする方針とした。また、キャッシュレス決済利用者の拡大やクーポン事業の電子化を求める意見もあったことから、当該事業実施時にはこれらの意見と利用者の利便性を考慮した上で事業設計していくこととした。</t>
  </si>
  <si>
    <t>引き続き商工委員会を開催して調査、研究及び審議を行い、市内商工業の振興を図る。</t>
  </si>
  <si>
    <t>商店街活動推進</t>
  </si>
  <si>
    <t>各商店街の活性化及び振興を図るため、商店街の設備整備等のハード事業や集客に向けた催しの開催などのソフト事業を実施する商店会に対し、商店街活性化事業補助金を交付する。</t>
  </si>
  <si>
    <t>新座市商店街活性化事業補助金交付要綱</t>
  </si>
  <si>
    <t>街路灯電気料や来客用駐車場の借上料金等、商店街の設備に係る経費や商店街全体の売出やお祭りの開催に係る経費について補助金を交付した。</t>
  </si>
  <si>
    <t>新座市商店街活性化事業補助金交付金額</t>
  </si>
  <si>
    <t>商店会が実施する催しや商店会の設備整備に係る経費を補助することで商店会活動を後押しすることができ、地域活性化につながった。</t>
  </si>
  <si>
    <t>今後も商店会活動に対し継続的に補助を続け、地域活性化を図る。</t>
  </si>
  <si>
    <t>商工会補助</t>
  </si>
  <si>
    <t>市内商工業の活性化を図るため、新座市商工会に対し、補助を行う。
補助対象事業
新座市商工会補助金／中小企業生涯学習事業補助金／商店街一斉セール事業補助金／観光にいざ地域振興事業補助金／経営アドバイザー事業補助金／ＤＸ対応創業支援事業補助金</t>
  </si>
  <si>
    <t>団体等に交付する補助金等交付要綱</t>
  </si>
  <si>
    <t>商工会が行った対象事業に係る事業費について、補助金を交付した。</t>
  </si>
  <si>
    <t>補助金額</t>
  </si>
  <si>
    <t>市内事業者に対し、各種事業を行う商工会への補助を通して、市内商工業の活性化につながった。</t>
  </si>
  <si>
    <t>引き続き商工会への補助を通じて、市内産業の活性化を図る。</t>
  </si>
  <si>
    <t>新座快適みらい都市市民まつり</t>
  </si>
  <si>
    <t>市民のふれあいの場とふるさとづくりを促進し、地域コミュニティとふるさと意識の高揚を図るため、新座市商工会に対し、新座快適みらい都市市民まつり商工祭事業費の補助を行う。</t>
  </si>
  <si>
    <t>新座市補助金等の交付に関する規則</t>
  </si>
  <si>
    <t>新座市商工会に対し、新座快適みらい都市市民まつり商工祭事業費の補助を行った。</t>
  </si>
  <si>
    <t>商工祭内における各種催しにより、市民のふれあいの場やふるさとづくりを促進できた。
また、市内事業者の出店や、物産工業展における市内商工業者の自社製品及び物産の展示により、市内商工業の周知や振興を図ることができた。</t>
  </si>
  <si>
    <t>引き続き、商工会へ事業費の補助を行い、地域コミュニティとふるさと意識の高揚を図る。</t>
  </si>
  <si>
    <t>マイナポイント事務</t>
  </si>
  <si>
    <t>マイナポイントの申込期限が令和５年９月末まで延長となったことから、引き続き市民が円滑にマイナポイントの申込みができるよう支援を行う。</t>
  </si>
  <si>
    <t>市民が円滑にマイナポイントの申込ができるよう支援を行った。
【マイナポイント申込支援窓口】
　実施期間：令和５年４月１日から令和５年９月３０日
　実施日：平日及びマイナンバーカードの休日交付日
　時間：午前８時３０分から午後５時
　</t>
  </si>
  <si>
    <t>申込支援件数</t>
  </si>
  <si>
    <t>Ｃ：薄れている</t>
  </si>
  <si>
    <t>市でマイナポイント申込支援窓口を設置することで、より多くの市民が円滑にマイナポイントを申込むための支援ができた。</t>
  </si>
  <si>
    <t>マイナポイント第２弾の申込が令和５年９月末をもって終了したことに伴い、本事業も令和５年度で終了する。</t>
  </si>
  <si>
    <t>中小企業支援</t>
  </si>
  <si>
    <t>エネルギー・食料品価格等の物価高騰の影響を受けた市民に対し、市内中小企業で使用可能な３，０００円分のクーポンを全世帯に配布する。</t>
  </si>
  <si>
    <t>郵送期間：令和5年10月16日～11月16日　市内中小企業で使用可能な３，０００円分の「地域応援クーポン」を全世帯に配布した。
クーポン使用期間：令和5年10月16日～令和6年1月31日
換金額（予算執行額）：216,738,375円
換金率：85.6％
参加店舗数：440店舗</t>
  </si>
  <si>
    <t>換金額（予算執行額）</t>
  </si>
  <si>
    <t>換金率</t>
  </si>
  <si>
    <t>％</t>
  </si>
  <si>
    <t>参加店舗数</t>
  </si>
  <si>
    <t>本事業を通じて、市民の購買意欲の喚起及び地元業者を支援し、物価高騰の影響を受けている地域経済の活性化につながった。</t>
  </si>
  <si>
    <t>新型コロナウイルス感染症対応地方創生臨時交付金を活用した一過性の事業であるため、終了</t>
  </si>
  <si>
    <t>農地土埃防止対策</t>
  </si>
  <si>
    <t>農作物収穫後の農地は更地となり、春先に土埃が飛散するため、土壌改良の役割も果たす緑肥作物の種子（ヘイオーツ、小麦、ヘアリーベッチ）を希望する農家に無料配布し、農地から発生する土埃の防止を図る。</t>
  </si>
  <si>
    <t>農作物収穫後の農地は更地となり、春先に土埃が飛散するため、土壌改良の役割も果たす緑肥作物の種子（ヘイオーツ、小麦、ヘアリーベッチ）を希望する農家に無料配布し、農地から発生する土埃の防止を図った。</t>
  </si>
  <si>
    <t>配布戸数</t>
  </si>
  <si>
    <t>戸</t>
  </si>
  <si>
    <t>配布面積</t>
  </si>
  <si>
    <t>㎡</t>
  </si>
  <si>
    <t>緑肥種子の配布については毎年、農家から同程度の要望がある。
それに加え、農地の宅地化が進み、農地と宅地が混在している地域では、住民からの土埃対策の要望も多いことから、事業の必要性は高まっている。</t>
  </si>
  <si>
    <t>緑肥種子の配布については、要望のあった農家に配布するという制度設計ではあるが、前年度に住民から個別に要望があった農地の地権者に対しては、事前に要望を出すように啓発をする。</t>
  </si>
  <si>
    <t>レジャー農園管理</t>
  </si>
  <si>
    <t>新座市が運営する道場レジャー農園（７５区画）の利用者の利便を確保し、土に親しみやすい環境をつくるため、維持管理を行う。</t>
  </si>
  <si>
    <t>特定農地貸付けに関する農地法等の特例に関する法律</t>
  </si>
  <si>
    <t>道場レジャー農園の利用申請を管理しつつ、農園の美化に努めるため共用部分や空き区画の除草作業及び簡易トイレの設置を行った。
　令和５年度末時点での利用区画数　５３区画</t>
  </si>
  <si>
    <t>道場レジャー農園利用率</t>
  </si>
  <si>
    <t>除草発注回数</t>
  </si>
  <si>
    <t>簡易トイレ設置数</t>
  </si>
  <si>
    <t>基</t>
  </si>
  <si>
    <t>道場レジャー農園は市民に土と親しみやすい機会を提供することに役立っており、趣味としての農作業や作物の栽培から収穫までを経験できる食育といった利用者のニーズに対応することができた。
農園の美化に当たっては、空き区画を減らすことが除草回数の削減等のコスト抑制にも繋がるため、利用者数の増加に向けて更なる周知方法を検討していく必要がある。</t>
  </si>
  <si>
    <t>利用者増加に向けた周知方法を検討しながら、既存利用者からの要望等にも応えられるよう農園の維持管理に取り組んでいく。</t>
  </si>
  <si>
    <t>農業近代化資金利子補給</t>
  </si>
  <si>
    <t>農業近代化資金融通法に基づく制度資金を活用する農業者等の利子負担を軽減し、経営の安定化を図るため、融資金融機関と市の利子補給契約に基づき、１％以内の利子補給を行う。</t>
  </si>
  <si>
    <t>新座市農業近代化資金利子補給規程</t>
  </si>
  <si>
    <t>農業者の利子負担の軽減を図るため、農業経営の近代化を資するために農地の高度利用や新技術の導入を行う農業者に、新座市農業近代化資金利子補給規程に基づき最大１％の利子補給を行った。</t>
  </si>
  <si>
    <t>件数</t>
  </si>
  <si>
    <t>利子補給があることによって借入れに対する心理的ハードルが下がり、結果として農業経営の近代化に資するために農地の高度利用や新技術の導入に貢献している。</t>
  </si>
  <si>
    <t>農業近代化資金の利子補給について、実際に借入れまで至る案件は少ないものの、借入れを検討している農家からの相談は一定数あり、引き続き事業を行う必要がある。</t>
  </si>
  <si>
    <t>農業振興協議会補助</t>
  </si>
  <si>
    <t>都市近郊農業という環境の中で、農業後継者の育成及び農業経営の近代化を図り、市民に理解が得られる農業の振興を目指すため、新座市農業振興協議会に対し、補助を行う。</t>
  </si>
  <si>
    <t>新座市農業振興協議会からの補助金交付申請に対して、同団体の各種事業に必要な補助金の交付を行った。
　＜新座市農業振興協議会の主な実施事業＞
　　　レジャー農園管理、ファーマーズマーケット㏌新座市役所の開催、
　　　親子ふれあいイモ掘り大会の実施、農業に関する先進技術の視察研修など</t>
  </si>
  <si>
    <t>補助金交付件数</t>
  </si>
  <si>
    <t>新座市農業振興協議会は市民に理解が得られる農業の振興のために、レジャー農園管理やファーマーズマーケットの開催、親子ふれあいイモ掘り大会の実施等の事業によって農業と市民が関わり合う機会の創出を行った。</t>
  </si>
  <si>
    <t>引き続き農業後継者の育成及び農業経営の近代化を図りつつ、市民に理解が得られる農業の振興を目指していく。</t>
  </si>
  <si>
    <t>都市農業推進対策事業費補助</t>
  </si>
  <si>
    <t>農業の近代化を図ろうとする農業者及び農業団体に対し、農業用機器及び施設等に係る事業費の補助を行う。</t>
  </si>
  <si>
    <t>新座市都市農業推進対策事業費補助金交付要綱（決裁要綱）</t>
  </si>
  <si>
    <t>農業者及び農業団体からの補助金交付申請に対して、各種申請事業に必要な補助金額の交付を行った。
　＜主な対象事業＞
　　　ビニールハウスの設置、ビニールハウスの張替え、農作物等低温貯蔵施設の設置、
　　　果樹への自然災害防止施設の設置、野菜自動販売機の購入、トラクタの購入、人参
　　　洗浄機の購入など</t>
  </si>
  <si>
    <t>補助件数</t>
  </si>
  <si>
    <t>都市農業推進対策事業費補助事業は、都市近郊農地という環境の中で農業を意欲的に営み近代化を図ろうとする農業者を支える事業となっており、栽培された農作物が市内直売所や庭先販売所などで販売されることで、市民に地元野菜を入手できる機会を提供することにもつながっており、地産地消の推進にも役立っている。
対象事業については、時代とともに変化する農業事情にも対応した補助が行えるよう精査していく必要がある。</t>
  </si>
  <si>
    <t>農業の近代化事情について最新の情報を集めながら、より多くの農業者の要望に応えられるよう補助事業を行っていく。</t>
  </si>
  <si>
    <t>片山農産物直売所管理</t>
  </si>
  <si>
    <t>地産地消のより一層の推進を図るため、片山農産物直売所の用地を市が借上げ、無償で貸し付ける。</t>
  </si>
  <si>
    <t>地産地消のより一層の推進を図るため、片山農産物直売所の用地を市が借上げ、無償で貸し付た。</t>
  </si>
  <si>
    <t>集客数</t>
  </si>
  <si>
    <t>売上金額</t>
  </si>
  <si>
    <t>農家の販路の保証及び地産地消の促進に貢献できた。</t>
  </si>
  <si>
    <t>引き続き、農家の販路の保証及び地産地消の促進のため、継続する必要がある。</t>
  </si>
  <si>
    <t>市民のふれあいの場とふるさとづくりを促進し、地域コミュニティとふるさと意識の高揚を図るため、新座快適みらい都市市民まつり収穫祭実行委員会に対し、事業費の補助を行う。</t>
  </si>
  <si>
    <t>市民のふれあいの場とふるさとづくりを促進し、地域コミュニティとふるさと意識の高揚を図るため、新座快適みらい都市市民まつり収穫祭実行委員会に対し、事業費の補助を行った。</t>
  </si>
  <si>
    <t>新座快適みらい都市市民まつりを国際交流デー、すぐそこ新座発見ウォーキング、ボランティアまつりの３イベントとの合同開催することにより、相互に新たな客層を獲得し、市民のふれあいの場とふるさとづくりの促進及び地域コミュニティとふるさと意識の高揚を図ることに貢献できた。</t>
  </si>
  <si>
    <t>他イベントとの合同開催により、にぎわいが創出され、ふるさと意識が醸成されているため、現状のまま継続とする。</t>
  </si>
  <si>
    <t>一般事務（朝霞地区雇用対策協議会）</t>
  </si>
  <si>
    <t>新規学卒者の就職促進、管内産業が必要とする労働力の導入、中高年齢者等の労働力の活用等雇用対策の充実を図ることを目的に活動している朝霞地区雇用対策協議会に対し、活動経費を負担する。</t>
  </si>
  <si>
    <t>朝霞地区雇用対策協議会に対し、雇用対策の充実を図るための活動経費を負担した。</t>
  </si>
  <si>
    <t>朝霞地区雇用対策協議会負担金</t>
  </si>
  <si>
    <t>朝霞地区雇用対策協議会が実施する就職相談会や面接会に係る活動経費の負担をすることで、雇用対策の充実に貢献した。</t>
  </si>
  <si>
    <t>今後も、朝霞地区雇用対策協議会の活動経費の負担を通して雇用対策の充実を図る。</t>
  </si>
  <si>
    <t>勤労者住宅資金融資利子補給</t>
  </si>
  <si>
    <t>勤労者に労働金庫の住宅貸付制度を低利であっせんするため、市中金利と制度融資の金利との差額を中央労働金庫に利子補給する。</t>
  </si>
  <si>
    <t>勤労者に労働金庫の住宅貸付制度を低利であっせんするため、市中金利と制度融資の金利との差額を中央労働金庫に利子補給した。</t>
  </si>
  <si>
    <t>利子補給金額</t>
  </si>
  <si>
    <t>Ｃ：計画どおりに実施できず</t>
  </si>
  <si>
    <t>中央労働金庫に対し、既存借入分の利子補給の補給を行っているが、融資残高が減少しているため、利子補給額も減少している。</t>
  </si>
  <si>
    <t>Ⅳ：事業規模縮小</t>
  </si>
  <si>
    <t>本融資制度は平成27年度をもって制度を廃止しているが、既存借入れ分について利子補給を継続しているものであり、約定どおり返済されると残高が減っていくため、毎年減額となる。</t>
  </si>
  <si>
    <t>就労支援</t>
  </si>
  <si>
    <t>毎月第３木曜日にキャリアカウンセラーによる就業相談を実施する。
また、費用負担のないセミナー等を活用し、埼玉県や他市との共催により就労支援講座等を実施する。</t>
  </si>
  <si>
    <t>毎月第３木曜日にキャリアカウンセラーによる就業相談を実施した。
また、費用負担のないセミナー等を活用し、埼玉県や他市との共催により就労支援講座等を実施した。</t>
  </si>
  <si>
    <t>就業相談者数</t>
  </si>
  <si>
    <t>セミナー開催件数</t>
  </si>
  <si>
    <t>キャリアカウンセラーによる相談事業を通じて、就業に関する悩みについて相談する機会を提供できた。
また、県等と連携して、就職支援についてのセミナーを実施することができた。</t>
  </si>
  <si>
    <t>今後働き方が多様化していくなかで、あらゆる層に対して情報提供を行えるよう取り組む。</t>
  </si>
  <si>
    <t>消費生活相談</t>
  </si>
  <si>
    <t>市民の利益の擁護と消費生活の安定に寄与するため、消費生活センターを設置し、消費生活に関するトラブルについて、消費生活相談員が情報提供、助言及びあっせん交渉を行う。</t>
  </si>
  <si>
    <t>新座市消費生活センター条例</t>
  </si>
  <si>
    <t>商品やサービス等の消費生活に関する相談に対応するため、消費生活相談員を配置し、助言、あっせん等を行うことにより、消費者安全の確保に努めた。
１　相談日　月曜日から金曜日（祝日を除く）
２　時間　　午前１０時から午後４時</t>
  </si>
  <si>
    <t>相談件数</t>
  </si>
  <si>
    <t>市民からの消費生活に関する相談に対応し、助言やあっせん等を行い、消費者被害の回復や防止に寄与した。</t>
  </si>
  <si>
    <t>今後も市民からの相談に対応し、助言やあっせん等を行うことで消費者安全の確保に努める。</t>
  </si>
  <si>
    <t>消費者啓発</t>
  </si>
  <si>
    <t>多発する悪徳商法や特殊詐欺被害など、年々複雑化する消費生活に係るトラブルを未然に防ぎ、消費者の安全・安心を確保するため、講座の開催や啓発物の配布等を始めとする消費者啓発を行う。</t>
  </si>
  <si>
    <t>消費者トラブルを未然に防ぐため、小学生の子を持つ親子を対象に消費生活講座を開催した他、市内の中学校に中学３年生向けの啓発チラシの配布を行った。また、朝霞地区四市共同で消費生活情報誌「くらしのあかり」を作成し、市内公共施設、スーパーマーケット及び駅に設置した。</t>
  </si>
  <si>
    <t>消費生活講座参加人数</t>
  </si>
  <si>
    <t>啓発チラシ配布枚数</t>
  </si>
  <si>
    <t>枚</t>
  </si>
  <si>
    <t>朝霞地区四市共同作成消費生活情報誌発行部</t>
  </si>
  <si>
    <t>部</t>
  </si>
  <si>
    <t>多様化する消費者トラブルの中で、小学生の親子や中学３年生を対象に啓発事業を行ったことで、消費者の自立を促し、消費者トラブルを未然に防ぐことにつながった。
朝霞地区四市共同作成の消費生活情報誌「くらしのあかり」については、記事のテーマの決定や執筆依頼、校正等、事務量の多さに比べアンケートの回答率が低く、発行部数のうち実際に市民の手に渡っている部数の把握もしづらいことから、今後の啓発活動については検討の余地がある。</t>
  </si>
  <si>
    <t>引き続き、消費者トラブルの動向を注視し、時世に合った消費者啓発事業となるよう、内容を検討し実施する。</t>
  </si>
  <si>
    <t>ゼロカーボン推進</t>
  </si>
  <si>
    <t>環境課</t>
  </si>
  <si>
    <t>２０５０年までに二酸化炭素排出量を実質ゼロにする「新座市ゼロカーボンシティ」の実現に向けた取組として、公共施設に係る再エネ・省エネ設備の導入並びに市民及び事業者に対する補助を行う。</t>
  </si>
  <si>
    <t>重点対策加速化事業に採択された計画を基に、公共施設への再エネ・省エネ設備の導入と、市民及び事業者を対象とするゼロカーボン推進補助金を実施した。
【公共施設への再エネ・省エネ設備の導入実績】
太陽光発電設備を２施設
高効率空調機器を９施設
高効率照明機器を１０施設</t>
  </si>
  <si>
    <t>ゼロカーボン推進補助金の交付件数（合計）</t>
  </si>
  <si>
    <t>太陽光発電設備の出力（関節補助分を含む）</t>
  </si>
  <si>
    <t>kw</t>
  </si>
  <si>
    <t>公共施設への再エネ・省エネ設備の導入については、計画どおりに設備の導入が完了した。
また、ゼロカーボン推進補助金については、インターネットを見れないため事業の詳細が分からない等の意見があったため、周知方法の検討が必要だが、概ね想定どおりに市民及び事業者に補助金を交付できたため、再エネ・省エネ設備の普及は着実に進んでいるものと考える。</t>
  </si>
  <si>
    <t>公共施設への再エネ・省エネ設備の導入については、今後も計画どおり進めていく。
また、ゼロカーボン推進補助金については、更なる周知を図り、多くの市民及び事業者に利用してもらえるよう努めていく。</t>
  </si>
  <si>
    <t>廃棄物減量化・再資源化促進</t>
  </si>
  <si>
    <t>ごみの減量化及び再資源化を推進するため、次のごみ分別の周知徹底と市民のリサイクル意識の高揚を図る。
分別容器等の購入／不燃ごみ収集日程表及び年末・年始のごみ収集のお知らせの作成／ごみ分別アプリ保守委託／廃食用油の拠点回収及び保管業務／生ごみ処理機補助事業（２年間の時限的措置）</t>
  </si>
  <si>
    <t>新座市生ごみ処理容器購入費補助交付要綱</t>
  </si>
  <si>
    <t>ごみ分別アプリの保守委託、生ごみ処理容器購入費の補助、集積所で使う収集容器の購入や年末年始の収集のお知らせ・不燃ごみ収集日程表の作成を行った。</t>
  </si>
  <si>
    <t>ごみ分別アプリのダウンロード数</t>
  </si>
  <si>
    <t>Ａ：計画以上に実施</t>
  </si>
  <si>
    <t>ごみ分別アプリ「さんあ～る」について旧ごみ分別アプリ初年度ダウンロード数（平成28年度）は3,569件であり、再開初年度である令和5年度は4,001件となり、徐々に定着している結果である。
生ごみ処理容器購入費の補助については、予算執行率１００％と多くの市民にごみの減量化について周知を図ることができた。令和元年度の予算は104,000円であり、実績が20,900円となっている。今年度の予算は630,000円であり、9月には予算額に達した。
廃食用油回収については、リサイクル後の活用先について検討する必要がある。</t>
  </si>
  <si>
    <t>拡充を検討しながら、今後も廃棄物減量化・再資源化促進に向けてのごみ分別の周知徹底と市民のリサイクル意識の高揚を図っていく。</t>
  </si>
  <si>
    <t>集団資源回収</t>
  </si>
  <si>
    <t>町内会、小・中学校の保護者会、スポーツチームなどの登録団体が新聞、雑誌、段ボール、布類、飲料用紙パックなどの資源物を分別して排出し、協力事業者がこれを回収する。市は登録団体に対し、回収量に応じて奨励金を交付するとともに、協力事業者に対し補助を行う。
また、エネルギー価格高騰の影響を受けた集団資源回収事業協力事業者を支援する。</t>
  </si>
  <si>
    <t>新座市集団資源回収事業実施要綱、新座市集団資源回収事業協力事業者補助金交付要綱</t>
  </si>
  <si>
    <t>新座市集団資源回収事業実施要綱に基づき、登録団体が新聞、雑誌、段ボール、布類、飲料用紙パックなどの資源物を分別して排出し、協力事業者がこれを回収する。
令和4年度から事業復活し、登録団体に対し、回収量に応じて１kg当たり3円の奨励金を交付している。また、新座市集団資源回収事業協力事業者補助金交付要綱に基づき、集団資源回収品目5種類の回収量に応じて補助金を交付した。</t>
  </si>
  <si>
    <t>回収量</t>
  </si>
  <si>
    <t>kg</t>
  </si>
  <si>
    <t>令和５年度も国の地方創生臨時交付金を活用し、協力事業者に対し補助金単価を５円上げて交付した。また、登録団体に対しても、回収量に応じて１kg当たり3円、総額14,485,956 円の奨励金を交付した。
また、回収について取りこぼし件数が一定数あり、職員で対応することが多く、収集方法等について今後改善が必要である。</t>
  </si>
  <si>
    <t>今後も、町内会、小・中学校の保護者会、スポーツチームなどの登録団体が新聞、雑誌、段ボール、布類、飲料用紙パックなどの資源物を分別して排出し、協力事業者がこれを回収する。市は登録団体に対し、回収量に応じて奨励金を交付するとともに、協力事業者に対し補助を行っていく。</t>
  </si>
  <si>
    <t>一般廃棄物（可燃ごみ）収集運搬</t>
  </si>
  <si>
    <t>一般家庭から排出される可燃ごみについて、市内を２地域に分け各地域週２回の収集体制で、収集運搬業務を委託する。</t>
  </si>
  <si>
    <t>新座市廃棄物の減量及び適正処理に関する条例</t>
  </si>
  <si>
    <t>一般家庭から排出される可燃ごみについて、市内を２地域に分け各地域週２回の収集体制で、収集運搬業務を委託した。
【Ａ地区】業務日数　２０６日（平日１９４日、祝日１１日、特別日１日）
　　　　　車両数　　６台
【Ｂ地区】業務日数　２０６日（平日１９４日、祝日１１日、特別日１日）
　　　　　車両数　　１１台</t>
  </si>
  <si>
    <t>業務日数</t>
  </si>
  <si>
    <t>日</t>
  </si>
  <si>
    <t>実施内容のとおり収集運搬業務を委託し、実施した。
集積所の増加等に伴い人員や車両の不足が考えられる。委託業者と調整し、効率的なごみの収集・運搬体制を確保する必要がある。</t>
  </si>
  <si>
    <t>委託業者と連携して収集運搬業務を進めていく。</t>
  </si>
  <si>
    <t>一般廃棄物（不燃ごみ）収集運搬</t>
  </si>
  <si>
    <t>一般家庭から排出される不燃ごみ及び有害ごみについて、市内を１０地域に分け各地域２週間に１回の収集体制で、収集運搬業務を委託する。</t>
  </si>
  <si>
    <t>一般家庭から排出される不燃ごみ及び有害ごみについて、市内を１０地域に分け各地域２週間に１回の収集体制で、収集運搬業務を委託した。</t>
  </si>
  <si>
    <t>一般廃棄物（リサイクル資源）収集運搬</t>
  </si>
  <si>
    <t>一般家庭からリサイクル資源として排出されるビン、カン、ペットボトル及び資源プラスチックについて、市内を６地域に分け各地域週１回の収集体制で、収集運搬業務を委託する。</t>
  </si>
  <si>
    <t>一般家庭からリサイクル資源として排出されるビン、カン、ペットボトル及び資源プラスチックについて、市内を６地域に分け各地域週１回の収集体制で、収集運搬業務を委託した。</t>
  </si>
  <si>
    <t>一般廃棄物（粗大ごみ）収集運搬</t>
  </si>
  <si>
    <t>一般家庭から排出される粗大ごみについて、収集運搬業務等を委託するとともに、粗大ごみの収集及び一般廃棄物の環境センターへの直接搬入に係る申込受付業務等を委託する。
また、粗大ごみの申込受付等を効率的に処理するため、粗大ごみ収集等受付システムを運用するとともに、粗大ごみシールを市役所及び出張所で取り扱うほか、コンビニエンスストア等に販売を委託する。</t>
  </si>
  <si>
    <t>一般家庭から排出される粗大ごみについて、収集運搬業務等を委託するとともに、粗大ごみの収集及び一般廃棄物の環境センターへの直接搬入に係る申込受付業務等を委託した。
また、粗大ごみの申込受付等を効率的に処理するため、粗大ごみ収集等受付システムを運用するとともに、粗大ごみシールを市役所及び出張所で取り扱うほか、コンビニエンスストア等に販売を委託した。</t>
  </si>
  <si>
    <t>実施内容のとおり収集運搬業務を委託し、実施した。
人員や車両の不足が考えられるため、委託業者と調整の上、効率的なごみの収集・運搬体制を確保していく必要がある。</t>
  </si>
  <si>
    <t>動物死体収集運搬</t>
  </si>
  <si>
    <t>路上等の飼い主不明の動物死体の収集運搬及びペット動物死体の訪問収集運搬業務を委託する。</t>
  </si>
  <si>
    <t>路上等の飼い主不明の動物死体の収集運搬及びペット動物死体の訪問収集運搬業務を委託した。</t>
  </si>
  <si>
    <t>稼働回数</t>
  </si>
  <si>
    <t>実施内容のとおり収集運搬業務を委託し、実施した。
人員や車両の不足が考えられるため、委託業者と調整し、効率的な収集・運搬体制を確保していく必要がある。</t>
  </si>
  <si>
    <t>志木地区衛生組合負担金</t>
  </si>
  <si>
    <t>新座市・志木市・富士見市で構成する志木地区衛生組合への一般廃棄物処理業務に係る経費を負担する。
　構成市の負担割合
（１）均等割　２０％
（２）搬入量割　８０％</t>
  </si>
  <si>
    <t>志木地区衛生組合規約</t>
  </si>
  <si>
    <t>新座市・志木市・富士見市で構成する一部事務組合である志木地区衛生組合は、各構成市内から搬入された家庭系・事業系一般廃棄物の中間処理及び最終処分を担当しており、これらの事業に係る経費を各構成市が負担するもの。したもの。</t>
  </si>
  <si>
    <t>負担金総額に対する負担割合</t>
  </si>
  <si>
    <t>家庭系・事業系一般廃棄物の中間処理を行う志木地区衛生組合の事業に係る経費を各構成市が負担しており、適切に処理が実施されている。</t>
  </si>
  <si>
    <t>中間処理場である環境センターを志木地区衛生組合で運営しており、市民の生活から切り離せないものになっているので、今後も構成市で運営費を負担していく予定。</t>
  </si>
  <si>
    <t>ふれあい収集運搬</t>
  </si>
  <si>
    <t>日常生活によって発生する一般廃棄物を自ら集積所へ持ち出すことが困難な世帯に対し、個別に訪問収集することで日常生活における身体的負担を軽減し市民生活の向上を図る。</t>
  </si>
  <si>
    <t>新座市ふれあい収集実施要綱</t>
  </si>
  <si>
    <t>日常生活によって発生する家庭系一般廃棄物を自ら集積所へ持ち出すことが困難な世帯に対して、戸別に訪問収集することで日常生活における身体的負担を軽減し市民生活の向上を図った。</t>
  </si>
  <si>
    <t>申請世帯数</t>
  </si>
  <si>
    <t>世帯</t>
  </si>
  <si>
    <t>利用決定世帯数</t>
  </si>
  <si>
    <t>中止世帯数</t>
  </si>
  <si>
    <t>取下げ世帯数</t>
  </si>
  <si>
    <t>対象地域を段階的に広げ、また、対象要件を要介護認定と障がい者手帳を持っている者のみの世帯として試験的に事業開始した。利用対象は限定しているが、ケアマネジャーの意見も明記されるなど利用決定の判断に支障はなく、手続も円滑に進められている。</t>
  </si>
  <si>
    <t>対象要件の緩和が課題となっているため、地域包括支援センターの協力を得ることができるか等の調整が必要となる。</t>
  </si>
  <si>
    <t>基地対策</t>
  </si>
  <si>
    <t>政策課</t>
  </si>
  <si>
    <t>米軍及び自衛隊の基地が所在する市として、交付金の増額や航空機等の飛行活動に関する安全確保などについて、全国基地協議会及び防衛施設周辺整備全国協議会を通じて要望活動を実施する。
また、大和田米軍通信基地とその周辺住民との円滑な関係を構築するため、周辺環境の保全などを目的とした住民組織の活動を支援する。</t>
  </si>
  <si>
    <t>全国基地協議会及び防衛施設周辺整備全国協議会を通じて、交付金の増額や航空機等の飛行活動に関する安全確保などについて、要望活動を実施するとともに、合同定期総会及び研修会へ参加し、情報収集等に努めた。</t>
  </si>
  <si>
    <t>要望提出（調査回答）回数</t>
  </si>
  <si>
    <t>合同定期総会参加回数</t>
  </si>
  <si>
    <t>合同中央研修会参加回数</t>
  </si>
  <si>
    <t>各1</t>
  </si>
  <si>
    <t>全国の米軍及び自衛隊の所在する自治体と共に要望活動等を実施することで、助成交付金に関する調査研究、具体的解決策の強力な推進や、自衛隊等の行為によって生じる損失の補償、障害の防止及び防衛施設周辺の整備を促進することによる関係住民の生活の安定及び福祉の向上を図ることにつながっている。</t>
  </si>
  <si>
    <t>引き続き、全国基地協議会及び防衛施設周辺整備全国協議会を通じた要望活動や、情報収集等を実施する。
また、適切な情報発信や住民支援等を実施することにより、住民生活の安定及び福祉の向上を目指す。</t>
  </si>
  <si>
    <t>環境審議会</t>
  </si>
  <si>
    <t>環境の保全等に関する施策を総合的かつ計画的に推進する上で必要な事項について新座市環境審議会で審議する。</t>
  </si>
  <si>
    <t>環境基本法、新座市環境基本条例</t>
  </si>
  <si>
    <t>新座市環境基本計画に基づき、環境審議会を開催し、第２次新座市環境基本計画、第３次新座市地球温暖化対策実行計画に関する審議を行った。
新座市環境審議会の構成員　８名（会長、副会長、委員）※定員１０名
＜令和６年１月１９日開催＞
審議内容　第２次新座市環境基本計画年次報告書（令和４年度版）に関する事項について
　　　第３次新座市地球温暖化対策実行計画における令和４年度実施状況の報告について</t>
  </si>
  <si>
    <t>環境審議会開催回数</t>
  </si>
  <si>
    <t>環境審議会委員数</t>
  </si>
  <si>
    <t>環境審議会は、環境の保全等に関する施策を総合的かつ計画的に推進する上で必要な事項を審議するため、環境基本法第４４条及び新座市環境基本条例第２４条の規定に基づき、設置された機関であり、近年、頻発する災害の激甚化の原因と考えられる気候変動の緩和及び適応策や、地球温暖化対策として温室効果ガスの排出量実質ゼロを目標とするゼロカーボンシティ実現に向けた取組等、環境行政における課題が山積する中で、市職員と委員の間で意見交換を行い、環境行政の一層の充実のため、相互理解を深めた。
環境審議会開催に当たっては、審議会の場以外にも、各委員から意見や質疑応答の場を募る機会を適宜設けること等により、審議内容についてより一層の充実を目指していく必要がある。</t>
  </si>
  <si>
    <t>審議会の審議内容の充実を検討しながら、今後も環境審議会を開催し、市と委員（有識者）がより一層の連携・協力を図り、市の課題やあるべき姿を共有して、より一層民意を反映した環境行政の推進を図っていく。</t>
  </si>
  <si>
    <t>雑草等除去</t>
  </si>
  <si>
    <t>新座市あき地の環境保全に関する条例により空き地の環境の保持、市民の生活の安定等を目的とし、雑草が繁茂している空き地について、所有者又は管理者に対して雑草等の除去をするよう指導する。
空き地の所有者等が自ら雑草等の除去をできない場合は、市が代行して雑草等除去業務の委託を行う。</t>
  </si>
  <si>
    <t>新座市あき地の環境保全に関する条例</t>
  </si>
  <si>
    <t>あき地の所有者に通知で雑草等の除去の指導を行い、必要に応じて市が代行して委託業者に対し、雑草等除去業務の依頼をした。</t>
  </si>
  <si>
    <t>市から委託業者への雑草除去の依頼件数</t>
  </si>
  <si>
    <t>パトロールで現況を確認することで、喫緊で整理が必要な土地を漏れなく管理している。その上で、必要に応じて土地の所有者に通知を送付し、委託業者に雑草等の除去を依頼することにより、環境保持ができている。
市に雑草除去を代行委託する土地所有者はほぼ固定化されており、土地所有者が市へ委託せずに雑草除去を実施すれば市の負担も軽減するものの、現実的には難しい状況である。</t>
  </si>
  <si>
    <t>パトロールや所有者への通知を継続して実施していく。
通知に対し、土地所有者の対応が遅れる場合があるので、その際の対応を検討し、環境の保持に努めていく。</t>
  </si>
  <si>
    <t>不法投棄対策</t>
  </si>
  <si>
    <t>公道等の不法投棄物については、業者に回収業務を委託する。
職員が市内を巡回中に発見した場合や市民から通報があった場合は、業者に連絡し、回収を行い、分別して処分する。</t>
  </si>
  <si>
    <t>廃棄物の処理及び清掃に関する法律</t>
  </si>
  <si>
    <t>公道における不法投棄物の回収については、業者に業務を委託した。また、職員が市内を巡回中に発見した場合や市民から通報があった場合は、職員による回収又は業者に依頼し、回収を行い、分別して処分した。</t>
  </si>
  <si>
    <t>不法投棄件数</t>
  </si>
  <si>
    <t>不法投棄回収の委託化に関して、計画どおりに実施はされている。しかしながら、集積所に対する投棄物の回収に関しては、集積所の管理は利用者であること等を踏まえると一考の必要がある。</t>
  </si>
  <si>
    <t>現状では、公道といった場所の不法投棄の回収を委託しており、今後も同様に委託事業を実施していく。
また、集積所に関しては、不法投棄であるか否かの判断を行い、不法投棄と判断した場合は回収を実施することで考えている。</t>
  </si>
  <si>
    <t>スズメバチ駆除</t>
  </si>
  <si>
    <t>衛生害虫であるスズメバチは、不特定多数の市民に被害を及ぼし、刺された場合には生命の危険にさらされることもあるため、公共施設にできたスズメバチ等の巣について、専門業者に駆除を委託する。
また、専門業者に依頼してスズメバチの巣を駆除した市民等に対する補助を行う。</t>
  </si>
  <si>
    <t>市公共施設に営巣したスズメバチやアシナガバチ等の巣について、専門業者に駆除を委託した。
また、民有地に営巣されたスズメバチの巣を専門業者に依頼し駆除した市民等に対する補助を行った。</t>
  </si>
  <si>
    <t>公共施設駆除件数</t>
  </si>
  <si>
    <t>スズメバチの営巣については、その年にて場所が異なるため、一概に比較は難しいが、駆除依頼の件数にばらつきがあるが、事業としては概ね順調といえる。
今後の課題として、民有地のスズメバチ駆除の補助金交付について、スズメバチの巣駆除そのものを市の委託事業とすることを検討する必要がある</t>
  </si>
  <si>
    <t>今後についても、市公共施設に営巣されたものは施設管理の観点から市が駆除を委託により実施し、民有地に営巣されたスズメバチの巣の撤去については補助事業として実施していく。
また、民有地のスズメバチ駆除の補助金交付について、スズメバチの巣駆除そのものを市の委託事業とするか検討する。</t>
  </si>
  <si>
    <t>有害鳥獣捕獲</t>
  </si>
  <si>
    <t>カラスによる人間への威嚇・攻撃などの被害を減らすため、カラスの巣・雛・卵の撤去を行う。
また、埼玉県アライグマ防除実施計画に基づき、生態系に悪影響を及ぼすアライグマの捕獲を実施する。</t>
  </si>
  <si>
    <t>外来生物による生態系等に係る被害の防止に関する法律など</t>
  </si>
  <si>
    <t>市民の申請に基づき、委託業者に対して、巣の撤去、罠の設置、捕獲した鳥獣の処分等を依頼した。</t>
  </si>
  <si>
    <t>アライグマの捕獲依頼件数</t>
  </si>
  <si>
    <t>アライグマ捕獲数</t>
  </si>
  <si>
    <t>匹</t>
  </si>
  <si>
    <t>カラスの巣落としについては、依頼件数が0件だった（年度により件数の増減がある。）。
アライグマについては、春先の目撃情報が多く、中にはアライグマに攻撃された案件もあり、アライグマの生息域が広がっていると思われ、本事業の重要性が高まっているものと考える。
次年度は、アライグマの生息域等の調査を行い、アライグマの捕獲を円滑に行えるよう進めていく。</t>
  </si>
  <si>
    <t>委託業者と連携して有害鳥獣捕獲事業の充実を進めていくとともに、市民の依頼があれば迅速に対応していく。</t>
  </si>
  <si>
    <t>ペット管理</t>
  </si>
  <si>
    <t>狂犬病の発生を予防し公衆衛生の向上を図るため、集合狂犬病予防注射を実施するとともに、犬の登録や狂犬病予防注射の実施状況を畜犬管理システムで管理する。
また、市民に対して犬のふん害防止及び適正飼養に対する意識の啓発を図り、市民の良好な生活環境の確保に努めるとともに、犬のふん害防止看板を配布する。</t>
  </si>
  <si>
    <t>狂犬病予防法</t>
  </si>
  <si>
    <t>4月に集合狂犬病予防注射を実施し、畜犬管理システムで犬の登録及び狂犬病予防注射の実施状況を管理した。
また、広報にて、市民に対して犬のふん害防止及び適正飼養に対する意識の啓発を図り、ふん害防止看板を配布した。</t>
  </si>
  <si>
    <t>登録数（20歳以上を除く）</t>
  </si>
  <si>
    <t>頭</t>
  </si>
  <si>
    <t>狂犬病予防注射済票の配布数</t>
  </si>
  <si>
    <t>集合狂犬病予防注射の注射実施数</t>
  </si>
  <si>
    <t>登録について、マイクロチップ装着義務化に伴う「ワンストップサービス」を令和4年9月から導入し、令和5年度も継続しており、昨年度に比べ登録頭数は微増している。また、集合狂犬病予防注射及び全体の注射数も同様に微増している。
犬のふん害防止及び適正飼養に対する意識の啓発については、看板の廃止だけでなく、イエローチョーク作戦の奨励も行っているところだが、今後はより多くの市民に活用してもらえるよう、啓発方法を検討していく必要がある。</t>
  </si>
  <si>
    <t>狂犬病予防注射率の向上や犬のふん害防止並びに適正飼養に対する意識の啓発等について、現在の運用を見直し、より充実した内容にした上で、市民の良好な生活環境の確保に努める。</t>
  </si>
  <si>
    <t>駅前公衆トイレ管理</t>
  </si>
  <si>
    <t>志木駅前及び新座駅前の２か所の公衆トイレの管理を行う。
不特定多数の利用者がいることから汚れる度合いも高いため、日常清掃及び定期清掃を行い、常に清潔に利用できるよう管理する。</t>
  </si>
  <si>
    <t>志木駅前公衆トイレ及び新座駅前公衆トイレそれぞれ毎日（２回）清掃を行う日常清掃、月１回専門的な清掃を実施する定期清掃を実施した。</t>
  </si>
  <si>
    <t>日常清掃回数</t>
  </si>
  <si>
    <t>定期清掃回数</t>
  </si>
  <si>
    <t>公衆トイレを市民等に使用してもらうため、トイレの清潔を保つためにも各清掃は必要である。</t>
  </si>
  <si>
    <t>公衆トイレの清潔を保つため、今後も同様に清掃委託にて業務を行っていく。</t>
  </si>
  <si>
    <t>路上喫煙防止</t>
  </si>
  <si>
    <t>新座市路上喫煙の防止に関する条例に基づき、路上喫煙禁止地区に指定している志木駅、新座駅及びひばり通りの周辺において、路上喫煙防止の周知・啓発を図るとともに、路上喫煙防止パトロールを業務委託により実施する。</t>
  </si>
  <si>
    <t>新座市路上喫煙の防止に関する条例</t>
  </si>
  <si>
    <t>路上喫煙禁止地区に指定している志木駅、新座駅及びひばり通りの周辺において、路上喫煙防止の周知・啓発を図るとともに、志木駅及び新座駅周辺の路上喫煙禁止地区内の路上喫煙防止パトロールを業務委託により実施した。</t>
  </si>
  <si>
    <t>路上喫煙防止パトロール委託日数</t>
  </si>
  <si>
    <t>路上喫煙防止パトロールについては予定どおり実施がされた。
パトロール時間に関しては、現在、午前７時から午前９時であるが、効果を上げるため、より通勤時間内に実施することが必要である。
Ｒ６年度からは、パトロールの頻度は上げつつ、経費の縮減を図るため、委託先をシルバー人材センターに切り替える方針とした（週２日から週５日に変更）。</t>
  </si>
  <si>
    <t>路上喫煙防止の啓発・周知については引き続き広報等を通じて実施し、路上喫煙防止パトロールについては、パトロール時間を変更し、通勤時間である午前６時３０分から午前８時３０分の時間帯で実施していく。</t>
  </si>
  <si>
    <t>環境ボランティア</t>
  </si>
  <si>
    <t>環境美化・環境保全に係る次のボランティア活動を展開する。
にいざまち美化パートナー/違反簡易広告物除去推進員/地域クリーン活動/新座市環境保全協力員/その他のボランティア団体による清掃活動</t>
  </si>
  <si>
    <t>環境美化・環境保全に係るボランティア活動を展開した。
・市内の市道等の清掃等といった環境保全活動
　にいざまち美化パートナー、新座市環境保全協力員、その他清掃ボランティア団体
・電柱等に貼られた違反簡易広告物を撤去する活動
　違反簡易広告物除去推進員
・町内会単位で年２回の清掃活動に協力してもらうもの
　地域クリーン活動</t>
  </si>
  <si>
    <t>ボランティア団体数</t>
  </si>
  <si>
    <t>違反簡易広告物除却推進員数</t>
  </si>
  <si>
    <t>地域クリーン活動参加数</t>
  </si>
  <si>
    <t>一時、新型コロナの影響により活動自粛等をしていた団体も徐々に活動再開するようになり、ほぼコロナ前の活動状況まで回復しているため、ほぼ計画どおりに実施されている。</t>
  </si>
  <si>
    <t>今後も引き続き、活動の各ボランティア団体への支援を行っていき、事業の継続を図っていく。</t>
  </si>
  <si>
    <t>雨水貯留槽設置費補助</t>
  </si>
  <si>
    <t>限りある資源の有効利用や溢水対策等の一環として、雨水貯留槽を設置した市民に対し、設置費用の一部を補助する。</t>
  </si>
  <si>
    <t>雨水貯留槽を設置した市民に対し、設置費用の一部の補助を実施した。</t>
  </si>
  <si>
    <t>令和5年8月までに補助申請がなかったことから、従来の市ホームページ及び市役所庁舎や公民館等公共施設でのパンフレットの配布に加え、市内ホームセンター等雨水貯留槽を取り扱うポスター掲示を行い周知活動を行ったところ令和5年9月から翌3月までに補助件数が４件に増加したことから、翌年度以降は申請件数は増加すると予測できるため、おおむね計画どおりに実施できていると判断した。
今後もPR活動を通じて、制度の周知に努めていく。</t>
  </si>
  <si>
    <t>雨水貯留槽を取り扱う市内ホームセンターへのポスター掲示の継続など、市民に向けたPR活動を積極的に行い、周知に努めていく。</t>
  </si>
  <si>
    <t>公害測定事務</t>
  </si>
  <si>
    <t>環境状況の把握のために、騒音、振動、悪臭、放射線等の公害測定を行う。</t>
  </si>
  <si>
    <t>騒音規制法、振動規制法、悪臭防止法</t>
  </si>
  <si>
    <t>市民からの公害に対する苦情等に対応するため、騒音計や振動計、パックテスト等を用いて、環境状況を把握した。</t>
  </si>
  <si>
    <t>自動車騒音（点的評価）の測定道路</t>
  </si>
  <si>
    <t>路線</t>
  </si>
  <si>
    <t>水質測定用パックテストの購入内訳</t>
  </si>
  <si>
    <t>項目</t>
  </si>
  <si>
    <t>放射線測定機器の市民貸出実績</t>
  </si>
  <si>
    <t>自動車騒音（点滴評価）を関越自動車道、保谷志木線、志木街道の３路線で実施し、いずれも環境基準（午前６時～午後１０時まで：70デシベル以下、午後１０時～午前６時まで：65デシベル以下）を達成していた。また、ＪＲ武蔵野線の鉄道騒音・振動測定については、年一回、野火止６－６－１６付近で測定を行うことができた。
公害測定業務で使用するパックテストについて、予定通り購入し、水質異常に関する申立があった際の、初期対応として使用をした。使用期限が約1年間のため、期限切れや購入忘れがないか注意をする必要がある。
放射線量測定機器の市民貸出について、令和５年度は５件貸出を行った。例年、５、６件程度の貸出依頼があり、今後も広報やホームページ等で周知を行っていく。</t>
  </si>
  <si>
    <t>自動車騒音や水質測定、放射線測定等、いずれの測定事務も市内の環境状況の把握に貢献していると考えられる。市民からの公害に対する苦情等に対応するため、騒音計や振動計、パックテスト等を用いて、引続き環境状況の把握に努める。</t>
  </si>
  <si>
    <t>河川等水質測定</t>
  </si>
  <si>
    <t>野火止用水の水質汚濁の状況を監視するため、夏・冬の年２回、水質測定を実施する。</t>
  </si>
  <si>
    <t>野火止用水において、夏・冬の年２回、水質測定を実施した。
野火止用水：３地点（都県境、西堀分岐点及び保全区間終了点）
調査項目９項目（水素イオン濃度（pH）、生物化学的酸素要求量（BOD）、浮遊物質量（SS）、大腸菌群数、溶存酸素量（DO）、陰イオン界面活性剤（MBAS）、全窒素、全燐、流量）</t>
  </si>
  <si>
    <t>測定回数</t>
  </si>
  <si>
    <t>測定箇所</t>
  </si>
  <si>
    <t>地点</t>
  </si>
  <si>
    <t>年２回、３地点での測定を予定どおり実施することができた。
測定値は基準値に適合しているが、突発的に測定値が悪化する可能性もあるため、今後も引き続き測定を実施する必要がある。</t>
  </si>
  <si>
    <t>引き続き、野火止用水の水質測定を実施していくことで、より一層環境保全に努めていく。</t>
  </si>
  <si>
    <t>湧水水質検査</t>
  </si>
  <si>
    <t>市内にある代表的な湧水について、環境行政の参考とするため、年１回、水質検査（１４項目）及び流量測定（野寺三丁目湧水を除く。）を行う。</t>
  </si>
  <si>
    <t>市内３か所の湧水（妙音沢大沢、妙音沢小沢及び野寺３丁目湧水）について、９月に水質検査及び流量測定を実施した。
妙音沢大沢及び妙音沢小沢：調査項目１４項目＋流量
野寺３丁目湧水：調査項目１４項目
調査項目１４項目内訳（一般細菌、大腸菌、亜硝酸態窒素、硝酸態窒素及び亜硝酸態窒素、塩化物イオン、有機物、pH値、臭気、色度並びに濁度、トリクロロエチレン、テトラクロロエチレン、1,1,1ートリクロロエタン、アンモニア態窒素）</t>
  </si>
  <si>
    <t>測定地点</t>
  </si>
  <si>
    <t>令和５年度測定の結果、妙音沢大沢と野寺三丁目湧水で大腸菌が不適合であり、他１３項目は水質基準に適合であった。また、妙音沢小沢は全１４項目が水質基準に適合であった。
過去に不適合となったのは「大腸菌」、「一般細菌」及び「硝酸態窒素及び亜硝酸態窒素」の３種類であり、「大腸菌」の項目が不適合となる場合が最も多い。
測定結果は、天候に左右される場合はあるため、引き続き水質測定を行い、水質の安定に努めていく必要がある。</t>
  </si>
  <si>
    <t>引き続き、市内３地点（妙音沢大沢、妙音沢小沢及び野寺３丁目湧水）の水質測定を行い、水質の安定に努めていく。</t>
  </si>
  <si>
    <t>朝霞地区一部事務組合負担金</t>
  </si>
  <si>
    <t>新座市・朝霞市・志木市・和光市で構成する朝霞地区一部事務組合事務のうち、し尿処理場の管理運営に係る経費を負担する。
　構成市の負担割合
（１）均等割　３５％　（２）人口割　１３％（３）処理人口割　５２％</t>
  </si>
  <si>
    <t>朝霞地区一部事務組合規約</t>
  </si>
  <si>
    <t>・新座市・朝霞市・志木市・和光市で構成する朝霞地区一部事務組合が共同処理する事務について、４市から一般廃棄物処理業許可業者により搬入されたし尿及び浄化槽汚泥などを処理する、し尿処理場の管理運営に要する経費を負担したもの。</t>
  </si>
  <si>
    <t>４市から一般廃棄物処理業許可業者により搬入されたし尿及び浄化槽汚泥などを処理するため、し尿処理場の管理運営に要する経費を負担した。</t>
  </si>
  <si>
    <t>し尿処理場の運営は、生活から切り離せないものであるため、今後とも継続してし尿処理場の管理運営のため、構成市により経費を負担していく。</t>
  </si>
  <si>
    <t>墓所管理</t>
  </si>
  <si>
    <t>市営墓園の墓所に係る維持管理を行う。
新座メモリアルグループを指定管理者とする（令和４年度～令和８年度）。</t>
  </si>
  <si>
    <t>新座市営墓園条例、新座市営墓園規則</t>
  </si>
  <si>
    <t>新座市営墓園の墓所に係る維持管理（指定管理）及び墓所返還に係る事務を実施した。</t>
  </si>
  <si>
    <t>新座市営墓園定例会</t>
  </si>
  <si>
    <t>指定管理及び返還墓所の公募について、計画どおり実行することができた。
指定管理について、令和５年度は５年に一度の管理料納付書発送業務が行われたが、繁忙期には人員を加配する等、計画的に運用が図られた。
返還墓所の公募については、繰上げ当選者含め、５４名が当選し、新たに一般墓所の使用権利者となった。</t>
  </si>
  <si>
    <t>令和４年度から令和８年度まで、新座メモリアルグループを指定管理者とすることとなっている。令和５年度には合葬墓を設置し、令和６年度から運用開始する。引き続き丁寧且つ確実に使用権利者に対応できるよう、指定管理者と連携していく。
返還墓所については、適宜公募を行う。新座市営墓園の一般墓所（約６，６００基）は、ほぼ空きがない状態で、公募を行ったとしても抽選により落選してしまう方もいる。また、後継がいない等の問題も生じている。このような昨今のニーズに対応した永代供養型の墳墓として、合葬墓を設置したため、引き続き指定管理者と密に連携し、運用に当たる必要がある。このため、今後の方向性については現状継続とした。</t>
  </si>
  <si>
    <t>墓所施設整備</t>
  </si>
  <si>
    <t>市営墓園の区画ブロックの老朽化が進んでいるため、境界石等の維持補修工事を行う。
また、市営墓園敷地内から敷地外へ越境した樹木の伐採を行う。
さらに、市営墓園内に合葬墓を設置する。</t>
  </si>
  <si>
    <t>越境樹木の伐採、境界石の補修工事、合葬墓実施設計（※）（令和４年度事業：６，０２８千円）、合葬墓設計工事を実施した。
※　新座市営墓園合葬墓設置工事設計委託料については、令和５年度実施予定の時期を前倒し、令和４年度から実施した。しかしながら令和４年度内の事業完了が困難であり、令和５年度へ繰り越したもの（金額：6,027,700円）。</t>
  </si>
  <si>
    <t>越境樹木の伐採</t>
  </si>
  <si>
    <t>本</t>
  </si>
  <si>
    <t>境界石の補修工事</t>
  </si>
  <si>
    <t>・越境樹木の伐採
　市営墓園西側斜面樹木：Ａ工区（伐採３本、剪定１本）、Ｂ工区（伐採１本、剪定１本）、陸上自衛隊朝霞駐屯地への越境樹木２０本、市場坂通りへの越境樹木１８本を伐採及び剪定した。樹木は自然物であるため、突発的に伐採等の需要が生じる可能性がある。需要に応じ適宜対応したため、実施状況については計画以上に実施とした。
・境界石の補修工事
　１９か所（境界石２０本）を補修
・合葬墓実施設計及び設計工事
　合葬墓の設置が完了し、新たに約４，０００体埋蔵可能となった。</t>
  </si>
  <si>
    <t>樹木医による市営墓園内危険木調査で、枯れて倒木等の危険性が高い樹木が確認された。このため、必要性に応じて継続的に剪定伐採工事を行う必要がある。
また、市営墓園の区画ブロックにおいて、境界石及び門柱の崩れ等が発生している。補修対象基数が多いことから、毎年一定基数補修を行う予定である。
このため、今後の方向性は「現状のまま継続」とした。</t>
  </si>
  <si>
    <t>集会施設管理</t>
  </si>
  <si>
    <t>市営墓園の集会施設（斎場、和室、洋室、安置室等）に係る維持管理を行う。
新座メモリアルグループを指定管理者とする（令和４年度～令和８年度）。</t>
  </si>
  <si>
    <t>指定管理者による、市営墓園の集会施設に係る維持管理を実施した。また、維持管理に伴い施設内の空調機器を借上げた。</t>
  </si>
  <si>
    <t>市営墓園駐輪場屋根修繕</t>
  </si>
  <si>
    <t>式</t>
  </si>
  <si>
    <t>市営墓園池の循環排水ポンプ交換工事</t>
  </si>
  <si>
    <t>台</t>
  </si>
  <si>
    <t>・集会施設の維持管理：大きな問題はなく、維持管理が行われた。
・市営墓園駐輪場屋根修繕：平成３０年度に発生した台風によって、駐輪場の屋根が吹き飛ばされたため、１式設置した。
・市営墓園池の循環排水ポンプ交換工事：令和５年度に循環排水ポンプが故障したため、故障したポンプの交換工事を行った。
施設の修繕については、自然災害や老朽化により突発的に生じたたものであった。このような修繕を含む集会施設の維持管理は、使用権利者の安全を考慮すると必要性があることから、上記の評価とした。</t>
  </si>
  <si>
    <t>引き続き、指定管理者による市営墓園の集会施設に係る維持管理を行う。
また、新座市営墓園の集会施設は老朽化している箇所が多いため、修繕が必要な箇所が判明した場合には、適宜修繕を行う必要がある。
このため、今後の方向性としては「現状のまま継続」とした。</t>
  </si>
  <si>
    <t>広域行政</t>
  </si>
  <si>
    <t>朝霞地区４市において、４市共用の火葬場の設置に向け、任意の協議会を設置して検討を行う。</t>
  </si>
  <si>
    <t>朝霞地区４市共用火葬場設置検討のため、協議会事務局において、基本構想の策定作業を進めた。
また、定期的に協議会及び調整会議を開催し、協議を行った。
朝霞地区４市共用火葬場設置検討協議会の構成員　４人（４市の市長）
朝霞地区４市共用火葬場設置検討協議会調整会議の構成員　１６人（４市の企画部門及び環境部門の部課長）
朝霞地区４市共用火葬場設置検討協議会事務局員　５人（志木市２人、３市１人ずつ）</t>
  </si>
  <si>
    <t>協議会開催回数</t>
  </si>
  <si>
    <t>調整会議開催回数</t>
  </si>
  <si>
    <t>令和５、６年度の２年間で策定予定の朝霞地区４市共用火葬場設置基本構想について、令和５年分作業は予定どおりの進捗となった。
また、定期的に協議会及び調整会議を行うことで、朝霞地区４市間で進捗の確認、課題の共有等を行うことができた。
早期の施設整備に向けて整備手法、スケジュール等効率的な進め方を検討していく必要がある。</t>
  </si>
  <si>
    <t>火葬場を設置する必要性は高いものと考えられるため、早期の施設整備に向けて効率的に進められるよう、引き続き朝霞地区４市で協議を行いながら、設置に向けた検討を進める。</t>
  </si>
  <si>
    <t>事業名をクリックすると帳票を表示します</t>
    <rPh sb="0" eb="2">
      <t>ジギョウ</t>
    </rPh>
    <rPh sb="2" eb="3">
      <t>メイ</t>
    </rPh>
    <rPh sb="11" eb="13">
      <t>チョウヒョウ</t>
    </rPh>
    <rPh sb="14" eb="16">
      <t>ヒョウジ</t>
    </rPh>
    <phoneticPr fontId="4"/>
  </si>
  <si>
    <t>所管課</t>
    <rPh sb="0" eb="2">
      <t>ショカン</t>
    </rPh>
    <rPh sb="2" eb="3">
      <t>カ</t>
    </rPh>
    <phoneticPr fontId="4"/>
  </si>
  <si>
    <t>決算額(千円)</t>
    <rPh sb="0" eb="2">
      <t>ケッサン</t>
    </rPh>
    <rPh sb="2" eb="3">
      <t>ガク</t>
    </rPh>
    <rPh sb="4" eb="6">
      <t>センエン</t>
    </rPh>
    <phoneticPr fontId="4"/>
  </si>
  <si>
    <t>実施状況</t>
    <rPh sb="0" eb="2">
      <t>ジッシ</t>
    </rPh>
    <rPh sb="2" eb="4">
      <t>ジョウキョウ</t>
    </rPh>
    <phoneticPr fontId="4"/>
  </si>
  <si>
    <t>必要性</t>
    <rPh sb="0" eb="3">
      <t>ヒツヨウセイ</t>
    </rPh>
    <phoneticPr fontId="4"/>
  </si>
  <si>
    <t>効率性</t>
    <rPh sb="0" eb="3">
      <t>コウリツセイ</t>
    </rPh>
    <phoneticPr fontId="4"/>
  </si>
  <si>
    <t>貢献度</t>
    <rPh sb="0" eb="3">
      <t>コウケンド</t>
    </rPh>
    <phoneticPr fontId="4"/>
  </si>
  <si>
    <t>今後の方向性</t>
    <rPh sb="0" eb="2">
      <t>コンゴ</t>
    </rPh>
    <phoneticPr fontId="4"/>
  </si>
  <si>
    <t>Ｂ</t>
    <phoneticPr fontId="24"/>
  </si>
  <si>
    <t>Ａ</t>
    <phoneticPr fontId="24"/>
  </si>
  <si>
    <t>Ⅲ：現状のまま継続</t>
    <phoneticPr fontId="24"/>
  </si>
  <si>
    <t>Ｃ</t>
    <phoneticPr fontId="24"/>
  </si>
  <si>
    <t>Ｂ</t>
    <phoneticPr fontId="2"/>
  </si>
  <si>
    <t>No.</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</si>
</sst>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ゴシック"/>
      <family val="2"/>
      <charset val="128"/>
    </font>
    <font>
      <sz val="11"/>
      <color theme="1"/>
      <name val="游ゴシック"/>
      <family val="2"/>
      <scheme val="minor"/>
    </font>
    <font>
      <sz val="6"/>
      <name val="ＭＳ ゴシック"/>
      <family val="2"/>
      <charset val="128"/>
    </font>
    <font>
      <sz val="6"/>
      <name val="ＭＳ Ｐゴシック"/>
      <family val="3"/>
      <charset val="128"/>
    </font>
    <font>
      <sz val="6"/>
      <name val="游ゴシック"/>
      <family val="3"/>
      <charset val="128"/>
      <scheme val="minor"/>
    </font>
    <font>
      <u/>
      <sz val="11"/>
      <color theme="10"/>
      <name val="ＭＳ Ｐゴシック"/>
      <family val="3"/>
    </font>
    <font>
      <sz val="11"/>
      <color indexed="8"/>
      <name val="ＭＳ Ｐゴシック"/>
      <family val="3"/>
    </font>
    <font>
      <b/>
      <sz val="22"/>
      <color indexed="8"/>
      <name val="BIZ UDゴシック"/>
      <family val="3"/>
    </font>
    <font>
      <u/>
      <sz val="22"/>
      <color theme="10"/>
      <name val="ＭＳ Ｐゴシック"/>
      <family val="3"/>
    </font>
    <font>
      <sz val="8"/>
      <color indexed="8"/>
      <name val="Meiryo UI"/>
      <family val="3"/>
      <charset val="128"/>
    </font>
    <font>
      <sz val="11"/>
      <color indexed="8"/>
      <name val="BIZ UDゴシック"/>
      <family val="3"/>
    </font>
    <font>
      <b/>
      <sz val="14"/>
      <color theme="0"/>
      <name val="BIZ UDゴシック"/>
      <family val="3"/>
      <charset val="128"/>
    </font>
    <font>
      <b/>
      <sz val="10"/>
      <color indexed="8"/>
      <name val="BIZ UDゴシック"/>
      <family val="3"/>
      <charset val="128"/>
    </font>
    <font>
      <sz val="8"/>
      <color indexed="8"/>
      <name val="BIZ UDゴシック"/>
      <family val="3"/>
      <charset val="128"/>
    </font>
    <font>
      <sz val="8"/>
      <color indexed="8"/>
      <name val="ＭＳ Ｐゴシック"/>
      <family val="3"/>
    </font>
    <font>
      <b/>
      <sz val="28"/>
      <color indexed="8"/>
      <name val="BIZ UDゴシック"/>
      <family val="3"/>
      <charset val="128"/>
    </font>
    <font>
      <sz val="10"/>
      <color indexed="8"/>
      <name val="BIZ UDゴシック"/>
      <family val="3"/>
      <charset val="128"/>
    </font>
    <font>
      <sz val="36"/>
      <color indexed="8"/>
      <name val="BIZ UDゴシック"/>
      <family val="3"/>
      <charset val="128"/>
    </font>
    <font>
      <sz val="8"/>
      <name val="BIZ UDゴシック"/>
      <family val="3"/>
      <charset val="128"/>
    </font>
    <font>
      <sz val="10"/>
      <name val="BIZ UDゴシック"/>
      <family val="3"/>
      <charset val="128"/>
    </font>
    <font>
      <sz val="26"/>
      <color indexed="8"/>
      <name val="BIZ UDゴシック"/>
      <family val="3"/>
      <charset val="128"/>
    </font>
    <font>
      <sz val="12"/>
      <color indexed="8"/>
      <name val="BIZ UDゴシック"/>
      <family val="3"/>
      <charset val="128"/>
    </font>
    <font>
      <sz val="11"/>
      <color theme="1"/>
      <name val="ＭＳ Ｐゴシック"/>
      <family val="3"/>
      <charset val="128"/>
    </font>
    <font>
      <sz val="6"/>
      <name val="ＭＳ Ｐゴシック"/>
      <family val="3"/>
    </font>
    <font>
      <sz val="6"/>
      <name val="游ゴシック"/>
      <family val="2"/>
      <charset val="128"/>
      <scheme val="minor"/>
    </font>
    <font>
      <sz val="11"/>
      <name val="游ゴシック"/>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9933"/>
        <bgColor indexed="64"/>
      </patternFill>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s>
  <borders count="26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style="double">
        <color indexed="64"/>
      </right>
      <top style="double">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style="double">
        <color indexed="64"/>
      </left>
      <right style="double">
        <color indexed="64"/>
      </right>
      <top/>
      <bottom style="double">
        <color indexed="64"/>
      </bottom>
      <diagonal/>
    </border>
    <border>
      <left/>
      <right style="double">
        <color indexed="64"/>
      </right>
      <top/>
      <bottom style="thin">
        <color indexed="64"/>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style="double">
        <color indexed="64"/>
      </left>
      <right style="double">
        <color indexed="64"/>
      </right>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top/>
      <bottom/>
      <diagonal/>
    </border>
    <border>
      <left/>
      <right style="thin">
        <color indexed="8"/>
      </right>
      <top/>
      <bottom/>
      <diagonal/>
    </border>
    <border>
      <left style="thin">
        <color indexed="8"/>
      </left>
      <right/>
      <top/>
      <bottom/>
      <diagonal/>
    </border>
    <border>
      <left/>
      <right style="double">
        <color indexed="64"/>
      </right>
      <top/>
      <bottom/>
      <diagonal/>
    </border>
    <border>
      <left style="thin">
        <color indexed="64"/>
      </left>
      <right/>
      <top/>
      <bottom/>
      <diagonal/>
    </border>
    <border>
      <left style="double">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double">
        <color indexed="64"/>
      </right>
      <top/>
      <bottom style="thin">
        <color indexed="8"/>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diagonalDown="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right style="thin">
        <color indexed="64"/>
      </right>
      <top style="thin">
        <color indexed="64"/>
      </top>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right style="thin">
        <color indexed="64"/>
      </right>
      <top style="thin">
        <color indexed="64"/>
      </top>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right style="thin">
        <color indexed="64"/>
      </right>
      <top style="thin">
        <color indexed="64"/>
      </top>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s>
  <cellStyleXfs count="5">
    <xf numFmtId="0" fontId="0" fillId="0" borderId="0">
      <alignment vertical="center"/>
    </xf>
    <xf numFmtId="0" fontId="1" fillId="0" borderId="0"/>
    <xf numFmtId="0" fontId="5" fillId="0" borderId="0" applyNumberFormat="0" applyFill="0" applyBorder="0" applyAlignment="0" applyProtection="0">
      <alignment vertical="center"/>
    </xf>
    <xf numFmtId="0" fontId="6" fillId="0" borderId="0">
      <alignment vertical="center"/>
    </xf>
    <xf numFmtId="38" fontId="22" fillId="0" borderId="0" applyFont="0" applyFill="0" applyBorder="0" applyAlignment="0" applyProtection="0">
      <alignment vertical="center"/>
    </xf>
  </cellStyleXfs>
  <cellXfs count="4146">
    <xf numFmtId="0" fontId="0" fillId="0" borderId="0" xfId="0">
      <alignment vertical="center"/>
    </xf>
    <xf numFmtId="0" fontId="1" fillId="2" borderId="1" xfId="1" applyFill="1" applyBorder="1" applyAlignment="1">
      <alignment horizontal="center" wrapText="1"/>
    </xf>
    <xf numFmtId="0" fontId="1" fillId="0" borderId="0" xfId="1"/>
    <xf numFmtId="0" fontId="1" fillId="0" borderId="2" xfId="1" applyBorder="1" applyAlignment="1">
      <alignment shrinkToFit="1"/>
    </xf>
    <xf numFmtId="0" fontId="1" fillId="0" borderId="1" xfId="1" applyBorder="1"/>
    <xf numFmtId="0" fontId="5" fillId="0" borderId="1" xfId="2" applyBorder="1" applyAlignment="1">
      <alignment wrapText="1"/>
    </xf>
    <xf numFmtId="0" fontId="1" fillId="3" borderId="2" xfId="1" applyFill="1" applyBorder="1" applyAlignment="1">
      <alignment shrinkToFit="1"/>
    </xf>
    <xf numFmtId="0" fontId="1" fillId="0" borderId="0" xfId="1" applyAlignment="1">
      <alignment wrapText="1"/>
    </xf>
    <xf numFmtId="0" fontId="8" fillId="0" borderId="0" xfId="3" applyFont="1">
      <alignment vertical="center"/>
    </xf>
    <xf numFmtId="0" fontId="6" fillId="0" borderId="0" xfId="3">
      <alignment vertical="center"/>
    </xf>
    <xf numFmtId="0" fontId="9" fillId="0" borderId="0" xfId="3" applyFont="1">
      <alignment vertical="center"/>
    </xf>
    <xf numFmtId="0" fontId="10" fillId="0" borderId="3" xfId="3" applyFont="1" applyBorder="1">
      <alignment vertical="center"/>
    </xf>
    <xf numFmtId="0" fontId="14" fillId="0" borderId="0" xfId="3" applyFont="1">
      <alignment vertical="center"/>
    </xf>
    <xf numFmtId="0" fontId="17"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20" fillId="0" borderId="0" xfId="3" applyFont="1" applyAlignment="1">
      <alignment horizontal="center" vertical="center"/>
    </xf>
    <xf numFmtId="38" fontId="13" fillId="2" borderId="1" xfId="4" applyFont="1" applyFill="1" applyBorder="1" applyAlignment="1">
      <alignment horizontal="right" vertical="center" wrapText="1"/>
    </xf>
    <xf numFmtId="38" fontId="13" fillId="0" borderId="1" xfId="4" applyFont="1" applyFill="1" applyBorder="1" applyAlignment="1">
      <alignment horizontal="right" vertical="center" wrapText="1"/>
    </xf>
    <xf numFmtId="38" fontId="13" fillId="0" borderId="9" xfId="4" applyFont="1" applyFill="1" applyBorder="1" applyAlignment="1">
      <alignment horizontal="right" vertical="center" wrapText="1"/>
    </xf>
    <xf numFmtId="0" fontId="6" fillId="0" borderId="30" xfId="3" applyBorder="1">
      <alignment vertical="center"/>
    </xf>
    <xf numFmtId="0" fontId="12" fillId="2" borderId="59"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3" fillId="5" borderId="1" xfId="3" applyFont="1" applyFill="1" applyBorder="1" applyAlignment="1">
      <alignment horizontal="center" vertical="center" wrapText="1"/>
    </xf>
    <xf numFmtId="0" fontId="13" fillId="5" borderId="53" xfId="3" applyFont="1" applyFill="1" applyBorder="1" applyAlignment="1">
      <alignment horizontal="center" vertical="center" wrapText="1"/>
    </xf>
    <xf numFmtId="0" fontId="9" fillId="0" borderId="1" xfId="3" applyFont="1" applyBorder="1">
      <alignment vertical="center"/>
    </xf>
    <xf numFmtId="0" fontId="9" fillId="0" borderId="84" xfId="3" applyFont="1" applyBorder="1">
      <alignment vertical="center"/>
    </xf>
    <xf numFmtId="0" fontId="9" fillId="0" borderId="85" xfId="3" applyFont="1" applyBorder="1">
      <alignment vertical="center"/>
    </xf>
    <xf numFmtId="0" fontId="13" fillId="5" borderId="1" xfId="3" applyFont="1" applyFill="1" applyBorder="1" applyAlignment="1">
      <alignment vertical="center" wrapText="1"/>
    </xf>
    <xf numFmtId="0" fontId="13" fillId="5" borderId="53" xfId="3" applyFont="1" applyFill="1" applyBorder="1" applyAlignment="1">
      <alignment vertical="center" wrapText="1"/>
    </xf>
    <xf numFmtId="0" fontId="9" fillId="0" borderId="86" xfId="3" applyFont="1" applyBorder="1">
      <alignment vertical="center"/>
    </xf>
    <xf numFmtId="0" fontId="1" fillId="2" borderId="1" xfId="1" applyFill="1" applyBorder="1" applyAlignment="1">
      <alignment horizontal="center" shrinkToFit="1"/>
    </xf>
    <xf numFmtId="38" fontId="1" fillId="2" borderId="1" xfId="4" applyFont="1" applyFill="1" applyBorder="1" applyAlignment="1">
      <alignment horizontal="center" wrapText="1"/>
    </xf>
    <xf numFmtId="0" fontId="1" fillId="2" borderId="1" xfId="1" applyFill="1" applyBorder="1" applyAlignment="1">
      <alignment horizontal="center" vertical="center" wrapText="1"/>
    </xf>
    <xf numFmtId="0" fontId="1" fillId="0" borderId="1" xfId="1" applyBorder="1" applyAlignment="1">
      <alignment shrinkToFit="1"/>
    </xf>
    <xf numFmtId="38" fontId="1" fillId="0" borderId="1" xfId="4" applyFont="1" applyBorder="1" applyAlignment="1"/>
    <xf numFmtId="0" fontId="1" fillId="0" borderId="1" xfId="1" applyBorder="1" applyAlignment="1">
      <alignment horizontal="center" vertical="center"/>
    </xf>
    <xf numFmtId="0" fontId="25" fillId="6" borderId="1" xfId="1" applyFont="1" applyFill="1" applyBorder="1"/>
    <xf numFmtId="0" fontId="1" fillId="7" borderId="1" xfId="1" applyFill="1" applyBorder="1"/>
    <xf numFmtId="0" fontId="12" fillId="2" borderId="8" xfId="3" applyFont="1" applyFill="1" applyBorder="1" applyAlignment="1">
      <alignment horizontal="center" vertical="center"/>
    </xf>
    <xf numFmtId="0" fontId="12" fillId="2" borderId="1" xfId="3" applyFont="1" applyFill="1" applyBorder="1" applyAlignment="1">
      <alignment horizontal="center" vertical="center"/>
    </xf>
    <xf numFmtId="0" fontId="13" fillId="0" borderId="1" xfId="3" applyFont="1" applyBorder="1" applyAlignment="1">
      <alignment horizontal="left" vertical="center"/>
    </xf>
    <xf numFmtId="0" fontId="13" fillId="0" borderId="9" xfId="3" applyFont="1" applyBorder="1" applyAlignment="1">
      <alignment horizontal="left" vertical="center"/>
    </xf>
    <xf numFmtId="0" fontId="12" fillId="2" borderId="1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5" fillId="5" borderId="12" xfId="3" applyFont="1" applyFill="1" applyBorder="1" applyAlignment="1">
      <alignment horizontal="center" vertical="center"/>
    </xf>
    <xf numFmtId="0" fontId="15" fillId="5" borderId="16" xfId="3" applyFont="1" applyFill="1" applyBorder="1" applyAlignment="1">
      <alignment horizontal="center" vertical="center"/>
    </xf>
    <xf numFmtId="0" fontId="16" fillId="0" borderId="11" xfId="3" applyFont="1" applyBorder="1" applyAlignment="1">
      <alignment horizontal="left" vertical="center" wrapText="1"/>
    </xf>
    <xf numFmtId="0" fontId="16" fillId="0" borderId="13" xfId="3" applyFont="1" applyBorder="1" applyAlignment="1">
      <alignment horizontal="left" vertical="center" wrapText="1"/>
    </xf>
    <xf numFmtId="0" fontId="16" fillId="0" borderId="15" xfId="3" applyFont="1" applyBorder="1" applyAlignment="1">
      <alignment horizontal="left" vertical="center" wrapText="1"/>
    </xf>
    <xf numFmtId="0" fontId="16" fillId="0" borderId="17" xfId="3" applyFont="1" applyBorder="1" applyAlignment="1">
      <alignment horizontal="left" vertical="center" wrapText="1"/>
    </xf>
    <xf numFmtId="0" fontId="12" fillId="2" borderId="18" xfId="3" applyFont="1" applyFill="1" applyBorder="1" applyAlignment="1">
      <alignment horizontal="center" vertical="center"/>
    </xf>
    <xf numFmtId="0" fontId="12" fillId="2" borderId="19" xfId="3" applyFont="1" applyFill="1" applyBorder="1" applyAlignment="1">
      <alignment horizontal="center" vertical="center"/>
    </xf>
    <xf numFmtId="0" fontId="18" fillId="0" borderId="20" xfId="3" applyFont="1" applyBorder="1" applyAlignment="1">
      <alignment horizontal="left" vertical="center" shrinkToFit="1"/>
    </xf>
    <xf numFmtId="0" fontId="18" fillId="0" borderId="21" xfId="3" applyFont="1" applyBorder="1" applyAlignment="1">
      <alignment horizontal="left" vertical="center" shrinkToFit="1"/>
    </xf>
    <xf numFmtId="0" fontId="18" fillId="0" borderId="22" xfId="3" applyFont="1" applyBorder="1" applyAlignment="1">
      <alignment horizontal="left" vertical="center" shrinkToFit="1"/>
    </xf>
    <xf numFmtId="0" fontId="7" fillId="0" borderId="0" xfId="3" applyFont="1" applyAlignment="1">
      <alignment horizontal="center" vertical="center" wrapText="1"/>
    </xf>
    <xf numFmtId="0" fontId="11" fillId="4" borderId="4" xfId="3" applyFont="1" applyFill="1" applyBorder="1" applyAlignment="1">
      <alignment horizontal="left" vertical="center"/>
    </xf>
    <xf numFmtId="0" fontId="11" fillId="4" borderId="5" xfId="3" applyFont="1" applyFill="1" applyBorder="1" applyAlignment="1">
      <alignment horizontal="left" vertical="center"/>
    </xf>
    <xf numFmtId="0" fontId="11" fillId="4" borderId="6" xfId="3" applyFont="1" applyFill="1" applyBorder="1" applyAlignment="1">
      <alignment horizontal="left" vertical="center"/>
    </xf>
    <xf numFmtId="0" fontId="11" fillId="4" borderId="7" xfId="3" applyFont="1" applyFill="1" applyBorder="1" applyAlignment="1">
      <alignment horizontal="left" vertical="center"/>
    </xf>
    <xf numFmtId="0" fontId="12" fillId="2" borderId="10" xfId="3" applyFont="1" applyFill="1" applyBorder="1" applyAlignment="1">
      <alignment horizontal="center" vertical="center"/>
    </xf>
    <xf numFmtId="0" fontId="12" fillId="2" borderId="11" xfId="3" applyFont="1" applyFill="1" applyBorder="1" applyAlignment="1">
      <alignment horizontal="center" vertical="center"/>
    </xf>
    <xf numFmtId="0" fontId="12" fillId="2" borderId="14" xfId="3" applyFont="1" applyFill="1" applyBorder="1" applyAlignment="1">
      <alignment horizontal="center" vertical="center"/>
    </xf>
    <xf numFmtId="0" fontId="12" fillId="2" borderId="15" xfId="3" applyFont="1" applyFill="1" applyBorder="1" applyAlignment="1">
      <alignment horizontal="center" vertical="center"/>
    </xf>
    <xf numFmtId="0" fontId="12" fillId="2" borderId="8"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52" xfId="3" applyFont="1" applyFill="1" applyBorder="1" applyAlignment="1">
      <alignment horizontal="center" vertical="center" wrapText="1"/>
    </xf>
    <xf numFmtId="0" fontId="12" fillId="2" borderId="53" xfId="3" applyFont="1" applyFill="1" applyBorder="1" applyAlignment="1">
      <alignment horizontal="center" vertical="center" wrapText="1"/>
    </xf>
    <xf numFmtId="0" fontId="12" fillId="5" borderId="41" xfId="3" applyFont="1" applyFill="1" applyBorder="1" applyAlignment="1">
      <alignment horizontal="left" vertical="top" wrapText="1"/>
    </xf>
    <xf numFmtId="0" fontId="12" fillId="5" borderId="29" xfId="3" applyFont="1" applyFill="1" applyBorder="1" applyAlignment="1">
      <alignment horizontal="left" vertical="top" wrapText="1"/>
    </xf>
    <xf numFmtId="0" fontId="12" fillId="5" borderId="31" xfId="3" applyFont="1" applyFill="1" applyBorder="1" applyAlignment="1">
      <alignment horizontal="left" vertical="top" wrapText="1"/>
    </xf>
    <xf numFmtId="0" fontId="12" fillId="5" borderId="0" xfId="3" applyFont="1" applyFill="1" applyAlignment="1">
      <alignment horizontal="left" vertical="top" wrapText="1"/>
    </xf>
    <xf numFmtId="0" fontId="12" fillId="5" borderId="40" xfId="3" applyFont="1" applyFill="1" applyBorder="1" applyAlignment="1">
      <alignment horizontal="left" vertical="top" wrapText="1"/>
    </xf>
    <xf numFmtId="0" fontId="12" fillId="5" borderId="54" xfId="3" applyFont="1" applyFill="1" applyBorder="1" applyAlignment="1">
      <alignment horizontal="left" vertical="top" wrapText="1"/>
    </xf>
    <xf numFmtId="0" fontId="12" fillId="5" borderId="3" xfId="3" applyFont="1" applyFill="1" applyBorder="1" applyAlignment="1">
      <alignment horizontal="left" vertical="top" wrapText="1"/>
    </xf>
    <xf numFmtId="0" fontId="12" fillId="5" borderId="55" xfId="3" applyFont="1" applyFill="1" applyBorder="1" applyAlignment="1">
      <alignment horizontal="left" vertical="top" wrapText="1"/>
    </xf>
    <xf numFmtId="0" fontId="12" fillId="2" borderId="23" xfId="3" applyFont="1" applyFill="1" applyBorder="1" applyAlignment="1">
      <alignment horizontal="center" vertical="center"/>
    </xf>
    <xf numFmtId="0" fontId="12" fillId="2" borderId="24" xfId="3" applyFont="1" applyFill="1" applyBorder="1" applyAlignment="1">
      <alignment horizontal="center" vertical="center"/>
    </xf>
    <xf numFmtId="0" fontId="19" fillId="0" borderId="25" xfId="3" applyFont="1" applyBorder="1" applyAlignment="1">
      <alignment horizontal="left" vertical="center" shrinkToFit="1"/>
    </xf>
    <xf numFmtId="0" fontId="19" fillId="0" borderId="26" xfId="3" applyFont="1" applyBorder="1" applyAlignment="1">
      <alignment horizontal="left" vertical="center" shrinkToFit="1"/>
    </xf>
    <xf numFmtId="0" fontId="19" fillId="0" borderId="27" xfId="3" applyFont="1" applyBorder="1" applyAlignment="1">
      <alignment horizontal="left" vertical="center" shrinkToFit="1"/>
    </xf>
    <xf numFmtId="0" fontId="12" fillId="2" borderId="47" xfId="3" applyFont="1" applyFill="1" applyBorder="1" applyAlignment="1">
      <alignment horizontal="center" vertical="center"/>
    </xf>
    <xf numFmtId="0" fontId="12" fillId="2" borderId="48" xfId="3" applyFont="1" applyFill="1" applyBorder="1" applyAlignment="1">
      <alignment horizontal="center" vertical="center"/>
    </xf>
    <xf numFmtId="0" fontId="19" fillId="0" borderId="49" xfId="3" applyFont="1" applyBorder="1" applyAlignment="1">
      <alignment horizontal="left" vertical="center" shrinkToFit="1"/>
    </xf>
    <xf numFmtId="0" fontId="19" fillId="0" borderId="50" xfId="3" applyFont="1" applyBorder="1" applyAlignment="1">
      <alignment horizontal="left" vertical="center" shrinkToFit="1"/>
    </xf>
    <xf numFmtId="0" fontId="19" fillId="0" borderId="51" xfId="3" applyFont="1" applyBorder="1" applyAlignment="1">
      <alignment horizontal="left" vertical="center" shrinkToFit="1"/>
    </xf>
    <xf numFmtId="0" fontId="18" fillId="0" borderId="25" xfId="3" applyFont="1" applyBorder="1" applyAlignment="1">
      <alignment horizontal="left" vertical="center" shrinkToFit="1"/>
    </xf>
    <xf numFmtId="0" fontId="18" fillId="0" borderId="26" xfId="3" applyFont="1" applyBorder="1" applyAlignment="1">
      <alignment horizontal="left" vertical="center" shrinkToFit="1"/>
    </xf>
    <xf numFmtId="0" fontId="18" fillId="0" borderId="27" xfId="3" applyFont="1" applyBorder="1" applyAlignment="1">
      <alignment horizontal="left" vertical="center" shrinkToFit="1"/>
    </xf>
    <xf numFmtId="0" fontId="12" fillId="2" borderId="28"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5" fillId="5" borderId="30" xfId="3" applyFont="1" applyFill="1" applyBorder="1" applyAlignment="1">
      <alignment horizontal="center" vertical="center"/>
    </xf>
    <xf numFmtId="0" fontId="16" fillId="0" borderId="29" xfId="3" applyFont="1" applyBorder="1" applyAlignment="1">
      <alignment horizontal="left" vertical="center" wrapText="1"/>
    </xf>
    <xf numFmtId="0" fontId="16" fillId="0" borderId="31" xfId="3" applyFont="1" applyBorder="1" applyAlignment="1">
      <alignment horizontal="left" vertical="center" wrapText="1"/>
    </xf>
    <xf numFmtId="0" fontId="12" fillId="2" borderId="32" xfId="3" applyFont="1" applyFill="1" applyBorder="1" applyAlignment="1">
      <alignment horizontal="center" vertical="center"/>
    </xf>
    <xf numFmtId="0" fontId="12" fillId="2" borderId="33" xfId="3" applyFont="1" applyFill="1" applyBorder="1" applyAlignment="1">
      <alignment horizontal="center" vertical="center"/>
    </xf>
    <xf numFmtId="0" fontId="12" fillId="2" borderId="34"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0" xfId="3" applyFont="1" applyFill="1" applyAlignment="1">
      <alignment horizontal="center" vertical="center"/>
    </xf>
    <xf numFmtId="0" fontId="12" fillId="2" borderId="38" xfId="3" applyFont="1" applyFill="1" applyBorder="1" applyAlignment="1">
      <alignment horizontal="center" vertical="center"/>
    </xf>
    <xf numFmtId="0" fontId="12" fillId="2" borderId="42" xfId="3" applyFont="1" applyFill="1" applyBorder="1" applyAlignment="1">
      <alignment horizontal="center" vertical="center"/>
    </xf>
    <xf numFmtId="0" fontId="12" fillId="2" borderId="43" xfId="3" applyFont="1" applyFill="1" applyBorder="1" applyAlignment="1">
      <alignment horizontal="center" vertical="center"/>
    </xf>
    <xf numFmtId="0" fontId="12" fillId="2" borderId="44" xfId="3" applyFont="1" applyFill="1" applyBorder="1" applyAlignment="1">
      <alignment horizontal="center" vertical="center"/>
    </xf>
    <xf numFmtId="0" fontId="13" fillId="0" borderId="35" xfId="3" applyFont="1" applyBorder="1" applyAlignment="1">
      <alignment horizontal="left" vertical="top" wrapText="1"/>
    </xf>
    <xf numFmtId="0" fontId="13" fillId="0" borderId="33" xfId="3" applyFont="1" applyBorder="1" applyAlignment="1">
      <alignment horizontal="left" vertical="top" wrapText="1"/>
    </xf>
    <xf numFmtId="0" fontId="13" fillId="0" borderId="36" xfId="3" applyFont="1" applyBorder="1" applyAlignment="1">
      <alignment horizontal="left" vertical="top" wrapText="1"/>
    </xf>
    <xf numFmtId="0" fontId="13" fillId="0" borderId="39" xfId="3" applyFont="1" applyBorder="1" applyAlignment="1">
      <alignment horizontal="left" vertical="top" wrapText="1"/>
    </xf>
    <xf numFmtId="0" fontId="13" fillId="0" borderId="0" xfId="3" applyFont="1" applyAlignment="1">
      <alignment horizontal="left" vertical="top" wrapText="1"/>
    </xf>
    <xf numFmtId="0" fontId="13" fillId="0" borderId="40" xfId="3" applyFont="1" applyBorder="1" applyAlignment="1">
      <alignment horizontal="left" vertical="top" wrapText="1"/>
    </xf>
    <xf numFmtId="0" fontId="13" fillId="0" borderId="45" xfId="3" applyFont="1" applyBorder="1" applyAlignment="1">
      <alignment horizontal="left" vertical="top" wrapText="1"/>
    </xf>
    <xf numFmtId="0" fontId="13" fillId="0" borderId="43" xfId="3" applyFont="1" applyBorder="1" applyAlignment="1">
      <alignment horizontal="left" vertical="top" wrapText="1"/>
    </xf>
    <xf numFmtId="0" fontId="13" fillId="0" borderId="46" xfId="3" applyFont="1" applyBorder="1" applyAlignment="1">
      <alignment horizontal="left" vertical="top" wrapText="1"/>
    </xf>
    <xf numFmtId="0" fontId="12" fillId="2" borderId="28" xfId="3" applyFont="1" applyFill="1" applyBorder="1" applyAlignment="1">
      <alignment horizontal="center" vertical="center"/>
    </xf>
    <xf numFmtId="0" fontId="12" fillId="2" borderId="29" xfId="3" applyFont="1" applyFill="1" applyBorder="1" applyAlignment="1">
      <alignment horizontal="center" vertical="center"/>
    </xf>
    <xf numFmtId="0" fontId="12" fillId="2" borderId="9" xfId="3" applyFont="1" applyFill="1" applyBorder="1" applyAlignment="1">
      <alignment horizontal="center" vertical="center"/>
    </xf>
    <xf numFmtId="0" fontId="12" fillId="2" borderId="9" xfId="3" applyFont="1" applyFill="1" applyBorder="1" applyAlignment="1">
      <alignment horizontal="center" vertical="center" wrapText="1"/>
    </xf>
    <xf numFmtId="0" fontId="15" fillId="5" borderId="12" xfId="3" applyFont="1" applyFill="1" applyBorder="1" applyAlignment="1">
      <alignment horizontal="center" vertical="center" wrapText="1"/>
    </xf>
    <xf numFmtId="0" fontId="15" fillId="5" borderId="30" xfId="3" applyFont="1" applyFill="1" applyBorder="1" applyAlignment="1">
      <alignment horizontal="center" vertical="center" wrapText="1"/>
    </xf>
    <xf numFmtId="0" fontId="15" fillId="5" borderId="16" xfId="3" applyFont="1" applyFill="1" applyBorder="1" applyAlignment="1">
      <alignment horizontal="center" vertical="center" wrapText="1"/>
    </xf>
    <xf numFmtId="38" fontId="13" fillId="0" borderId="1" xfId="4" applyFont="1" applyFill="1" applyBorder="1" applyAlignment="1">
      <alignment horizontal="right" vertical="center" wrapText="1"/>
    </xf>
    <xf numFmtId="0" fontId="21" fillId="0" borderId="56" xfId="3" applyFont="1" applyBorder="1" applyAlignment="1">
      <alignment horizontal="left" vertical="center" wrapText="1"/>
    </xf>
    <xf numFmtId="0" fontId="21" fillId="0" borderId="1" xfId="3" applyFont="1" applyBorder="1" applyAlignment="1">
      <alignment horizontal="left" vertical="center" wrapText="1"/>
    </xf>
    <xf numFmtId="0" fontId="21" fillId="0" borderId="9" xfId="3" applyFont="1" applyBorder="1" applyAlignment="1">
      <alignment horizontal="left" vertical="center" wrapText="1"/>
    </xf>
    <xf numFmtId="38" fontId="13" fillId="0" borderId="9" xfId="4" applyFont="1" applyFill="1" applyBorder="1" applyAlignment="1">
      <alignment horizontal="right" vertical="center" wrapText="1"/>
    </xf>
    <xf numFmtId="10" fontId="13" fillId="0" borderId="1" xfId="4" applyNumberFormat="1" applyFont="1" applyFill="1" applyBorder="1" applyAlignment="1">
      <alignment horizontal="right" vertical="center" wrapText="1"/>
    </xf>
    <xf numFmtId="10" fontId="13" fillId="0" borderId="9" xfId="4" applyNumberFormat="1" applyFont="1" applyFill="1" applyBorder="1" applyAlignment="1">
      <alignment horizontal="right" vertical="center" wrapText="1"/>
    </xf>
    <xf numFmtId="0" fontId="13" fillId="0" borderId="1" xfId="4" applyNumberFormat="1" applyFont="1" applyBorder="1" applyAlignment="1">
      <alignment horizontal="right" vertical="center" wrapText="1"/>
    </xf>
    <xf numFmtId="0" fontId="13" fillId="0" borderId="9" xfId="4" applyNumberFormat="1" applyFont="1" applyBorder="1" applyAlignment="1">
      <alignment horizontal="right" vertical="center" wrapText="1"/>
    </xf>
    <xf numFmtId="0" fontId="13" fillId="5" borderId="1" xfId="3" applyFont="1" applyFill="1" applyBorder="1" applyAlignment="1">
      <alignment horizontal="left" vertical="center" wrapText="1"/>
    </xf>
    <xf numFmtId="38" fontId="13" fillId="0" borderId="1" xfId="4" applyFont="1" applyBorder="1" applyAlignment="1">
      <alignment horizontal="right" vertical="center" wrapText="1"/>
    </xf>
    <xf numFmtId="0" fontId="16" fillId="2" borderId="2" xfId="3" applyFont="1" applyFill="1" applyBorder="1" applyAlignment="1">
      <alignment horizontal="center" vertical="center"/>
    </xf>
    <xf numFmtId="0" fontId="16" fillId="2" borderId="56" xfId="3" applyFont="1" applyFill="1" applyBorder="1" applyAlignment="1">
      <alignment horizontal="center" vertical="center"/>
    </xf>
    <xf numFmtId="0" fontId="16" fillId="2" borderId="60" xfId="3" applyFont="1" applyFill="1" applyBorder="1" applyAlignment="1">
      <alignment horizontal="center" vertical="center"/>
    </xf>
    <xf numFmtId="0" fontId="13" fillId="0" borderId="1" xfId="3" applyFont="1" applyBorder="1" applyAlignment="1">
      <alignment horizontal="left" vertical="top" wrapText="1"/>
    </xf>
    <xf numFmtId="0" fontId="13" fillId="0" borderId="9" xfId="3" applyFont="1" applyBorder="1" applyAlignment="1">
      <alignment horizontal="left" vertical="top" wrapText="1"/>
    </xf>
    <xf numFmtId="0" fontId="12" fillId="2" borderId="57" xfId="3" applyFont="1" applyFill="1" applyBorder="1" applyAlignment="1">
      <alignment horizontal="center" vertical="center" wrapText="1"/>
    </xf>
    <xf numFmtId="0" fontId="12" fillId="2" borderId="37"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58" xfId="3" applyFont="1" applyFill="1" applyBorder="1" applyAlignment="1">
      <alignment horizontal="center" vertical="center" wrapText="1"/>
    </xf>
    <xf numFmtId="0" fontId="12" fillId="2" borderId="62"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63" xfId="3" applyFont="1" applyFill="1" applyBorder="1" applyAlignment="1">
      <alignment horizontal="center" vertical="center" wrapText="1"/>
    </xf>
    <xf numFmtId="0" fontId="13" fillId="5" borderId="53" xfId="3" applyFont="1" applyFill="1" applyBorder="1" applyAlignment="1">
      <alignment horizontal="left" vertical="center" wrapText="1"/>
    </xf>
    <xf numFmtId="38" fontId="13" fillId="0" borderId="53" xfId="4" applyFont="1" applyBorder="1" applyAlignment="1">
      <alignment horizontal="right" vertical="center" wrapText="1"/>
    </xf>
    <xf numFmtId="0" fontId="13" fillId="0" borderId="53" xfId="4" applyNumberFormat="1" applyFont="1" applyBorder="1" applyAlignment="1">
      <alignment horizontal="right" vertical="center" wrapText="1"/>
    </xf>
    <xf numFmtId="0" fontId="13" fillId="0" borderId="61" xfId="4" applyNumberFormat="1" applyFont="1" applyBorder="1" applyAlignment="1">
      <alignment horizontal="right" vertical="center" wrapText="1"/>
    </xf>
    <xf numFmtId="0" fontId="12" fillId="2" borderId="74" xfId="3" applyFont="1" applyFill="1" applyBorder="1" applyAlignment="1">
      <alignment horizontal="center" vertical="center"/>
    </xf>
    <xf numFmtId="0" fontId="12" fillId="2" borderId="75" xfId="3" applyFont="1" applyFill="1" applyBorder="1" applyAlignment="1">
      <alignment horizontal="center" vertical="center"/>
    </xf>
    <xf numFmtId="0" fontId="12" fillId="2" borderId="76" xfId="3" applyFont="1" applyFill="1" applyBorder="1" applyAlignment="1">
      <alignment horizontal="center" vertical="center"/>
    </xf>
    <xf numFmtId="0" fontId="13" fillId="0" borderId="77" xfId="3" applyFont="1" applyBorder="1" applyAlignment="1">
      <alignment horizontal="left" vertical="top" wrapText="1"/>
    </xf>
    <xf numFmtId="0" fontId="13" fillId="0" borderId="75" xfId="3" applyFont="1" applyBorder="1" applyAlignment="1">
      <alignment horizontal="left" vertical="top" wrapText="1"/>
    </xf>
    <xf numFmtId="0" fontId="13" fillId="0" borderId="78" xfId="3" applyFont="1" applyBorder="1" applyAlignment="1">
      <alignment horizontal="left" vertical="top" wrapText="1"/>
    </xf>
    <xf numFmtId="0" fontId="12" fillId="2" borderId="69" xfId="3" applyFont="1" applyFill="1" applyBorder="1" applyAlignment="1">
      <alignment horizontal="center" vertical="center"/>
    </xf>
    <xf numFmtId="0" fontId="12" fillId="2" borderId="70" xfId="3" applyFont="1" applyFill="1" applyBorder="1" applyAlignment="1">
      <alignment horizontal="center" vertical="center"/>
    </xf>
    <xf numFmtId="0" fontId="19" fillId="0" borderId="71" xfId="3" applyFont="1" applyBorder="1" applyAlignment="1">
      <alignment horizontal="left" vertical="center" shrinkToFit="1"/>
    </xf>
    <xf numFmtId="0" fontId="19" fillId="0" borderId="72" xfId="3" applyFont="1" applyBorder="1" applyAlignment="1">
      <alignment horizontal="left" vertical="center" shrinkToFit="1"/>
    </xf>
    <xf numFmtId="0" fontId="19" fillId="0" borderId="73" xfId="3" applyFont="1" applyBorder="1" applyAlignment="1">
      <alignment horizontal="left" vertical="center" shrinkToFit="1"/>
    </xf>
    <xf numFmtId="0" fontId="12" fillId="2" borderId="64" xfId="3" applyFont="1" applyFill="1" applyBorder="1" applyAlignment="1">
      <alignment horizontal="center" vertical="center"/>
    </xf>
    <xf numFmtId="0" fontId="12" fillId="2" borderId="65" xfId="3" applyFont="1" applyFill="1" applyBorder="1" applyAlignment="1">
      <alignment horizontal="center" vertical="center"/>
    </xf>
    <xf numFmtId="0" fontId="18" fillId="0" borderId="66" xfId="3" applyFont="1" applyBorder="1" applyAlignment="1">
      <alignment horizontal="left" vertical="center" shrinkToFit="1"/>
    </xf>
    <xf numFmtId="0" fontId="18" fillId="0" borderId="67" xfId="3" applyFont="1" applyBorder="1" applyAlignment="1">
      <alignment horizontal="left" vertical="center" shrinkToFit="1"/>
    </xf>
    <xf numFmtId="0" fontId="18" fillId="0" borderId="68" xfId="3" applyFont="1" applyBorder="1" applyAlignment="1">
      <alignment horizontal="left" vertical="center" shrinkToFit="1"/>
    </xf>
    <xf numFmtId="0" fontId="18" fillId="0" borderId="71" xfId="3" applyFont="1" applyBorder="1" applyAlignment="1">
      <alignment horizontal="left" vertical="center" shrinkToFit="1"/>
    </xf>
    <xf numFmtId="0" fontId="18" fillId="0" borderId="72" xfId="3" applyFont="1" applyBorder="1" applyAlignment="1">
      <alignment horizontal="left" vertical="center" shrinkToFit="1"/>
    </xf>
    <xf numFmtId="0" fontId="18" fillId="0" borderId="73" xfId="3" applyFont="1" applyBorder="1" applyAlignment="1">
      <alignment horizontal="left" vertical="center" shrinkToFit="1"/>
    </xf>
    <xf numFmtId="0" fontId="12" fillId="2" borderId="79" xfId="3" applyFont="1" applyFill="1" applyBorder="1" applyAlignment="1">
      <alignment horizontal="center" vertical="center"/>
    </xf>
    <xf numFmtId="0" fontId="12" fillId="2" borderId="80" xfId="3" applyFont="1" applyFill="1" applyBorder="1" applyAlignment="1">
      <alignment horizontal="center" vertical="center"/>
    </xf>
    <xf numFmtId="0" fontId="19" fillId="0" borderId="81" xfId="3" applyFont="1" applyBorder="1" applyAlignment="1">
      <alignment horizontal="left" vertical="center" shrinkToFit="1"/>
    </xf>
    <xf numFmtId="0" fontId="19" fillId="0" borderId="82" xfId="3" applyFont="1" applyBorder="1" applyAlignment="1">
      <alignment horizontal="left" vertical="center" shrinkToFit="1"/>
    </xf>
    <xf numFmtId="0" fontId="19" fillId="0" borderId="83" xfId="3" applyFont="1" applyBorder="1" applyAlignment="1">
      <alignment horizontal="left" vertical="center" shrinkToFit="1"/>
    </xf>
    <xf numFmtId="0" fontId="13" fillId="0" borderId="1" xfId="4" applyNumberFormat="1" applyFont="1" applyFill="1" applyBorder="1" applyAlignment="1">
      <alignment horizontal="right" vertical="center" wrapText="1"/>
    </xf>
    <xf numFmtId="0" fontId="13" fillId="0" borderId="9" xfId="4" applyNumberFormat="1" applyFont="1" applyFill="1" applyBorder="1" applyAlignment="1">
      <alignment horizontal="right" vertical="center" wrapText="1"/>
    </xf>
    <xf numFmtId="0" fontId="15" fillId="5" borderId="87" xfId="3" applyFont="1" applyFill="1" applyBorder="1" applyAlignment="1">
      <alignment horizontal="center" vertical="center"/>
    </xf>
    <xf numFmtId="0" fontId="15" fillId="5" borderId="88" xfId="3" applyFont="1" applyFill="1" applyBorder="1" applyAlignment="1">
      <alignment horizontal="center" vertical="center"/>
    </xf>
    <xf numFmtId="0" fontId="16" fillId="0" borderId="56" xfId="3" applyFont="1" applyBorder="1" applyAlignment="1">
      <alignment vertical="center" wrapText="1"/>
    </xf>
    <xf numFmtId="0" fontId="16" fillId="0" borderId="1" xfId="3" applyFont="1" applyBorder="1" applyAlignment="1">
      <alignment vertical="center" wrapText="1"/>
    </xf>
    <xf numFmtId="0" fontId="16" fillId="0" borderId="9" xfId="3" applyFont="1" applyBorder="1" applyAlignment="1">
      <alignment vertical="center" wrapText="1"/>
    </xf>
    <xf numFmtId="0" fontId="12" fillId="2" borderId="89" xfId="3" applyFont="1" applyFill="1" applyBorder="1" applyAlignment="1">
      <alignment horizontal="center" vertical="center" wrapText="1"/>
    </xf>
    <xf numFmtId="0" fontId="12" fillId="2" borderId="90" xfId="3" applyFont="1" applyFill="1" applyBorder="1" applyAlignment="1">
      <alignment horizontal="center" vertical="center" wrapText="1"/>
    </xf>
    <xf numFmtId="0" fontId="13" fillId="0" borderId="53" xfId="4" applyNumberFormat="1" applyFont="1" applyFill="1" applyBorder="1" applyAlignment="1">
      <alignment horizontal="right" vertical="center" wrapText="1"/>
    </xf>
    <xf numFmtId="0" fontId="13" fillId="0" borderId="61" xfId="4" applyNumberFormat="1" applyFont="1" applyFill="1" applyBorder="1" applyAlignment="1">
      <alignment horizontal="right" vertical="center" wrapText="1"/>
    </xf>
    <xf numFmtId="0" fontId="12" fillId="2" borderId="91"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55" xfId="3" applyFont="1" applyFill="1" applyBorder="1" applyAlignment="1">
      <alignment horizontal="center" vertical="center" wrapText="1"/>
    </xf>
    <xf numFmtId="0" fontId="12" fillId="5" borderId="89" xfId="3" applyFont="1" applyFill="1" applyBorder="1" applyAlignment="1">
      <alignment horizontal="left" vertical="top" wrapText="1"/>
    </xf>
    <xf numFmtId="0" fontId="12" fillId="5" borderId="90" xfId="3" applyFont="1" applyFill="1" applyBorder="1" applyAlignment="1">
      <alignment horizontal="left" vertical="top" wrapText="1"/>
    </xf>
    <xf numFmtId="0" fontId="12" fillId="5" borderId="91" xfId="3" applyFont="1" applyFill="1" applyBorder="1" applyAlignment="1">
      <alignment horizontal="left" vertical="top" wrapText="1"/>
    </xf>
    <xf numFmtId="0" fontId="12" fillId="5" borderId="37" xfId="3" applyFont="1" applyFill="1" applyBorder="1" applyAlignment="1">
      <alignment horizontal="left" vertical="top" wrapText="1"/>
    </xf>
    <xf numFmtId="0" fontId="12" fillId="5" borderId="62" xfId="3" applyFont="1" applyFill="1" applyBorder="1" applyAlignment="1">
      <alignment horizontal="left" vertical="top" wrapText="1"/>
    </xf>
    <xf numFmtId="0" fontId="12" fillId="2" borderId="17" xfId="3" applyFont="1" applyFill="1" applyBorder="1" applyAlignment="1">
      <alignment horizontal="center" vertical="center" wrapText="1"/>
    </xf>
    <xf numFmtId="0" fontId="15" fillId="5" borderId="89" xfId="3" applyFont="1" applyFill="1" applyBorder="1" applyAlignment="1">
      <alignment horizontal="center" vertical="center" wrapText="1"/>
    </xf>
    <xf numFmtId="0" fontId="15" fillId="5" borderId="91" xfId="3" applyFont="1" applyFill="1" applyBorder="1" applyAlignment="1">
      <alignment horizontal="center" vertical="center" wrapText="1"/>
    </xf>
    <xf numFmtId="0" fontId="15" fillId="5" borderId="37" xfId="3" applyFont="1" applyFill="1" applyBorder="1" applyAlignment="1">
      <alignment horizontal="center" vertical="center" wrapText="1"/>
    </xf>
    <xf numFmtId="0" fontId="15" fillId="5" borderId="40" xfId="3" applyFont="1" applyFill="1" applyBorder="1" applyAlignment="1">
      <alignment horizontal="center" vertical="center" wrapText="1"/>
    </xf>
    <xf numFmtId="0" fontId="15" fillId="5" borderId="14" xfId="3" applyFont="1" applyFill="1" applyBorder="1" applyAlignment="1">
      <alignment horizontal="center" vertical="center" wrapText="1"/>
    </xf>
    <xf numFmtId="0" fontId="15" fillId="5" borderId="17" xfId="3" applyFont="1" applyFill="1" applyBorder="1" applyAlignment="1">
      <alignment horizontal="center" vertical="center" wrapText="1"/>
    </xf>
    <xf numFmtId="0" fontId="21" fillId="0" borderId="89" xfId="3" applyFont="1" applyBorder="1" applyAlignment="1">
      <alignment horizontal="left" vertical="center" wrapText="1"/>
    </xf>
    <xf numFmtId="0" fontId="21" fillId="0" borderId="90" xfId="3" applyFont="1" applyBorder="1" applyAlignment="1">
      <alignment horizontal="left" vertical="center" wrapText="1"/>
    </xf>
    <xf numFmtId="0" fontId="21" fillId="0" borderId="91" xfId="3" applyFont="1" applyBorder="1" applyAlignment="1">
      <alignment horizontal="left" vertical="center" wrapText="1"/>
    </xf>
    <xf numFmtId="0" fontId="21" fillId="0" borderId="37" xfId="3" applyFont="1" applyBorder="1" applyAlignment="1">
      <alignment horizontal="left" vertical="center" wrapText="1"/>
    </xf>
    <xf numFmtId="0" fontId="21" fillId="0" borderId="0" xfId="3" applyFont="1" applyAlignment="1">
      <alignment horizontal="left" vertical="center" wrapText="1"/>
    </xf>
    <xf numFmtId="0" fontId="21" fillId="0" borderId="40" xfId="3" applyFont="1" applyBorder="1" applyAlignment="1">
      <alignment horizontal="left" vertical="center" wrapText="1"/>
    </xf>
    <xf numFmtId="0" fontId="21" fillId="0" borderId="14" xfId="3" applyFont="1" applyBorder="1" applyAlignment="1">
      <alignment horizontal="left" vertical="center" wrapText="1"/>
    </xf>
    <xf numFmtId="0" fontId="21" fillId="0" borderId="15" xfId="3" applyFont="1" applyBorder="1" applyAlignment="1">
      <alignment horizontal="left" vertical="center" wrapText="1"/>
    </xf>
    <xf numFmtId="0" fontId="21" fillId="0" borderId="17" xfId="3" applyFont="1" applyBorder="1" applyAlignment="1">
      <alignment horizontal="left" vertical="center" wrapText="1"/>
    </xf>
    <xf numFmtId="0" fontId="12" fillId="2" borderId="89" xfId="3" applyFont="1" applyFill="1" applyBorder="1" applyAlignment="1">
      <alignment horizontal="center" vertical="center"/>
    </xf>
    <xf numFmtId="0" fontId="12" fillId="2" borderId="90" xfId="3" applyFont="1" applyFill="1" applyBorder="1" applyAlignment="1">
      <alignment horizontal="center" vertical="center"/>
    </xf>
    <xf numFmtId="0" fontId="16" fillId="0" borderId="90" xfId="3" applyFont="1" applyBorder="1" applyAlignment="1">
      <alignment horizontal="left" vertical="center" wrapText="1"/>
    </xf>
    <xf numFmtId="0" fontId="16" fillId="0" borderId="91" xfId="3" applyFont="1" applyBorder="1" applyAlignment="1">
      <alignment horizontal="left" vertical="center" wrapText="1"/>
    </xf>
    <xf numFmtId="0" fontId="12" fillId="2" borderId="92" xfId="3" applyFont="1" applyFill="1" applyBorder="1" applyAlignment="1">
      <alignment horizontal="center" vertical="center"/>
    </xf>
    <xf numFmtId="0" fontId="12" fillId="2" borderId="93" xfId="3" applyFont="1" applyFill="1" applyBorder="1" applyAlignment="1">
      <alignment horizontal="center" vertical="center"/>
    </xf>
    <xf numFmtId="0" fontId="18" fillId="0" borderId="94" xfId="3" applyFont="1" applyBorder="1" applyAlignment="1">
      <alignment horizontal="left" vertical="center" shrinkToFit="1"/>
    </xf>
    <xf numFmtId="0" fontId="18" fillId="0" borderId="95" xfId="3" applyFont="1" applyBorder="1" applyAlignment="1">
      <alignment horizontal="left" vertical="center" shrinkToFit="1"/>
    </xf>
    <xf numFmtId="0" fontId="18" fillId="0" borderId="96" xfId="3" applyFont="1" applyBorder="1" applyAlignment="1">
      <alignment horizontal="left" vertical="center" shrinkToFit="1"/>
    </xf>
    <xf numFmtId="0" fontId="12" fillId="5" borderId="103" xfId="3" applyFont="1" applyFill="1" applyBorder="1" applyAlignment="1">
      <alignment horizontal="left" vertical="top" wrapText="1"/>
    </xf>
    <xf numFmtId="0" fontId="12" fillId="5" borderId="104" xfId="3" applyFont="1" applyFill="1" applyBorder="1" applyAlignment="1">
      <alignment horizontal="left" vertical="top" wrapText="1"/>
    </xf>
    <xf numFmtId="0" fontId="12" fillId="2" borderId="97" xfId="3" applyFont="1" applyFill="1" applyBorder="1" applyAlignment="1">
      <alignment horizontal="center" vertical="center"/>
    </xf>
    <xf numFmtId="0" fontId="12" fillId="2" borderId="98" xfId="3" applyFont="1" applyFill="1" applyBorder="1" applyAlignment="1">
      <alignment horizontal="center" vertical="center"/>
    </xf>
    <xf numFmtId="0" fontId="19" fillId="0" borderId="99" xfId="3" applyFont="1" applyBorder="1" applyAlignment="1">
      <alignment horizontal="left" vertical="center" shrinkToFit="1"/>
    </xf>
    <xf numFmtId="0" fontId="19" fillId="0" borderId="100" xfId="3" applyFont="1" applyBorder="1" applyAlignment="1">
      <alignment horizontal="left" vertical="center" shrinkToFit="1"/>
    </xf>
    <xf numFmtId="0" fontId="19" fillId="0" borderId="101" xfId="3" applyFont="1" applyBorder="1" applyAlignment="1">
      <alignment horizontal="left" vertical="center" shrinkToFit="1"/>
    </xf>
    <xf numFmtId="0" fontId="12" fillId="2" borderId="110" xfId="3" applyFont="1" applyFill="1" applyBorder="1" applyAlignment="1">
      <alignment horizontal="center" vertical="center"/>
    </xf>
    <xf numFmtId="0" fontId="12" fillId="2" borderId="111" xfId="3" applyFont="1" applyFill="1" applyBorder="1" applyAlignment="1">
      <alignment horizontal="center" vertical="center"/>
    </xf>
    <xf numFmtId="0" fontId="19" fillId="0" borderId="112" xfId="3" applyFont="1" applyBorder="1" applyAlignment="1">
      <alignment horizontal="left" vertical="center" shrinkToFit="1"/>
    </xf>
    <xf numFmtId="0" fontId="19" fillId="0" borderId="113" xfId="3" applyFont="1" applyBorder="1" applyAlignment="1">
      <alignment horizontal="left" vertical="center" shrinkToFit="1"/>
    </xf>
    <xf numFmtId="0" fontId="19" fillId="0" borderId="114" xfId="3" applyFont="1" applyBorder="1" applyAlignment="1">
      <alignment horizontal="left" vertical="center" shrinkToFit="1"/>
    </xf>
    <xf numFmtId="0" fontId="18" fillId="0" borderId="99" xfId="3" applyFont="1" applyBorder="1" applyAlignment="1">
      <alignment horizontal="left" vertical="center" shrinkToFit="1"/>
    </xf>
    <xf numFmtId="0" fontId="18" fillId="0" borderId="100" xfId="3" applyFont="1" applyBorder="1" applyAlignment="1">
      <alignment horizontal="left" vertical="center" shrinkToFit="1"/>
    </xf>
    <xf numFmtId="0" fontId="18" fillId="0" borderId="101" xfId="3" applyFont="1" applyBorder="1" applyAlignment="1">
      <alignment horizontal="left" vertical="center" shrinkToFit="1"/>
    </xf>
    <xf numFmtId="0" fontId="12" fillId="2" borderId="102" xfId="3" applyFont="1" applyFill="1" applyBorder="1" applyAlignment="1">
      <alignment horizontal="center" vertical="center" wrapText="1"/>
    </xf>
    <xf numFmtId="0" fontId="12" fillId="2" borderId="103" xfId="3" applyFont="1" applyFill="1" applyBorder="1" applyAlignment="1">
      <alignment horizontal="center" vertical="center" wrapText="1"/>
    </xf>
    <xf numFmtId="0" fontId="16" fillId="0" borderId="103" xfId="3" applyFont="1" applyBorder="1" applyAlignment="1">
      <alignment horizontal="left" vertical="center" wrapText="1"/>
    </xf>
    <xf numFmtId="0" fontId="16" fillId="0" borderId="104" xfId="3" applyFont="1" applyBorder="1" applyAlignment="1">
      <alignment horizontal="left" vertical="center" wrapText="1"/>
    </xf>
    <xf numFmtId="0" fontId="12" fillId="2" borderId="105" xfId="3" applyFont="1" applyFill="1" applyBorder="1" applyAlignment="1">
      <alignment horizontal="center" vertical="center"/>
    </xf>
    <xf numFmtId="0" fontId="12" fillId="2" borderId="106" xfId="3" applyFont="1" applyFill="1" applyBorder="1" applyAlignment="1">
      <alignment horizontal="center" vertical="center"/>
    </xf>
    <xf numFmtId="0" fontId="12" fillId="2" borderId="107" xfId="3" applyFont="1" applyFill="1" applyBorder="1" applyAlignment="1">
      <alignment horizontal="center" vertical="center"/>
    </xf>
    <xf numFmtId="0" fontId="13" fillId="0" borderId="108" xfId="3" applyFont="1" applyBorder="1" applyAlignment="1">
      <alignment horizontal="left" vertical="top" wrapText="1"/>
    </xf>
    <xf numFmtId="0" fontId="13" fillId="0" borderId="106" xfId="3" applyFont="1" applyBorder="1" applyAlignment="1">
      <alignment horizontal="left" vertical="top" wrapText="1"/>
    </xf>
    <xf numFmtId="0" fontId="13" fillId="0" borderId="109" xfId="3" applyFont="1" applyBorder="1" applyAlignment="1">
      <alignment horizontal="left" vertical="top" wrapText="1"/>
    </xf>
    <xf numFmtId="0" fontId="12" fillId="2" borderId="102" xfId="3" applyFont="1" applyFill="1" applyBorder="1" applyAlignment="1">
      <alignment horizontal="center" vertical="center"/>
    </xf>
    <xf numFmtId="0" fontId="12" fillId="2" borderId="103" xfId="3" applyFont="1" applyFill="1" applyBorder="1" applyAlignment="1">
      <alignment horizontal="center" vertical="center"/>
    </xf>
    <xf numFmtId="0" fontId="12" fillId="2" borderId="115" xfId="3" applyFont="1" applyFill="1" applyBorder="1" applyAlignment="1">
      <alignment horizontal="center" vertical="center" wrapText="1"/>
    </xf>
    <xf numFmtId="0" fontId="12" fillId="2" borderId="126" xfId="3" applyFont="1" applyFill="1" applyBorder="1" applyAlignment="1">
      <alignment horizontal="center" vertical="center"/>
    </xf>
    <xf numFmtId="0" fontId="12" fillId="2" borderId="127" xfId="3" applyFont="1" applyFill="1" applyBorder="1" applyAlignment="1">
      <alignment horizontal="center" vertical="center"/>
    </xf>
    <xf numFmtId="0" fontId="12" fillId="2" borderId="128" xfId="3" applyFont="1" applyFill="1" applyBorder="1" applyAlignment="1">
      <alignment horizontal="center" vertical="center"/>
    </xf>
    <xf numFmtId="0" fontId="13" fillId="0" borderId="129" xfId="3" applyFont="1" applyBorder="1" applyAlignment="1">
      <alignment horizontal="left" vertical="top" wrapText="1"/>
    </xf>
    <xf numFmtId="0" fontId="13" fillId="0" borderId="127" xfId="3" applyFont="1" applyBorder="1" applyAlignment="1">
      <alignment horizontal="left" vertical="top" wrapText="1"/>
    </xf>
    <xf numFmtId="0" fontId="13" fillId="0" borderId="130" xfId="3" applyFont="1" applyBorder="1" applyAlignment="1">
      <alignment horizontal="left" vertical="top" wrapText="1"/>
    </xf>
    <xf numFmtId="0" fontId="12" fillId="2" borderId="121" xfId="3" applyFont="1" applyFill="1" applyBorder="1" applyAlignment="1">
      <alignment horizontal="center" vertical="center"/>
    </xf>
    <xf numFmtId="0" fontId="12" fillId="2" borderId="122" xfId="3" applyFont="1" applyFill="1" applyBorder="1" applyAlignment="1">
      <alignment horizontal="center" vertical="center"/>
    </xf>
    <xf numFmtId="0" fontId="19" fillId="0" borderId="123" xfId="3" applyFont="1" applyBorder="1" applyAlignment="1">
      <alignment horizontal="left" vertical="center" shrinkToFit="1"/>
    </xf>
    <xf numFmtId="0" fontId="19" fillId="0" borderId="124" xfId="3" applyFont="1" applyBorder="1" applyAlignment="1">
      <alignment horizontal="left" vertical="center" shrinkToFit="1"/>
    </xf>
    <xf numFmtId="0" fontId="19" fillId="0" borderId="125" xfId="3" applyFont="1" applyBorder="1" applyAlignment="1">
      <alignment horizontal="left" vertical="center" shrinkToFit="1"/>
    </xf>
    <xf numFmtId="0" fontId="12" fillId="2" borderId="116" xfId="3" applyFont="1" applyFill="1" applyBorder="1" applyAlignment="1">
      <alignment horizontal="center" vertical="center"/>
    </xf>
    <xf numFmtId="0" fontId="12" fillId="2" borderId="117" xfId="3" applyFont="1" applyFill="1" applyBorder="1" applyAlignment="1">
      <alignment horizontal="center" vertical="center"/>
    </xf>
    <xf numFmtId="0" fontId="18" fillId="0" borderId="118" xfId="3" applyFont="1" applyBorder="1" applyAlignment="1">
      <alignment horizontal="left" vertical="center" shrinkToFit="1"/>
    </xf>
    <xf numFmtId="0" fontId="18" fillId="0" borderId="119" xfId="3" applyFont="1" applyBorder="1" applyAlignment="1">
      <alignment horizontal="left" vertical="center" shrinkToFit="1"/>
    </xf>
    <xf numFmtId="0" fontId="18" fillId="0" borderId="120" xfId="3" applyFont="1" applyBorder="1" applyAlignment="1">
      <alignment horizontal="left" vertical="center" shrinkToFit="1"/>
    </xf>
    <xf numFmtId="0" fontId="18" fillId="0" borderId="123" xfId="3" applyFont="1" applyBorder="1" applyAlignment="1">
      <alignment horizontal="left" vertical="center" shrinkToFit="1"/>
    </xf>
    <xf numFmtId="0" fontId="18" fillId="0" borderId="124" xfId="3" applyFont="1" applyBorder="1" applyAlignment="1">
      <alignment horizontal="left" vertical="center" shrinkToFit="1"/>
    </xf>
    <xf numFmtId="0" fontId="18" fillId="0" borderId="125" xfId="3" applyFont="1" applyBorder="1" applyAlignment="1">
      <alignment horizontal="left" vertical="center" shrinkToFit="1"/>
    </xf>
    <xf numFmtId="0" fontId="12" fillId="2" borderId="131" xfId="3" applyFont="1" applyFill="1" applyBorder="1" applyAlignment="1">
      <alignment horizontal="center" vertical="center"/>
    </xf>
    <xf numFmtId="0" fontId="12" fillId="2" borderId="132" xfId="3" applyFont="1" applyFill="1" applyBorder="1" applyAlignment="1">
      <alignment horizontal="center" vertical="center"/>
    </xf>
    <xf numFmtId="0" fontId="19" fillId="0" borderId="133" xfId="3" applyFont="1" applyBorder="1" applyAlignment="1">
      <alignment horizontal="left" vertical="center" shrinkToFit="1"/>
    </xf>
    <xf numFmtId="0" fontId="19" fillId="0" borderId="134" xfId="3" applyFont="1" applyBorder="1" applyAlignment="1">
      <alignment horizontal="left" vertical="center" shrinkToFit="1"/>
    </xf>
    <xf numFmtId="0" fontId="19" fillId="0" borderId="135" xfId="3" applyFont="1" applyBorder="1" applyAlignment="1">
      <alignment horizontal="left" vertical="center" shrinkToFit="1"/>
    </xf>
    <xf numFmtId="0" fontId="12" fillId="2" borderId="136" xfId="3" applyFont="1" applyFill="1" applyBorder="1" applyAlignment="1">
      <alignment horizontal="center" vertical="center" wrapText="1"/>
    </xf>
    <xf numFmtId="0" fontId="12" fillId="2" borderId="137" xfId="3" applyFont="1" applyFill="1" applyBorder="1" applyAlignment="1">
      <alignment horizontal="center" vertical="center" wrapText="1"/>
    </xf>
    <xf numFmtId="0" fontId="12" fillId="2" borderId="138" xfId="3" applyFont="1" applyFill="1" applyBorder="1" applyAlignment="1">
      <alignment horizontal="center" vertical="center" wrapText="1"/>
    </xf>
    <xf numFmtId="0" fontId="12" fillId="5" borderId="136" xfId="3" applyFont="1" applyFill="1" applyBorder="1" applyAlignment="1">
      <alignment horizontal="left" vertical="top" wrapText="1"/>
    </xf>
    <xf numFmtId="0" fontId="12" fillId="5" borderId="137" xfId="3" applyFont="1" applyFill="1" applyBorder="1" applyAlignment="1">
      <alignment horizontal="left" vertical="top" wrapText="1"/>
    </xf>
    <xf numFmtId="0" fontId="12" fillId="5" borderId="138" xfId="3" applyFont="1" applyFill="1" applyBorder="1" applyAlignment="1">
      <alignment horizontal="left" vertical="top" wrapText="1"/>
    </xf>
    <xf numFmtId="0" fontId="15" fillId="5" borderId="136" xfId="3" applyFont="1" applyFill="1" applyBorder="1" applyAlignment="1">
      <alignment horizontal="center" vertical="center" wrapText="1"/>
    </xf>
    <xf numFmtId="0" fontId="15" fillId="5" borderId="138" xfId="3" applyFont="1" applyFill="1" applyBorder="1" applyAlignment="1">
      <alignment horizontal="center" vertical="center" wrapText="1"/>
    </xf>
    <xf numFmtId="0" fontId="21" fillId="0" borderId="136" xfId="3" applyFont="1" applyBorder="1" applyAlignment="1">
      <alignment horizontal="left" vertical="center" wrapText="1"/>
    </xf>
    <xf numFmtId="0" fontId="21" fillId="0" borderId="137" xfId="3" applyFont="1" applyBorder="1" applyAlignment="1">
      <alignment horizontal="left" vertical="center" wrapText="1"/>
    </xf>
    <xf numFmtId="0" fontId="21" fillId="0" borderId="138" xfId="3" applyFont="1" applyBorder="1" applyAlignment="1">
      <alignment horizontal="left" vertical="center" wrapText="1"/>
    </xf>
    <xf numFmtId="0" fontId="12" fillId="2" borderId="136" xfId="3" applyFont="1" applyFill="1" applyBorder="1" applyAlignment="1">
      <alignment horizontal="center" vertical="center"/>
    </xf>
    <xf numFmtId="0" fontId="12" fillId="2" borderId="137" xfId="3" applyFont="1" applyFill="1" applyBorder="1" applyAlignment="1">
      <alignment horizontal="center" vertical="center"/>
    </xf>
    <xf numFmtId="0" fontId="16" fillId="0" borderId="137" xfId="3" applyFont="1" applyBorder="1" applyAlignment="1">
      <alignment horizontal="left" vertical="center" wrapText="1"/>
    </xf>
    <xf numFmtId="0" fontId="16" fillId="0" borderId="138" xfId="3" applyFont="1" applyBorder="1" applyAlignment="1">
      <alignment horizontal="left" vertical="center" wrapText="1"/>
    </xf>
    <xf numFmtId="0" fontId="12" fillId="2" borderId="139" xfId="3" applyFont="1" applyFill="1" applyBorder="1" applyAlignment="1">
      <alignment horizontal="center" vertical="center"/>
    </xf>
    <xf numFmtId="0" fontId="12" fillId="2" borderId="140" xfId="3" applyFont="1" applyFill="1" applyBorder="1" applyAlignment="1">
      <alignment horizontal="center" vertical="center"/>
    </xf>
    <xf numFmtId="0" fontId="18" fillId="0" borderId="141" xfId="3" applyFont="1" applyBorder="1" applyAlignment="1">
      <alignment horizontal="left" vertical="center" shrinkToFit="1"/>
    </xf>
    <xf numFmtId="0" fontId="18" fillId="0" borderId="142" xfId="3" applyFont="1" applyBorder="1" applyAlignment="1">
      <alignment horizontal="left" vertical="center" shrinkToFit="1"/>
    </xf>
    <xf numFmtId="0" fontId="18" fillId="0" borderId="143" xfId="3" applyFont="1" applyBorder="1" applyAlignment="1">
      <alignment horizontal="left" vertical="center" shrinkToFit="1"/>
    </xf>
    <xf numFmtId="0" fontId="12" fillId="5" borderId="150" xfId="3" applyFont="1" applyFill="1" applyBorder="1" applyAlignment="1">
      <alignment horizontal="left" vertical="top" wrapText="1"/>
    </xf>
    <xf numFmtId="0" fontId="12" fillId="5" borderId="151" xfId="3" applyFont="1" applyFill="1" applyBorder="1" applyAlignment="1">
      <alignment horizontal="left" vertical="top" wrapText="1"/>
    </xf>
    <xf numFmtId="0" fontId="12" fillId="2" borderId="144" xfId="3" applyFont="1" applyFill="1" applyBorder="1" applyAlignment="1">
      <alignment horizontal="center" vertical="center"/>
    </xf>
    <xf numFmtId="0" fontId="12" fillId="2" borderId="145" xfId="3" applyFont="1" applyFill="1" applyBorder="1" applyAlignment="1">
      <alignment horizontal="center" vertical="center"/>
    </xf>
    <xf numFmtId="0" fontId="19" fillId="0" borderId="146" xfId="3" applyFont="1" applyBorder="1" applyAlignment="1">
      <alignment horizontal="left" vertical="center" shrinkToFit="1"/>
    </xf>
    <xf numFmtId="0" fontId="19" fillId="0" borderId="147" xfId="3" applyFont="1" applyBorder="1" applyAlignment="1">
      <alignment horizontal="left" vertical="center" shrinkToFit="1"/>
    </xf>
    <xf numFmtId="0" fontId="19" fillId="0" borderId="148" xfId="3" applyFont="1" applyBorder="1" applyAlignment="1">
      <alignment horizontal="left" vertical="center" shrinkToFit="1"/>
    </xf>
    <xf numFmtId="0" fontId="12" fillId="2" borderId="157" xfId="3" applyFont="1" applyFill="1" applyBorder="1" applyAlignment="1">
      <alignment horizontal="center" vertical="center"/>
    </xf>
    <xf numFmtId="0" fontId="12" fillId="2" borderId="158" xfId="3" applyFont="1" applyFill="1" applyBorder="1" applyAlignment="1">
      <alignment horizontal="center" vertical="center"/>
    </xf>
    <xf numFmtId="0" fontId="19" fillId="0" borderId="159" xfId="3" applyFont="1" applyBorder="1" applyAlignment="1">
      <alignment horizontal="left" vertical="center" shrinkToFit="1"/>
    </xf>
    <xf numFmtId="0" fontId="19" fillId="0" borderId="160" xfId="3" applyFont="1" applyBorder="1" applyAlignment="1">
      <alignment horizontal="left" vertical="center" shrinkToFit="1"/>
    </xf>
    <xf numFmtId="0" fontId="19" fillId="0" borderId="161" xfId="3" applyFont="1" applyBorder="1" applyAlignment="1">
      <alignment horizontal="left" vertical="center" shrinkToFit="1"/>
    </xf>
    <xf numFmtId="0" fontId="18" fillId="0" borderId="146" xfId="3" applyFont="1" applyBorder="1" applyAlignment="1">
      <alignment horizontal="left" vertical="center" shrinkToFit="1"/>
    </xf>
    <xf numFmtId="0" fontId="18" fillId="0" borderId="147" xfId="3" applyFont="1" applyBorder="1" applyAlignment="1">
      <alignment horizontal="left" vertical="center" shrinkToFit="1"/>
    </xf>
    <xf numFmtId="0" fontId="18" fillId="0" borderId="148" xfId="3" applyFont="1" applyBorder="1" applyAlignment="1">
      <alignment horizontal="left" vertical="center" shrinkToFit="1"/>
    </xf>
    <xf numFmtId="0" fontId="12" fillId="2" borderId="149" xfId="3" applyFont="1" applyFill="1" applyBorder="1" applyAlignment="1">
      <alignment horizontal="center" vertical="center" wrapText="1"/>
    </xf>
    <xf numFmtId="0" fontId="12" fillId="2" borderId="150" xfId="3" applyFont="1" applyFill="1" applyBorder="1" applyAlignment="1">
      <alignment horizontal="center" vertical="center" wrapText="1"/>
    </xf>
    <xf numFmtId="0" fontId="16" fillId="0" borderId="150" xfId="3" applyFont="1" applyBorder="1" applyAlignment="1">
      <alignment horizontal="left" vertical="center" wrapText="1"/>
    </xf>
    <xf numFmtId="0" fontId="16" fillId="0" borderId="151" xfId="3" applyFont="1" applyBorder="1" applyAlignment="1">
      <alignment horizontal="left" vertical="center" wrapText="1"/>
    </xf>
    <xf numFmtId="0" fontId="12" fillId="2" borderId="152" xfId="3" applyFont="1" applyFill="1" applyBorder="1" applyAlignment="1">
      <alignment horizontal="center" vertical="center"/>
    </xf>
    <xf numFmtId="0" fontId="12" fillId="2" borderId="153" xfId="3" applyFont="1" applyFill="1" applyBorder="1" applyAlignment="1">
      <alignment horizontal="center" vertical="center"/>
    </xf>
    <xf numFmtId="0" fontId="12" fillId="2" borderId="154" xfId="3" applyFont="1" applyFill="1" applyBorder="1" applyAlignment="1">
      <alignment horizontal="center" vertical="center"/>
    </xf>
    <xf numFmtId="0" fontId="13" fillId="0" borderId="155" xfId="3" applyFont="1" applyBorder="1" applyAlignment="1">
      <alignment horizontal="left" vertical="top" wrapText="1"/>
    </xf>
    <xf numFmtId="0" fontId="13" fillId="0" borderId="153" xfId="3" applyFont="1" applyBorder="1" applyAlignment="1">
      <alignment horizontal="left" vertical="top" wrapText="1"/>
    </xf>
    <xf numFmtId="0" fontId="13" fillId="0" borderId="156" xfId="3" applyFont="1" applyBorder="1" applyAlignment="1">
      <alignment horizontal="left" vertical="top" wrapText="1"/>
    </xf>
    <xf numFmtId="0" fontId="12" fillId="2" borderId="149" xfId="3" applyFont="1" applyFill="1" applyBorder="1" applyAlignment="1">
      <alignment horizontal="center" vertical="center"/>
    </xf>
    <xf numFmtId="0" fontId="12" fillId="2" borderId="150" xfId="3" applyFont="1" applyFill="1" applyBorder="1" applyAlignment="1">
      <alignment horizontal="center" vertical="center"/>
    </xf>
    <xf numFmtId="0" fontId="12" fillId="2" borderId="162" xfId="3" applyFont="1" applyFill="1" applyBorder="1" applyAlignment="1">
      <alignment horizontal="center" vertical="center" wrapText="1"/>
    </xf>
    <xf numFmtId="0" fontId="12" fillId="2" borderId="173" xfId="3" applyFont="1" applyFill="1" applyBorder="1" applyAlignment="1">
      <alignment horizontal="center" vertical="center"/>
    </xf>
    <xf numFmtId="0" fontId="12" fillId="2" borderId="174" xfId="3" applyFont="1" applyFill="1" applyBorder="1" applyAlignment="1">
      <alignment horizontal="center" vertical="center"/>
    </xf>
    <xf numFmtId="0" fontId="12" fillId="2" borderId="175" xfId="3" applyFont="1" applyFill="1" applyBorder="1" applyAlignment="1">
      <alignment horizontal="center" vertical="center"/>
    </xf>
    <xf numFmtId="0" fontId="13" fillId="0" borderId="176" xfId="3" applyFont="1" applyBorder="1" applyAlignment="1">
      <alignment horizontal="left" vertical="top" wrapText="1"/>
    </xf>
    <xf numFmtId="0" fontId="13" fillId="0" borderId="174" xfId="3" applyFont="1" applyBorder="1" applyAlignment="1">
      <alignment horizontal="left" vertical="top" wrapText="1"/>
    </xf>
    <xf numFmtId="0" fontId="13" fillId="0" borderId="177" xfId="3" applyFont="1" applyBorder="1" applyAlignment="1">
      <alignment horizontal="left" vertical="top" wrapText="1"/>
    </xf>
    <xf numFmtId="0" fontId="12" fillId="2" borderId="168" xfId="3" applyFont="1" applyFill="1" applyBorder="1" applyAlignment="1">
      <alignment horizontal="center" vertical="center"/>
    </xf>
    <xf numFmtId="0" fontId="12" fillId="2" borderId="169" xfId="3" applyFont="1" applyFill="1" applyBorder="1" applyAlignment="1">
      <alignment horizontal="center" vertical="center"/>
    </xf>
    <xf numFmtId="0" fontId="19" fillId="0" borderId="170" xfId="3" applyFont="1" applyBorder="1" applyAlignment="1">
      <alignment horizontal="left" vertical="center" shrinkToFit="1"/>
    </xf>
    <xf numFmtId="0" fontId="19" fillId="0" borderId="171" xfId="3" applyFont="1" applyBorder="1" applyAlignment="1">
      <alignment horizontal="left" vertical="center" shrinkToFit="1"/>
    </xf>
    <xf numFmtId="0" fontId="19" fillId="0" borderId="172" xfId="3" applyFont="1" applyBorder="1" applyAlignment="1">
      <alignment horizontal="left" vertical="center" shrinkToFit="1"/>
    </xf>
    <xf numFmtId="0" fontId="12" fillId="2" borderId="163" xfId="3" applyFont="1" applyFill="1" applyBorder="1" applyAlignment="1">
      <alignment horizontal="center" vertical="center"/>
    </xf>
    <xf numFmtId="0" fontId="12" fillId="2" borderId="164" xfId="3" applyFont="1" applyFill="1" applyBorder="1" applyAlignment="1">
      <alignment horizontal="center" vertical="center"/>
    </xf>
    <xf numFmtId="0" fontId="18" fillId="0" borderId="165" xfId="3" applyFont="1" applyBorder="1" applyAlignment="1">
      <alignment horizontal="left" vertical="center" shrinkToFit="1"/>
    </xf>
    <xf numFmtId="0" fontId="18" fillId="0" borderId="166" xfId="3" applyFont="1" applyBorder="1" applyAlignment="1">
      <alignment horizontal="left" vertical="center" shrinkToFit="1"/>
    </xf>
    <xf numFmtId="0" fontId="18" fillId="0" borderId="167" xfId="3" applyFont="1" applyBorder="1" applyAlignment="1">
      <alignment horizontal="left" vertical="center" shrinkToFit="1"/>
    </xf>
    <xf numFmtId="0" fontId="18" fillId="0" borderId="170" xfId="3" applyFont="1" applyBorder="1" applyAlignment="1">
      <alignment horizontal="left" vertical="center" shrinkToFit="1"/>
    </xf>
    <xf numFmtId="0" fontId="18" fillId="0" borderId="171" xfId="3" applyFont="1" applyBorder="1" applyAlignment="1">
      <alignment horizontal="left" vertical="center" shrinkToFit="1"/>
    </xf>
    <xf numFmtId="0" fontId="18" fillId="0" borderId="172" xfId="3" applyFont="1" applyBorder="1" applyAlignment="1">
      <alignment horizontal="left" vertical="center" shrinkToFit="1"/>
    </xf>
    <xf numFmtId="0" fontId="12" fillId="2" borderId="178" xfId="3" applyFont="1" applyFill="1" applyBorder="1" applyAlignment="1">
      <alignment horizontal="center" vertical="center"/>
    </xf>
    <xf numFmtId="0" fontId="12" fillId="2" borderId="179" xfId="3" applyFont="1" applyFill="1" applyBorder="1" applyAlignment="1">
      <alignment horizontal="center" vertical="center"/>
    </xf>
    <xf numFmtId="0" fontId="19" fillId="0" borderId="180" xfId="3" applyFont="1" applyBorder="1" applyAlignment="1">
      <alignment horizontal="left" vertical="center" shrinkToFit="1"/>
    </xf>
    <xf numFmtId="0" fontId="19" fillId="0" borderId="181" xfId="3" applyFont="1" applyBorder="1" applyAlignment="1">
      <alignment horizontal="left" vertical="center" shrinkToFit="1"/>
    </xf>
    <xf numFmtId="0" fontId="19" fillId="0" borderId="182" xfId="3" applyFont="1" applyBorder="1" applyAlignment="1">
      <alignment horizontal="left" vertical="center" shrinkToFit="1"/>
    </xf>
    <xf numFmtId="0" fontId="12" fillId="2" borderId="183" xfId="3" applyFont="1" applyFill="1" applyBorder="1" applyAlignment="1">
      <alignment horizontal="center" vertical="center" wrapText="1"/>
    </xf>
    <xf numFmtId="0" fontId="12" fillId="2" borderId="184" xfId="3" applyFont="1" applyFill="1" applyBorder="1" applyAlignment="1">
      <alignment horizontal="center" vertical="center" wrapText="1"/>
    </xf>
    <xf numFmtId="0" fontId="12" fillId="2" borderId="185" xfId="3" applyFont="1" applyFill="1" applyBorder="1" applyAlignment="1">
      <alignment horizontal="center" vertical="center" wrapText="1"/>
    </xf>
    <xf numFmtId="0" fontId="12" fillId="5" borderId="183" xfId="3" applyFont="1" applyFill="1" applyBorder="1" applyAlignment="1">
      <alignment horizontal="left" vertical="top" wrapText="1"/>
    </xf>
    <xf numFmtId="0" fontId="12" fillId="5" borderId="184" xfId="3" applyFont="1" applyFill="1" applyBorder="1" applyAlignment="1">
      <alignment horizontal="left" vertical="top" wrapText="1"/>
    </xf>
    <xf numFmtId="0" fontId="12" fillId="5" borderId="185" xfId="3" applyFont="1" applyFill="1" applyBorder="1" applyAlignment="1">
      <alignment horizontal="left" vertical="top" wrapText="1"/>
    </xf>
    <xf numFmtId="0" fontId="15" fillId="5" borderId="183" xfId="3" applyFont="1" applyFill="1" applyBorder="1" applyAlignment="1">
      <alignment horizontal="center" vertical="center" wrapText="1"/>
    </xf>
    <xf numFmtId="0" fontId="15" fillId="5" borderId="185" xfId="3" applyFont="1" applyFill="1" applyBorder="1" applyAlignment="1">
      <alignment horizontal="center" vertical="center" wrapText="1"/>
    </xf>
    <xf numFmtId="0" fontId="21" fillId="0" borderId="183" xfId="3" applyFont="1" applyBorder="1" applyAlignment="1">
      <alignment horizontal="left" vertical="center" wrapText="1"/>
    </xf>
    <xf numFmtId="0" fontId="21" fillId="0" borderId="184" xfId="3" applyFont="1" applyBorder="1" applyAlignment="1">
      <alignment horizontal="left" vertical="center" wrapText="1"/>
    </xf>
    <xf numFmtId="0" fontId="21" fillId="0" borderId="185" xfId="3" applyFont="1" applyBorder="1" applyAlignment="1">
      <alignment horizontal="left" vertical="center" wrapText="1"/>
    </xf>
    <xf numFmtId="0" fontId="12" fillId="2" borderId="183" xfId="3" applyFont="1" applyFill="1" applyBorder="1" applyAlignment="1">
      <alignment horizontal="center" vertical="center"/>
    </xf>
    <xf numFmtId="0" fontId="12" fillId="2" borderId="184" xfId="3" applyFont="1" applyFill="1" applyBorder="1" applyAlignment="1">
      <alignment horizontal="center" vertical="center"/>
    </xf>
    <xf numFmtId="0" fontId="16" fillId="0" borderId="184" xfId="3" applyFont="1" applyBorder="1" applyAlignment="1">
      <alignment horizontal="left" vertical="center" wrapText="1"/>
    </xf>
    <xf numFmtId="0" fontId="16" fillId="0" borderId="185" xfId="3" applyFont="1" applyBorder="1" applyAlignment="1">
      <alignment horizontal="left" vertical="center" wrapText="1"/>
    </xf>
    <xf numFmtId="0" fontId="12" fillId="2" borderId="186" xfId="3" applyFont="1" applyFill="1" applyBorder="1" applyAlignment="1">
      <alignment horizontal="center" vertical="center"/>
    </xf>
    <xf numFmtId="0" fontId="12" fillId="2" borderId="187" xfId="3" applyFont="1" applyFill="1" applyBorder="1" applyAlignment="1">
      <alignment horizontal="center" vertical="center"/>
    </xf>
    <xf numFmtId="0" fontId="18" fillId="0" borderId="188" xfId="3" applyFont="1" applyBorder="1" applyAlignment="1">
      <alignment horizontal="left" vertical="center" shrinkToFit="1"/>
    </xf>
    <xf numFmtId="0" fontId="18" fillId="0" borderId="189" xfId="3" applyFont="1" applyBorder="1" applyAlignment="1">
      <alignment horizontal="left" vertical="center" shrinkToFit="1"/>
    </xf>
    <xf numFmtId="0" fontId="18" fillId="0" borderId="190" xfId="3" applyFont="1" applyBorder="1" applyAlignment="1">
      <alignment horizontal="left" vertical="center" shrinkToFit="1"/>
    </xf>
    <xf numFmtId="0" fontId="12" fillId="5" borderId="197" xfId="3" applyFont="1" applyFill="1" applyBorder="1" applyAlignment="1">
      <alignment horizontal="left" vertical="top" wrapText="1"/>
    </xf>
    <xf numFmtId="0" fontId="12" fillId="5" borderId="198" xfId="3" applyFont="1" applyFill="1" applyBorder="1" applyAlignment="1">
      <alignment horizontal="left" vertical="top" wrapText="1"/>
    </xf>
    <xf numFmtId="0" fontId="12" fillId="2" borderId="191" xfId="3" applyFont="1" applyFill="1" applyBorder="1" applyAlignment="1">
      <alignment horizontal="center" vertical="center"/>
    </xf>
    <xf numFmtId="0" fontId="12" fillId="2" borderId="192" xfId="3" applyFont="1" applyFill="1" applyBorder="1" applyAlignment="1">
      <alignment horizontal="center" vertical="center"/>
    </xf>
    <xf numFmtId="0" fontId="19" fillId="0" borderId="193" xfId="3" applyFont="1" applyBorder="1" applyAlignment="1">
      <alignment horizontal="left" vertical="center" shrinkToFit="1"/>
    </xf>
    <xf numFmtId="0" fontId="19" fillId="0" borderId="194" xfId="3" applyFont="1" applyBorder="1" applyAlignment="1">
      <alignment horizontal="left" vertical="center" shrinkToFit="1"/>
    </xf>
    <xf numFmtId="0" fontId="19" fillId="0" borderId="195" xfId="3" applyFont="1" applyBorder="1" applyAlignment="1">
      <alignment horizontal="left" vertical="center" shrinkToFit="1"/>
    </xf>
    <xf numFmtId="0" fontId="12" fillId="2" borderId="204" xfId="3" applyFont="1" applyFill="1" applyBorder="1" applyAlignment="1">
      <alignment horizontal="center" vertical="center"/>
    </xf>
    <xf numFmtId="0" fontId="12" fillId="2" borderId="205" xfId="3" applyFont="1" applyFill="1" applyBorder="1" applyAlignment="1">
      <alignment horizontal="center" vertical="center"/>
    </xf>
    <xf numFmtId="0" fontId="19" fillId="0" borderId="206" xfId="3" applyFont="1" applyBorder="1" applyAlignment="1">
      <alignment horizontal="left" vertical="center" shrinkToFit="1"/>
    </xf>
    <xf numFmtId="0" fontId="19" fillId="0" borderId="207" xfId="3" applyFont="1" applyBorder="1" applyAlignment="1">
      <alignment horizontal="left" vertical="center" shrinkToFit="1"/>
    </xf>
    <xf numFmtId="0" fontId="19" fillId="0" borderId="208" xfId="3" applyFont="1" applyBorder="1" applyAlignment="1">
      <alignment horizontal="left" vertical="center" shrinkToFit="1"/>
    </xf>
    <xf numFmtId="0" fontId="18" fillId="0" borderId="193" xfId="3" applyFont="1" applyBorder="1" applyAlignment="1">
      <alignment horizontal="left" vertical="center" shrinkToFit="1"/>
    </xf>
    <xf numFmtId="0" fontId="18" fillId="0" borderId="194" xfId="3" applyFont="1" applyBorder="1" applyAlignment="1">
      <alignment horizontal="left" vertical="center" shrinkToFit="1"/>
    </xf>
    <xf numFmtId="0" fontId="18" fillId="0" borderId="195" xfId="3" applyFont="1" applyBorder="1" applyAlignment="1">
      <alignment horizontal="left" vertical="center" shrinkToFit="1"/>
    </xf>
    <xf numFmtId="0" fontId="12" fillId="2" borderId="196" xfId="3" applyFont="1" applyFill="1" applyBorder="1" applyAlignment="1">
      <alignment horizontal="center" vertical="center" wrapText="1"/>
    </xf>
    <xf numFmtId="0" fontId="12" fillId="2" borderId="197" xfId="3" applyFont="1" applyFill="1" applyBorder="1" applyAlignment="1">
      <alignment horizontal="center" vertical="center" wrapText="1"/>
    </xf>
    <xf numFmtId="0" fontId="16" fillId="0" borderId="197" xfId="3" applyFont="1" applyBorder="1" applyAlignment="1">
      <alignment horizontal="left" vertical="center" wrapText="1"/>
    </xf>
    <xf numFmtId="0" fontId="16" fillId="0" borderId="198" xfId="3" applyFont="1" applyBorder="1" applyAlignment="1">
      <alignment horizontal="left" vertical="center" wrapText="1"/>
    </xf>
    <xf numFmtId="0" fontId="12" fillId="2" borderId="199" xfId="3" applyFont="1" applyFill="1" applyBorder="1" applyAlignment="1">
      <alignment horizontal="center" vertical="center"/>
    </xf>
    <xf numFmtId="0" fontId="12" fillId="2" borderId="200" xfId="3" applyFont="1" applyFill="1" applyBorder="1" applyAlignment="1">
      <alignment horizontal="center" vertical="center"/>
    </xf>
    <xf numFmtId="0" fontId="12" fillId="2" borderId="201" xfId="3" applyFont="1" applyFill="1" applyBorder="1" applyAlignment="1">
      <alignment horizontal="center" vertical="center"/>
    </xf>
    <xf numFmtId="0" fontId="13" fillId="0" borderId="202" xfId="3" applyFont="1" applyBorder="1" applyAlignment="1">
      <alignment horizontal="left" vertical="top" wrapText="1"/>
    </xf>
    <xf numFmtId="0" fontId="13" fillId="0" borderId="200" xfId="3" applyFont="1" applyBorder="1" applyAlignment="1">
      <alignment horizontal="left" vertical="top" wrapText="1"/>
    </xf>
    <xf numFmtId="0" fontId="13" fillId="0" borderId="203" xfId="3" applyFont="1" applyBorder="1" applyAlignment="1">
      <alignment horizontal="left" vertical="top" wrapText="1"/>
    </xf>
    <xf numFmtId="0" fontId="12" fillId="2" borderId="196" xfId="3" applyFont="1" applyFill="1" applyBorder="1" applyAlignment="1">
      <alignment horizontal="center" vertical="center"/>
    </xf>
    <xf numFmtId="0" fontId="12" fillId="2" borderId="197" xfId="3" applyFont="1" applyFill="1" applyBorder="1" applyAlignment="1">
      <alignment horizontal="center" vertical="center"/>
    </xf>
    <xf numFmtId="0" fontId="12" fillId="2" borderId="209" xfId="3" applyFont="1" applyFill="1" applyBorder="1" applyAlignment="1">
      <alignment horizontal="center" vertical="center" wrapText="1"/>
    </xf>
    <xf numFmtId="0" fontId="12" fillId="2" borderId="220" xfId="3" applyFont="1" applyFill="1" applyBorder="1" applyAlignment="1">
      <alignment horizontal="center" vertical="center"/>
    </xf>
    <xf numFmtId="0" fontId="12" fillId="2" borderId="221" xfId="3" applyFont="1" applyFill="1" applyBorder="1" applyAlignment="1">
      <alignment horizontal="center" vertical="center"/>
    </xf>
    <xf numFmtId="0" fontId="12" fillId="2" borderId="222" xfId="3" applyFont="1" applyFill="1" applyBorder="1" applyAlignment="1">
      <alignment horizontal="center" vertical="center"/>
    </xf>
    <xf numFmtId="0" fontId="13" fillId="0" borderId="223" xfId="3" applyFont="1" applyBorder="1" applyAlignment="1">
      <alignment horizontal="left" vertical="top" wrapText="1"/>
    </xf>
    <xf numFmtId="0" fontId="13" fillId="0" borderId="221" xfId="3" applyFont="1" applyBorder="1" applyAlignment="1">
      <alignment horizontal="left" vertical="top" wrapText="1"/>
    </xf>
    <xf numFmtId="0" fontId="13" fillId="0" borderId="224" xfId="3" applyFont="1" applyBorder="1" applyAlignment="1">
      <alignment horizontal="left" vertical="top" wrapText="1"/>
    </xf>
    <xf numFmtId="0" fontId="12" fillId="2" borderId="215" xfId="3" applyFont="1" applyFill="1" applyBorder="1" applyAlignment="1">
      <alignment horizontal="center" vertical="center"/>
    </xf>
    <xf numFmtId="0" fontId="12" fillId="2" borderId="216" xfId="3" applyFont="1" applyFill="1" applyBorder="1" applyAlignment="1">
      <alignment horizontal="center" vertical="center"/>
    </xf>
    <xf numFmtId="0" fontId="19" fillId="0" borderId="217" xfId="3" applyFont="1" applyBorder="1" applyAlignment="1">
      <alignment horizontal="left" vertical="center" shrinkToFit="1"/>
    </xf>
    <xf numFmtId="0" fontId="19" fillId="0" borderId="218" xfId="3" applyFont="1" applyBorder="1" applyAlignment="1">
      <alignment horizontal="left" vertical="center" shrinkToFit="1"/>
    </xf>
    <xf numFmtId="0" fontId="19" fillId="0" borderId="219" xfId="3" applyFont="1" applyBorder="1" applyAlignment="1">
      <alignment horizontal="left" vertical="center" shrinkToFit="1"/>
    </xf>
    <xf numFmtId="0" fontId="12" fillId="2" borderId="210" xfId="3" applyFont="1" applyFill="1" applyBorder="1" applyAlignment="1">
      <alignment horizontal="center" vertical="center"/>
    </xf>
    <xf numFmtId="0" fontId="12" fillId="2" borderId="211" xfId="3" applyFont="1" applyFill="1" applyBorder="1" applyAlignment="1">
      <alignment horizontal="center" vertical="center"/>
    </xf>
    <xf numFmtId="0" fontId="18" fillId="0" borderId="212" xfId="3" applyFont="1" applyBorder="1" applyAlignment="1">
      <alignment horizontal="left" vertical="center" shrinkToFit="1"/>
    </xf>
    <xf numFmtId="0" fontId="18" fillId="0" borderId="213" xfId="3" applyFont="1" applyBorder="1" applyAlignment="1">
      <alignment horizontal="left" vertical="center" shrinkToFit="1"/>
    </xf>
    <xf numFmtId="0" fontId="18" fillId="0" borderId="214" xfId="3" applyFont="1" applyBorder="1" applyAlignment="1">
      <alignment horizontal="left" vertical="center" shrinkToFit="1"/>
    </xf>
    <xf numFmtId="0" fontId="18" fillId="0" borderId="217" xfId="3" applyFont="1" applyBorder="1" applyAlignment="1">
      <alignment horizontal="left" vertical="center" shrinkToFit="1"/>
    </xf>
    <xf numFmtId="0" fontId="18" fillId="0" borderId="218" xfId="3" applyFont="1" applyBorder="1" applyAlignment="1">
      <alignment horizontal="left" vertical="center" shrinkToFit="1"/>
    </xf>
    <xf numFmtId="0" fontId="18" fillId="0" borderId="219" xfId="3" applyFont="1" applyBorder="1" applyAlignment="1">
      <alignment horizontal="left" vertical="center" shrinkToFit="1"/>
    </xf>
    <xf numFmtId="0" fontId="12" fillId="2" borderId="225" xfId="3" applyFont="1" applyFill="1" applyBorder="1" applyAlignment="1">
      <alignment horizontal="center" vertical="center"/>
    </xf>
    <xf numFmtId="0" fontId="12" fillId="2" borderId="226" xfId="3" applyFont="1" applyFill="1" applyBorder="1" applyAlignment="1">
      <alignment horizontal="center" vertical="center"/>
    </xf>
    <xf numFmtId="0" fontId="19" fillId="0" borderId="227" xfId="3" applyFont="1" applyBorder="1" applyAlignment="1">
      <alignment horizontal="left" vertical="center" shrinkToFit="1"/>
    </xf>
    <xf numFmtId="0" fontId="19" fillId="0" borderId="228" xfId="3" applyFont="1" applyBorder="1" applyAlignment="1">
      <alignment horizontal="left" vertical="center" shrinkToFit="1"/>
    </xf>
    <xf numFmtId="0" fontId="19" fillId="0" borderId="229" xfId="3" applyFont="1" applyBorder="1" applyAlignment="1">
      <alignment horizontal="left" vertical="center" shrinkToFit="1"/>
    </xf>
    <xf numFmtId="0" fontId="12" fillId="2" borderId="230" xfId="3" applyFont="1" applyFill="1" applyBorder="1" applyAlignment="1">
      <alignment horizontal="center" vertical="center" wrapText="1"/>
    </xf>
    <xf numFmtId="0" fontId="12" fillId="2" borderId="231" xfId="3" applyFont="1" applyFill="1" applyBorder="1" applyAlignment="1">
      <alignment horizontal="center" vertical="center" wrapText="1"/>
    </xf>
    <xf numFmtId="0" fontId="12" fillId="2" borderId="232" xfId="3" applyFont="1" applyFill="1" applyBorder="1" applyAlignment="1">
      <alignment horizontal="center" vertical="center" wrapText="1"/>
    </xf>
    <xf numFmtId="0" fontId="12" fillId="5" borderId="230" xfId="3" applyFont="1" applyFill="1" applyBorder="1" applyAlignment="1">
      <alignment horizontal="left" vertical="top" wrapText="1"/>
    </xf>
    <xf numFmtId="0" fontId="12" fillId="5" borderId="231" xfId="3" applyFont="1" applyFill="1" applyBorder="1" applyAlignment="1">
      <alignment horizontal="left" vertical="top" wrapText="1"/>
    </xf>
    <xf numFmtId="0" fontId="12" fillId="5" borderId="232" xfId="3" applyFont="1" applyFill="1" applyBorder="1" applyAlignment="1">
      <alignment horizontal="left" vertical="top" wrapText="1"/>
    </xf>
    <xf numFmtId="0" fontId="15" fillId="5" borderId="230" xfId="3" applyFont="1" applyFill="1" applyBorder="1" applyAlignment="1">
      <alignment horizontal="center" vertical="center" wrapText="1"/>
    </xf>
    <xf numFmtId="0" fontId="15" fillId="5" borderId="232" xfId="3" applyFont="1" applyFill="1" applyBorder="1" applyAlignment="1">
      <alignment horizontal="center" vertical="center" wrapText="1"/>
    </xf>
    <xf numFmtId="0" fontId="21" fillId="0" borderId="230" xfId="3" applyFont="1" applyBorder="1" applyAlignment="1">
      <alignment horizontal="left" vertical="center" wrapText="1"/>
    </xf>
    <xf numFmtId="0" fontId="21" fillId="0" borderId="231" xfId="3" applyFont="1" applyBorder="1" applyAlignment="1">
      <alignment horizontal="left" vertical="center" wrapText="1"/>
    </xf>
    <xf numFmtId="0" fontId="21" fillId="0" borderId="232" xfId="3" applyFont="1" applyBorder="1" applyAlignment="1">
      <alignment horizontal="left" vertical="center" wrapText="1"/>
    </xf>
    <xf numFmtId="0" fontId="12" fillId="2" borderId="230" xfId="3" applyFont="1" applyFill="1" applyBorder="1" applyAlignment="1">
      <alignment horizontal="center" vertical="center"/>
    </xf>
    <xf numFmtId="0" fontId="12" fillId="2" borderId="231" xfId="3" applyFont="1" applyFill="1" applyBorder="1" applyAlignment="1">
      <alignment horizontal="center" vertical="center"/>
    </xf>
    <xf numFmtId="0" fontId="16" fillId="0" borderId="231" xfId="3" applyFont="1" applyBorder="1" applyAlignment="1">
      <alignment horizontal="left" vertical="center" wrapText="1"/>
    </xf>
    <xf numFmtId="0" fontId="16" fillId="0" borderId="232" xfId="3" applyFont="1" applyBorder="1" applyAlignment="1">
      <alignment horizontal="left" vertical="center" wrapText="1"/>
    </xf>
    <xf numFmtId="0" fontId="12" fillId="2" borderId="233" xfId="3" applyFont="1" applyFill="1" applyBorder="1" applyAlignment="1">
      <alignment horizontal="center" vertical="center"/>
    </xf>
    <xf numFmtId="0" fontId="12" fillId="2" borderId="234" xfId="3" applyFont="1" applyFill="1" applyBorder="1" applyAlignment="1">
      <alignment horizontal="center" vertical="center"/>
    </xf>
    <xf numFmtId="0" fontId="18" fillId="0" borderId="235" xfId="3" applyFont="1" applyBorder="1" applyAlignment="1">
      <alignment horizontal="left" vertical="center" shrinkToFit="1"/>
    </xf>
    <xf numFmtId="0" fontId="18" fillId="0" borderId="236" xfId="3" applyFont="1" applyBorder="1" applyAlignment="1">
      <alignment horizontal="left" vertical="center" shrinkToFit="1"/>
    </xf>
    <xf numFmtId="0" fontId="18" fillId="0" borderId="237" xfId="3" applyFont="1" applyBorder="1" applyAlignment="1">
      <alignment horizontal="left" vertical="center" shrinkToFit="1"/>
    </xf>
    <xf numFmtId="0" fontId="12" fillId="2" borderId="238" xfId="3" applyFont="1" applyFill="1" applyBorder="1" applyAlignment="1">
      <alignment horizontal="center" vertical="center" wrapText="1"/>
    </xf>
    <xf numFmtId="0" fontId="12" fillId="2" borderId="244" xfId="3" applyFont="1" applyFill="1" applyBorder="1" applyAlignment="1">
      <alignment horizontal="center" vertical="center"/>
    </xf>
    <xf numFmtId="0" fontId="12" fillId="2" borderId="245" xfId="3" applyFont="1" applyFill="1" applyBorder="1" applyAlignment="1">
      <alignment horizontal="center" vertical="center"/>
    </xf>
    <xf numFmtId="0" fontId="12" fillId="2" borderId="246" xfId="3" applyFont="1" applyFill="1" applyBorder="1" applyAlignment="1">
      <alignment horizontal="center" vertical="center"/>
    </xf>
    <xf numFmtId="0" fontId="13" fillId="0" borderId="247" xfId="3" applyFont="1" applyBorder="1" applyAlignment="1">
      <alignment horizontal="left" vertical="top" wrapText="1"/>
    </xf>
    <xf numFmtId="0" fontId="13" fillId="0" borderId="245" xfId="3" applyFont="1" applyBorder="1" applyAlignment="1">
      <alignment horizontal="left" vertical="top" wrapText="1"/>
    </xf>
    <xf numFmtId="0" fontId="13" fillId="0" borderId="248" xfId="3" applyFont="1" applyBorder="1" applyAlignment="1">
      <alignment horizontal="left" vertical="top" wrapText="1"/>
    </xf>
    <xf numFmtId="0" fontId="12" fillId="2" borderId="239" xfId="3" applyFont="1" applyFill="1" applyBorder="1" applyAlignment="1">
      <alignment horizontal="center" vertical="center"/>
    </xf>
    <xf numFmtId="0" fontId="12" fillId="2" borderId="240" xfId="3" applyFont="1" applyFill="1" applyBorder="1" applyAlignment="1">
      <alignment horizontal="center" vertical="center"/>
    </xf>
    <xf numFmtId="0" fontId="19" fillId="0" borderId="241" xfId="3" applyFont="1" applyBorder="1" applyAlignment="1">
      <alignment horizontal="left" vertical="center" shrinkToFit="1"/>
    </xf>
    <xf numFmtId="0" fontId="19" fillId="0" borderId="242" xfId="3" applyFont="1" applyBorder="1" applyAlignment="1">
      <alignment horizontal="left" vertical="center" shrinkToFit="1"/>
    </xf>
    <xf numFmtId="0" fontId="19" fillId="0" borderId="243" xfId="3" applyFont="1" applyBorder="1" applyAlignment="1">
      <alignment horizontal="left" vertical="center" shrinkToFit="1"/>
    </xf>
    <xf numFmtId="0" fontId="18" fillId="0" borderId="241" xfId="3" applyFont="1" applyBorder="1" applyAlignment="1">
      <alignment horizontal="left" vertical="center" shrinkToFit="1"/>
    </xf>
    <xf numFmtId="0" fontId="18" fillId="0" borderId="242" xfId="3" applyFont="1" applyBorder="1" applyAlignment="1">
      <alignment horizontal="left" vertical="center" shrinkToFit="1"/>
    </xf>
    <xf numFmtId="0" fontId="18" fillId="0" borderId="243" xfId="3" applyFont="1" applyBorder="1" applyAlignment="1">
      <alignment horizontal="left" vertical="center" shrinkToFit="1"/>
    </xf>
    <xf numFmtId="0" fontId="12" fillId="2" borderId="249" xfId="3" applyFont="1" applyFill="1" applyBorder="1" applyAlignment="1">
      <alignment horizontal="center" vertical="center"/>
    </xf>
    <xf numFmtId="0" fontId="12" fillId="2" borderId="250" xfId="3" applyFont="1" applyFill="1" applyBorder="1" applyAlignment="1">
      <alignment horizontal="center" vertical="center"/>
    </xf>
    <xf numFmtId="0" fontId="19" fillId="0" borderId="251" xfId="3" applyFont="1" applyBorder="1" applyAlignment="1">
      <alignment horizontal="left" vertical="center" shrinkToFit="1"/>
    </xf>
    <xf numFmtId="0" fontId="19" fillId="0" borderId="252" xfId="3" applyFont="1" applyBorder="1" applyAlignment="1">
      <alignment horizontal="left" vertical="center" shrinkToFit="1"/>
    </xf>
    <xf numFmtId="0" fontId="19" fillId="0" borderId="253" xfId="3" applyFont="1" applyBorder="1" applyAlignment="1">
      <alignment horizontal="left" vertical="center" shrinkToFit="1"/>
    </xf>
    <xf numFmtId="0" fontId="12" fillId="2" borderId="254" xfId="3" applyFont="1" applyFill="1" applyBorder="1" applyAlignment="1">
      <alignment horizontal="center" vertical="center" wrapText="1"/>
    </xf>
    <xf numFmtId="0" fontId="12" fillId="2" borderId="255" xfId="3" applyFont="1" applyFill="1" applyBorder="1" applyAlignment="1">
      <alignment horizontal="center" vertical="center" wrapText="1"/>
    </xf>
    <xf numFmtId="0" fontId="12" fillId="2" borderId="256" xfId="3" applyFont="1" applyFill="1" applyBorder="1" applyAlignment="1">
      <alignment horizontal="center" vertical="center" wrapText="1"/>
    </xf>
    <xf numFmtId="0" fontId="12" fillId="5" borderId="254" xfId="3" applyFont="1" applyFill="1" applyBorder="1" applyAlignment="1">
      <alignment horizontal="left" vertical="top" wrapText="1"/>
    </xf>
    <xf numFmtId="0" fontId="12" fillId="5" borderId="255" xfId="3" applyFont="1" applyFill="1" applyBorder="1" applyAlignment="1">
      <alignment horizontal="left" vertical="top" wrapText="1"/>
    </xf>
    <xf numFmtId="0" fontId="12" fillId="5" borderId="256" xfId="3" applyFont="1" applyFill="1" applyBorder="1" applyAlignment="1">
      <alignment horizontal="left" vertical="top" wrapText="1"/>
    </xf>
    <xf numFmtId="0" fontId="15" fillId="5" borderId="254" xfId="3" applyFont="1" applyFill="1" applyBorder="1" applyAlignment="1">
      <alignment horizontal="center" vertical="center" wrapText="1"/>
    </xf>
    <xf numFmtId="0" fontId="15" fillId="5" borderId="256" xfId="3" applyFont="1" applyFill="1" applyBorder="1" applyAlignment="1">
      <alignment horizontal="center" vertical="center" wrapText="1"/>
    </xf>
    <xf numFmtId="0" fontId="21" fillId="0" borderId="254" xfId="3" applyFont="1" applyBorder="1" applyAlignment="1">
      <alignment horizontal="left" vertical="center" wrapText="1"/>
    </xf>
    <xf numFmtId="0" fontId="21" fillId="0" borderId="255" xfId="3" applyFont="1" applyBorder="1" applyAlignment="1">
      <alignment horizontal="left" vertical="center" wrapText="1"/>
    </xf>
    <xf numFmtId="0" fontId="21" fillId="0" borderId="256" xfId="3" applyFont="1" applyBorder="1" applyAlignment="1">
      <alignment horizontal="left" vertical="center" wrapText="1"/>
    </xf>
    <xf numFmtId="0" fontId="12" fillId="2" borderId="254" xfId="3" applyFont="1" applyFill="1" applyBorder="1" applyAlignment="1">
      <alignment horizontal="center" vertical="center"/>
    </xf>
    <xf numFmtId="0" fontId="12" fillId="2" borderId="255" xfId="3" applyFont="1" applyFill="1" applyBorder="1" applyAlignment="1">
      <alignment horizontal="center" vertical="center"/>
    </xf>
    <xf numFmtId="0" fontId="16" fillId="0" borderId="255" xfId="3" applyFont="1" applyBorder="1" applyAlignment="1">
      <alignment horizontal="left" vertical="center" wrapText="1"/>
    </xf>
    <xf numFmtId="0" fontId="16" fillId="0" borderId="256" xfId="3" applyFont="1" applyBorder="1" applyAlignment="1">
      <alignment horizontal="left" vertical="center" wrapText="1"/>
    </xf>
    <xf numFmtId="0" fontId="12" fillId="2" borderId="257" xfId="3" applyFont="1" applyFill="1" applyBorder="1" applyAlignment="1">
      <alignment horizontal="center" vertical="center"/>
    </xf>
    <xf numFmtId="0" fontId="12" fillId="2" borderId="258" xfId="3" applyFont="1" applyFill="1" applyBorder="1" applyAlignment="1">
      <alignment horizontal="center" vertical="center"/>
    </xf>
    <xf numFmtId="0" fontId="18" fillId="0" borderId="259" xfId="3" applyFont="1" applyBorder="1" applyAlignment="1">
      <alignment horizontal="left" vertical="center" shrinkToFit="1"/>
    </xf>
    <xf numFmtId="0" fontId="18" fillId="0" borderId="260" xfId="3" applyFont="1" applyBorder="1" applyAlignment="1">
      <alignment horizontal="left" vertical="center" shrinkToFit="1"/>
    </xf>
    <xf numFmtId="0" fontId="18" fillId="0" borderId="261" xfId="3" applyFont="1" applyBorder="1" applyAlignment="1">
      <alignment horizontal="left" vertical="center" shrinkToFit="1"/>
    </xf>
    <xf numFmtId="0" fontId="12" fillId="2" borderId="262" xfId="3" applyFont="1" applyFill="1" applyBorder="1" applyAlignment="1">
      <alignment horizontal="center" vertical="center" wrapText="1"/>
    </xf>
    <xf numFmtId="0" fontId="12" fillId="2" borderId="268" xfId="3" applyFont="1" applyFill="1" applyBorder="1" applyAlignment="1">
      <alignment horizontal="center" vertical="center"/>
    </xf>
    <xf numFmtId="0" fontId="12" fillId="2" borderId="269" xfId="3" applyFont="1" applyFill="1" applyBorder="1" applyAlignment="1">
      <alignment horizontal="center" vertical="center"/>
    </xf>
    <xf numFmtId="0" fontId="12" fillId="2" borderId="270" xfId="3" applyFont="1" applyFill="1" applyBorder="1" applyAlignment="1">
      <alignment horizontal="center" vertical="center"/>
    </xf>
    <xf numFmtId="0" fontId="13" fillId="0" borderId="271" xfId="3" applyFont="1" applyBorder="1" applyAlignment="1">
      <alignment horizontal="left" vertical="top" wrapText="1"/>
    </xf>
    <xf numFmtId="0" fontId="13" fillId="0" borderId="269" xfId="3" applyFont="1" applyBorder="1" applyAlignment="1">
      <alignment horizontal="left" vertical="top" wrapText="1"/>
    </xf>
    <xf numFmtId="0" fontId="13" fillId="0" borderId="272" xfId="3" applyFont="1" applyBorder="1" applyAlignment="1">
      <alignment horizontal="left" vertical="top" wrapText="1"/>
    </xf>
    <xf numFmtId="0" fontId="12" fillId="2" borderId="263" xfId="3" applyFont="1" applyFill="1" applyBorder="1" applyAlignment="1">
      <alignment horizontal="center" vertical="center"/>
    </xf>
    <xf numFmtId="0" fontId="12" fillId="2" borderId="264" xfId="3" applyFont="1" applyFill="1" applyBorder="1" applyAlignment="1">
      <alignment horizontal="center" vertical="center"/>
    </xf>
    <xf numFmtId="0" fontId="19" fillId="0" borderId="265" xfId="3" applyFont="1" applyBorder="1" applyAlignment="1">
      <alignment horizontal="left" vertical="center" shrinkToFit="1"/>
    </xf>
    <xf numFmtId="0" fontId="19" fillId="0" borderId="266" xfId="3" applyFont="1" applyBorder="1" applyAlignment="1">
      <alignment horizontal="left" vertical="center" shrinkToFit="1"/>
    </xf>
    <xf numFmtId="0" fontId="19" fillId="0" borderId="267" xfId="3" applyFont="1" applyBorder="1" applyAlignment="1">
      <alignment horizontal="left" vertical="center" shrinkToFit="1"/>
    </xf>
    <xf numFmtId="0" fontId="18" fillId="0" borderId="265" xfId="3" applyFont="1" applyBorder="1" applyAlignment="1">
      <alignment horizontal="left" vertical="center" shrinkToFit="1"/>
    </xf>
    <xf numFmtId="0" fontId="18" fillId="0" borderId="266" xfId="3" applyFont="1" applyBorder="1" applyAlignment="1">
      <alignment horizontal="left" vertical="center" shrinkToFit="1"/>
    </xf>
    <xf numFmtId="0" fontId="18" fillId="0" borderId="267" xfId="3" applyFont="1" applyBorder="1" applyAlignment="1">
      <alignment horizontal="left" vertical="center" shrinkToFit="1"/>
    </xf>
    <xf numFmtId="0" fontId="12" fillId="2" borderId="273" xfId="3" applyFont="1" applyFill="1" applyBorder="1" applyAlignment="1">
      <alignment horizontal="center" vertical="center"/>
    </xf>
    <xf numFmtId="0" fontId="12" fillId="2" borderId="274" xfId="3" applyFont="1" applyFill="1" applyBorder="1" applyAlignment="1">
      <alignment horizontal="center" vertical="center"/>
    </xf>
    <xf numFmtId="0" fontId="19" fillId="0" borderId="275" xfId="3" applyFont="1" applyBorder="1" applyAlignment="1">
      <alignment horizontal="left" vertical="center" shrinkToFit="1"/>
    </xf>
    <xf numFmtId="0" fontId="19" fillId="0" borderId="276" xfId="3" applyFont="1" applyBorder="1" applyAlignment="1">
      <alignment horizontal="left" vertical="center" shrinkToFit="1"/>
    </xf>
    <xf numFmtId="0" fontId="19" fillId="0" borderId="277" xfId="3" applyFont="1" applyBorder="1" applyAlignment="1">
      <alignment horizontal="left" vertical="center" shrinkToFit="1"/>
    </xf>
    <xf numFmtId="0" fontId="12" fillId="2" borderId="278" xfId="3" applyFont="1" applyFill="1" applyBorder="1" applyAlignment="1">
      <alignment horizontal="center" vertical="center" wrapText="1"/>
    </xf>
    <xf numFmtId="0" fontId="12" fillId="2" borderId="279" xfId="3" applyFont="1" applyFill="1" applyBorder="1" applyAlignment="1">
      <alignment horizontal="center" vertical="center" wrapText="1"/>
    </xf>
    <xf numFmtId="0" fontId="12" fillId="2" borderId="280" xfId="3" applyFont="1" applyFill="1" applyBorder="1" applyAlignment="1">
      <alignment horizontal="center" vertical="center" wrapText="1"/>
    </xf>
    <xf numFmtId="0" fontId="12" fillId="5" borderId="278" xfId="3" applyFont="1" applyFill="1" applyBorder="1" applyAlignment="1">
      <alignment horizontal="left" vertical="top" wrapText="1"/>
    </xf>
    <xf numFmtId="0" fontId="12" fillId="5" borderId="279" xfId="3" applyFont="1" applyFill="1" applyBorder="1" applyAlignment="1">
      <alignment horizontal="left" vertical="top" wrapText="1"/>
    </xf>
    <xf numFmtId="0" fontId="12" fillId="5" borderId="280" xfId="3" applyFont="1" applyFill="1" applyBorder="1" applyAlignment="1">
      <alignment horizontal="left" vertical="top" wrapText="1"/>
    </xf>
    <xf numFmtId="0" fontId="15" fillId="5" borderId="278" xfId="3" applyFont="1" applyFill="1" applyBorder="1" applyAlignment="1">
      <alignment horizontal="center" vertical="center" wrapText="1"/>
    </xf>
    <xf numFmtId="0" fontId="15" fillId="5" borderId="280" xfId="3" applyFont="1" applyFill="1" applyBorder="1" applyAlignment="1">
      <alignment horizontal="center" vertical="center" wrapText="1"/>
    </xf>
    <xf numFmtId="0" fontId="21" fillId="0" borderId="278" xfId="3" applyFont="1" applyBorder="1" applyAlignment="1">
      <alignment horizontal="left" vertical="center" wrapText="1"/>
    </xf>
    <xf numFmtId="0" fontId="21" fillId="0" borderId="279" xfId="3" applyFont="1" applyBorder="1" applyAlignment="1">
      <alignment horizontal="left" vertical="center" wrapText="1"/>
    </xf>
    <xf numFmtId="0" fontId="21" fillId="0" borderId="280" xfId="3" applyFont="1" applyBorder="1" applyAlignment="1">
      <alignment horizontal="left" vertical="center" wrapText="1"/>
    </xf>
    <xf numFmtId="0" fontId="12" fillId="2" borderId="278" xfId="3" applyFont="1" applyFill="1" applyBorder="1" applyAlignment="1">
      <alignment horizontal="center" vertical="center"/>
    </xf>
    <xf numFmtId="0" fontId="12" fillId="2" borderId="279" xfId="3" applyFont="1" applyFill="1" applyBorder="1" applyAlignment="1">
      <alignment horizontal="center" vertical="center"/>
    </xf>
    <xf numFmtId="0" fontId="16" fillId="0" borderId="279" xfId="3" applyFont="1" applyBorder="1" applyAlignment="1">
      <alignment horizontal="left" vertical="center" wrapText="1"/>
    </xf>
    <xf numFmtId="0" fontId="16" fillId="0" borderId="280" xfId="3" applyFont="1" applyBorder="1" applyAlignment="1">
      <alignment horizontal="left" vertical="center" wrapText="1"/>
    </xf>
    <xf numFmtId="0" fontId="12" fillId="2" borderId="281" xfId="3" applyFont="1" applyFill="1" applyBorder="1" applyAlignment="1">
      <alignment horizontal="center" vertical="center"/>
    </xf>
    <xf numFmtId="0" fontId="12" fillId="2" borderId="282" xfId="3" applyFont="1" applyFill="1" applyBorder="1" applyAlignment="1">
      <alignment horizontal="center" vertical="center"/>
    </xf>
    <xf numFmtId="0" fontId="18" fillId="0" borderId="283" xfId="3" applyFont="1" applyBorder="1" applyAlignment="1">
      <alignment horizontal="left" vertical="center" shrinkToFit="1"/>
    </xf>
    <xf numFmtId="0" fontId="18" fillId="0" borderId="284" xfId="3" applyFont="1" applyBorder="1" applyAlignment="1">
      <alignment horizontal="left" vertical="center" shrinkToFit="1"/>
    </xf>
    <xf numFmtId="0" fontId="18" fillId="0" borderId="285" xfId="3" applyFont="1" applyBorder="1" applyAlignment="1">
      <alignment horizontal="left" vertical="center" shrinkToFit="1"/>
    </xf>
    <xf numFmtId="0" fontId="12" fillId="2" borderId="286" xfId="3" applyFont="1" applyFill="1" applyBorder="1" applyAlignment="1">
      <alignment horizontal="center" vertical="center" wrapText="1"/>
    </xf>
    <xf numFmtId="0" fontId="12" fillId="2" borderId="292" xfId="3" applyFont="1" applyFill="1" applyBorder="1" applyAlignment="1">
      <alignment horizontal="center" vertical="center"/>
    </xf>
    <xf numFmtId="0" fontId="12" fillId="2" borderId="293" xfId="3" applyFont="1" applyFill="1" applyBorder="1" applyAlignment="1">
      <alignment horizontal="center" vertical="center"/>
    </xf>
    <xf numFmtId="0" fontId="12" fillId="2" borderId="294" xfId="3" applyFont="1" applyFill="1" applyBorder="1" applyAlignment="1">
      <alignment horizontal="center" vertical="center"/>
    </xf>
    <xf numFmtId="0" fontId="13" fillId="0" borderId="295" xfId="3" applyFont="1" applyBorder="1" applyAlignment="1">
      <alignment horizontal="left" vertical="top" wrapText="1"/>
    </xf>
    <xf numFmtId="0" fontId="13" fillId="0" borderId="293" xfId="3" applyFont="1" applyBorder="1" applyAlignment="1">
      <alignment horizontal="left" vertical="top" wrapText="1"/>
    </xf>
    <xf numFmtId="0" fontId="13" fillId="0" borderId="296" xfId="3" applyFont="1" applyBorder="1" applyAlignment="1">
      <alignment horizontal="left" vertical="top" wrapText="1"/>
    </xf>
    <xf numFmtId="0" fontId="12" fillId="2" borderId="287" xfId="3" applyFont="1" applyFill="1" applyBorder="1" applyAlignment="1">
      <alignment horizontal="center" vertical="center"/>
    </xf>
    <xf numFmtId="0" fontId="12" fillId="2" borderId="288" xfId="3" applyFont="1" applyFill="1" applyBorder="1" applyAlignment="1">
      <alignment horizontal="center" vertical="center"/>
    </xf>
    <xf numFmtId="0" fontId="19" fillId="0" borderId="289" xfId="3" applyFont="1" applyBorder="1" applyAlignment="1">
      <alignment horizontal="left" vertical="center" shrinkToFit="1"/>
    </xf>
    <xf numFmtId="0" fontId="19" fillId="0" borderId="290" xfId="3" applyFont="1" applyBorder="1" applyAlignment="1">
      <alignment horizontal="left" vertical="center" shrinkToFit="1"/>
    </xf>
    <xf numFmtId="0" fontId="19" fillId="0" borderId="291" xfId="3" applyFont="1" applyBorder="1" applyAlignment="1">
      <alignment horizontal="left" vertical="center" shrinkToFit="1"/>
    </xf>
    <xf numFmtId="0" fontId="18" fillId="0" borderId="289" xfId="3" applyFont="1" applyBorder="1" applyAlignment="1">
      <alignment horizontal="left" vertical="center" shrinkToFit="1"/>
    </xf>
    <xf numFmtId="0" fontId="18" fillId="0" borderId="290" xfId="3" applyFont="1" applyBorder="1" applyAlignment="1">
      <alignment horizontal="left" vertical="center" shrinkToFit="1"/>
    </xf>
    <xf numFmtId="0" fontId="18" fillId="0" borderId="291" xfId="3" applyFont="1" applyBorder="1" applyAlignment="1">
      <alignment horizontal="left" vertical="center" shrinkToFit="1"/>
    </xf>
    <xf numFmtId="0" fontId="12" fillId="2" borderId="297" xfId="3" applyFont="1" applyFill="1" applyBorder="1" applyAlignment="1">
      <alignment horizontal="center" vertical="center"/>
    </xf>
    <xf numFmtId="0" fontId="12" fillId="2" borderId="298" xfId="3" applyFont="1" applyFill="1" applyBorder="1" applyAlignment="1">
      <alignment horizontal="center" vertical="center"/>
    </xf>
    <xf numFmtId="0" fontId="19" fillId="0" borderId="299" xfId="3" applyFont="1" applyBorder="1" applyAlignment="1">
      <alignment horizontal="left" vertical="center" shrinkToFit="1"/>
    </xf>
    <xf numFmtId="0" fontId="19" fillId="0" borderId="300" xfId="3" applyFont="1" applyBorder="1" applyAlignment="1">
      <alignment horizontal="left" vertical="center" shrinkToFit="1"/>
    </xf>
    <xf numFmtId="0" fontId="19" fillId="0" borderId="301" xfId="3" applyFont="1" applyBorder="1" applyAlignment="1">
      <alignment horizontal="left" vertical="center" shrinkToFit="1"/>
    </xf>
    <xf numFmtId="0" fontId="12" fillId="2" borderId="302" xfId="3" applyFont="1" applyFill="1" applyBorder="1" applyAlignment="1">
      <alignment horizontal="center" vertical="center" wrapText="1"/>
    </xf>
    <xf numFmtId="0" fontId="12" fillId="2" borderId="303" xfId="3" applyFont="1" applyFill="1" applyBorder="1" applyAlignment="1">
      <alignment horizontal="center" vertical="center" wrapText="1"/>
    </xf>
    <xf numFmtId="0" fontId="12" fillId="2" borderId="304" xfId="3" applyFont="1" applyFill="1" applyBorder="1" applyAlignment="1">
      <alignment horizontal="center" vertical="center" wrapText="1"/>
    </xf>
    <xf numFmtId="0" fontId="12" fillId="5" borderId="302" xfId="3" applyFont="1" applyFill="1" applyBorder="1" applyAlignment="1">
      <alignment horizontal="left" vertical="top" wrapText="1"/>
    </xf>
    <xf numFmtId="0" fontId="12" fillId="5" borderId="303" xfId="3" applyFont="1" applyFill="1" applyBorder="1" applyAlignment="1">
      <alignment horizontal="left" vertical="top" wrapText="1"/>
    </xf>
    <xf numFmtId="0" fontId="12" fillId="5" borderId="304" xfId="3" applyFont="1" applyFill="1" applyBorder="1" applyAlignment="1">
      <alignment horizontal="left" vertical="top" wrapText="1"/>
    </xf>
    <xf numFmtId="0" fontId="15" fillId="5" borderId="302" xfId="3" applyFont="1" applyFill="1" applyBorder="1" applyAlignment="1">
      <alignment horizontal="center" vertical="center" wrapText="1"/>
    </xf>
    <xf numFmtId="0" fontId="15" fillId="5" borderId="304" xfId="3" applyFont="1" applyFill="1" applyBorder="1" applyAlignment="1">
      <alignment horizontal="center" vertical="center" wrapText="1"/>
    </xf>
    <xf numFmtId="0" fontId="21" fillId="0" borderId="302" xfId="3" applyFont="1" applyBorder="1" applyAlignment="1">
      <alignment horizontal="left" vertical="center" wrapText="1"/>
    </xf>
    <xf numFmtId="0" fontId="21" fillId="0" borderId="303" xfId="3" applyFont="1" applyBorder="1" applyAlignment="1">
      <alignment horizontal="left" vertical="center" wrapText="1"/>
    </xf>
    <xf numFmtId="0" fontId="21" fillId="0" borderId="304" xfId="3" applyFont="1" applyBorder="1" applyAlignment="1">
      <alignment horizontal="left" vertical="center" wrapText="1"/>
    </xf>
    <xf numFmtId="0" fontId="12" fillId="2" borderId="302" xfId="3" applyFont="1" applyFill="1" applyBorder="1" applyAlignment="1">
      <alignment horizontal="center" vertical="center"/>
    </xf>
    <xf numFmtId="0" fontId="12" fillId="2" borderId="303" xfId="3" applyFont="1" applyFill="1" applyBorder="1" applyAlignment="1">
      <alignment horizontal="center" vertical="center"/>
    </xf>
    <xf numFmtId="0" fontId="16" fillId="0" borderId="303" xfId="3" applyFont="1" applyBorder="1" applyAlignment="1">
      <alignment horizontal="left" vertical="center" wrapText="1"/>
    </xf>
    <xf numFmtId="0" fontId="16" fillId="0" borderId="304" xfId="3" applyFont="1" applyBorder="1" applyAlignment="1">
      <alignment horizontal="left" vertical="center" wrapText="1"/>
    </xf>
    <xf numFmtId="0" fontId="12" fillId="2" borderId="305" xfId="3" applyFont="1" applyFill="1" applyBorder="1" applyAlignment="1">
      <alignment horizontal="center" vertical="center"/>
    </xf>
    <xf numFmtId="0" fontId="12" fillId="2" borderId="306" xfId="3" applyFont="1" applyFill="1" applyBorder="1" applyAlignment="1">
      <alignment horizontal="center" vertical="center"/>
    </xf>
    <xf numFmtId="0" fontId="18" fillId="0" borderId="307" xfId="3" applyFont="1" applyBorder="1" applyAlignment="1">
      <alignment horizontal="left" vertical="center" shrinkToFit="1"/>
    </xf>
    <xf numFmtId="0" fontId="18" fillId="0" borderId="308" xfId="3" applyFont="1" applyBorder="1" applyAlignment="1">
      <alignment horizontal="left" vertical="center" shrinkToFit="1"/>
    </xf>
    <xf numFmtId="0" fontId="18" fillId="0" borderId="309" xfId="3" applyFont="1" applyBorder="1" applyAlignment="1">
      <alignment horizontal="left" vertical="center" shrinkToFit="1"/>
    </xf>
    <xf numFmtId="0" fontId="12" fillId="5" borderId="316" xfId="3" applyFont="1" applyFill="1" applyBorder="1" applyAlignment="1">
      <alignment horizontal="left" vertical="top" wrapText="1"/>
    </xf>
    <xf numFmtId="0" fontId="12" fillId="5" borderId="317" xfId="3" applyFont="1" applyFill="1" applyBorder="1" applyAlignment="1">
      <alignment horizontal="left" vertical="top" wrapText="1"/>
    </xf>
    <xf numFmtId="0" fontId="12" fillId="2" borderId="310" xfId="3" applyFont="1" applyFill="1" applyBorder="1" applyAlignment="1">
      <alignment horizontal="center" vertical="center"/>
    </xf>
    <xf numFmtId="0" fontId="12" fillId="2" borderId="311" xfId="3" applyFont="1" applyFill="1" applyBorder="1" applyAlignment="1">
      <alignment horizontal="center" vertical="center"/>
    </xf>
    <xf numFmtId="0" fontId="19" fillId="0" borderId="312" xfId="3" applyFont="1" applyBorder="1" applyAlignment="1">
      <alignment horizontal="left" vertical="center" shrinkToFit="1"/>
    </xf>
    <xf numFmtId="0" fontId="19" fillId="0" borderId="313" xfId="3" applyFont="1" applyBorder="1" applyAlignment="1">
      <alignment horizontal="left" vertical="center" shrinkToFit="1"/>
    </xf>
    <xf numFmtId="0" fontId="19" fillId="0" borderId="314" xfId="3" applyFont="1" applyBorder="1" applyAlignment="1">
      <alignment horizontal="left" vertical="center" shrinkToFit="1"/>
    </xf>
    <xf numFmtId="0" fontId="12" fillId="2" borderId="323" xfId="3" applyFont="1" applyFill="1" applyBorder="1" applyAlignment="1">
      <alignment horizontal="center" vertical="center"/>
    </xf>
    <xf numFmtId="0" fontId="12" fillId="2" borderId="324" xfId="3" applyFont="1" applyFill="1" applyBorder="1" applyAlignment="1">
      <alignment horizontal="center" vertical="center"/>
    </xf>
    <xf numFmtId="0" fontId="19" fillId="0" borderId="325" xfId="3" applyFont="1" applyBorder="1" applyAlignment="1">
      <alignment horizontal="left" vertical="center" shrinkToFit="1"/>
    </xf>
    <xf numFmtId="0" fontId="19" fillId="0" borderId="326" xfId="3" applyFont="1" applyBorder="1" applyAlignment="1">
      <alignment horizontal="left" vertical="center" shrinkToFit="1"/>
    </xf>
    <xf numFmtId="0" fontId="19" fillId="0" borderId="327" xfId="3" applyFont="1" applyBorder="1" applyAlignment="1">
      <alignment horizontal="left" vertical="center" shrinkToFit="1"/>
    </xf>
    <xf numFmtId="0" fontId="18" fillId="0" borderId="312" xfId="3" applyFont="1" applyBorder="1" applyAlignment="1">
      <alignment horizontal="left" vertical="center" shrinkToFit="1"/>
    </xf>
    <xf numFmtId="0" fontId="18" fillId="0" borderId="313" xfId="3" applyFont="1" applyBorder="1" applyAlignment="1">
      <alignment horizontal="left" vertical="center" shrinkToFit="1"/>
    </xf>
    <xf numFmtId="0" fontId="18" fillId="0" borderId="314" xfId="3" applyFont="1" applyBorder="1" applyAlignment="1">
      <alignment horizontal="left" vertical="center" shrinkToFit="1"/>
    </xf>
    <xf numFmtId="0" fontId="12" fillId="2" borderId="315" xfId="3" applyFont="1" applyFill="1" applyBorder="1" applyAlignment="1">
      <alignment horizontal="center" vertical="center" wrapText="1"/>
    </xf>
    <xf numFmtId="0" fontId="12" fillId="2" borderId="316" xfId="3" applyFont="1" applyFill="1" applyBorder="1" applyAlignment="1">
      <alignment horizontal="center" vertical="center" wrapText="1"/>
    </xf>
    <xf numFmtId="0" fontId="16" fillId="0" borderId="316" xfId="3" applyFont="1" applyBorder="1" applyAlignment="1">
      <alignment horizontal="left" vertical="center" wrapText="1"/>
    </xf>
    <xf numFmtId="0" fontId="16" fillId="0" borderId="317" xfId="3" applyFont="1" applyBorder="1" applyAlignment="1">
      <alignment horizontal="left" vertical="center" wrapText="1"/>
    </xf>
    <xf numFmtId="0" fontId="12" fillId="2" borderId="318" xfId="3" applyFont="1" applyFill="1" applyBorder="1" applyAlignment="1">
      <alignment horizontal="center" vertical="center"/>
    </xf>
    <xf numFmtId="0" fontId="12" fillId="2" borderId="319" xfId="3" applyFont="1" applyFill="1" applyBorder="1" applyAlignment="1">
      <alignment horizontal="center" vertical="center"/>
    </xf>
    <xf numFmtId="0" fontId="12" fillId="2" borderId="320" xfId="3" applyFont="1" applyFill="1" applyBorder="1" applyAlignment="1">
      <alignment horizontal="center" vertical="center"/>
    </xf>
    <xf numFmtId="0" fontId="13" fillId="0" borderId="321" xfId="3" applyFont="1" applyBorder="1" applyAlignment="1">
      <alignment horizontal="left" vertical="top" wrapText="1"/>
    </xf>
    <xf numFmtId="0" fontId="13" fillId="0" borderId="319" xfId="3" applyFont="1" applyBorder="1" applyAlignment="1">
      <alignment horizontal="left" vertical="top" wrapText="1"/>
    </xf>
    <xf numFmtId="0" fontId="13" fillId="0" borderId="322" xfId="3" applyFont="1" applyBorder="1" applyAlignment="1">
      <alignment horizontal="left" vertical="top" wrapText="1"/>
    </xf>
    <xf numFmtId="0" fontId="12" fillId="2" borderId="315" xfId="3" applyFont="1" applyFill="1" applyBorder="1" applyAlignment="1">
      <alignment horizontal="center" vertical="center"/>
    </xf>
    <xf numFmtId="0" fontId="12" fillId="2" borderId="316" xfId="3" applyFont="1" applyFill="1" applyBorder="1" applyAlignment="1">
      <alignment horizontal="center" vertical="center"/>
    </xf>
    <xf numFmtId="0" fontId="12" fillId="2" borderId="328" xfId="3" applyFont="1" applyFill="1" applyBorder="1" applyAlignment="1">
      <alignment horizontal="center" vertical="center" wrapText="1"/>
    </xf>
    <xf numFmtId="0" fontId="12" fillId="2" borderId="339" xfId="3" applyFont="1" applyFill="1" applyBorder="1" applyAlignment="1">
      <alignment horizontal="center" vertical="center"/>
    </xf>
    <xf numFmtId="0" fontId="12" fillId="2" borderId="340" xfId="3" applyFont="1" applyFill="1" applyBorder="1" applyAlignment="1">
      <alignment horizontal="center" vertical="center"/>
    </xf>
    <xf numFmtId="0" fontId="12" fillId="2" borderId="341" xfId="3" applyFont="1" applyFill="1" applyBorder="1" applyAlignment="1">
      <alignment horizontal="center" vertical="center"/>
    </xf>
    <xf numFmtId="0" fontId="13" fillId="0" borderId="342" xfId="3" applyFont="1" applyBorder="1" applyAlignment="1">
      <alignment horizontal="left" vertical="top" wrapText="1"/>
    </xf>
    <xf numFmtId="0" fontId="13" fillId="0" borderId="340" xfId="3" applyFont="1" applyBorder="1" applyAlignment="1">
      <alignment horizontal="left" vertical="top" wrapText="1"/>
    </xf>
    <xf numFmtId="0" fontId="13" fillId="0" borderId="343" xfId="3" applyFont="1" applyBorder="1" applyAlignment="1">
      <alignment horizontal="left" vertical="top" wrapText="1"/>
    </xf>
    <xf numFmtId="0" fontId="12" fillId="2" borderId="334" xfId="3" applyFont="1" applyFill="1" applyBorder="1" applyAlignment="1">
      <alignment horizontal="center" vertical="center"/>
    </xf>
    <xf numFmtId="0" fontId="12" fillId="2" borderId="335" xfId="3" applyFont="1" applyFill="1" applyBorder="1" applyAlignment="1">
      <alignment horizontal="center" vertical="center"/>
    </xf>
    <xf numFmtId="0" fontId="19" fillId="0" borderId="336" xfId="3" applyFont="1" applyBorder="1" applyAlignment="1">
      <alignment horizontal="left" vertical="center" shrinkToFit="1"/>
    </xf>
    <xf numFmtId="0" fontId="19" fillId="0" borderId="337" xfId="3" applyFont="1" applyBorder="1" applyAlignment="1">
      <alignment horizontal="left" vertical="center" shrinkToFit="1"/>
    </xf>
    <xf numFmtId="0" fontId="19" fillId="0" borderId="338" xfId="3" applyFont="1" applyBorder="1" applyAlignment="1">
      <alignment horizontal="left" vertical="center" shrinkToFit="1"/>
    </xf>
    <xf numFmtId="0" fontId="12" fillId="2" borderId="329" xfId="3" applyFont="1" applyFill="1" applyBorder="1" applyAlignment="1">
      <alignment horizontal="center" vertical="center"/>
    </xf>
    <xf numFmtId="0" fontId="12" fillId="2" borderId="330" xfId="3" applyFont="1" applyFill="1" applyBorder="1" applyAlignment="1">
      <alignment horizontal="center" vertical="center"/>
    </xf>
    <xf numFmtId="0" fontId="18" fillId="0" borderId="331" xfId="3" applyFont="1" applyBorder="1" applyAlignment="1">
      <alignment horizontal="left" vertical="center" shrinkToFit="1"/>
    </xf>
    <xf numFmtId="0" fontId="18" fillId="0" borderId="332" xfId="3" applyFont="1" applyBorder="1" applyAlignment="1">
      <alignment horizontal="left" vertical="center" shrinkToFit="1"/>
    </xf>
    <xf numFmtId="0" fontId="18" fillId="0" borderId="333" xfId="3" applyFont="1" applyBorder="1" applyAlignment="1">
      <alignment horizontal="left" vertical="center" shrinkToFit="1"/>
    </xf>
    <xf numFmtId="0" fontId="18" fillId="0" borderId="336" xfId="3" applyFont="1" applyBorder="1" applyAlignment="1">
      <alignment horizontal="left" vertical="center" shrinkToFit="1"/>
    </xf>
    <xf numFmtId="0" fontId="18" fillId="0" borderId="337" xfId="3" applyFont="1" applyBorder="1" applyAlignment="1">
      <alignment horizontal="left" vertical="center" shrinkToFit="1"/>
    </xf>
    <xf numFmtId="0" fontId="18" fillId="0" borderId="338" xfId="3" applyFont="1" applyBorder="1" applyAlignment="1">
      <alignment horizontal="left" vertical="center" shrinkToFit="1"/>
    </xf>
    <xf numFmtId="0" fontId="12" fillId="2" borderId="344" xfId="3" applyFont="1" applyFill="1" applyBorder="1" applyAlignment="1">
      <alignment horizontal="center" vertical="center"/>
    </xf>
    <xf numFmtId="0" fontId="12" fillId="2" borderId="345" xfId="3" applyFont="1" applyFill="1" applyBorder="1" applyAlignment="1">
      <alignment horizontal="center" vertical="center"/>
    </xf>
    <xf numFmtId="0" fontId="19" fillId="0" borderId="346" xfId="3" applyFont="1" applyBorder="1" applyAlignment="1">
      <alignment horizontal="left" vertical="center" shrinkToFit="1"/>
    </xf>
    <xf numFmtId="0" fontId="19" fillId="0" borderId="347" xfId="3" applyFont="1" applyBorder="1" applyAlignment="1">
      <alignment horizontal="left" vertical="center" shrinkToFit="1"/>
    </xf>
    <xf numFmtId="0" fontId="19" fillId="0" borderId="348" xfId="3" applyFont="1" applyBorder="1" applyAlignment="1">
      <alignment horizontal="left" vertical="center" shrinkToFit="1"/>
    </xf>
    <xf numFmtId="0" fontId="12" fillId="2" borderId="349" xfId="3" applyFont="1" applyFill="1" applyBorder="1" applyAlignment="1">
      <alignment horizontal="center" vertical="center" wrapText="1"/>
    </xf>
    <xf numFmtId="0" fontId="12" fillId="2" borderId="350" xfId="3" applyFont="1" applyFill="1" applyBorder="1" applyAlignment="1">
      <alignment horizontal="center" vertical="center" wrapText="1"/>
    </xf>
    <xf numFmtId="0" fontId="12" fillId="2" borderId="351" xfId="3" applyFont="1" applyFill="1" applyBorder="1" applyAlignment="1">
      <alignment horizontal="center" vertical="center" wrapText="1"/>
    </xf>
    <xf numFmtId="0" fontId="12" fillId="5" borderId="349" xfId="3" applyFont="1" applyFill="1" applyBorder="1" applyAlignment="1">
      <alignment horizontal="left" vertical="top" wrapText="1"/>
    </xf>
    <xf numFmtId="0" fontId="12" fillId="5" borderId="350" xfId="3" applyFont="1" applyFill="1" applyBorder="1" applyAlignment="1">
      <alignment horizontal="left" vertical="top" wrapText="1"/>
    </xf>
    <xf numFmtId="0" fontId="12" fillId="5" borderId="351" xfId="3" applyFont="1" applyFill="1" applyBorder="1" applyAlignment="1">
      <alignment horizontal="left" vertical="top" wrapText="1"/>
    </xf>
    <xf numFmtId="0" fontId="15" fillId="5" borderId="349" xfId="3" applyFont="1" applyFill="1" applyBorder="1" applyAlignment="1">
      <alignment horizontal="center" vertical="center" wrapText="1"/>
    </xf>
    <xf numFmtId="0" fontId="15" fillId="5" borderId="351" xfId="3" applyFont="1" applyFill="1" applyBorder="1" applyAlignment="1">
      <alignment horizontal="center" vertical="center" wrapText="1"/>
    </xf>
    <xf numFmtId="0" fontId="21" fillId="0" borderId="349" xfId="3" applyFont="1" applyBorder="1" applyAlignment="1">
      <alignment horizontal="left" vertical="center" wrapText="1"/>
    </xf>
    <xf numFmtId="0" fontId="21" fillId="0" borderId="350" xfId="3" applyFont="1" applyBorder="1" applyAlignment="1">
      <alignment horizontal="left" vertical="center" wrapText="1"/>
    </xf>
    <xf numFmtId="0" fontId="21" fillId="0" borderId="351" xfId="3" applyFont="1" applyBorder="1" applyAlignment="1">
      <alignment horizontal="left" vertical="center" wrapText="1"/>
    </xf>
    <xf numFmtId="0" fontId="12" fillId="2" borderId="349" xfId="3" applyFont="1" applyFill="1" applyBorder="1" applyAlignment="1">
      <alignment horizontal="center" vertical="center"/>
    </xf>
    <xf numFmtId="0" fontId="12" fillId="2" borderId="350" xfId="3" applyFont="1" applyFill="1" applyBorder="1" applyAlignment="1">
      <alignment horizontal="center" vertical="center"/>
    </xf>
    <xf numFmtId="0" fontId="16" fillId="0" borderId="350" xfId="3" applyFont="1" applyBorder="1" applyAlignment="1">
      <alignment horizontal="left" vertical="center" wrapText="1"/>
    </xf>
    <xf numFmtId="0" fontId="16" fillId="0" borderId="351" xfId="3" applyFont="1" applyBorder="1" applyAlignment="1">
      <alignment horizontal="left" vertical="center" wrapText="1"/>
    </xf>
    <xf numFmtId="0" fontId="12" fillId="2" borderId="352" xfId="3" applyFont="1" applyFill="1" applyBorder="1" applyAlignment="1">
      <alignment horizontal="center" vertical="center"/>
    </xf>
    <xf numFmtId="0" fontId="12" fillId="2" borderId="353" xfId="3" applyFont="1" applyFill="1" applyBorder="1" applyAlignment="1">
      <alignment horizontal="center" vertical="center"/>
    </xf>
    <xf numFmtId="0" fontId="18" fillId="0" borderId="354" xfId="3" applyFont="1" applyBorder="1" applyAlignment="1">
      <alignment horizontal="left" vertical="center" shrinkToFit="1"/>
    </xf>
    <xf numFmtId="0" fontId="18" fillId="0" borderId="355" xfId="3" applyFont="1" applyBorder="1" applyAlignment="1">
      <alignment horizontal="left" vertical="center" shrinkToFit="1"/>
    </xf>
    <xf numFmtId="0" fontId="18" fillId="0" borderId="356" xfId="3" applyFont="1" applyBorder="1" applyAlignment="1">
      <alignment horizontal="left" vertical="center" shrinkToFit="1"/>
    </xf>
    <xf numFmtId="0" fontId="12" fillId="5" borderId="363" xfId="3" applyFont="1" applyFill="1" applyBorder="1" applyAlignment="1">
      <alignment horizontal="left" vertical="top" wrapText="1"/>
    </xf>
    <xf numFmtId="0" fontId="12" fillId="5" borderId="364" xfId="3" applyFont="1" applyFill="1" applyBorder="1" applyAlignment="1">
      <alignment horizontal="left" vertical="top" wrapText="1"/>
    </xf>
    <xf numFmtId="0" fontId="12" fillId="2" borderId="357" xfId="3" applyFont="1" applyFill="1" applyBorder="1" applyAlignment="1">
      <alignment horizontal="center" vertical="center"/>
    </xf>
    <xf numFmtId="0" fontId="12" fillId="2" borderId="358" xfId="3" applyFont="1" applyFill="1" applyBorder="1" applyAlignment="1">
      <alignment horizontal="center" vertical="center"/>
    </xf>
    <xf numFmtId="0" fontId="19" fillId="0" borderId="359" xfId="3" applyFont="1" applyBorder="1" applyAlignment="1">
      <alignment horizontal="left" vertical="center" shrinkToFit="1"/>
    </xf>
    <xf numFmtId="0" fontId="19" fillId="0" borderId="360" xfId="3" applyFont="1" applyBorder="1" applyAlignment="1">
      <alignment horizontal="left" vertical="center" shrinkToFit="1"/>
    </xf>
    <xf numFmtId="0" fontId="19" fillId="0" borderId="361" xfId="3" applyFont="1" applyBorder="1" applyAlignment="1">
      <alignment horizontal="left" vertical="center" shrinkToFit="1"/>
    </xf>
    <xf numFmtId="0" fontId="12" fillId="2" borderId="370" xfId="3" applyFont="1" applyFill="1" applyBorder="1" applyAlignment="1">
      <alignment horizontal="center" vertical="center"/>
    </xf>
    <xf numFmtId="0" fontId="12" fillId="2" borderId="371" xfId="3" applyFont="1" applyFill="1" applyBorder="1" applyAlignment="1">
      <alignment horizontal="center" vertical="center"/>
    </xf>
    <xf numFmtId="0" fontId="19" fillId="0" borderId="372" xfId="3" applyFont="1" applyBorder="1" applyAlignment="1">
      <alignment horizontal="left" vertical="center" shrinkToFit="1"/>
    </xf>
    <xf numFmtId="0" fontId="19" fillId="0" borderId="373" xfId="3" applyFont="1" applyBorder="1" applyAlignment="1">
      <alignment horizontal="left" vertical="center" shrinkToFit="1"/>
    </xf>
    <xf numFmtId="0" fontId="19" fillId="0" borderId="374" xfId="3" applyFont="1" applyBorder="1" applyAlignment="1">
      <alignment horizontal="left" vertical="center" shrinkToFit="1"/>
    </xf>
    <xf numFmtId="0" fontId="18" fillId="0" borderId="359" xfId="3" applyFont="1" applyBorder="1" applyAlignment="1">
      <alignment horizontal="left" vertical="center" shrinkToFit="1"/>
    </xf>
    <xf numFmtId="0" fontId="18" fillId="0" borderId="360" xfId="3" applyFont="1" applyBorder="1" applyAlignment="1">
      <alignment horizontal="left" vertical="center" shrinkToFit="1"/>
    </xf>
    <xf numFmtId="0" fontId="18" fillId="0" borderId="361" xfId="3" applyFont="1" applyBorder="1" applyAlignment="1">
      <alignment horizontal="left" vertical="center" shrinkToFit="1"/>
    </xf>
    <xf numFmtId="0" fontId="12" fillId="2" borderId="362" xfId="3" applyFont="1" applyFill="1" applyBorder="1" applyAlignment="1">
      <alignment horizontal="center" vertical="center" wrapText="1"/>
    </xf>
    <xf numFmtId="0" fontId="12" fillId="2" borderId="363" xfId="3" applyFont="1" applyFill="1" applyBorder="1" applyAlignment="1">
      <alignment horizontal="center" vertical="center" wrapText="1"/>
    </xf>
    <xf numFmtId="0" fontId="16" fillId="0" borderId="363" xfId="3" applyFont="1" applyBorder="1" applyAlignment="1">
      <alignment horizontal="left" vertical="center" wrapText="1"/>
    </xf>
    <xf numFmtId="0" fontId="16" fillId="0" borderId="364" xfId="3" applyFont="1" applyBorder="1" applyAlignment="1">
      <alignment horizontal="left" vertical="center" wrapText="1"/>
    </xf>
    <xf numFmtId="0" fontId="12" fillId="2" borderId="365" xfId="3" applyFont="1" applyFill="1" applyBorder="1" applyAlignment="1">
      <alignment horizontal="center" vertical="center"/>
    </xf>
    <xf numFmtId="0" fontId="12" fillId="2" borderId="366" xfId="3" applyFont="1" applyFill="1" applyBorder="1" applyAlignment="1">
      <alignment horizontal="center" vertical="center"/>
    </xf>
    <xf numFmtId="0" fontId="12" fillId="2" borderId="367" xfId="3" applyFont="1" applyFill="1" applyBorder="1" applyAlignment="1">
      <alignment horizontal="center" vertical="center"/>
    </xf>
    <xf numFmtId="0" fontId="13" fillId="0" borderId="368" xfId="3" applyFont="1" applyBorder="1" applyAlignment="1">
      <alignment horizontal="left" vertical="top" wrapText="1"/>
    </xf>
    <xf numFmtId="0" fontId="13" fillId="0" borderId="366" xfId="3" applyFont="1" applyBorder="1" applyAlignment="1">
      <alignment horizontal="left" vertical="top" wrapText="1"/>
    </xf>
    <xf numFmtId="0" fontId="13" fillId="0" borderId="369" xfId="3" applyFont="1" applyBorder="1" applyAlignment="1">
      <alignment horizontal="left" vertical="top" wrapText="1"/>
    </xf>
    <xf numFmtId="0" fontId="12" fillId="2" borderId="362" xfId="3" applyFont="1" applyFill="1" applyBorder="1" applyAlignment="1">
      <alignment horizontal="center" vertical="center"/>
    </xf>
    <xf numFmtId="0" fontId="12" fillId="2" borderId="363" xfId="3" applyFont="1" applyFill="1" applyBorder="1" applyAlignment="1">
      <alignment horizontal="center" vertical="center"/>
    </xf>
    <xf numFmtId="0" fontId="12" fillId="2" borderId="375" xfId="3" applyFont="1" applyFill="1" applyBorder="1" applyAlignment="1">
      <alignment horizontal="center" vertical="center" wrapText="1"/>
    </xf>
    <xf numFmtId="0" fontId="12" fillId="2" borderId="386" xfId="3" applyFont="1" applyFill="1" applyBorder="1" applyAlignment="1">
      <alignment horizontal="center" vertical="center"/>
    </xf>
    <xf numFmtId="0" fontId="12" fillId="2" borderId="387" xfId="3" applyFont="1" applyFill="1" applyBorder="1" applyAlignment="1">
      <alignment horizontal="center" vertical="center"/>
    </xf>
    <xf numFmtId="0" fontId="12" fillId="2" borderId="388" xfId="3" applyFont="1" applyFill="1" applyBorder="1" applyAlignment="1">
      <alignment horizontal="center" vertical="center"/>
    </xf>
    <xf numFmtId="0" fontId="13" fillId="0" borderId="389" xfId="3" applyFont="1" applyBorder="1" applyAlignment="1">
      <alignment horizontal="left" vertical="top" wrapText="1"/>
    </xf>
    <xf numFmtId="0" fontId="13" fillId="0" borderId="387" xfId="3" applyFont="1" applyBorder="1" applyAlignment="1">
      <alignment horizontal="left" vertical="top" wrapText="1"/>
    </xf>
    <xf numFmtId="0" fontId="13" fillId="0" borderId="390" xfId="3" applyFont="1" applyBorder="1" applyAlignment="1">
      <alignment horizontal="left" vertical="top" wrapText="1"/>
    </xf>
    <xf numFmtId="0" fontId="12" fillId="2" borderId="381" xfId="3" applyFont="1" applyFill="1" applyBorder="1" applyAlignment="1">
      <alignment horizontal="center" vertical="center"/>
    </xf>
    <xf numFmtId="0" fontId="12" fillId="2" borderId="382" xfId="3" applyFont="1" applyFill="1" applyBorder="1" applyAlignment="1">
      <alignment horizontal="center" vertical="center"/>
    </xf>
    <xf numFmtId="0" fontId="19" fillId="0" borderId="383" xfId="3" applyFont="1" applyBorder="1" applyAlignment="1">
      <alignment horizontal="left" vertical="center" shrinkToFit="1"/>
    </xf>
    <xf numFmtId="0" fontId="19" fillId="0" borderId="384" xfId="3" applyFont="1" applyBorder="1" applyAlignment="1">
      <alignment horizontal="left" vertical="center" shrinkToFit="1"/>
    </xf>
    <xf numFmtId="0" fontId="19" fillId="0" borderId="385" xfId="3" applyFont="1" applyBorder="1" applyAlignment="1">
      <alignment horizontal="left" vertical="center" shrinkToFit="1"/>
    </xf>
    <xf numFmtId="0" fontId="12" fillId="2" borderId="376" xfId="3" applyFont="1" applyFill="1" applyBorder="1" applyAlignment="1">
      <alignment horizontal="center" vertical="center"/>
    </xf>
    <xf numFmtId="0" fontId="12" fillId="2" borderId="377" xfId="3" applyFont="1" applyFill="1" applyBorder="1" applyAlignment="1">
      <alignment horizontal="center" vertical="center"/>
    </xf>
    <xf numFmtId="0" fontId="18" fillId="0" borderId="378" xfId="3" applyFont="1" applyBorder="1" applyAlignment="1">
      <alignment horizontal="left" vertical="center" shrinkToFit="1"/>
    </xf>
    <xf numFmtId="0" fontId="18" fillId="0" borderId="379" xfId="3" applyFont="1" applyBorder="1" applyAlignment="1">
      <alignment horizontal="left" vertical="center" shrinkToFit="1"/>
    </xf>
    <xf numFmtId="0" fontId="18" fillId="0" borderId="380" xfId="3" applyFont="1" applyBorder="1" applyAlignment="1">
      <alignment horizontal="left" vertical="center" shrinkToFit="1"/>
    </xf>
    <xf numFmtId="0" fontId="18" fillId="0" borderId="383" xfId="3" applyFont="1" applyBorder="1" applyAlignment="1">
      <alignment horizontal="left" vertical="center" shrinkToFit="1"/>
    </xf>
    <xf numFmtId="0" fontId="18" fillId="0" borderId="384" xfId="3" applyFont="1" applyBorder="1" applyAlignment="1">
      <alignment horizontal="left" vertical="center" shrinkToFit="1"/>
    </xf>
    <xf numFmtId="0" fontId="18" fillId="0" borderId="385" xfId="3" applyFont="1" applyBorder="1" applyAlignment="1">
      <alignment horizontal="left" vertical="center" shrinkToFit="1"/>
    </xf>
    <xf numFmtId="0" fontId="12" fillId="2" borderId="391" xfId="3" applyFont="1" applyFill="1" applyBorder="1" applyAlignment="1">
      <alignment horizontal="center" vertical="center"/>
    </xf>
    <xf numFmtId="0" fontId="12" fillId="2" borderId="392" xfId="3" applyFont="1" applyFill="1" applyBorder="1" applyAlignment="1">
      <alignment horizontal="center" vertical="center"/>
    </xf>
    <xf numFmtId="0" fontId="19" fillId="0" borderId="393" xfId="3" applyFont="1" applyBorder="1" applyAlignment="1">
      <alignment horizontal="left" vertical="center" shrinkToFit="1"/>
    </xf>
    <xf numFmtId="0" fontId="19" fillId="0" borderId="394" xfId="3" applyFont="1" applyBorder="1" applyAlignment="1">
      <alignment horizontal="left" vertical="center" shrinkToFit="1"/>
    </xf>
    <xf numFmtId="0" fontId="19" fillId="0" borderId="395" xfId="3" applyFont="1" applyBorder="1" applyAlignment="1">
      <alignment horizontal="left" vertical="center" shrinkToFit="1"/>
    </xf>
    <xf numFmtId="0" fontId="12" fillId="2" borderId="396" xfId="3" applyFont="1" applyFill="1" applyBorder="1" applyAlignment="1">
      <alignment horizontal="center" vertical="center" wrapText="1"/>
    </xf>
    <xf numFmtId="0" fontId="12" fillId="2" borderId="397" xfId="3" applyFont="1" applyFill="1" applyBorder="1" applyAlignment="1">
      <alignment horizontal="center" vertical="center" wrapText="1"/>
    </xf>
    <xf numFmtId="0" fontId="12" fillId="2" borderId="398" xfId="3" applyFont="1" applyFill="1" applyBorder="1" applyAlignment="1">
      <alignment horizontal="center" vertical="center" wrapText="1"/>
    </xf>
    <xf numFmtId="0" fontId="12" fillId="5" borderId="396" xfId="3" applyFont="1" applyFill="1" applyBorder="1" applyAlignment="1">
      <alignment horizontal="left" vertical="top" wrapText="1"/>
    </xf>
    <xf numFmtId="0" fontId="12" fillId="5" borderId="397" xfId="3" applyFont="1" applyFill="1" applyBorder="1" applyAlignment="1">
      <alignment horizontal="left" vertical="top" wrapText="1"/>
    </xf>
    <xf numFmtId="0" fontId="12" fillId="5" borderId="398" xfId="3" applyFont="1" applyFill="1" applyBorder="1" applyAlignment="1">
      <alignment horizontal="left" vertical="top" wrapText="1"/>
    </xf>
    <xf numFmtId="0" fontId="15" fillId="5" borderId="396" xfId="3" applyFont="1" applyFill="1" applyBorder="1" applyAlignment="1">
      <alignment horizontal="center" vertical="center" wrapText="1"/>
    </xf>
    <xf numFmtId="0" fontId="15" fillId="5" borderId="398" xfId="3" applyFont="1" applyFill="1" applyBorder="1" applyAlignment="1">
      <alignment horizontal="center" vertical="center" wrapText="1"/>
    </xf>
    <xf numFmtId="0" fontId="21" fillId="0" borderId="396" xfId="3" applyFont="1" applyBorder="1" applyAlignment="1">
      <alignment horizontal="left" vertical="center" wrapText="1"/>
    </xf>
    <xf numFmtId="0" fontId="21" fillId="0" borderId="397" xfId="3" applyFont="1" applyBorder="1" applyAlignment="1">
      <alignment horizontal="left" vertical="center" wrapText="1"/>
    </xf>
    <xf numFmtId="0" fontId="21" fillId="0" borderId="398" xfId="3" applyFont="1" applyBorder="1" applyAlignment="1">
      <alignment horizontal="left" vertical="center" wrapText="1"/>
    </xf>
    <xf numFmtId="0" fontId="12" fillId="2" borderId="396" xfId="3" applyFont="1" applyFill="1" applyBorder="1" applyAlignment="1">
      <alignment horizontal="center" vertical="center"/>
    </xf>
    <xf numFmtId="0" fontId="12" fillId="2" borderId="397" xfId="3" applyFont="1" applyFill="1" applyBorder="1" applyAlignment="1">
      <alignment horizontal="center" vertical="center"/>
    </xf>
    <xf numFmtId="0" fontId="16" fillId="0" borderId="397" xfId="3" applyFont="1" applyBorder="1" applyAlignment="1">
      <alignment horizontal="left" vertical="center" wrapText="1"/>
    </xf>
    <xf numFmtId="0" fontId="16" fillId="0" borderId="398" xfId="3" applyFont="1" applyBorder="1" applyAlignment="1">
      <alignment horizontal="left" vertical="center" wrapText="1"/>
    </xf>
    <xf numFmtId="0" fontId="12" fillId="2" borderId="399" xfId="3" applyFont="1" applyFill="1" applyBorder="1" applyAlignment="1">
      <alignment horizontal="center" vertical="center"/>
    </xf>
    <xf numFmtId="0" fontId="12" fillId="2" borderId="400" xfId="3" applyFont="1" applyFill="1" applyBorder="1" applyAlignment="1">
      <alignment horizontal="center" vertical="center"/>
    </xf>
    <xf numFmtId="0" fontId="18" fillId="0" borderId="401" xfId="3" applyFont="1" applyBorder="1" applyAlignment="1">
      <alignment horizontal="left" vertical="center" shrinkToFit="1"/>
    </xf>
    <xf numFmtId="0" fontId="18" fillId="0" borderId="402" xfId="3" applyFont="1" applyBorder="1" applyAlignment="1">
      <alignment horizontal="left" vertical="center" shrinkToFit="1"/>
    </xf>
    <xf numFmtId="0" fontId="18" fillId="0" borderId="403" xfId="3" applyFont="1" applyBorder="1" applyAlignment="1">
      <alignment horizontal="left" vertical="center" shrinkToFit="1"/>
    </xf>
    <xf numFmtId="0" fontId="12" fillId="5" borderId="410" xfId="3" applyFont="1" applyFill="1" applyBorder="1" applyAlignment="1">
      <alignment horizontal="left" vertical="top" wrapText="1"/>
    </xf>
    <xf numFmtId="0" fontId="12" fillId="5" borderId="411" xfId="3" applyFont="1" applyFill="1" applyBorder="1" applyAlignment="1">
      <alignment horizontal="left" vertical="top" wrapText="1"/>
    </xf>
    <xf numFmtId="0" fontId="12" fillId="2" borderId="404" xfId="3" applyFont="1" applyFill="1" applyBorder="1" applyAlignment="1">
      <alignment horizontal="center" vertical="center"/>
    </xf>
    <xf numFmtId="0" fontId="12" fillId="2" borderId="405" xfId="3" applyFont="1" applyFill="1" applyBorder="1" applyAlignment="1">
      <alignment horizontal="center" vertical="center"/>
    </xf>
    <xf numFmtId="0" fontId="19" fillId="0" borderId="406" xfId="3" applyFont="1" applyBorder="1" applyAlignment="1">
      <alignment horizontal="left" vertical="center" shrinkToFit="1"/>
    </xf>
    <xf numFmtId="0" fontId="19" fillId="0" borderId="407" xfId="3" applyFont="1" applyBorder="1" applyAlignment="1">
      <alignment horizontal="left" vertical="center" shrinkToFit="1"/>
    </xf>
    <xf numFmtId="0" fontId="19" fillId="0" borderId="408" xfId="3" applyFont="1" applyBorder="1" applyAlignment="1">
      <alignment horizontal="left" vertical="center" shrinkToFit="1"/>
    </xf>
    <xf numFmtId="0" fontId="12" fillId="2" borderId="417" xfId="3" applyFont="1" applyFill="1" applyBorder="1" applyAlignment="1">
      <alignment horizontal="center" vertical="center"/>
    </xf>
    <xf numFmtId="0" fontId="12" fillId="2" borderId="418" xfId="3" applyFont="1" applyFill="1" applyBorder="1" applyAlignment="1">
      <alignment horizontal="center" vertical="center"/>
    </xf>
    <xf numFmtId="0" fontId="19" fillId="0" borderId="419" xfId="3" applyFont="1" applyBorder="1" applyAlignment="1">
      <alignment horizontal="left" vertical="center" shrinkToFit="1"/>
    </xf>
    <xf numFmtId="0" fontId="19" fillId="0" borderId="420" xfId="3" applyFont="1" applyBorder="1" applyAlignment="1">
      <alignment horizontal="left" vertical="center" shrinkToFit="1"/>
    </xf>
    <xf numFmtId="0" fontId="19" fillId="0" borderId="421" xfId="3" applyFont="1" applyBorder="1" applyAlignment="1">
      <alignment horizontal="left" vertical="center" shrinkToFit="1"/>
    </xf>
    <xf numFmtId="0" fontId="18" fillId="0" borderId="406" xfId="3" applyFont="1" applyBorder="1" applyAlignment="1">
      <alignment horizontal="left" vertical="center" shrinkToFit="1"/>
    </xf>
    <xf numFmtId="0" fontId="18" fillId="0" borderId="407" xfId="3" applyFont="1" applyBorder="1" applyAlignment="1">
      <alignment horizontal="left" vertical="center" shrinkToFit="1"/>
    </xf>
    <xf numFmtId="0" fontId="18" fillId="0" borderId="408" xfId="3" applyFont="1" applyBorder="1" applyAlignment="1">
      <alignment horizontal="left" vertical="center" shrinkToFit="1"/>
    </xf>
    <xf numFmtId="0" fontId="12" fillId="2" borderId="409" xfId="3" applyFont="1" applyFill="1" applyBorder="1" applyAlignment="1">
      <alignment horizontal="center" vertical="center" wrapText="1"/>
    </xf>
    <xf numFmtId="0" fontId="12" fillId="2" borderId="410" xfId="3" applyFont="1" applyFill="1" applyBorder="1" applyAlignment="1">
      <alignment horizontal="center" vertical="center" wrapText="1"/>
    </xf>
    <xf numFmtId="0" fontId="16" fillId="0" borderId="410" xfId="3" applyFont="1" applyBorder="1" applyAlignment="1">
      <alignment horizontal="left" vertical="center" wrapText="1"/>
    </xf>
    <xf numFmtId="0" fontId="16" fillId="0" borderId="411" xfId="3" applyFont="1" applyBorder="1" applyAlignment="1">
      <alignment horizontal="left" vertical="center" wrapText="1"/>
    </xf>
    <xf numFmtId="0" fontId="12" fillId="2" borderId="412" xfId="3" applyFont="1" applyFill="1" applyBorder="1" applyAlignment="1">
      <alignment horizontal="center" vertical="center"/>
    </xf>
    <xf numFmtId="0" fontId="12" fillId="2" borderId="413" xfId="3" applyFont="1" applyFill="1" applyBorder="1" applyAlignment="1">
      <alignment horizontal="center" vertical="center"/>
    </xf>
    <xf numFmtId="0" fontId="12" fillId="2" borderId="414" xfId="3" applyFont="1" applyFill="1" applyBorder="1" applyAlignment="1">
      <alignment horizontal="center" vertical="center"/>
    </xf>
    <xf numFmtId="0" fontId="13" fillId="0" borderId="415" xfId="3" applyFont="1" applyBorder="1" applyAlignment="1">
      <alignment horizontal="left" vertical="top" wrapText="1"/>
    </xf>
    <xf numFmtId="0" fontId="13" fillId="0" borderId="413" xfId="3" applyFont="1" applyBorder="1" applyAlignment="1">
      <alignment horizontal="left" vertical="top" wrapText="1"/>
    </xf>
    <xf numFmtId="0" fontId="13" fillId="0" borderId="416" xfId="3" applyFont="1" applyBorder="1" applyAlignment="1">
      <alignment horizontal="left" vertical="top" wrapText="1"/>
    </xf>
    <xf numFmtId="0" fontId="12" fillId="2" borderId="409" xfId="3" applyFont="1" applyFill="1" applyBorder="1" applyAlignment="1">
      <alignment horizontal="center" vertical="center"/>
    </xf>
    <xf numFmtId="0" fontId="12" fillId="2" borderId="410" xfId="3" applyFont="1" applyFill="1" applyBorder="1" applyAlignment="1">
      <alignment horizontal="center" vertical="center"/>
    </xf>
    <xf numFmtId="0" fontId="12" fillId="2" borderId="422" xfId="3" applyFont="1" applyFill="1" applyBorder="1" applyAlignment="1">
      <alignment horizontal="center" vertical="center" wrapText="1"/>
    </xf>
    <xf numFmtId="0" fontId="12" fillId="2" borderId="433" xfId="3" applyFont="1" applyFill="1" applyBorder="1" applyAlignment="1">
      <alignment horizontal="center" vertical="center"/>
    </xf>
    <xf numFmtId="0" fontId="12" fillId="2" borderId="434" xfId="3" applyFont="1" applyFill="1" applyBorder="1" applyAlignment="1">
      <alignment horizontal="center" vertical="center"/>
    </xf>
    <xf numFmtId="0" fontId="12" fillId="2" borderId="435" xfId="3" applyFont="1" applyFill="1" applyBorder="1" applyAlignment="1">
      <alignment horizontal="center" vertical="center"/>
    </xf>
    <xf numFmtId="0" fontId="13" fillId="0" borderId="436" xfId="3" applyFont="1" applyBorder="1" applyAlignment="1">
      <alignment horizontal="left" vertical="top" wrapText="1"/>
    </xf>
    <xf numFmtId="0" fontId="13" fillId="0" borderId="434" xfId="3" applyFont="1" applyBorder="1" applyAlignment="1">
      <alignment horizontal="left" vertical="top" wrapText="1"/>
    </xf>
    <xf numFmtId="0" fontId="13" fillId="0" borderId="437" xfId="3" applyFont="1" applyBorder="1" applyAlignment="1">
      <alignment horizontal="left" vertical="top" wrapText="1"/>
    </xf>
    <xf numFmtId="0" fontId="12" fillId="2" borderId="428" xfId="3" applyFont="1" applyFill="1" applyBorder="1" applyAlignment="1">
      <alignment horizontal="center" vertical="center"/>
    </xf>
    <xf numFmtId="0" fontId="12" fillId="2" borderId="429" xfId="3" applyFont="1" applyFill="1" applyBorder="1" applyAlignment="1">
      <alignment horizontal="center" vertical="center"/>
    </xf>
    <xf numFmtId="0" fontId="19" fillId="0" borderId="430" xfId="3" applyFont="1" applyBorder="1" applyAlignment="1">
      <alignment horizontal="left" vertical="center" shrinkToFit="1"/>
    </xf>
    <xf numFmtId="0" fontId="19" fillId="0" borderId="431" xfId="3" applyFont="1" applyBorder="1" applyAlignment="1">
      <alignment horizontal="left" vertical="center" shrinkToFit="1"/>
    </xf>
    <xf numFmtId="0" fontId="19" fillId="0" borderId="432" xfId="3" applyFont="1" applyBorder="1" applyAlignment="1">
      <alignment horizontal="left" vertical="center" shrinkToFit="1"/>
    </xf>
    <xf numFmtId="0" fontId="12" fillId="2" borderId="423" xfId="3" applyFont="1" applyFill="1" applyBorder="1" applyAlignment="1">
      <alignment horizontal="center" vertical="center"/>
    </xf>
    <xf numFmtId="0" fontId="12" fillId="2" borderId="424" xfId="3" applyFont="1" applyFill="1" applyBorder="1" applyAlignment="1">
      <alignment horizontal="center" vertical="center"/>
    </xf>
    <xf numFmtId="0" fontId="18" fillId="0" borderId="425" xfId="3" applyFont="1" applyBorder="1" applyAlignment="1">
      <alignment horizontal="left" vertical="center" shrinkToFit="1"/>
    </xf>
    <xf numFmtId="0" fontId="18" fillId="0" borderId="426" xfId="3" applyFont="1" applyBorder="1" applyAlignment="1">
      <alignment horizontal="left" vertical="center" shrinkToFit="1"/>
    </xf>
    <xf numFmtId="0" fontId="18" fillId="0" borderId="427" xfId="3" applyFont="1" applyBorder="1" applyAlignment="1">
      <alignment horizontal="left" vertical="center" shrinkToFit="1"/>
    </xf>
    <xf numFmtId="0" fontId="18" fillId="0" borderId="430" xfId="3" applyFont="1" applyBorder="1" applyAlignment="1">
      <alignment horizontal="left" vertical="center" shrinkToFit="1"/>
    </xf>
    <xf numFmtId="0" fontId="18" fillId="0" borderId="431" xfId="3" applyFont="1" applyBorder="1" applyAlignment="1">
      <alignment horizontal="left" vertical="center" shrinkToFit="1"/>
    </xf>
    <xf numFmtId="0" fontId="18" fillId="0" borderId="432" xfId="3" applyFont="1" applyBorder="1" applyAlignment="1">
      <alignment horizontal="left" vertical="center" shrinkToFit="1"/>
    </xf>
    <xf numFmtId="0" fontId="12" fillId="2" borderId="438" xfId="3" applyFont="1" applyFill="1" applyBorder="1" applyAlignment="1">
      <alignment horizontal="center" vertical="center"/>
    </xf>
    <xf numFmtId="0" fontId="12" fillId="2" borderId="439" xfId="3" applyFont="1" applyFill="1" applyBorder="1" applyAlignment="1">
      <alignment horizontal="center" vertical="center"/>
    </xf>
    <xf numFmtId="0" fontId="19" fillId="0" borderId="440" xfId="3" applyFont="1" applyBorder="1" applyAlignment="1">
      <alignment horizontal="left" vertical="center" shrinkToFit="1"/>
    </xf>
    <xf numFmtId="0" fontId="19" fillId="0" borderId="441" xfId="3" applyFont="1" applyBorder="1" applyAlignment="1">
      <alignment horizontal="left" vertical="center" shrinkToFit="1"/>
    </xf>
    <xf numFmtId="0" fontId="19" fillId="0" borderId="442" xfId="3" applyFont="1" applyBorder="1" applyAlignment="1">
      <alignment horizontal="left" vertical="center" shrinkToFit="1"/>
    </xf>
    <xf numFmtId="0" fontId="12" fillId="2" borderId="443" xfId="3" applyFont="1" applyFill="1" applyBorder="1" applyAlignment="1">
      <alignment horizontal="center" vertical="center" wrapText="1"/>
    </xf>
    <xf numFmtId="0" fontId="12" fillId="2" borderId="444" xfId="3" applyFont="1" applyFill="1" applyBorder="1" applyAlignment="1">
      <alignment horizontal="center" vertical="center" wrapText="1"/>
    </xf>
    <xf numFmtId="0" fontId="12" fillId="2" borderId="445" xfId="3" applyFont="1" applyFill="1" applyBorder="1" applyAlignment="1">
      <alignment horizontal="center" vertical="center" wrapText="1"/>
    </xf>
    <xf numFmtId="0" fontId="12" fillId="5" borderId="443" xfId="3" applyFont="1" applyFill="1" applyBorder="1" applyAlignment="1">
      <alignment horizontal="left" vertical="top" wrapText="1"/>
    </xf>
    <xf numFmtId="0" fontId="12" fillId="5" borderId="444" xfId="3" applyFont="1" applyFill="1" applyBorder="1" applyAlignment="1">
      <alignment horizontal="left" vertical="top" wrapText="1"/>
    </xf>
    <xf numFmtId="0" fontId="12" fillId="5" borderId="445" xfId="3" applyFont="1" applyFill="1" applyBorder="1" applyAlignment="1">
      <alignment horizontal="left" vertical="top" wrapText="1"/>
    </xf>
    <xf numFmtId="0" fontId="15" fillId="5" borderId="443" xfId="3" applyFont="1" applyFill="1" applyBorder="1" applyAlignment="1">
      <alignment horizontal="center" vertical="center" wrapText="1"/>
    </xf>
    <xf numFmtId="0" fontId="15" fillId="5" borderId="445" xfId="3" applyFont="1" applyFill="1" applyBorder="1" applyAlignment="1">
      <alignment horizontal="center" vertical="center" wrapText="1"/>
    </xf>
    <xf numFmtId="0" fontId="21" fillId="0" borderId="443" xfId="3" applyFont="1" applyBorder="1" applyAlignment="1">
      <alignment horizontal="left" vertical="center" wrapText="1"/>
    </xf>
    <xf numFmtId="0" fontId="21" fillId="0" borderId="444" xfId="3" applyFont="1" applyBorder="1" applyAlignment="1">
      <alignment horizontal="left" vertical="center" wrapText="1"/>
    </xf>
    <xf numFmtId="0" fontId="21" fillId="0" borderId="445" xfId="3" applyFont="1" applyBorder="1" applyAlignment="1">
      <alignment horizontal="left" vertical="center" wrapText="1"/>
    </xf>
    <xf numFmtId="0" fontId="12" fillId="2" borderId="443" xfId="3" applyFont="1" applyFill="1" applyBorder="1" applyAlignment="1">
      <alignment horizontal="center" vertical="center"/>
    </xf>
    <xf numFmtId="0" fontId="12" fillId="2" borderId="444" xfId="3" applyFont="1" applyFill="1" applyBorder="1" applyAlignment="1">
      <alignment horizontal="center" vertical="center"/>
    </xf>
    <xf numFmtId="0" fontId="16" fillId="0" borderId="444" xfId="3" applyFont="1" applyBorder="1" applyAlignment="1">
      <alignment horizontal="left" vertical="center" wrapText="1"/>
    </xf>
    <xf numFmtId="0" fontId="16" fillId="0" borderId="445" xfId="3" applyFont="1" applyBorder="1" applyAlignment="1">
      <alignment horizontal="left" vertical="center" wrapText="1"/>
    </xf>
    <xf numFmtId="0" fontId="12" fillId="2" borderId="446" xfId="3" applyFont="1" applyFill="1" applyBorder="1" applyAlignment="1">
      <alignment horizontal="center" vertical="center"/>
    </xf>
    <xf numFmtId="0" fontId="12" fillId="2" borderId="447" xfId="3" applyFont="1" applyFill="1" applyBorder="1" applyAlignment="1">
      <alignment horizontal="center" vertical="center"/>
    </xf>
    <xf numFmtId="0" fontId="18" fillId="0" borderId="448" xfId="3" applyFont="1" applyBorder="1" applyAlignment="1">
      <alignment horizontal="left" vertical="center" shrinkToFit="1"/>
    </xf>
    <xf numFmtId="0" fontId="18" fillId="0" borderId="449" xfId="3" applyFont="1" applyBorder="1" applyAlignment="1">
      <alignment horizontal="left" vertical="center" shrinkToFit="1"/>
    </xf>
    <xf numFmtId="0" fontId="18" fillId="0" borderId="450" xfId="3" applyFont="1" applyBorder="1" applyAlignment="1">
      <alignment horizontal="left" vertical="center" shrinkToFit="1"/>
    </xf>
    <xf numFmtId="0" fontId="12" fillId="5" borderId="457" xfId="3" applyFont="1" applyFill="1" applyBorder="1" applyAlignment="1">
      <alignment horizontal="left" vertical="top" wrapText="1"/>
    </xf>
    <xf numFmtId="0" fontId="12" fillId="5" borderId="458" xfId="3" applyFont="1" applyFill="1" applyBorder="1" applyAlignment="1">
      <alignment horizontal="left" vertical="top" wrapText="1"/>
    </xf>
    <xf numFmtId="0" fontId="12" fillId="2" borderId="451" xfId="3" applyFont="1" applyFill="1" applyBorder="1" applyAlignment="1">
      <alignment horizontal="center" vertical="center"/>
    </xf>
    <xf numFmtId="0" fontId="12" fillId="2" borderId="452" xfId="3" applyFont="1" applyFill="1" applyBorder="1" applyAlignment="1">
      <alignment horizontal="center" vertical="center"/>
    </xf>
    <xf numFmtId="0" fontId="19" fillId="0" borderId="453" xfId="3" applyFont="1" applyBorder="1" applyAlignment="1">
      <alignment horizontal="left" vertical="center" shrinkToFit="1"/>
    </xf>
    <xf numFmtId="0" fontId="19" fillId="0" borderId="454" xfId="3" applyFont="1" applyBorder="1" applyAlignment="1">
      <alignment horizontal="left" vertical="center" shrinkToFit="1"/>
    </xf>
    <xf numFmtId="0" fontId="19" fillId="0" borderId="455" xfId="3" applyFont="1" applyBorder="1" applyAlignment="1">
      <alignment horizontal="left" vertical="center" shrinkToFit="1"/>
    </xf>
    <xf numFmtId="0" fontId="12" fillId="2" borderId="464" xfId="3" applyFont="1" applyFill="1" applyBorder="1" applyAlignment="1">
      <alignment horizontal="center" vertical="center"/>
    </xf>
    <xf numFmtId="0" fontId="12" fillId="2" borderId="465" xfId="3" applyFont="1" applyFill="1" applyBorder="1" applyAlignment="1">
      <alignment horizontal="center" vertical="center"/>
    </xf>
    <xf numFmtId="0" fontId="19" fillId="0" borderId="466" xfId="3" applyFont="1" applyBorder="1" applyAlignment="1">
      <alignment horizontal="left" vertical="center" shrinkToFit="1"/>
    </xf>
    <xf numFmtId="0" fontId="19" fillId="0" borderId="467" xfId="3" applyFont="1" applyBorder="1" applyAlignment="1">
      <alignment horizontal="left" vertical="center" shrinkToFit="1"/>
    </xf>
    <xf numFmtId="0" fontId="19" fillId="0" borderId="468" xfId="3" applyFont="1" applyBorder="1" applyAlignment="1">
      <alignment horizontal="left" vertical="center" shrinkToFit="1"/>
    </xf>
    <xf numFmtId="0" fontId="18" fillId="0" borderId="453" xfId="3" applyFont="1" applyBorder="1" applyAlignment="1">
      <alignment horizontal="left" vertical="center" shrinkToFit="1"/>
    </xf>
    <xf numFmtId="0" fontId="18" fillId="0" borderId="454" xfId="3" applyFont="1" applyBorder="1" applyAlignment="1">
      <alignment horizontal="left" vertical="center" shrinkToFit="1"/>
    </xf>
    <xf numFmtId="0" fontId="18" fillId="0" borderId="455" xfId="3" applyFont="1" applyBorder="1" applyAlignment="1">
      <alignment horizontal="left" vertical="center" shrinkToFit="1"/>
    </xf>
    <xf numFmtId="0" fontId="12" fillId="2" borderId="456" xfId="3" applyFont="1" applyFill="1" applyBorder="1" applyAlignment="1">
      <alignment horizontal="center" vertical="center" wrapText="1"/>
    </xf>
    <xf numFmtId="0" fontId="12" fillId="2" borderId="457" xfId="3" applyFont="1" applyFill="1" applyBorder="1" applyAlignment="1">
      <alignment horizontal="center" vertical="center" wrapText="1"/>
    </xf>
    <xf numFmtId="0" fontId="16" fillId="0" borderId="457" xfId="3" applyFont="1" applyBorder="1" applyAlignment="1">
      <alignment horizontal="left" vertical="center" wrapText="1"/>
    </xf>
    <xf numFmtId="0" fontId="16" fillId="0" borderId="458" xfId="3" applyFont="1" applyBorder="1" applyAlignment="1">
      <alignment horizontal="left" vertical="center" wrapText="1"/>
    </xf>
    <xf numFmtId="0" fontId="12" fillId="2" borderId="459" xfId="3" applyFont="1" applyFill="1" applyBorder="1" applyAlignment="1">
      <alignment horizontal="center" vertical="center"/>
    </xf>
    <xf numFmtId="0" fontId="12" fillId="2" borderId="460" xfId="3" applyFont="1" applyFill="1" applyBorder="1" applyAlignment="1">
      <alignment horizontal="center" vertical="center"/>
    </xf>
    <xf numFmtId="0" fontId="12" fillId="2" borderId="461" xfId="3" applyFont="1" applyFill="1" applyBorder="1" applyAlignment="1">
      <alignment horizontal="center" vertical="center"/>
    </xf>
    <xf numFmtId="0" fontId="13" fillId="0" borderId="462" xfId="3" applyFont="1" applyBorder="1" applyAlignment="1">
      <alignment horizontal="left" vertical="top" wrapText="1"/>
    </xf>
    <xf numFmtId="0" fontId="13" fillId="0" borderId="460" xfId="3" applyFont="1" applyBorder="1" applyAlignment="1">
      <alignment horizontal="left" vertical="top" wrapText="1"/>
    </xf>
    <xf numFmtId="0" fontId="13" fillId="0" borderId="463" xfId="3" applyFont="1" applyBorder="1" applyAlignment="1">
      <alignment horizontal="left" vertical="top" wrapText="1"/>
    </xf>
    <xf numFmtId="0" fontId="12" fillId="2" borderId="456" xfId="3" applyFont="1" applyFill="1" applyBorder="1" applyAlignment="1">
      <alignment horizontal="center" vertical="center"/>
    </xf>
    <xf numFmtId="0" fontId="12" fillId="2" borderId="457" xfId="3" applyFont="1" applyFill="1" applyBorder="1" applyAlignment="1">
      <alignment horizontal="center" vertical="center"/>
    </xf>
    <xf numFmtId="0" fontId="12" fillId="2" borderId="469" xfId="3" applyFont="1" applyFill="1" applyBorder="1" applyAlignment="1">
      <alignment horizontal="center" vertical="center" wrapText="1"/>
    </xf>
    <xf numFmtId="0" fontId="12" fillId="2" borderId="480" xfId="3" applyFont="1" applyFill="1" applyBorder="1" applyAlignment="1">
      <alignment horizontal="center" vertical="center"/>
    </xf>
    <xf numFmtId="0" fontId="12" fillId="2" borderId="481" xfId="3" applyFont="1" applyFill="1" applyBorder="1" applyAlignment="1">
      <alignment horizontal="center" vertical="center"/>
    </xf>
    <xf numFmtId="0" fontId="12" fillId="2" borderId="482" xfId="3" applyFont="1" applyFill="1" applyBorder="1" applyAlignment="1">
      <alignment horizontal="center" vertical="center"/>
    </xf>
    <xf numFmtId="0" fontId="13" fillId="0" borderId="483" xfId="3" applyFont="1" applyBorder="1" applyAlignment="1">
      <alignment horizontal="left" vertical="top" wrapText="1"/>
    </xf>
    <xf numFmtId="0" fontId="13" fillId="0" borderId="481" xfId="3" applyFont="1" applyBorder="1" applyAlignment="1">
      <alignment horizontal="left" vertical="top" wrapText="1"/>
    </xf>
    <xf numFmtId="0" fontId="13" fillId="0" borderId="484" xfId="3" applyFont="1" applyBorder="1" applyAlignment="1">
      <alignment horizontal="left" vertical="top" wrapText="1"/>
    </xf>
    <xf numFmtId="0" fontId="12" fillId="2" borderId="475" xfId="3" applyFont="1" applyFill="1" applyBorder="1" applyAlignment="1">
      <alignment horizontal="center" vertical="center"/>
    </xf>
    <xf numFmtId="0" fontId="12" fillId="2" borderId="476" xfId="3" applyFont="1" applyFill="1" applyBorder="1" applyAlignment="1">
      <alignment horizontal="center" vertical="center"/>
    </xf>
    <xf numFmtId="0" fontId="19" fillId="0" borderId="477" xfId="3" applyFont="1" applyBorder="1" applyAlignment="1">
      <alignment horizontal="left" vertical="center" shrinkToFit="1"/>
    </xf>
    <xf numFmtId="0" fontId="19" fillId="0" borderId="478" xfId="3" applyFont="1" applyBorder="1" applyAlignment="1">
      <alignment horizontal="left" vertical="center" shrinkToFit="1"/>
    </xf>
    <xf numFmtId="0" fontId="19" fillId="0" borderId="479" xfId="3" applyFont="1" applyBorder="1" applyAlignment="1">
      <alignment horizontal="left" vertical="center" shrinkToFit="1"/>
    </xf>
    <xf numFmtId="0" fontId="12" fillId="2" borderId="470" xfId="3" applyFont="1" applyFill="1" applyBorder="1" applyAlignment="1">
      <alignment horizontal="center" vertical="center"/>
    </xf>
    <xf numFmtId="0" fontId="12" fillId="2" borderId="471" xfId="3" applyFont="1" applyFill="1" applyBorder="1" applyAlignment="1">
      <alignment horizontal="center" vertical="center"/>
    </xf>
    <xf numFmtId="0" fontId="18" fillId="0" borderId="472" xfId="3" applyFont="1" applyBorder="1" applyAlignment="1">
      <alignment horizontal="left" vertical="center" shrinkToFit="1"/>
    </xf>
    <xf numFmtId="0" fontId="18" fillId="0" borderId="473" xfId="3" applyFont="1" applyBorder="1" applyAlignment="1">
      <alignment horizontal="left" vertical="center" shrinkToFit="1"/>
    </xf>
    <xf numFmtId="0" fontId="18" fillId="0" borderId="474" xfId="3" applyFont="1" applyBorder="1" applyAlignment="1">
      <alignment horizontal="left" vertical="center" shrinkToFit="1"/>
    </xf>
    <xf numFmtId="0" fontId="18" fillId="0" borderId="477" xfId="3" applyFont="1" applyBorder="1" applyAlignment="1">
      <alignment horizontal="left" vertical="center" shrinkToFit="1"/>
    </xf>
    <xf numFmtId="0" fontId="18" fillId="0" borderId="478" xfId="3" applyFont="1" applyBorder="1" applyAlignment="1">
      <alignment horizontal="left" vertical="center" shrinkToFit="1"/>
    </xf>
    <xf numFmtId="0" fontId="18" fillId="0" borderId="479" xfId="3" applyFont="1" applyBorder="1" applyAlignment="1">
      <alignment horizontal="left" vertical="center" shrinkToFit="1"/>
    </xf>
    <xf numFmtId="0" fontId="12" fillId="2" borderId="485" xfId="3" applyFont="1" applyFill="1" applyBorder="1" applyAlignment="1">
      <alignment horizontal="center" vertical="center"/>
    </xf>
    <xf numFmtId="0" fontId="12" fillId="2" borderId="486" xfId="3" applyFont="1" applyFill="1" applyBorder="1" applyAlignment="1">
      <alignment horizontal="center" vertical="center"/>
    </xf>
    <xf numFmtId="0" fontId="19" fillId="0" borderId="487" xfId="3" applyFont="1" applyBorder="1" applyAlignment="1">
      <alignment horizontal="left" vertical="center" shrinkToFit="1"/>
    </xf>
    <xf numFmtId="0" fontId="19" fillId="0" borderId="488" xfId="3" applyFont="1" applyBorder="1" applyAlignment="1">
      <alignment horizontal="left" vertical="center" shrinkToFit="1"/>
    </xf>
    <xf numFmtId="0" fontId="19" fillId="0" borderId="489" xfId="3" applyFont="1" applyBorder="1" applyAlignment="1">
      <alignment horizontal="left" vertical="center" shrinkToFit="1"/>
    </xf>
    <xf numFmtId="0" fontId="12" fillId="2" borderId="490" xfId="3" applyFont="1" applyFill="1" applyBorder="1" applyAlignment="1">
      <alignment horizontal="center" vertical="center" wrapText="1"/>
    </xf>
    <xf numFmtId="0" fontId="12" fillId="2" borderId="491" xfId="3" applyFont="1" applyFill="1" applyBorder="1" applyAlignment="1">
      <alignment horizontal="center" vertical="center" wrapText="1"/>
    </xf>
    <xf numFmtId="0" fontId="12" fillId="2" borderId="492" xfId="3" applyFont="1" applyFill="1" applyBorder="1" applyAlignment="1">
      <alignment horizontal="center" vertical="center" wrapText="1"/>
    </xf>
    <xf numFmtId="0" fontId="12" fillId="5" borderId="490" xfId="3" applyFont="1" applyFill="1" applyBorder="1" applyAlignment="1">
      <alignment horizontal="left" vertical="top" wrapText="1"/>
    </xf>
    <xf numFmtId="0" fontId="12" fillId="5" borderId="491" xfId="3" applyFont="1" applyFill="1" applyBorder="1" applyAlignment="1">
      <alignment horizontal="left" vertical="top" wrapText="1"/>
    </xf>
    <xf numFmtId="0" fontId="12" fillId="5" borderId="492" xfId="3" applyFont="1" applyFill="1" applyBorder="1" applyAlignment="1">
      <alignment horizontal="left" vertical="top" wrapText="1"/>
    </xf>
    <xf numFmtId="0" fontId="15" fillId="5" borderId="490" xfId="3" applyFont="1" applyFill="1" applyBorder="1" applyAlignment="1">
      <alignment horizontal="center" vertical="center" wrapText="1"/>
    </xf>
    <xf numFmtId="0" fontId="15" fillId="5" borderId="492" xfId="3" applyFont="1" applyFill="1" applyBorder="1" applyAlignment="1">
      <alignment horizontal="center" vertical="center" wrapText="1"/>
    </xf>
    <xf numFmtId="0" fontId="21" fillId="0" borderId="490" xfId="3" applyFont="1" applyBorder="1" applyAlignment="1">
      <alignment horizontal="left" vertical="center" wrapText="1"/>
    </xf>
    <xf numFmtId="0" fontId="21" fillId="0" borderId="491" xfId="3" applyFont="1" applyBorder="1" applyAlignment="1">
      <alignment horizontal="left" vertical="center" wrapText="1"/>
    </xf>
    <xf numFmtId="0" fontId="21" fillId="0" borderId="492" xfId="3" applyFont="1" applyBorder="1" applyAlignment="1">
      <alignment horizontal="left" vertical="center" wrapText="1"/>
    </xf>
    <xf numFmtId="0" fontId="12" fillId="2" borderId="490" xfId="3" applyFont="1" applyFill="1" applyBorder="1" applyAlignment="1">
      <alignment horizontal="center" vertical="center"/>
    </xf>
    <xf numFmtId="0" fontId="12" fillId="2" borderId="491" xfId="3" applyFont="1" applyFill="1" applyBorder="1" applyAlignment="1">
      <alignment horizontal="center" vertical="center"/>
    </xf>
    <xf numFmtId="0" fontId="16" fillId="0" borderId="491" xfId="3" applyFont="1" applyBorder="1" applyAlignment="1">
      <alignment horizontal="left" vertical="center" wrapText="1"/>
    </xf>
    <xf numFmtId="0" fontId="16" fillId="0" borderId="492" xfId="3" applyFont="1" applyBorder="1" applyAlignment="1">
      <alignment horizontal="left" vertical="center" wrapText="1"/>
    </xf>
    <xf numFmtId="0" fontId="12" fillId="2" borderId="493" xfId="3" applyFont="1" applyFill="1" applyBorder="1" applyAlignment="1">
      <alignment horizontal="center" vertical="center"/>
    </xf>
    <xf numFmtId="0" fontId="12" fillId="2" borderId="494" xfId="3" applyFont="1" applyFill="1" applyBorder="1" applyAlignment="1">
      <alignment horizontal="center" vertical="center"/>
    </xf>
    <xf numFmtId="0" fontId="18" fillId="0" borderId="495" xfId="3" applyFont="1" applyBorder="1" applyAlignment="1">
      <alignment horizontal="left" vertical="center" shrinkToFit="1"/>
    </xf>
    <xf numFmtId="0" fontId="18" fillId="0" borderId="496" xfId="3" applyFont="1" applyBorder="1" applyAlignment="1">
      <alignment horizontal="left" vertical="center" shrinkToFit="1"/>
    </xf>
    <xf numFmtId="0" fontId="18" fillId="0" borderId="497" xfId="3" applyFont="1" applyBorder="1" applyAlignment="1">
      <alignment horizontal="left" vertical="center" shrinkToFit="1"/>
    </xf>
    <xf numFmtId="0" fontId="12" fillId="5" borderId="504" xfId="3" applyFont="1" applyFill="1" applyBorder="1" applyAlignment="1">
      <alignment horizontal="left" vertical="top" wrapText="1"/>
    </xf>
    <xf numFmtId="0" fontId="12" fillId="5" borderId="505" xfId="3" applyFont="1" applyFill="1" applyBorder="1" applyAlignment="1">
      <alignment horizontal="left" vertical="top" wrapText="1"/>
    </xf>
    <xf numFmtId="0" fontId="12" fillId="2" borderId="498" xfId="3" applyFont="1" applyFill="1" applyBorder="1" applyAlignment="1">
      <alignment horizontal="center" vertical="center"/>
    </xf>
    <xf numFmtId="0" fontId="12" fillId="2" borderId="499" xfId="3" applyFont="1" applyFill="1" applyBorder="1" applyAlignment="1">
      <alignment horizontal="center" vertical="center"/>
    </xf>
    <xf numFmtId="0" fontId="19" fillId="0" borderId="500" xfId="3" applyFont="1" applyBorder="1" applyAlignment="1">
      <alignment horizontal="left" vertical="center" shrinkToFit="1"/>
    </xf>
    <xf numFmtId="0" fontId="19" fillId="0" borderId="501" xfId="3" applyFont="1" applyBorder="1" applyAlignment="1">
      <alignment horizontal="left" vertical="center" shrinkToFit="1"/>
    </xf>
    <xf numFmtId="0" fontId="19" fillId="0" borderId="502" xfId="3" applyFont="1" applyBorder="1" applyAlignment="1">
      <alignment horizontal="left" vertical="center" shrinkToFit="1"/>
    </xf>
    <xf numFmtId="0" fontId="12" fillId="2" borderId="511" xfId="3" applyFont="1" applyFill="1" applyBorder="1" applyAlignment="1">
      <alignment horizontal="center" vertical="center"/>
    </xf>
    <xf numFmtId="0" fontId="12" fillId="2" borderId="512" xfId="3" applyFont="1" applyFill="1" applyBorder="1" applyAlignment="1">
      <alignment horizontal="center" vertical="center"/>
    </xf>
    <xf numFmtId="0" fontId="19" fillId="0" borderId="513" xfId="3" applyFont="1" applyBorder="1" applyAlignment="1">
      <alignment horizontal="left" vertical="center" shrinkToFit="1"/>
    </xf>
    <xf numFmtId="0" fontId="19" fillId="0" borderId="514" xfId="3" applyFont="1" applyBorder="1" applyAlignment="1">
      <alignment horizontal="left" vertical="center" shrinkToFit="1"/>
    </xf>
    <xf numFmtId="0" fontId="19" fillId="0" borderId="515" xfId="3" applyFont="1" applyBorder="1" applyAlignment="1">
      <alignment horizontal="left" vertical="center" shrinkToFit="1"/>
    </xf>
    <xf numFmtId="0" fontId="18" fillId="0" borderId="500" xfId="3" applyFont="1" applyBorder="1" applyAlignment="1">
      <alignment horizontal="left" vertical="center" shrinkToFit="1"/>
    </xf>
    <xf numFmtId="0" fontId="18" fillId="0" borderId="501" xfId="3" applyFont="1" applyBorder="1" applyAlignment="1">
      <alignment horizontal="left" vertical="center" shrinkToFit="1"/>
    </xf>
    <xf numFmtId="0" fontId="18" fillId="0" borderId="502" xfId="3" applyFont="1" applyBorder="1" applyAlignment="1">
      <alignment horizontal="left" vertical="center" shrinkToFit="1"/>
    </xf>
    <xf numFmtId="0" fontId="12" fillId="2" borderId="503" xfId="3" applyFont="1" applyFill="1" applyBorder="1" applyAlignment="1">
      <alignment horizontal="center" vertical="center" wrapText="1"/>
    </xf>
    <xf numFmtId="0" fontId="12" fillId="2" borderId="504" xfId="3" applyFont="1" applyFill="1" applyBorder="1" applyAlignment="1">
      <alignment horizontal="center" vertical="center" wrapText="1"/>
    </xf>
    <xf numFmtId="0" fontId="16" fillId="0" borderId="504" xfId="3" applyFont="1" applyBorder="1" applyAlignment="1">
      <alignment horizontal="left" vertical="center" wrapText="1"/>
    </xf>
    <xf numFmtId="0" fontId="16" fillId="0" borderId="505" xfId="3" applyFont="1" applyBorder="1" applyAlignment="1">
      <alignment horizontal="left" vertical="center" wrapText="1"/>
    </xf>
    <xf numFmtId="0" fontId="12" fillId="2" borderId="506" xfId="3" applyFont="1" applyFill="1" applyBorder="1" applyAlignment="1">
      <alignment horizontal="center" vertical="center"/>
    </xf>
    <xf numFmtId="0" fontId="12" fillId="2" borderId="507" xfId="3" applyFont="1" applyFill="1" applyBorder="1" applyAlignment="1">
      <alignment horizontal="center" vertical="center"/>
    </xf>
    <xf numFmtId="0" fontId="12" fillId="2" borderId="508" xfId="3" applyFont="1" applyFill="1" applyBorder="1" applyAlignment="1">
      <alignment horizontal="center" vertical="center"/>
    </xf>
    <xf numFmtId="0" fontId="13" fillId="0" borderId="509" xfId="3" applyFont="1" applyBorder="1" applyAlignment="1">
      <alignment horizontal="left" vertical="top" wrapText="1"/>
    </xf>
    <xf numFmtId="0" fontId="13" fillId="0" borderId="507" xfId="3" applyFont="1" applyBorder="1" applyAlignment="1">
      <alignment horizontal="left" vertical="top" wrapText="1"/>
    </xf>
    <xf numFmtId="0" fontId="13" fillId="0" borderId="510" xfId="3" applyFont="1" applyBorder="1" applyAlignment="1">
      <alignment horizontal="left" vertical="top" wrapText="1"/>
    </xf>
    <xf numFmtId="0" fontId="12" fillId="2" borderId="503" xfId="3" applyFont="1" applyFill="1" applyBorder="1" applyAlignment="1">
      <alignment horizontal="center" vertical="center"/>
    </xf>
    <xf numFmtId="0" fontId="12" fillId="2" borderId="504" xfId="3" applyFont="1" applyFill="1" applyBorder="1" applyAlignment="1">
      <alignment horizontal="center" vertical="center"/>
    </xf>
    <xf numFmtId="0" fontId="12" fillId="2" borderId="516" xfId="3" applyFont="1" applyFill="1" applyBorder="1" applyAlignment="1">
      <alignment horizontal="center" vertical="center" wrapText="1"/>
    </xf>
    <xf numFmtId="0" fontId="12" fillId="2" borderId="527" xfId="3" applyFont="1" applyFill="1" applyBorder="1" applyAlignment="1">
      <alignment horizontal="center" vertical="center"/>
    </xf>
    <xf numFmtId="0" fontId="12" fillId="2" borderId="528" xfId="3" applyFont="1" applyFill="1" applyBorder="1" applyAlignment="1">
      <alignment horizontal="center" vertical="center"/>
    </xf>
    <xf numFmtId="0" fontId="12" fillId="2" borderId="529" xfId="3" applyFont="1" applyFill="1" applyBorder="1" applyAlignment="1">
      <alignment horizontal="center" vertical="center"/>
    </xf>
    <xf numFmtId="0" fontId="13" fillId="0" borderId="530" xfId="3" applyFont="1" applyBorder="1" applyAlignment="1">
      <alignment horizontal="left" vertical="top" wrapText="1"/>
    </xf>
    <xf numFmtId="0" fontId="13" fillId="0" borderId="528" xfId="3" applyFont="1" applyBorder="1" applyAlignment="1">
      <alignment horizontal="left" vertical="top" wrapText="1"/>
    </xf>
    <xf numFmtId="0" fontId="13" fillId="0" borderId="531" xfId="3" applyFont="1" applyBorder="1" applyAlignment="1">
      <alignment horizontal="left" vertical="top" wrapText="1"/>
    </xf>
    <xf numFmtId="0" fontId="12" fillId="2" borderId="522" xfId="3" applyFont="1" applyFill="1" applyBorder="1" applyAlignment="1">
      <alignment horizontal="center" vertical="center"/>
    </xf>
    <xf numFmtId="0" fontId="12" fillId="2" borderId="523" xfId="3" applyFont="1" applyFill="1" applyBorder="1" applyAlignment="1">
      <alignment horizontal="center" vertical="center"/>
    </xf>
    <xf numFmtId="0" fontId="19" fillId="0" borderId="524" xfId="3" applyFont="1" applyBorder="1" applyAlignment="1">
      <alignment horizontal="left" vertical="center" shrinkToFit="1"/>
    </xf>
    <xf numFmtId="0" fontId="19" fillId="0" borderId="525" xfId="3" applyFont="1" applyBorder="1" applyAlignment="1">
      <alignment horizontal="left" vertical="center" shrinkToFit="1"/>
    </xf>
    <xf numFmtId="0" fontId="19" fillId="0" borderId="526" xfId="3" applyFont="1" applyBorder="1" applyAlignment="1">
      <alignment horizontal="left" vertical="center" shrinkToFit="1"/>
    </xf>
    <xf numFmtId="0" fontId="12" fillId="2" borderId="517" xfId="3" applyFont="1" applyFill="1" applyBorder="1" applyAlignment="1">
      <alignment horizontal="center" vertical="center"/>
    </xf>
    <xf numFmtId="0" fontId="12" fillId="2" borderId="518" xfId="3" applyFont="1" applyFill="1" applyBorder="1" applyAlignment="1">
      <alignment horizontal="center" vertical="center"/>
    </xf>
    <xf numFmtId="0" fontId="18" fillId="0" borderId="519" xfId="3" applyFont="1" applyBorder="1" applyAlignment="1">
      <alignment horizontal="left" vertical="center" shrinkToFit="1"/>
    </xf>
    <xf numFmtId="0" fontId="18" fillId="0" borderId="520" xfId="3" applyFont="1" applyBorder="1" applyAlignment="1">
      <alignment horizontal="left" vertical="center" shrinkToFit="1"/>
    </xf>
    <xf numFmtId="0" fontId="18" fillId="0" borderId="521" xfId="3" applyFont="1" applyBorder="1" applyAlignment="1">
      <alignment horizontal="left" vertical="center" shrinkToFit="1"/>
    </xf>
    <xf numFmtId="0" fontId="18" fillId="0" borderId="524" xfId="3" applyFont="1" applyBorder="1" applyAlignment="1">
      <alignment horizontal="left" vertical="center" shrinkToFit="1"/>
    </xf>
    <xf numFmtId="0" fontId="18" fillId="0" borderId="525" xfId="3" applyFont="1" applyBorder="1" applyAlignment="1">
      <alignment horizontal="left" vertical="center" shrinkToFit="1"/>
    </xf>
    <xf numFmtId="0" fontId="18" fillId="0" borderId="526" xfId="3" applyFont="1" applyBorder="1" applyAlignment="1">
      <alignment horizontal="left" vertical="center" shrinkToFit="1"/>
    </xf>
    <xf numFmtId="0" fontId="12" fillId="2" borderId="532" xfId="3" applyFont="1" applyFill="1" applyBorder="1" applyAlignment="1">
      <alignment horizontal="center" vertical="center"/>
    </xf>
    <xf numFmtId="0" fontId="12" fillId="2" borderId="533" xfId="3" applyFont="1" applyFill="1" applyBorder="1" applyAlignment="1">
      <alignment horizontal="center" vertical="center"/>
    </xf>
    <xf numFmtId="0" fontId="19" fillId="0" borderId="534" xfId="3" applyFont="1" applyBorder="1" applyAlignment="1">
      <alignment horizontal="left" vertical="center" shrinkToFit="1"/>
    </xf>
    <xf numFmtId="0" fontId="19" fillId="0" borderId="535" xfId="3" applyFont="1" applyBorder="1" applyAlignment="1">
      <alignment horizontal="left" vertical="center" shrinkToFit="1"/>
    </xf>
    <xf numFmtId="0" fontId="19" fillId="0" borderId="536" xfId="3" applyFont="1" applyBorder="1" applyAlignment="1">
      <alignment horizontal="left" vertical="center" shrinkToFit="1"/>
    </xf>
    <xf numFmtId="0" fontId="12" fillId="2" borderId="537" xfId="3" applyFont="1" applyFill="1" applyBorder="1" applyAlignment="1">
      <alignment horizontal="center" vertical="center" wrapText="1"/>
    </xf>
    <xf numFmtId="0" fontId="12" fillId="2" borderId="538" xfId="3" applyFont="1" applyFill="1" applyBorder="1" applyAlignment="1">
      <alignment horizontal="center" vertical="center" wrapText="1"/>
    </xf>
    <xf numFmtId="0" fontId="12" fillId="2" borderId="539" xfId="3" applyFont="1" applyFill="1" applyBorder="1" applyAlignment="1">
      <alignment horizontal="center" vertical="center" wrapText="1"/>
    </xf>
    <xf numFmtId="0" fontId="12" fillId="5" borderId="537" xfId="3" applyFont="1" applyFill="1" applyBorder="1" applyAlignment="1">
      <alignment horizontal="left" vertical="top" wrapText="1"/>
    </xf>
    <xf numFmtId="0" fontId="12" fillId="5" borderId="538" xfId="3" applyFont="1" applyFill="1" applyBorder="1" applyAlignment="1">
      <alignment horizontal="left" vertical="top" wrapText="1"/>
    </xf>
    <xf numFmtId="0" fontId="12" fillId="5" borderId="539" xfId="3" applyFont="1" applyFill="1" applyBorder="1" applyAlignment="1">
      <alignment horizontal="left" vertical="top" wrapText="1"/>
    </xf>
    <xf numFmtId="0" fontId="15" fillId="5" borderId="537" xfId="3" applyFont="1" applyFill="1" applyBorder="1" applyAlignment="1">
      <alignment horizontal="center" vertical="center" wrapText="1"/>
    </xf>
    <xf numFmtId="0" fontId="15" fillId="5" borderId="539" xfId="3" applyFont="1" applyFill="1" applyBorder="1" applyAlignment="1">
      <alignment horizontal="center" vertical="center" wrapText="1"/>
    </xf>
    <xf numFmtId="0" fontId="21" fillId="0" borderId="537" xfId="3" applyFont="1" applyBorder="1" applyAlignment="1">
      <alignment horizontal="left" vertical="center" wrapText="1"/>
    </xf>
    <xf numFmtId="0" fontId="21" fillId="0" borderId="538" xfId="3" applyFont="1" applyBorder="1" applyAlignment="1">
      <alignment horizontal="left" vertical="center" wrapText="1"/>
    </xf>
    <xf numFmtId="0" fontId="21" fillId="0" borderId="539" xfId="3" applyFont="1" applyBorder="1" applyAlignment="1">
      <alignment horizontal="left" vertical="center" wrapText="1"/>
    </xf>
    <xf numFmtId="0" fontId="12" fillId="2" borderId="537" xfId="3" applyFont="1" applyFill="1" applyBorder="1" applyAlignment="1">
      <alignment horizontal="center" vertical="center"/>
    </xf>
    <xf numFmtId="0" fontId="12" fillId="2" borderId="538" xfId="3" applyFont="1" applyFill="1" applyBorder="1" applyAlignment="1">
      <alignment horizontal="center" vertical="center"/>
    </xf>
    <xf numFmtId="0" fontId="16" fillId="0" borderId="538" xfId="3" applyFont="1" applyBorder="1" applyAlignment="1">
      <alignment horizontal="left" vertical="center" wrapText="1"/>
    </xf>
    <xf numFmtId="0" fontId="16" fillId="0" borderId="539" xfId="3" applyFont="1" applyBorder="1" applyAlignment="1">
      <alignment horizontal="left" vertical="center" wrapText="1"/>
    </xf>
    <xf numFmtId="0" fontId="12" fillId="2" borderId="540" xfId="3" applyFont="1" applyFill="1" applyBorder="1" applyAlignment="1">
      <alignment horizontal="center" vertical="center"/>
    </xf>
    <xf numFmtId="0" fontId="12" fillId="2" borderId="541" xfId="3" applyFont="1" applyFill="1" applyBorder="1" applyAlignment="1">
      <alignment horizontal="center" vertical="center"/>
    </xf>
    <xf numFmtId="0" fontId="18" fillId="0" borderId="542" xfId="3" applyFont="1" applyBorder="1" applyAlignment="1">
      <alignment horizontal="left" vertical="center" shrinkToFit="1"/>
    </xf>
    <xf numFmtId="0" fontId="18" fillId="0" borderId="543" xfId="3" applyFont="1" applyBorder="1" applyAlignment="1">
      <alignment horizontal="left" vertical="center" shrinkToFit="1"/>
    </xf>
    <xf numFmtId="0" fontId="18" fillId="0" borderId="544" xfId="3" applyFont="1" applyBorder="1" applyAlignment="1">
      <alignment horizontal="left" vertical="center" shrinkToFit="1"/>
    </xf>
    <xf numFmtId="0" fontId="12" fillId="5" borderId="551" xfId="3" applyFont="1" applyFill="1" applyBorder="1" applyAlignment="1">
      <alignment horizontal="left" vertical="top" wrapText="1"/>
    </xf>
    <xf numFmtId="0" fontId="12" fillId="5" borderId="552" xfId="3" applyFont="1" applyFill="1" applyBorder="1" applyAlignment="1">
      <alignment horizontal="left" vertical="top" wrapText="1"/>
    </xf>
    <xf numFmtId="0" fontId="12" fillId="2" borderId="545" xfId="3" applyFont="1" applyFill="1" applyBorder="1" applyAlignment="1">
      <alignment horizontal="center" vertical="center"/>
    </xf>
    <xf numFmtId="0" fontId="12" fillId="2" borderId="546" xfId="3" applyFont="1" applyFill="1" applyBorder="1" applyAlignment="1">
      <alignment horizontal="center" vertical="center"/>
    </xf>
    <xf numFmtId="0" fontId="19" fillId="0" borderId="547" xfId="3" applyFont="1" applyBorder="1" applyAlignment="1">
      <alignment horizontal="left" vertical="center" shrinkToFit="1"/>
    </xf>
    <xf numFmtId="0" fontId="19" fillId="0" borderId="548" xfId="3" applyFont="1" applyBorder="1" applyAlignment="1">
      <alignment horizontal="left" vertical="center" shrinkToFit="1"/>
    </xf>
    <xf numFmtId="0" fontId="19" fillId="0" borderId="549" xfId="3" applyFont="1" applyBorder="1" applyAlignment="1">
      <alignment horizontal="left" vertical="center" shrinkToFit="1"/>
    </xf>
    <xf numFmtId="0" fontId="12" fillId="2" borderId="558" xfId="3" applyFont="1" applyFill="1" applyBorder="1" applyAlignment="1">
      <alignment horizontal="center" vertical="center"/>
    </xf>
    <xf numFmtId="0" fontId="12" fillId="2" borderId="559" xfId="3" applyFont="1" applyFill="1" applyBorder="1" applyAlignment="1">
      <alignment horizontal="center" vertical="center"/>
    </xf>
    <xf numFmtId="0" fontId="19" fillId="0" borderId="560" xfId="3" applyFont="1" applyBorder="1" applyAlignment="1">
      <alignment horizontal="left" vertical="center" shrinkToFit="1"/>
    </xf>
    <xf numFmtId="0" fontId="19" fillId="0" borderId="561" xfId="3" applyFont="1" applyBorder="1" applyAlignment="1">
      <alignment horizontal="left" vertical="center" shrinkToFit="1"/>
    </xf>
    <xf numFmtId="0" fontId="19" fillId="0" borderId="562" xfId="3" applyFont="1" applyBorder="1" applyAlignment="1">
      <alignment horizontal="left" vertical="center" shrinkToFit="1"/>
    </xf>
    <xf numFmtId="0" fontId="18" fillId="0" borderId="547" xfId="3" applyFont="1" applyBorder="1" applyAlignment="1">
      <alignment horizontal="left" vertical="center" shrinkToFit="1"/>
    </xf>
    <xf numFmtId="0" fontId="18" fillId="0" borderId="548" xfId="3" applyFont="1" applyBorder="1" applyAlignment="1">
      <alignment horizontal="left" vertical="center" shrinkToFit="1"/>
    </xf>
    <xf numFmtId="0" fontId="18" fillId="0" borderId="549" xfId="3" applyFont="1" applyBorder="1" applyAlignment="1">
      <alignment horizontal="left" vertical="center" shrinkToFit="1"/>
    </xf>
    <xf numFmtId="0" fontId="12" fillId="2" borderId="550" xfId="3" applyFont="1" applyFill="1" applyBorder="1" applyAlignment="1">
      <alignment horizontal="center" vertical="center" wrapText="1"/>
    </xf>
    <xf numFmtId="0" fontId="12" fillId="2" borderId="551" xfId="3" applyFont="1" applyFill="1" applyBorder="1" applyAlignment="1">
      <alignment horizontal="center" vertical="center" wrapText="1"/>
    </xf>
    <xf numFmtId="0" fontId="16" fillId="0" borderId="551" xfId="3" applyFont="1" applyBorder="1" applyAlignment="1">
      <alignment horizontal="left" vertical="center" wrapText="1"/>
    </xf>
    <xf numFmtId="0" fontId="16" fillId="0" borderId="552" xfId="3" applyFont="1" applyBorder="1" applyAlignment="1">
      <alignment horizontal="left" vertical="center" wrapText="1"/>
    </xf>
    <xf numFmtId="0" fontId="12" fillId="2" borderId="553" xfId="3" applyFont="1" applyFill="1" applyBorder="1" applyAlignment="1">
      <alignment horizontal="center" vertical="center"/>
    </xf>
    <xf numFmtId="0" fontId="12" fillId="2" borderId="554" xfId="3" applyFont="1" applyFill="1" applyBorder="1" applyAlignment="1">
      <alignment horizontal="center" vertical="center"/>
    </xf>
    <xf numFmtId="0" fontId="12" fillId="2" borderId="555" xfId="3" applyFont="1" applyFill="1" applyBorder="1" applyAlignment="1">
      <alignment horizontal="center" vertical="center"/>
    </xf>
    <xf numFmtId="0" fontId="13" fillId="0" borderId="556" xfId="3" applyFont="1" applyBorder="1" applyAlignment="1">
      <alignment horizontal="left" vertical="top" wrapText="1"/>
    </xf>
    <xf numFmtId="0" fontId="13" fillId="0" borderId="554" xfId="3" applyFont="1" applyBorder="1" applyAlignment="1">
      <alignment horizontal="left" vertical="top" wrapText="1"/>
    </xf>
    <xf numFmtId="0" fontId="13" fillId="0" borderId="557" xfId="3" applyFont="1" applyBorder="1" applyAlignment="1">
      <alignment horizontal="left" vertical="top" wrapText="1"/>
    </xf>
    <xf numFmtId="0" fontId="12" fillId="2" borderId="550" xfId="3" applyFont="1" applyFill="1" applyBorder="1" applyAlignment="1">
      <alignment horizontal="center" vertical="center"/>
    </xf>
    <xf numFmtId="0" fontId="12" fillId="2" borderId="551" xfId="3" applyFont="1" applyFill="1" applyBorder="1" applyAlignment="1">
      <alignment horizontal="center" vertical="center"/>
    </xf>
    <xf numFmtId="0" fontId="12" fillId="2" borderId="563" xfId="3" applyFont="1" applyFill="1" applyBorder="1" applyAlignment="1">
      <alignment horizontal="center" vertical="center" wrapText="1"/>
    </xf>
    <xf numFmtId="0" fontId="12" fillId="2" borderId="574" xfId="3" applyFont="1" applyFill="1" applyBorder="1" applyAlignment="1">
      <alignment horizontal="center" vertical="center"/>
    </xf>
    <xf numFmtId="0" fontId="12" fillId="2" borderId="575" xfId="3" applyFont="1" applyFill="1" applyBorder="1" applyAlignment="1">
      <alignment horizontal="center" vertical="center"/>
    </xf>
    <xf numFmtId="0" fontId="12" fillId="2" borderId="576" xfId="3" applyFont="1" applyFill="1" applyBorder="1" applyAlignment="1">
      <alignment horizontal="center" vertical="center"/>
    </xf>
    <xf numFmtId="0" fontId="13" fillId="0" borderId="577" xfId="3" applyFont="1" applyBorder="1" applyAlignment="1">
      <alignment horizontal="left" vertical="top" wrapText="1"/>
    </xf>
    <xf numFmtId="0" fontId="13" fillId="0" borderId="575" xfId="3" applyFont="1" applyBorder="1" applyAlignment="1">
      <alignment horizontal="left" vertical="top" wrapText="1"/>
    </xf>
    <xf numFmtId="0" fontId="13" fillId="0" borderId="578" xfId="3" applyFont="1" applyBorder="1" applyAlignment="1">
      <alignment horizontal="left" vertical="top" wrapText="1"/>
    </xf>
    <xf numFmtId="0" fontId="12" fillId="2" borderId="569" xfId="3" applyFont="1" applyFill="1" applyBorder="1" applyAlignment="1">
      <alignment horizontal="center" vertical="center"/>
    </xf>
    <xf numFmtId="0" fontId="12" fillId="2" borderId="570" xfId="3" applyFont="1" applyFill="1" applyBorder="1" applyAlignment="1">
      <alignment horizontal="center" vertical="center"/>
    </xf>
    <xf numFmtId="0" fontId="19" fillId="0" borderId="571" xfId="3" applyFont="1" applyBorder="1" applyAlignment="1">
      <alignment horizontal="left" vertical="center" shrinkToFit="1"/>
    </xf>
    <xf numFmtId="0" fontId="19" fillId="0" borderId="572" xfId="3" applyFont="1" applyBorder="1" applyAlignment="1">
      <alignment horizontal="left" vertical="center" shrinkToFit="1"/>
    </xf>
    <xf numFmtId="0" fontId="19" fillId="0" borderId="573" xfId="3" applyFont="1" applyBorder="1" applyAlignment="1">
      <alignment horizontal="left" vertical="center" shrinkToFit="1"/>
    </xf>
    <xf numFmtId="0" fontId="12" fillId="2" borderId="564" xfId="3" applyFont="1" applyFill="1" applyBorder="1" applyAlignment="1">
      <alignment horizontal="center" vertical="center"/>
    </xf>
    <xf numFmtId="0" fontId="12" fillId="2" borderId="565" xfId="3" applyFont="1" applyFill="1" applyBorder="1" applyAlignment="1">
      <alignment horizontal="center" vertical="center"/>
    </xf>
    <xf numFmtId="0" fontId="18" fillId="0" borderId="566" xfId="3" applyFont="1" applyBorder="1" applyAlignment="1">
      <alignment horizontal="left" vertical="center" shrinkToFit="1"/>
    </xf>
    <xf numFmtId="0" fontId="18" fillId="0" borderId="567" xfId="3" applyFont="1" applyBorder="1" applyAlignment="1">
      <alignment horizontal="left" vertical="center" shrinkToFit="1"/>
    </xf>
    <xf numFmtId="0" fontId="18" fillId="0" borderId="568" xfId="3" applyFont="1" applyBorder="1" applyAlignment="1">
      <alignment horizontal="left" vertical="center" shrinkToFit="1"/>
    </xf>
    <xf numFmtId="0" fontId="18" fillId="0" borderId="571" xfId="3" applyFont="1" applyBorder="1" applyAlignment="1">
      <alignment horizontal="left" vertical="center" shrinkToFit="1"/>
    </xf>
    <xf numFmtId="0" fontId="18" fillId="0" borderId="572" xfId="3" applyFont="1" applyBorder="1" applyAlignment="1">
      <alignment horizontal="left" vertical="center" shrinkToFit="1"/>
    </xf>
    <xf numFmtId="0" fontId="18" fillId="0" borderId="573" xfId="3" applyFont="1" applyBorder="1" applyAlignment="1">
      <alignment horizontal="left" vertical="center" shrinkToFit="1"/>
    </xf>
    <xf numFmtId="0" fontId="12" fillId="2" borderId="579" xfId="3" applyFont="1" applyFill="1" applyBorder="1" applyAlignment="1">
      <alignment horizontal="center" vertical="center"/>
    </xf>
    <xf numFmtId="0" fontId="12" fillId="2" borderId="580" xfId="3" applyFont="1" applyFill="1" applyBorder="1" applyAlignment="1">
      <alignment horizontal="center" vertical="center"/>
    </xf>
    <xf numFmtId="0" fontId="19" fillId="0" borderId="581" xfId="3" applyFont="1" applyBorder="1" applyAlignment="1">
      <alignment horizontal="left" vertical="center" shrinkToFit="1"/>
    </xf>
    <xf numFmtId="0" fontId="19" fillId="0" borderId="582" xfId="3" applyFont="1" applyBorder="1" applyAlignment="1">
      <alignment horizontal="left" vertical="center" shrinkToFit="1"/>
    </xf>
    <xf numFmtId="0" fontId="19" fillId="0" borderId="583" xfId="3" applyFont="1" applyBorder="1" applyAlignment="1">
      <alignment horizontal="left" vertical="center" shrinkToFit="1"/>
    </xf>
    <xf numFmtId="0" fontId="12" fillId="2" borderId="584" xfId="3" applyFont="1" applyFill="1" applyBorder="1" applyAlignment="1">
      <alignment horizontal="center" vertical="center" wrapText="1"/>
    </xf>
    <xf numFmtId="0" fontId="12" fillId="2" borderId="585" xfId="3" applyFont="1" applyFill="1" applyBorder="1" applyAlignment="1">
      <alignment horizontal="center" vertical="center" wrapText="1"/>
    </xf>
    <xf numFmtId="0" fontId="12" fillId="2" borderId="586" xfId="3" applyFont="1" applyFill="1" applyBorder="1" applyAlignment="1">
      <alignment horizontal="center" vertical="center" wrapText="1"/>
    </xf>
    <xf numFmtId="0" fontId="12" fillId="5" borderId="584" xfId="3" applyFont="1" applyFill="1" applyBorder="1" applyAlignment="1">
      <alignment horizontal="left" vertical="top" wrapText="1"/>
    </xf>
    <xf numFmtId="0" fontId="12" fillId="5" borderId="585" xfId="3" applyFont="1" applyFill="1" applyBorder="1" applyAlignment="1">
      <alignment horizontal="left" vertical="top" wrapText="1"/>
    </xf>
    <xf numFmtId="0" fontId="12" fillId="5" borderId="586" xfId="3" applyFont="1" applyFill="1" applyBorder="1" applyAlignment="1">
      <alignment horizontal="left" vertical="top" wrapText="1"/>
    </xf>
    <xf numFmtId="0" fontId="15" fillId="5" borderId="584" xfId="3" applyFont="1" applyFill="1" applyBorder="1" applyAlignment="1">
      <alignment horizontal="center" vertical="center" wrapText="1"/>
    </xf>
    <xf numFmtId="0" fontId="15" fillId="5" borderId="586" xfId="3" applyFont="1" applyFill="1" applyBorder="1" applyAlignment="1">
      <alignment horizontal="center" vertical="center" wrapText="1"/>
    </xf>
    <xf numFmtId="0" fontId="21" fillId="0" borderId="584" xfId="3" applyFont="1" applyBorder="1" applyAlignment="1">
      <alignment horizontal="left" vertical="center" wrapText="1"/>
    </xf>
    <xf numFmtId="0" fontId="21" fillId="0" borderId="585" xfId="3" applyFont="1" applyBorder="1" applyAlignment="1">
      <alignment horizontal="left" vertical="center" wrapText="1"/>
    </xf>
    <xf numFmtId="0" fontId="21" fillId="0" borderId="586" xfId="3" applyFont="1" applyBorder="1" applyAlignment="1">
      <alignment horizontal="left" vertical="center" wrapText="1"/>
    </xf>
    <xf numFmtId="0" fontId="12" fillId="2" borderId="584" xfId="3" applyFont="1" applyFill="1" applyBorder="1" applyAlignment="1">
      <alignment horizontal="center" vertical="center"/>
    </xf>
    <xf numFmtId="0" fontId="12" fillId="2" borderId="585" xfId="3" applyFont="1" applyFill="1" applyBorder="1" applyAlignment="1">
      <alignment horizontal="center" vertical="center"/>
    </xf>
    <xf numFmtId="0" fontId="16" fillId="0" borderId="585" xfId="3" applyFont="1" applyBorder="1" applyAlignment="1">
      <alignment horizontal="left" vertical="center" wrapText="1"/>
    </xf>
    <xf numFmtId="0" fontId="16" fillId="0" borderId="586" xfId="3" applyFont="1" applyBorder="1" applyAlignment="1">
      <alignment horizontal="left" vertical="center" wrapText="1"/>
    </xf>
    <xf numFmtId="0" fontId="12" fillId="2" borderId="587" xfId="3" applyFont="1" applyFill="1" applyBorder="1" applyAlignment="1">
      <alignment horizontal="center" vertical="center"/>
    </xf>
    <xf numFmtId="0" fontId="12" fillId="2" borderId="588" xfId="3" applyFont="1" applyFill="1" applyBorder="1" applyAlignment="1">
      <alignment horizontal="center" vertical="center"/>
    </xf>
    <xf numFmtId="0" fontId="18" fillId="0" borderId="589" xfId="3" applyFont="1" applyBorder="1" applyAlignment="1">
      <alignment horizontal="left" vertical="center" shrinkToFit="1"/>
    </xf>
    <xf numFmtId="0" fontId="18" fillId="0" borderId="590" xfId="3" applyFont="1" applyBorder="1" applyAlignment="1">
      <alignment horizontal="left" vertical="center" shrinkToFit="1"/>
    </xf>
    <xf numFmtId="0" fontId="18" fillId="0" borderId="591" xfId="3" applyFont="1" applyBorder="1" applyAlignment="1">
      <alignment horizontal="left" vertical="center" shrinkToFit="1"/>
    </xf>
    <xf numFmtId="0" fontId="12" fillId="5" borderId="598" xfId="3" applyFont="1" applyFill="1" applyBorder="1" applyAlignment="1">
      <alignment horizontal="left" vertical="top" wrapText="1"/>
    </xf>
    <xf numFmtId="0" fontId="12" fillId="5" borderId="599" xfId="3" applyFont="1" applyFill="1" applyBorder="1" applyAlignment="1">
      <alignment horizontal="left" vertical="top" wrapText="1"/>
    </xf>
    <xf numFmtId="0" fontId="12" fillId="2" borderId="592" xfId="3" applyFont="1" applyFill="1" applyBorder="1" applyAlignment="1">
      <alignment horizontal="center" vertical="center"/>
    </xf>
    <xf numFmtId="0" fontId="12" fillId="2" borderId="593" xfId="3" applyFont="1" applyFill="1" applyBorder="1" applyAlignment="1">
      <alignment horizontal="center" vertical="center"/>
    </xf>
    <xf numFmtId="0" fontId="19" fillId="0" borderId="594" xfId="3" applyFont="1" applyBorder="1" applyAlignment="1">
      <alignment horizontal="left" vertical="center" shrinkToFit="1"/>
    </xf>
    <xf numFmtId="0" fontId="19" fillId="0" borderId="595" xfId="3" applyFont="1" applyBorder="1" applyAlignment="1">
      <alignment horizontal="left" vertical="center" shrinkToFit="1"/>
    </xf>
    <xf numFmtId="0" fontId="19" fillId="0" borderId="596" xfId="3" applyFont="1" applyBorder="1" applyAlignment="1">
      <alignment horizontal="left" vertical="center" shrinkToFit="1"/>
    </xf>
    <xf numFmtId="0" fontId="12" fillId="2" borderId="605" xfId="3" applyFont="1" applyFill="1" applyBorder="1" applyAlignment="1">
      <alignment horizontal="center" vertical="center"/>
    </xf>
    <xf numFmtId="0" fontId="12" fillId="2" borderId="606" xfId="3" applyFont="1" applyFill="1" applyBorder="1" applyAlignment="1">
      <alignment horizontal="center" vertical="center"/>
    </xf>
    <xf numFmtId="0" fontId="19" fillId="0" borderId="607" xfId="3" applyFont="1" applyBorder="1" applyAlignment="1">
      <alignment horizontal="left" vertical="center" shrinkToFit="1"/>
    </xf>
    <xf numFmtId="0" fontId="19" fillId="0" borderId="608" xfId="3" applyFont="1" applyBorder="1" applyAlignment="1">
      <alignment horizontal="left" vertical="center" shrinkToFit="1"/>
    </xf>
    <xf numFmtId="0" fontId="19" fillId="0" borderId="609" xfId="3" applyFont="1" applyBorder="1" applyAlignment="1">
      <alignment horizontal="left" vertical="center" shrinkToFit="1"/>
    </xf>
    <xf numFmtId="0" fontId="18" fillId="0" borderId="594" xfId="3" applyFont="1" applyBorder="1" applyAlignment="1">
      <alignment horizontal="left" vertical="center" shrinkToFit="1"/>
    </xf>
    <xf numFmtId="0" fontId="18" fillId="0" borderId="595" xfId="3" applyFont="1" applyBorder="1" applyAlignment="1">
      <alignment horizontal="left" vertical="center" shrinkToFit="1"/>
    </xf>
    <xf numFmtId="0" fontId="18" fillId="0" borderId="596" xfId="3" applyFont="1" applyBorder="1" applyAlignment="1">
      <alignment horizontal="left" vertical="center" shrinkToFit="1"/>
    </xf>
    <xf numFmtId="0" fontId="12" fillId="2" borderId="597" xfId="3" applyFont="1" applyFill="1" applyBorder="1" applyAlignment="1">
      <alignment horizontal="center" vertical="center" wrapText="1"/>
    </xf>
    <xf numFmtId="0" fontId="12" fillId="2" borderId="598" xfId="3" applyFont="1" applyFill="1" applyBorder="1" applyAlignment="1">
      <alignment horizontal="center" vertical="center" wrapText="1"/>
    </xf>
    <xf numFmtId="0" fontId="16" fillId="0" borderId="598" xfId="3" applyFont="1" applyBorder="1" applyAlignment="1">
      <alignment horizontal="left" vertical="center" wrapText="1"/>
    </xf>
    <xf numFmtId="0" fontId="16" fillId="0" borderId="599" xfId="3" applyFont="1" applyBorder="1" applyAlignment="1">
      <alignment horizontal="left" vertical="center" wrapText="1"/>
    </xf>
    <xf numFmtId="0" fontId="12" fillId="2" borderId="600" xfId="3" applyFont="1" applyFill="1" applyBorder="1" applyAlignment="1">
      <alignment horizontal="center" vertical="center"/>
    </xf>
    <xf numFmtId="0" fontId="12" fillId="2" borderId="601" xfId="3" applyFont="1" applyFill="1" applyBorder="1" applyAlignment="1">
      <alignment horizontal="center" vertical="center"/>
    </xf>
    <xf numFmtId="0" fontId="12" fillId="2" borderId="602" xfId="3" applyFont="1" applyFill="1" applyBorder="1" applyAlignment="1">
      <alignment horizontal="center" vertical="center"/>
    </xf>
    <xf numFmtId="0" fontId="13" fillId="0" borderId="603" xfId="3" applyFont="1" applyBorder="1" applyAlignment="1">
      <alignment horizontal="left" vertical="top" wrapText="1"/>
    </xf>
    <xf numFmtId="0" fontId="13" fillId="0" borderId="601" xfId="3" applyFont="1" applyBorder="1" applyAlignment="1">
      <alignment horizontal="left" vertical="top" wrapText="1"/>
    </xf>
    <xf numFmtId="0" fontId="13" fillId="0" borderId="604" xfId="3" applyFont="1" applyBorder="1" applyAlignment="1">
      <alignment horizontal="left" vertical="top" wrapText="1"/>
    </xf>
    <xf numFmtId="0" fontId="12" fillId="2" borderId="597" xfId="3" applyFont="1" applyFill="1" applyBorder="1" applyAlignment="1">
      <alignment horizontal="center" vertical="center"/>
    </xf>
    <xf numFmtId="0" fontId="12" fillId="2" borderId="598" xfId="3" applyFont="1" applyFill="1" applyBorder="1" applyAlignment="1">
      <alignment horizontal="center" vertical="center"/>
    </xf>
    <xf numFmtId="0" fontId="12" fillId="2" borderId="610" xfId="3" applyFont="1" applyFill="1" applyBorder="1" applyAlignment="1">
      <alignment horizontal="center" vertical="center" wrapText="1"/>
    </xf>
    <xf numFmtId="0" fontId="12" fillId="2" borderId="621" xfId="3" applyFont="1" applyFill="1" applyBorder="1" applyAlignment="1">
      <alignment horizontal="center" vertical="center"/>
    </xf>
    <xf numFmtId="0" fontId="12" fillId="2" borderId="622" xfId="3" applyFont="1" applyFill="1" applyBorder="1" applyAlignment="1">
      <alignment horizontal="center" vertical="center"/>
    </xf>
    <xf numFmtId="0" fontId="12" fillId="2" borderId="623" xfId="3" applyFont="1" applyFill="1" applyBorder="1" applyAlignment="1">
      <alignment horizontal="center" vertical="center"/>
    </xf>
    <xf numFmtId="0" fontId="13" fillId="0" borderId="624" xfId="3" applyFont="1" applyBorder="1" applyAlignment="1">
      <alignment horizontal="left" vertical="top" wrapText="1"/>
    </xf>
    <xf numFmtId="0" fontId="13" fillId="0" borderId="622" xfId="3" applyFont="1" applyBorder="1" applyAlignment="1">
      <alignment horizontal="left" vertical="top" wrapText="1"/>
    </xf>
    <xf numFmtId="0" fontId="13" fillId="0" borderId="625" xfId="3" applyFont="1" applyBorder="1" applyAlignment="1">
      <alignment horizontal="left" vertical="top" wrapText="1"/>
    </xf>
    <xf numFmtId="0" fontId="12" fillId="2" borderId="616" xfId="3" applyFont="1" applyFill="1" applyBorder="1" applyAlignment="1">
      <alignment horizontal="center" vertical="center"/>
    </xf>
    <xf numFmtId="0" fontId="12" fillId="2" borderId="617" xfId="3" applyFont="1" applyFill="1" applyBorder="1" applyAlignment="1">
      <alignment horizontal="center" vertical="center"/>
    </xf>
    <xf numFmtId="0" fontId="19" fillId="0" borderId="618" xfId="3" applyFont="1" applyBorder="1" applyAlignment="1">
      <alignment horizontal="left" vertical="center" shrinkToFit="1"/>
    </xf>
    <xf numFmtId="0" fontId="19" fillId="0" borderId="619" xfId="3" applyFont="1" applyBorder="1" applyAlignment="1">
      <alignment horizontal="left" vertical="center" shrinkToFit="1"/>
    </xf>
    <xf numFmtId="0" fontId="19" fillId="0" borderId="620" xfId="3" applyFont="1" applyBorder="1" applyAlignment="1">
      <alignment horizontal="left" vertical="center" shrinkToFit="1"/>
    </xf>
    <xf numFmtId="0" fontId="12" fillId="2" borderId="611" xfId="3" applyFont="1" applyFill="1" applyBorder="1" applyAlignment="1">
      <alignment horizontal="center" vertical="center"/>
    </xf>
    <xf numFmtId="0" fontId="12" fillId="2" borderId="612" xfId="3" applyFont="1" applyFill="1" applyBorder="1" applyAlignment="1">
      <alignment horizontal="center" vertical="center"/>
    </xf>
    <xf numFmtId="0" fontId="18" fillId="0" borderId="613" xfId="3" applyFont="1" applyBorder="1" applyAlignment="1">
      <alignment horizontal="left" vertical="center" shrinkToFit="1"/>
    </xf>
    <xf numFmtId="0" fontId="18" fillId="0" borderId="614" xfId="3" applyFont="1" applyBorder="1" applyAlignment="1">
      <alignment horizontal="left" vertical="center" shrinkToFit="1"/>
    </xf>
    <xf numFmtId="0" fontId="18" fillId="0" borderId="615" xfId="3" applyFont="1" applyBorder="1" applyAlignment="1">
      <alignment horizontal="left" vertical="center" shrinkToFit="1"/>
    </xf>
    <xf numFmtId="0" fontId="18" fillId="0" borderId="618" xfId="3" applyFont="1" applyBorder="1" applyAlignment="1">
      <alignment horizontal="left" vertical="center" shrinkToFit="1"/>
    </xf>
    <xf numFmtId="0" fontId="18" fillId="0" borderId="619" xfId="3" applyFont="1" applyBorder="1" applyAlignment="1">
      <alignment horizontal="left" vertical="center" shrinkToFit="1"/>
    </xf>
    <xf numFmtId="0" fontId="18" fillId="0" borderId="620" xfId="3" applyFont="1" applyBorder="1" applyAlignment="1">
      <alignment horizontal="left" vertical="center" shrinkToFit="1"/>
    </xf>
    <xf numFmtId="0" fontId="12" fillId="2" borderId="626" xfId="3" applyFont="1" applyFill="1" applyBorder="1" applyAlignment="1">
      <alignment horizontal="center" vertical="center"/>
    </xf>
    <xf numFmtId="0" fontId="12" fillId="2" borderId="627" xfId="3" applyFont="1" applyFill="1" applyBorder="1" applyAlignment="1">
      <alignment horizontal="center" vertical="center"/>
    </xf>
    <xf numFmtId="0" fontId="19" fillId="0" borderId="628" xfId="3" applyFont="1" applyBorder="1" applyAlignment="1">
      <alignment horizontal="left" vertical="center" shrinkToFit="1"/>
    </xf>
    <xf numFmtId="0" fontId="19" fillId="0" borderId="629" xfId="3" applyFont="1" applyBorder="1" applyAlignment="1">
      <alignment horizontal="left" vertical="center" shrinkToFit="1"/>
    </xf>
    <xf numFmtId="0" fontId="19" fillId="0" borderId="630" xfId="3" applyFont="1" applyBorder="1" applyAlignment="1">
      <alignment horizontal="left" vertical="center" shrinkToFit="1"/>
    </xf>
    <xf numFmtId="0" fontId="12" fillId="2" borderId="631" xfId="3" applyFont="1" applyFill="1" applyBorder="1" applyAlignment="1">
      <alignment horizontal="center" vertical="center" wrapText="1"/>
    </xf>
    <xf numFmtId="0" fontId="12" fillId="2" borderId="632" xfId="3" applyFont="1" applyFill="1" applyBorder="1" applyAlignment="1">
      <alignment horizontal="center" vertical="center" wrapText="1"/>
    </xf>
    <xf numFmtId="0" fontId="12" fillId="2" borderId="633" xfId="3" applyFont="1" applyFill="1" applyBorder="1" applyAlignment="1">
      <alignment horizontal="center" vertical="center" wrapText="1"/>
    </xf>
    <xf numFmtId="0" fontId="12" fillId="5" borderId="631" xfId="3" applyFont="1" applyFill="1" applyBorder="1" applyAlignment="1">
      <alignment horizontal="left" vertical="top" wrapText="1"/>
    </xf>
    <xf numFmtId="0" fontId="12" fillId="5" borderId="632" xfId="3" applyFont="1" applyFill="1" applyBorder="1" applyAlignment="1">
      <alignment horizontal="left" vertical="top" wrapText="1"/>
    </xf>
    <xf numFmtId="0" fontId="12" fillId="5" borderId="633" xfId="3" applyFont="1" applyFill="1" applyBorder="1" applyAlignment="1">
      <alignment horizontal="left" vertical="top" wrapText="1"/>
    </xf>
    <xf numFmtId="0" fontId="15" fillId="5" borderId="631" xfId="3" applyFont="1" applyFill="1" applyBorder="1" applyAlignment="1">
      <alignment horizontal="center" vertical="center" wrapText="1"/>
    </xf>
    <xf numFmtId="0" fontId="15" fillId="5" borderId="633" xfId="3" applyFont="1" applyFill="1" applyBorder="1" applyAlignment="1">
      <alignment horizontal="center" vertical="center" wrapText="1"/>
    </xf>
    <xf numFmtId="0" fontId="21" fillId="0" borderId="631" xfId="3" applyFont="1" applyBorder="1" applyAlignment="1">
      <alignment horizontal="left" vertical="center" wrapText="1"/>
    </xf>
    <xf numFmtId="0" fontId="21" fillId="0" borderId="632" xfId="3" applyFont="1" applyBorder="1" applyAlignment="1">
      <alignment horizontal="left" vertical="center" wrapText="1"/>
    </xf>
    <xf numFmtId="0" fontId="21" fillId="0" borderId="633" xfId="3" applyFont="1" applyBorder="1" applyAlignment="1">
      <alignment horizontal="left" vertical="center" wrapText="1"/>
    </xf>
    <xf numFmtId="0" fontId="12" fillId="2" borderId="631" xfId="3" applyFont="1" applyFill="1" applyBorder="1" applyAlignment="1">
      <alignment horizontal="center" vertical="center"/>
    </xf>
    <xf numFmtId="0" fontId="12" fillId="2" borderId="632" xfId="3" applyFont="1" applyFill="1" applyBorder="1" applyAlignment="1">
      <alignment horizontal="center" vertical="center"/>
    </xf>
    <xf numFmtId="0" fontId="16" fillId="0" borderId="632" xfId="3" applyFont="1" applyBorder="1" applyAlignment="1">
      <alignment horizontal="left" vertical="center" wrapText="1"/>
    </xf>
    <xf numFmtId="0" fontId="16" fillId="0" borderId="633" xfId="3" applyFont="1" applyBorder="1" applyAlignment="1">
      <alignment horizontal="left" vertical="center" wrapText="1"/>
    </xf>
    <xf numFmtId="0" fontId="12" fillId="2" borderId="634" xfId="3" applyFont="1" applyFill="1" applyBorder="1" applyAlignment="1">
      <alignment horizontal="center" vertical="center"/>
    </xf>
    <xf numFmtId="0" fontId="12" fillId="2" borderId="635" xfId="3" applyFont="1" applyFill="1" applyBorder="1" applyAlignment="1">
      <alignment horizontal="center" vertical="center"/>
    </xf>
    <xf numFmtId="0" fontId="18" fillId="0" borderId="636" xfId="3" applyFont="1" applyBorder="1" applyAlignment="1">
      <alignment horizontal="left" vertical="center" shrinkToFit="1"/>
    </xf>
    <xf numFmtId="0" fontId="18" fillId="0" borderId="637" xfId="3" applyFont="1" applyBorder="1" applyAlignment="1">
      <alignment horizontal="left" vertical="center" shrinkToFit="1"/>
    </xf>
    <xf numFmtId="0" fontId="18" fillId="0" borderId="638" xfId="3" applyFont="1" applyBorder="1" applyAlignment="1">
      <alignment horizontal="left" vertical="center" shrinkToFit="1"/>
    </xf>
    <xf numFmtId="0" fontId="12" fillId="5" borderId="645" xfId="3" applyFont="1" applyFill="1" applyBorder="1" applyAlignment="1">
      <alignment horizontal="left" vertical="top" wrapText="1"/>
    </xf>
    <xf numFmtId="0" fontId="12" fillId="5" borderId="646" xfId="3" applyFont="1" applyFill="1" applyBorder="1" applyAlignment="1">
      <alignment horizontal="left" vertical="top" wrapText="1"/>
    </xf>
    <xf numFmtId="0" fontId="12" fillId="2" borderId="639" xfId="3" applyFont="1" applyFill="1" applyBorder="1" applyAlignment="1">
      <alignment horizontal="center" vertical="center"/>
    </xf>
    <xf numFmtId="0" fontId="12" fillId="2" borderId="640" xfId="3" applyFont="1" applyFill="1" applyBorder="1" applyAlignment="1">
      <alignment horizontal="center" vertical="center"/>
    </xf>
    <xf numFmtId="0" fontId="19" fillId="0" borderId="641" xfId="3" applyFont="1" applyBorder="1" applyAlignment="1">
      <alignment horizontal="left" vertical="center" shrinkToFit="1"/>
    </xf>
    <xf numFmtId="0" fontId="19" fillId="0" borderId="642" xfId="3" applyFont="1" applyBorder="1" applyAlignment="1">
      <alignment horizontal="left" vertical="center" shrinkToFit="1"/>
    </xf>
    <xf numFmtId="0" fontId="19" fillId="0" borderId="643" xfId="3" applyFont="1" applyBorder="1" applyAlignment="1">
      <alignment horizontal="left" vertical="center" shrinkToFit="1"/>
    </xf>
    <xf numFmtId="0" fontId="12" fillId="2" borderId="652" xfId="3" applyFont="1" applyFill="1" applyBorder="1" applyAlignment="1">
      <alignment horizontal="center" vertical="center"/>
    </xf>
    <xf numFmtId="0" fontId="12" fillId="2" borderId="653" xfId="3" applyFont="1" applyFill="1" applyBorder="1" applyAlignment="1">
      <alignment horizontal="center" vertical="center"/>
    </xf>
    <xf numFmtId="0" fontId="19" fillId="0" borderId="654" xfId="3" applyFont="1" applyBorder="1" applyAlignment="1">
      <alignment horizontal="left" vertical="center" shrinkToFit="1"/>
    </xf>
    <xf numFmtId="0" fontId="19" fillId="0" borderId="655" xfId="3" applyFont="1" applyBorder="1" applyAlignment="1">
      <alignment horizontal="left" vertical="center" shrinkToFit="1"/>
    </xf>
    <xf numFmtId="0" fontId="19" fillId="0" borderId="656" xfId="3" applyFont="1" applyBorder="1" applyAlignment="1">
      <alignment horizontal="left" vertical="center" shrinkToFit="1"/>
    </xf>
    <xf numFmtId="0" fontId="18" fillId="0" borderId="641" xfId="3" applyFont="1" applyBorder="1" applyAlignment="1">
      <alignment horizontal="left" vertical="center" shrinkToFit="1"/>
    </xf>
    <xf numFmtId="0" fontId="18" fillId="0" borderId="642" xfId="3" applyFont="1" applyBorder="1" applyAlignment="1">
      <alignment horizontal="left" vertical="center" shrinkToFit="1"/>
    </xf>
    <xf numFmtId="0" fontId="18" fillId="0" borderId="643" xfId="3" applyFont="1" applyBorder="1" applyAlignment="1">
      <alignment horizontal="left" vertical="center" shrinkToFit="1"/>
    </xf>
    <xf numFmtId="0" fontId="12" fillId="2" borderId="644" xfId="3" applyFont="1" applyFill="1" applyBorder="1" applyAlignment="1">
      <alignment horizontal="center" vertical="center" wrapText="1"/>
    </xf>
    <xf numFmtId="0" fontId="12" fillId="2" borderId="645" xfId="3" applyFont="1" applyFill="1" applyBorder="1" applyAlignment="1">
      <alignment horizontal="center" vertical="center" wrapText="1"/>
    </xf>
    <xf numFmtId="0" fontId="16" fillId="0" borderId="645" xfId="3" applyFont="1" applyBorder="1" applyAlignment="1">
      <alignment horizontal="left" vertical="center" wrapText="1"/>
    </xf>
    <xf numFmtId="0" fontId="16" fillId="0" borderId="646" xfId="3" applyFont="1" applyBorder="1" applyAlignment="1">
      <alignment horizontal="left" vertical="center" wrapText="1"/>
    </xf>
    <xf numFmtId="0" fontId="12" fillId="2" borderId="647" xfId="3" applyFont="1" applyFill="1" applyBorder="1" applyAlignment="1">
      <alignment horizontal="center" vertical="center"/>
    </xf>
    <xf numFmtId="0" fontId="12" fillId="2" borderId="648" xfId="3" applyFont="1" applyFill="1" applyBorder="1" applyAlignment="1">
      <alignment horizontal="center" vertical="center"/>
    </xf>
    <xf numFmtId="0" fontId="12" fillId="2" borderId="649" xfId="3" applyFont="1" applyFill="1" applyBorder="1" applyAlignment="1">
      <alignment horizontal="center" vertical="center"/>
    </xf>
    <xf numFmtId="0" fontId="13" fillId="0" borderId="650" xfId="3" applyFont="1" applyBorder="1" applyAlignment="1">
      <alignment horizontal="left" vertical="top" wrapText="1"/>
    </xf>
    <xf numFmtId="0" fontId="13" fillId="0" borderId="648" xfId="3" applyFont="1" applyBorder="1" applyAlignment="1">
      <alignment horizontal="left" vertical="top" wrapText="1"/>
    </xf>
    <xf numFmtId="0" fontId="13" fillId="0" borderId="651" xfId="3" applyFont="1" applyBorder="1" applyAlignment="1">
      <alignment horizontal="left" vertical="top" wrapText="1"/>
    </xf>
    <xf numFmtId="0" fontId="12" fillId="2" borderId="644" xfId="3" applyFont="1" applyFill="1" applyBorder="1" applyAlignment="1">
      <alignment horizontal="center" vertical="center"/>
    </xf>
    <xf numFmtId="0" fontId="12" fillId="2" borderId="645" xfId="3" applyFont="1" applyFill="1" applyBorder="1" applyAlignment="1">
      <alignment horizontal="center" vertical="center"/>
    </xf>
    <xf numFmtId="0" fontId="12" fillId="2" borderId="657" xfId="3" applyFont="1" applyFill="1" applyBorder="1" applyAlignment="1">
      <alignment horizontal="center" vertical="center" wrapText="1"/>
    </xf>
    <xf numFmtId="0" fontId="12" fillId="2" borderId="668" xfId="3" applyFont="1" applyFill="1" applyBorder="1" applyAlignment="1">
      <alignment horizontal="center" vertical="center"/>
    </xf>
    <xf numFmtId="0" fontId="12" fillId="2" borderId="669" xfId="3" applyFont="1" applyFill="1" applyBorder="1" applyAlignment="1">
      <alignment horizontal="center" vertical="center"/>
    </xf>
    <xf numFmtId="0" fontId="12" fillId="2" borderId="670" xfId="3" applyFont="1" applyFill="1" applyBorder="1" applyAlignment="1">
      <alignment horizontal="center" vertical="center"/>
    </xf>
    <xf numFmtId="0" fontId="13" fillId="0" borderId="671" xfId="3" applyFont="1" applyBorder="1" applyAlignment="1">
      <alignment horizontal="left" vertical="top" wrapText="1"/>
    </xf>
    <xf numFmtId="0" fontId="13" fillId="0" borderId="669" xfId="3" applyFont="1" applyBorder="1" applyAlignment="1">
      <alignment horizontal="left" vertical="top" wrapText="1"/>
    </xf>
    <xf numFmtId="0" fontId="13" fillId="0" borderId="672" xfId="3" applyFont="1" applyBorder="1" applyAlignment="1">
      <alignment horizontal="left" vertical="top" wrapText="1"/>
    </xf>
    <xf numFmtId="0" fontId="12" fillId="2" borderId="663" xfId="3" applyFont="1" applyFill="1" applyBorder="1" applyAlignment="1">
      <alignment horizontal="center" vertical="center"/>
    </xf>
    <xf numFmtId="0" fontId="12" fillId="2" borderId="664" xfId="3" applyFont="1" applyFill="1" applyBorder="1" applyAlignment="1">
      <alignment horizontal="center" vertical="center"/>
    </xf>
    <xf numFmtId="0" fontId="19" fillId="0" borderId="665" xfId="3" applyFont="1" applyBorder="1" applyAlignment="1">
      <alignment horizontal="left" vertical="center" shrinkToFit="1"/>
    </xf>
    <xf numFmtId="0" fontId="19" fillId="0" borderId="666" xfId="3" applyFont="1" applyBorder="1" applyAlignment="1">
      <alignment horizontal="left" vertical="center" shrinkToFit="1"/>
    </xf>
    <xf numFmtId="0" fontId="19" fillId="0" borderId="667" xfId="3" applyFont="1" applyBorder="1" applyAlignment="1">
      <alignment horizontal="left" vertical="center" shrinkToFit="1"/>
    </xf>
    <xf numFmtId="0" fontId="12" fillId="2" borderId="658" xfId="3" applyFont="1" applyFill="1" applyBorder="1" applyAlignment="1">
      <alignment horizontal="center" vertical="center"/>
    </xf>
    <xf numFmtId="0" fontId="12" fillId="2" borderId="659" xfId="3" applyFont="1" applyFill="1" applyBorder="1" applyAlignment="1">
      <alignment horizontal="center" vertical="center"/>
    </xf>
    <xf numFmtId="0" fontId="18" fillId="0" borderId="660" xfId="3" applyFont="1" applyBorder="1" applyAlignment="1">
      <alignment horizontal="left" vertical="center" shrinkToFit="1"/>
    </xf>
    <xf numFmtId="0" fontId="18" fillId="0" borderId="661" xfId="3" applyFont="1" applyBorder="1" applyAlignment="1">
      <alignment horizontal="left" vertical="center" shrinkToFit="1"/>
    </xf>
    <xf numFmtId="0" fontId="18" fillId="0" borderId="662" xfId="3" applyFont="1" applyBorder="1" applyAlignment="1">
      <alignment horizontal="left" vertical="center" shrinkToFit="1"/>
    </xf>
    <xf numFmtId="0" fontId="18" fillId="0" borderId="665" xfId="3" applyFont="1" applyBorder="1" applyAlignment="1">
      <alignment horizontal="left" vertical="center" shrinkToFit="1"/>
    </xf>
    <xf numFmtId="0" fontId="18" fillId="0" borderId="666" xfId="3" applyFont="1" applyBorder="1" applyAlignment="1">
      <alignment horizontal="left" vertical="center" shrinkToFit="1"/>
    </xf>
    <xf numFmtId="0" fontId="18" fillId="0" borderId="667" xfId="3" applyFont="1" applyBorder="1" applyAlignment="1">
      <alignment horizontal="left" vertical="center" shrinkToFit="1"/>
    </xf>
    <xf numFmtId="0" fontId="12" fillId="2" borderId="673" xfId="3" applyFont="1" applyFill="1" applyBorder="1" applyAlignment="1">
      <alignment horizontal="center" vertical="center"/>
    </xf>
    <xf numFmtId="0" fontId="12" fillId="2" borderId="674" xfId="3" applyFont="1" applyFill="1" applyBorder="1" applyAlignment="1">
      <alignment horizontal="center" vertical="center"/>
    </xf>
    <xf numFmtId="0" fontId="19" fillId="0" borderId="675" xfId="3" applyFont="1" applyBorder="1" applyAlignment="1">
      <alignment horizontal="left" vertical="center" shrinkToFit="1"/>
    </xf>
    <xf numFmtId="0" fontId="19" fillId="0" borderId="676" xfId="3" applyFont="1" applyBorder="1" applyAlignment="1">
      <alignment horizontal="left" vertical="center" shrinkToFit="1"/>
    </xf>
    <xf numFmtId="0" fontId="19" fillId="0" borderId="677" xfId="3" applyFont="1" applyBorder="1" applyAlignment="1">
      <alignment horizontal="left" vertical="center" shrinkToFit="1"/>
    </xf>
    <xf numFmtId="0" fontId="12" fillId="2" borderId="678" xfId="3" applyFont="1" applyFill="1" applyBorder="1" applyAlignment="1">
      <alignment horizontal="center" vertical="center" wrapText="1"/>
    </xf>
    <xf numFmtId="0" fontId="12" fillId="2" borderId="679" xfId="3" applyFont="1" applyFill="1" applyBorder="1" applyAlignment="1">
      <alignment horizontal="center" vertical="center" wrapText="1"/>
    </xf>
    <xf numFmtId="0" fontId="12" fillId="2" borderId="680" xfId="3" applyFont="1" applyFill="1" applyBorder="1" applyAlignment="1">
      <alignment horizontal="center" vertical="center" wrapText="1"/>
    </xf>
    <xf numFmtId="0" fontId="12" fillId="5" borderId="678" xfId="3" applyFont="1" applyFill="1" applyBorder="1" applyAlignment="1">
      <alignment horizontal="left" vertical="top" wrapText="1"/>
    </xf>
    <xf numFmtId="0" fontId="12" fillId="5" borderId="679" xfId="3" applyFont="1" applyFill="1" applyBorder="1" applyAlignment="1">
      <alignment horizontal="left" vertical="top" wrapText="1"/>
    </xf>
    <xf numFmtId="0" fontId="12" fillId="5" borderId="680" xfId="3" applyFont="1" applyFill="1" applyBorder="1" applyAlignment="1">
      <alignment horizontal="left" vertical="top" wrapText="1"/>
    </xf>
    <xf numFmtId="0" fontId="15" fillId="5" borderId="678" xfId="3" applyFont="1" applyFill="1" applyBorder="1" applyAlignment="1">
      <alignment horizontal="center" vertical="center" wrapText="1"/>
    </xf>
    <xf numFmtId="0" fontId="15" fillId="5" borderId="680" xfId="3" applyFont="1" applyFill="1" applyBorder="1" applyAlignment="1">
      <alignment horizontal="center" vertical="center" wrapText="1"/>
    </xf>
    <xf numFmtId="0" fontId="21" fillId="0" borderId="678" xfId="3" applyFont="1" applyBorder="1" applyAlignment="1">
      <alignment horizontal="left" vertical="center" wrapText="1"/>
    </xf>
    <xf numFmtId="0" fontId="21" fillId="0" borderId="679" xfId="3" applyFont="1" applyBorder="1" applyAlignment="1">
      <alignment horizontal="left" vertical="center" wrapText="1"/>
    </xf>
    <xf numFmtId="0" fontId="21" fillId="0" borderId="680" xfId="3" applyFont="1" applyBorder="1" applyAlignment="1">
      <alignment horizontal="left" vertical="center" wrapText="1"/>
    </xf>
    <xf numFmtId="0" fontId="12" fillId="2" borderId="678" xfId="3" applyFont="1" applyFill="1" applyBorder="1" applyAlignment="1">
      <alignment horizontal="center" vertical="center"/>
    </xf>
    <xf numFmtId="0" fontId="12" fillId="2" borderId="679" xfId="3" applyFont="1" applyFill="1" applyBorder="1" applyAlignment="1">
      <alignment horizontal="center" vertical="center"/>
    </xf>
    <xf numFmtId="0" fontId="16" fillId="0" borderId="679" xfId="3" applyFont="1" applyBorder="1" applyAlignment="1">
      <alignment horizontal="left" vertical="center" wrapText="1"/>
    </xf>
    <xf numFmtId="0" fontId="16" fillId="0" borderId="680" xfId="3" applyFont="1" applyBorder="1" applyAlignment="1">
      <alignment horizontal="left" vertical="center" wrapText="1"/>
    </xf>
    <xf numFmtId="0" fontId="12" fillId="2" borderId="681" xfId="3" applyFont="1" applyFill="1" applyBorder="1" applyAlignment="1">
      <alignment horizontal="center" vertical="center"/>
    </xf>
    <xf numFmtId="0" fontId="12" fillId="2" borderId="682" xfId="3" applyFont="1" applyFill="1" applyBorder="1" applyAlignment="1">
      <alignment horizontal="center" vertical="center"/>
    </xf>
    <xf numFmtId="0" fontId="18" fillId="0" borderId="683" xfId="3" applyFont="1" applyBorder="1" applyAlignment="1">
      <alignment horizontal="left" vertical="center" shrinkToFit="1"/>
    </xf>
    <xf numFmtId="0" fontId="18" fillId="0" borderId="684" xfId="3" applyFont="1" applyBorder="1" applyAlignment="1">
      <alignment horizontal="left" vertical="center" shrinkToFit="1"/>
    </xf>
    <xf numFmtId="0" fontId="18" fillId="0" borderId="685" xfId="3" applyFont="1" applyBorder="1" applyAlignment="1">
      <alignment horizontal="left" vertical="center" shrinkToFit="1"/>
    </xf>
    <xf numFmtId="0" fontId="12" fillId="5" borderId="692" xfId="3" applyFont="1" applyFill="1" applyBorder="1" applyAlignment="1">
      <alignment horizontal="left" vertical="top" wrapText="1"/>
    </xf>
    <xf numFmtId="0" fontId="12" fillId="5" borderId="693" xfId="3" applyFont="1" applyFill="1" applyBorder="1" applyAlignment="1">
      <alignment horizontal="left" vertical="top" wrapText="1"/>
    </xf>
    <xf numFmtId="0" fontId="12" fillId="2" borderId="686" xfId="3" applyFont="1" applyFill="1" applyBorder="1" applyAlignment="1">
      <alignment horizontal="center" vertical="center"/>
    </xf>
    <xf numFmtId="0" fontId="12" fillId="2" borderId="687" xfId="3" applyFont="1" applyFill="1" applyBorder="1" applyAlignment="1">
      <alignment horizontal="center" vertical="center"/>
    </xf>
    <xf numFmtId="0" fontId="19" fillId="0" borderId="688" xfId="3" applyFont="1" applyBorder="1" applyAlignment="1">
      <alignment horizontal="left" vertical="center" shrinkToFit="1"/>
    </xf>
    <xf numFmtId="0" fontId="19" fillId="0" borderId="689" xfId="3" applyFont="1" applyBorder="1" applyAlignment="1">
      <alignment horizontal="left" vertical="center" shrinkToFit="1"/>
    </xf>
    <xf numFmtId="0" fontId="19" fillId="0" borderId="690" xfId="3" applyFont="1" applyBorder="1" applyAlignment="1">
      <alignment horizontal="left" vertical="center" shrinkToFit="1"/>
    </xf>
    <xf numFmtId="0" fontId="12" fillId="2" borderId="699" xfId="3" applyFont="1" applyFill="1" applyBorder="1" applyAlignment="1">
      <alignment horizontal="center" vertical="center"/>
    </xf>
    <xf numFmtId="0" fontId="12" fillId="2" borderId="700" xfId="3" applyFont="1" applyFill="1" applyBorder="1" applyAlignment="1">
      <alignment horizontal="center" vertical="center"/>
    </xf>
    <xf numFmtId="0" fontId="19" fillId="0" borderId="701" xfId="3" applyFont="1" applyBorder="1" applyAlignment="1">
      <alignment horizontal="left" vertical="center" shrinkToFit="1"/>
    </xf>
    <xf numFmtId="0" fontId="19" fillId="0" borderId="702" xfId="3" applyFont="1" applyBorder="1" applyAlignment="1">
      <alignment horizontal="left" vertical="center" shrinkToFit="1"/>
    </xf>
    <xf numFmtId="0" fontId="19" fillId="0" borderId="703" xfId="3" applyFont="1" applyBorder="1" applyAlignment="1">
      <alignment horizontal="left" vertical="center" shrinkToFit="1"/>
    </xf>
    <xf numFmtId="0" fontId="18" fillId="0" borderId="688" xfId="3" applyFont="1" applyBorder="1" applyAlignment="1">
      <alignment horizontal="left" vertical="center" shrinkToFit="1"/>
    </xf>
    <xf numFmtId="0" fontId="18" fillId="0" borderId="689" xfId="3" applyFont="1" applyBorder="1" applyAlignment="1">
      <alignment horizontal="left" vertical="center" shrinkToFit="1"/>
    </xf>
    <xf numFmtId="0" fontId="18" fillId="0" borderId="690" xfId="3" applyFont="1" applyBorder="1" applyAlignment="1">
      <alignment horizontal="left" vertical="center" shrinkToFit="1"/>
    </xf>
    <xf numFmtId="0" fontId="12" fillId="2" borderId="691" xfId="3" applyFont="1" applyFill="1" applyBorder="1" applyAlignment="1">
      <alignment horizontal="center" vertical="center" wrapText="1"/>
    </xf>
    <xf numFmtId="0" fontId="12" fillId="2" borderId="692" xfId="3" applyFont="1" applyFill="1" applyBorder="1" applyAlignment="1">
      <alignment horizontal="center" vertical="center" wrapText="1"/>
    </xf>
    <xf numFmtId="0" fontId="16" fillId="0" borderId="692" xfId="3" applyFont="1" applyBorder="1" applyAlignment="1">
      <alignment horizontal="left" vertical="center" wrapText="1"/>
    </xf>
    <xf numFmtId="0" fontId="16" fillId="0" borderId="693" xfId="3" applyFont="1" applyBorder="1" applyAlignment="1">
      <alignment horizontal="left" vertical="center" wrapText="1"/>
    </xf>
    <xf numFmtId="0" fontId="12" fillId="2" borderId="694" xfId="3" applyFont="1" applyFill="1" applyBorder="1" applyAlignment="1">
      <alignment horizontal="center" vertical="center"/>
    </xf>
    <xf numFmtId="0" fontId="12" fillId="2" borderId="695" xfId="3" applyFont="1" applyFill="1" applyBorder="1" applyAlignment="1">
      <alignment horizontal="center" vertical="center"/>
    </xf>
    <xf numFmtId="0" fontId="12" fillId="2" borderId="696" xfId="3" applyFont="1" applyFill="1" applyBorder="1" applyAlignment="1">
      <alignment horizontal="center" vertical="center"/>
    </xf>
    <xf numFmtId="0" fontId="13" fillId="0" borderId="697" xfId="3" applyFont="1" applyBorder="1" applyAlignment="1">
      <alignment horizontal="left" vertical="top" wrapText="1"/>
    </xf>
    <xf numFmtId="0" fontId="13" fillId="0" borderId="695" xfId="3" applyFont="1" applyBorder="1" applyAlignment="1">
      <alignment horizontal="left" vertical="top" wrapText="1"/>
    </xf>
    <xf numFmtId="0" fontId="13" fillId="0" borderId="698" xfId="3" applyFont="1" applyBorder="1" applyAlignment="1">
      <alignment horizontal="left" vertical="top" wrapText="1"/>
    </xf>
    <xf numFmtId="0" fontId="12" fillId="2" borderId="691" xfId="3" applyFont="1" applyFill="1" applyBorder="1" applyAlignment="1">
      <alignment horizontal="center" vertical="center"/>
    </xf>
    <xf numFmtId="0" fontId="12" fillId="2" borderId="692" xfId="3" applyFont="1" applyFill="1" applyBorder="1" applyAlignment="1">
      <alignment horizontal="center" vertical="center"/>
    </xf>
    <xf numFmtId="0" fontId="12" fillId="2" borderId="704" xfId="3" applyFont="1" applyFill="1" applyBorder="1" applyAlignment="1">
      <alignment horizontal="center" vertical="center" wrapText="1"/>
    </xf>
    <xf numFmtId="0" fontId="12" fillId="2" borderId="715" xfId="3" applyFont="1" applyFill="1" applyBorder="1" applyAlignment="1">
      <alignment horizontal="center" vertical="center"/>
    </xf>
    <xf numFmtId="0" fontId="12" fillId="2" borderId="716" xfId="3" applyFont="1" applyFill="1" applyBorder="1" applyAlignment="1">
      <alignment horizontal="center" vertical="center"/>
    </xf>
    <xf numFmtId="0" fontId="12" fillId="2" borderId="717" xfId="3" applyFont="1" applyFill="1" applyBorder="1" applyAlignment="1">
      <alignment horizontal="center" vertical="center"/>
    </xf>
    <xf numFmtId="0" fontId="13" fillId="0" borderId="718" xfId="3" applyFont="1" applyBorder="1" applyAlignment="1">
      <alignment horizontal="left" vertical="top" wrapText="1"/>
    </xf>
    <xf numFmtId="0" fontId="13" fillId="0" borderId="716" xfId="3" applyFont="1" applyBorder="1" applyAlignment="1">
      <alignment horizontal="left" vertical="top" wrapText="1"/>
    </xf>
    <xf numFmtId="0" fontId="13" fillId="0" borderId="719" xfId="3" applyFont="1" applyBorder="1" applyAlignment="1">
      <alignment horizontal="left" vertical="top" wrapText="1"/>
    </xf>
    <xf numFmtId="0" fontId="12" fillId="2" borderId="710" xfId="3" applyFont="1" applyFill="1" applyBorder="1" applyAlignment="1">
      <alignment horizontal="center" vertical="center"/>
    </xf>
    <xf numFmtId="0" fontId="12" fillId="2" borderId="711" xfId="3" applyFont="1" applyFill="1" applyBorder="1" applyAlignment="1">
      <alignment horizontal="center" vertical="center"/>
    </xf>
    <xf numFmtId="0" fontId="19" fillId="0" borderId="712" xfId="3" applyFont="1" applyBorder="1" applyAlignment="1">
      <alignment horizontal="left" vertical="center" shrinkToFit="1"/>
    </xf>
    <xf numFmtId="0" fontId="19" fillId="0" borderId="713" xfId="3" applyFont="1" applyBorder="1" applyAlignment="1">
      <alignment horizontal="left" vertical="center" shrinkToFit="1"/>
    </xf>
    <xf numFmtId="0" fontId="19" fillId="0" borderId="714" xfId="3" applyFont="1" applyBorder="1" applyAlignment="1">
      <alignment horizontal="left" vertical="center" shrinkToFit="1"/>
    </xf>
    <xf numFmtId="0" fontId="12" fillId="2" borderId="705" xfId="3" applyFont="1" applyFill="1" applyBorder="1" applyAlignment="1">
      <alignment horizontal="center" vertical="center"/>
    </xf>
    <xf numFmtId="0" fontId="12" fillId="2" borderId="706" xfId="3" applyFont="1" applyFill="1" applyBorder="1" applyAlignment="1">
      <alignment horizontal="center" vertical="center"/>
    </xf>
    <xf numFmtId="0" fontId="18" fillId="0" borderId="707" xfId="3" applyFont="1" applyBorder="1" applyAlignment="1">
      <alignment horizontal="left" vertical="center" shrinkToFit="1"/>
    </xf>
    <xf numFmtId="0" fontId="18" fillId="0" borderId="708" xfId="3" applyFont="1" applyBorder="1" applyAlignment="1">
      <alignment horizontal="left" vertical="center" shrinkToFit="1"/>
    </xf>
    <xf numFmtId="0" fontId="18" fillId="0" borderId="709" xfId="3" applyFont="1" applyBorder="1" applyAlignment="1">
      <alignment horizontal="left" vertical="center" shrinkToFit="1"/>
    </xf>
    <xf numFmtId="0" fontId="18" fillId="0" borderId="712" xfId="3" applyFont="1" applyBorder="1" applyAlignment="1">
      <alignment horizontal="left" vertical="center" shrinkToFit="1"/>
    </xf>
    <xf numFmtId="0" fontId="18" fillId="0" borderId="713" xfId="3" applyFont="1" applyBorder="1" applyAlignment="1">
      <alignment horizontal="left" vertical="center" shrinkToFit="1"/>
    </xf>
    <xf numFmtId="0" fontId="18" fillId="0" borderId="714" xfId="3" applyFont="1" applyBorder="1" applyAlignment="1">
      <alignment horizontal="left" vertical="center" shrinkToFit="1"/>
    </xf>
    <xf numFmtId="0" fontId="12" fillId="2" borderId="720" xfId="3" applyFont="1" applyFill="1" applyBorder="1" applyAlignment="1">
      <alignment horizontal="center" vertical="center"/>
    </xf>
    <xf numFmtId="0" fontId="12" fillId="2" borderId="721" xfId="3" applyFont="1" applyFill="1" applyBorder="1" applyAlignment="1">
      <alignment horizontal="center" vertical="center"/>
    </xf>
    <xf numFmtId="0" fontId="19" fillId="0" borderId="722" xfId="3" applyFont="1" applyBorder="1" applyAlignment="1">
      <alignment horizontal="left" vertical="center" shrinkToFit="1"/>
    </xf>
    <xf numFmtId="0" fontId="19" fillId="0" borderId="723" xfId="3" applyFont="1" applyBorder="1" applyAlignment="1">
      <alignment horizontal="left" vertical="center" shrinkToFit="1"/>
    </xf>
    <xf numFmtId="0" fontId="19" fillId="0" borderId="724" xfId="3" applyFont="1" applyBorder="1" applyAlignment="1">
      <alignment horizontal="left" vertical="center" shrinkToFit="1"/>
    </xf>
    <xf numFmtId="0" fontId="12" fillId="2" borderId="725" xfId="3" applyFont="1" applyFill="1" applyBorder="1" applyAlignment="1">
      <alignment horizontal="center" vertical="center" wrapText="1"/>
    </xf>
    <xf numFmtId="0" fontId="12" fillId="2" borderId="726" xfId="3" applyFont="1" applyFill="1" applyBorder="1" applyAlignment="1">
      <alignment horizontal="center" vertical="center" wrapText="1"/>
    </xf>
    <xf numFmtId="0" fontId="12" fillId="2" borderId="727" xfId="3" applyFont="1" applyFill="1" applyBorder="1" applyAlignment="1">
      <alignment horizontal="center" vertical="center" wrapText="1"/>
    </xf>
    <xf numFmtId="0" fontId="12" fillId="5" borderId="725" xfId="3" applyFont="1" applyFill="1" applyBorder="1" applyAlignment="1">
      <alignment horizontal="left" vertical="top" wrapText="1"/>
    </xf>
    <xf numFmtId="0" fontId="12" fillId="5" borderId="726" xfId="3" applyFont="1" applyFill="1" applyBorder="1" applyAlignment="1">
      <alignment horizontal="left" vertical="top" wrapText="1"/>
    </xf>
    <xf numFmtId="0" fontId="12" fillId="5" borderId="727" xfId="3" applyFont="1" applyFill="1" applyBorder="1" applyAlignment="1">
      <alignment horizontal="left" vertical="top" wrapText="1"/>
    </xf>
    <xf numFmtId="0" fontId="15" fillId="5" borderId="725" xfId="3" applyFont="1" applyFill="1" applyBorder="1" applyAlignment="1">
      <alignment horizontal="center" vertical="center" wrapText="1"/>
    </xf>
    <xf numFmtId="0" fontId="15" fillId="5" borderId="727" xfId="3" applyFont="1" applyFill="1" applyBorder="1" applyAlignment="1">
      <alignment horizontal="center" vertical="center" wrapText="1"/>
    </xf>
    <xf numFmtId="0" fontId="21" fillId="0" borderId="725" xfId="3" applyFont="1" applyBorder="1" applyAlignment="1">
      <alignment horizontal="left" vertical="center" wrapText="1"/>
    </xf>
    <xf numFmtId="0" fontId="21" fillId="0" borderId="726" xfId="3" applyFont="1" applyBorder="1" applyAlignment="1">
      <alignment horizontal="left" vertical="center" wrapText="1"/>
    </xf>
    <xf numFmtId="0" fontId="21" fillId="0" borderId="727" xfId="3" applyFont="1" applyBorder="1" applyAlignment="1">
      <alignment horizontal="left" vertical="center" wrapText="1"/>
    </xf>
    <xf numFmtId="0" fontId="12" fillId="2" borderId="725" xfId="3" applyFont="1" applyFill="1" applyBorder="1" applyAlignment="1">
      <alignment horizontal="center" vertical="center"/>
    </xf>
    <xf numFmtId="0" fontId="12" fillId="2" borderId="726" xfId="3" applyFont="1" applyFill="1" applyBorder="1" applyAlignment="1">
      <alignment horizontal="center" vertical="center"/>
    </xf>
    <xf numFmtId="0" fontId="16" fillId="0" borderId="726" xfId="3" applyFont="1" applyBorder="1" applyAlignment="1">
      <alignment horizontal="left" vertical="center" wrapText="1"/>
    </xf>
    <xf numFmtId="0" fontId="16" fillId="0" borderId="727" xfId="3" applyFont="1" applyBorder="1" applyAlignment="1">
      <alignment horizontal="left" vertical="center" wrapText="1"/>
    </xf>
    <xf numFmtId="0" fontId="12" fillId="2" borderId="728" xfId="3" applyFont="1" applyFill="1" applyBorder="1" applyAlignment="1">
      <alignment horizontal="center" vertical="center"/>
    </xf>
    <xf numFmtId="0" fontId="12" fillId="2" borderId="729" xfId="3" applyFont="1" applyFill="1" applyBorder="1" applyAlignment="1">
      <alignment horizontal="center" vertical="center"/>
    </xf>
    <xf numFmtId="0" fontId="18" fillId="0" borderId="730" xfId="3" applyFont="1" applyBorder="1" applyAlignment="1">
      <alignment horizontal="left" vertical="center" shrinkToFit="1"/>
    </xf>
    <xf numFmtId="0" fontId="18" fillId="0" borderId="731" xfId="3" applyFont="1" applyBorder="1" applyAlignment="1">
      <alignment horizontal="left" vertical="center" shrinkToFit="1"/>
    </xf>
    <xf numFmtId="0" fontId="18" fillId="0" borderId="732" xfId="3" applyFont="1" applyBorder="1" applyAlignment="1">
      <alignment horizontal="left" vertical="center" shrinkToFit="1"/>
    </xf>
    <xf numFmtId="0" fontId="12" fillId="5" borderId="739" xfId="3" applyFont="1" applyFill="1" applyBorder="1" applyAlignment="1">
      <alignment horizontal="left" vertical="top" wrapText="1"/>
    </xf>
    <xf numFmtId="0" fontId="12" fillId="5" borderId="740" xfId="3" applyFont="1" applyFill="1" applyBorder="1" applyAlignment="1">
      <alignment horizontal="left" vertical="top" wrapText="1"/>
    </xf>
    <xf numFmtId="0" fontId="12" fillId="2" borderId="733" xfId="3" applyFont="1" applyFill="1" applyBorder="1" applyAlignment="1">
      <alignment horizontal="center" vertical="center"/>
    </xf>
    <xf numFmtId="0" fontId="12" fillId="2" borderId="734" xfId="3" applyFont="1" applyFill="1" applyBorder="1" applyAlignment="1">
      <alignment horizontal="center" vertical="center"/>
    </xf>
    <xf numFmtId="0" fontId="19" fillId="0" borderId="735" xfId="3" applyFont="1" applyBorder="1" applyAlignment="1">
      <alignment horizontal="left" vertical="center" shrinkToFit="1"/>
    </xf>
    <xf numFmtId="0" fontId="19" fillId="0" borderId="736" xfId="3" applyFont="1" applyBorder="1" applyAlignment="1">
      <alignment horizontal="left" vertical="center" shrinkToFit="1"/>
    </xf>
    <xf numFmtId="0" fontId="19" fillId="0" borderId="737" xfId="3" applyFont="1" applyBorder="1" applyAlignment="1">
      <alignment horizontal="left" vertical="center" shrinkToFit="1"/>
    </xf>
    <xf numFmtId="0" fontId="12" fillId="2" borderId="746" xfId="3" applyFont="1" applyFill="1" applyBorder="1" applyAlignment="1">
      <alignment horizontal="center" vertical="center"/>
    </xf>
    <xf numFmtId="0" fontId="12" fillId="2" borderId="747" xfId="3" applyFont="1" applyFill="1" applyBorder="1" applyAlignment="1">
      <alignment horizontal="center" vertical="center"/>
    </xf>
    <xf numFmtId="0" fontId="19" fillId="0" borderId="748" xfId="3" applyFont="1" applyBorder="1" applyAlignment="1">
      <alignment horizontal="left" vertical="center" shrinkToFit="1"/>
    </xf>
    <xf numFmtId="0" fontId="19" fillId="0" borderId="749" xfId="3" applyFont="1" applyBorder="1" applyAlignment="1">
      <alignment horizontal="left" vertical="center" shrinkToFit="1"/>
    </xf>
    <xf numFmtId="0" fontId="19" fillId="0" borderId="750" xfId="3" applyFont="1" applyBorder="1" applyAlignment="1">
      <alignment horizontal="left" vertical="center" shrinkToFit="1"/>
    </xf>
    <xf numFmtId="0" fontId="18" fillId="0" borderId="735" xfId="3" applyFont="1" applyBorder="1" applyAlignment="1">
      <alignment horizontal="left" vertical="center" shrinkToFit="1"/>
    </xf>
    <xf numFmtId="0" fontId="18" fillId="0" borderId="736" xfId="3" applyFont="1" applyBorder="1" applyAlignment="1">
      <alignment horizontal="left" vertical="center" shrinkToFit="1"/>
    </xf>
    <xf numFmtId="0" fontId="18" fillId="0" borderId="737" xfId="3" applyFont="1" applyBorder="1" applyAlignment="1">
      <alignment horizontal="left" vertical="center" shrinkToFit="1"/>
    </xf>
    <xf numFmtId="0" fontId="12" fillId="2" borderId="738" xfId="3" applyFont="1" applyFill="1" applyBorder="1" applyAlignment="1">
      <alignment horizontal="center" vertical="center" wrapText="1"/>
    </xf>
    <xf numFmtId="0" fontId="12" fillId="2" borderId="739" xfId="3" applyFont="1" applyFill="1" applyBorder="1" applyAlignment="1">
      <alignment horizontal="center" vertical="center" wrapText="1"/>
    </xf>
    <xf numFmtId="0" fontId="16" fillId="0" borderId="739" xfId="3" applyFont="1" applyBorder="1" applyAlignment="1">
      <alignment horizontal="left" vertical="center" wrapText="1"/>
    </xf>
    <xf numFmtId="0" fontId="16" fillId="0" borderId="740" xfId="3" applyFont="1" applyBorder="1" applyAlignment="1">
      <alignment horizontal="left" vertical="center" wrapText="1"/>
    </xf>
    <xf numFmtId="0" fontId="12" fillId="2" borderId="741" xfId="3" applyFont="1" applyFill="1" applyBorder="1" applyAlignment="1">
      <alignment horizontal="center" vertical="center"/>
    </xf>
    <xf numFmtId="0" fontId="12" fillId="2" borderId="742" xfId="3" applyFont="1" applyFill="1" applyBorder="1" applyAlignment="1">
      <alignment horizontal="center" vertical="center"/>
    </xf>
    <xf numFmtId="0" fontId="12" fillId="2" borderId="743" xfId="3" applyFont="1" applyFill="1" applyBorder="1" applyAlignment="1">
      <alignment horizontal="center" vertical="center"/>
    </xf>
    <xf numFmtId="0" fontId="13" fillId="0" borderId="744" xfId="3" applyFont="1" applyBorder="1" applyAlignment="1">
      <alignment horizontal="left" vertical="top" wrapText="1"/>
    </xf>
    <xf numFmtId="0" fontId="13" fillId="0" borderId="742" xfId="3" applyFont="1" applyBorder="1" applyAlignment="1">
      <alignment horizontal="left" vertical="top" wrapText="1"/>
    </xf>
    <xf numFmtId="0" fontId="13" fillId="0" borderId="745" xfId="3" applyFont="1" applyBorder="1" applyAlignment="1">
      <alignment horizontal="left" vertical="top" wrapText="1"/>
    </xf>
    <xf numFmtId="0" fontId="12" fillId="2" borderId="738" xfId="3" applyFont="1" applyFill="1" applyBorder="1" applyAlignment="1">
      <alignment horizontal="center" vertical="center"/>
    </xf>
    <xf numFmtId="0" fontId="12" fillId="2" borderId="739" xfId="3" applyFont="1" applyFill="1" applyBorder="1" applyAlignment="1">
      <alignment horizontal="center" vertical="center"/>
    </xf>
    <xf numFmtId="0" fontId="12" fillId="2" borderId="751" xfId="3" applyFont="1" applyFill="1" applyBorder="1" applyAlignment="1">
      <alignment horizontal="center" vertical="center" wrapText="1"/>
    </xf>
    <xf numFmtId="0" fontId="12" fillId="2" borderId="762" xfId="3" applyFont="1" applyFill="1" applyBorder="1" applyAlignment="1">
      <alignment horizontal="center" vertical="center"/>
    </xf>
    <xf numFmtId="0" fontId="12" fillId="2" borderId="763" xfId="3" applyFont="1" applyFill="1" applyBorder="1" applyAlignment="1">
      <alignment horizontal="center" vertical="center"/>
    </xf>
    <xf numFmtId="0" fontId="12" fillId="2" borderId="764" xfId="3" applyFont="1" applyFill="1" applyBorder="1" applyAlignment="1">
      <alignment horizontal="center" vertical="center"/>
    </xf>
    <xf numFmtId="0" fontId="13" fillId="0" borderId="765" xfId="3" applyFont="1" applyBorder="1" applyAlignment="1">
      <alignment horizontal="left" vertical="top" wrapText="1"/>
    </xf>
    <xf numFmtId="0" fontId="13" fillId="0" borderId="763" xfId="3" applyFont="1" applyBorder="1" applyAlignment="1">
      <alignment horizontal="left" vertical="top" wrapText="1"/>
    </xf>
    <xf numFmtId="0" fontId="13" fillId="0" borderId="766" xfId="3" applyFont="1" applyBorder="1" applyAlignment="1">
      <alignment horizontal="left" vertical="top" wrapText="1"/>
    </xf>
    <xf numFmtId="0" fontId="12" fillId="2" borderId="757" xfId="3" applyFont="1" applyFill="1" applyBorder="1" applyAlignment="1">
      <alignment horizontal="center" vertical="center"/>
    </xf>
    <xf numFmtId="0" fontId="12" fillId="2" borderId="758" xfId="3" applyFont="1" applyFill="1" applyBorder="1" applyAlignment="1">
      <alignment horizontal="center" vertical="center"/>
    </xf>
    <xf numFmtId="0" fontId="19" fillId="0" borderId="759" xfId="3" applyFont="1" applyBorder="1" applyAlignment="1">
      <alignment horizontal="left" vertical="center" shrinkToFit="1"/>
    </xf>
    <xf numFmtId="0" fontId="19" fillId="0" borderId="760" xfId="3" applyFont="1" applyBorder="1" applyAlignment="1">
      <alignment horizontal="left" vertical="center" shrinkToFit="1"/>
    </xf>
    <xf numFmtId="0" fontId="19" fillId="0" borderId="761" xfId="3" applyFont="1" applyBorder="1" applyAlignment="1">
      <alignment horizontal="left" vertical="center" shrinkToFit="1"/>
    </xf>
    <xf numFmtId="0" fontId="12" fillId="2" borderId="752" xfId="3" applyFont="1" applyFill="1" applyBorder="1" applyAlignment="1">
      <alignment horizontal="center" vertical="center"/>
    </xf>
    <xf numFmtId="0" fontId="12" fillId="2" borderId="753" xfId="3" applyFont="1" applyFill="1" applyBorder="1" applyAlignment="1">
      <alignment horizontal="center" vertical="center"/>
    </xf>
    <xf numFmtId="0" fontId="18" fillId="0" borderId="754" xfId="3" applyFont="1" applyBorder="1" applyAlignment="1">
      <alignment horizontal="left" vertical="center" shrinkToFit="1"/>
    </xf>
    <xf numFmtId="0" fontId="18" fillId="0" borderId="755" xfId="3" applyFont="1" applyBorder="1" applyAlignment="1">
      <alignment horizontal="left" vertical="center" shrinkToFit="1"/>
    </xf>
    <xf numFmtId="0" fontId="18" fillId="0" borderId="756" xfId="3" applyFont="1" applyBorder="1" applyAlignment="1">
      <alignment horizontal="left" vertical="center" shrinkToFit="1"/>
    </xf>
    <xf numFmtId="0" fontId="18" fillId="0" borderId="759" xfId="3" applyFont="1" applyBorder="1" applyAlignment="1">
      <alignment horizontal="left" vertical="center" shrinkToFit="1"/>
    </xf>
    <xf numFmtId="0" fontId="18" fillId="0" borderId="760" xfId="3" applyFont="1" applyBorder="1" applyAlignment="1">
      <alignment horizontal="left" vertical="center" shrinkToFit="1"/>
    </xf>
    <xf numFmtId="0" fontId="18" fillId="0" borderId="761" xfId="3" applyFont="1" applyBorder="1" applyAlignment="1">
      <alignment horizontal="left" vertical="center" shrinkToFit="1"/>
    </xf>
    <xf numFmtId="0" fontId="12" fillId="2" borderId="767" xfId="3" applyFont="1" applyFill="1" applyBorder="1" applyAlignment="1">
      <alignment horizontal="center" vertical="center"/>
    </xf>
    <xf numFmtId="0" fontId="12" fillId="2" borderId="768" xfId="3" applyFont="1" applyFill="1" applyBorder="1" applyAlignment="1">
      <alignment horizontal="center" vertical="center"/>
    </xf>
    <xf numFmtId="0" fontId="19" fillId="0" borderId="769" xfId="3" applyFont="1" applyBorder="1" applyAlignment="1">
      <alignment horizontal="left" vertical="center" shrinkToFit="1"/>
    </xf>
    <xf numFmtId="0" fontId="19" fillId="0" borderId="770" xfId="3" applyFont="1" applyBorder="1" applyAlignment="1">
      <alignment horizontal="left" vertical="center" shrinkToFit="1"/>
    </xf>
    <xf numFmtId="0" fontId="19" fillId="0" borderId="771" xfId="3" applyFont="1" applyBorder="1" applyAlignment="1">
      <alignment horizontal="left" vertical="center" shrinkToFit="1"/>
    </xf>
    <xf numFmtId="0" fontId="12" fillId="2" borderId="772" xfId="3" applyFont="1" applyFill="1" applyBorder="1" applyAlignment="1">
      <alignment horizontal="center" vertical="center" wrapText="1"/>
    </xf>
    <xf numFmtId="0" fontId="12" fillId="2" borderId="773" xfId="3" applyFont="1" applyFill="1" applyBorder="1" applyAlignment="1">
      <alignment horizontal="center" vertical="center" wrapText="1"/>
    </xf>
    <xf numFmtId="0" fontId="12" fillId="2" borderId="774" xfId="3" applyFont="1" applyFill="1" applyBorder="1" applyAlignment="1">
      <alignment horizontal="center" vertical="center" wrapText="1"/>
    </xf>
    <xf numFmtId="0" fontId="12" fillId="5" borderId="772" xfId="3" applyFont="1" applyFill="1" applyBorder="1" applyAlignment="1">
      <alignment horizontal="left" vertical="top" wrapText="1"/>
    </xf>
    <xf numFmtId="0" fontId="12" fillId="5" borderId="773" xfId="3" applyFont="1" applyFill="1" applyBorder="1" applyAlignment="1">
      <alignment horizontal="left" vertical="top" wrapText="1"/>
    </xf>
    <xf numFmtId="0" fontId="12" fillId="5" borderId="774" xfId="3" applyFont="1" applyFill="1" applyBorder="1" applyAlignment="1">
      <alignment horizontal="left" vertical="top" wrapText="1"/>
    </xf>
    <xf numFmtId="0" fontId="15" fillId="5" borderId="772" xfId="3" applyFont="1" applyFill="1" applyBorder="1" applyAlignment="1">
      <alignment horizontal="center" vertical="center" wrapText="1"/>
    </xf>
    <xf numFmtId="0" fontId="15" fillId="5" borderId="774" xfId="3" applyFont="1" applyFill="1" applyBorder="1" applyAlignment="1">
      <alignment horizontal="center" vertical="center" wrapText="1"/>
    </xf>
    <xf numFmtId="0" fontId="21" fillId="0" borderId="772" xfId="3" applyFont="1" applyBorder="1" applyAlignment="1">
      <alignment horizontal="left" vertical="center" wrapText="1"/>
    </xf>
    <xf numFmtId="0" fontId="21" fillId="0" borderId="773" xfId="3" applyFont="1" applyBorder="1" applyAlignment="1">
      <alignment horizontal="left" vertical="center" wrapText="1"/>
    </xf>
    <xf numFmtId="0" fontId="21" fillId="0" borderId="774" xfId="3" applyFont="1" applyBorder="1" applyAlignment="1">
      <alignment horizontal="left" vertical="center" wrapText="1"/>
    </xf>
    <xf numFmtId="0" fontId="12" fillId="2" borderId="772" xfId="3" applyFont="1" applyFill="1" applyBorder="1" applyAlignment="1">
      <alignment horizontal="center" vertical="center"/>
    </xf>
    <xf numFmtId="0" fontId="12" fillId="2" borderId="773" xfId="3" applyFont="1" applyFill="1" applyBorder="1" applyAlignment="1">
      <alignment horizontal="center" vertical="center"/>
    </xf>
    <xf numFmtId="0" fontId="16" fillId="0" borderId="773" xfId="3" applyFont="1" applyBorder="1" applyAlignment="1">
      <alignment horizontal="left" vertical="center" wrapText="1"/>
    </xf>
    <xf numFmtId="0" fontId="16" fillId="0" borderId="774" xfId="3" applyFont="1" applyBorder="1" applyAlignment="1">
      <alignment horizontal="left" vertical="center" wrapText="1"/>
    </xf>
    <xf numFmtId="0" fontId="12" fillId="2" borderId="775" xfId="3" applyFont="1" applyFill="1" applyBorder="1" applyAlignment="1">
      <alignment horizontal="center" vertical="center"/>
    </xf>
    <xf numFmtId="0" fontId="12" fillId="2" borderId="776" xfId="3" applyFont="1" applyFill="1" applyBorder="1" applyAlignment="1">
      <alignment horizontal="center" vertical="center"/>
    </xf>
    <xf numFmtId="0" fontId="18" fillId="0" borderId="777" xfId="3" applyFont="1" applyBorder="1" applyAlignment="1">
      <alignment horizontal="left" vertical="center" shrinkToFit="1"/>
    </xf>
    <xf numFmtId="0" fontId="18" fillId="0" borderId="778" xfId="3" applyFont="1" applyBorder="1" applyAlignment="1">
      <alignment horizontal="left" vertical="center" shrinkToFit="1"/>
    </xf>
    <xf numFmtId="0" fontId="18" fillId="0" borderId="779" xfId="3" applyFont="1" applyBorder="1" applyAlignment="1">
      <alignment horizontal="left" vertical="center" shrinkToFit="1"/>
    </xf>
    <xf numFmtId="0" fontId="12" fillId="5" borderId="786" xfId="3" applyFont="1" applyFill="1" applyBorder="1" applyAlignment="1">
      <alignment horizontal="left" vertical="top" wrapText="1"/>
    </xf>
    <xf numFmtId="0" fontId="12" fillId="5" borderId="787" xfId="3" applyFont="1" applyFill="1" applyBorder="1" applyAlignment="1">
      <alignment horizontal="left" vertical="top" wrapText="1"/>
    </xf>
    <xf numFmtId="0" fontId="12" fillId="2" borderId="780" xfId="3" applyFont="1" applyFill="1" applyBorder="1" applyAlignment="1">
      <alignment horizontal="center" vertical="center"/>
    </xf>
    <xf numFmtId="0" fontId="12" fillId="2" borderId="781" xfId="3" applyFont="1" applyFill="1" applyBorder="1" applyAlignment="1">
      <alignment horizontal="center" vertical="center"/>
    </xf>
    <xf numFmtId="0" fontId="19" fillId="0" borderId="782" xfId="3" applyFont="1" applyBorder="1" applyAlignment="1">
      <alignment horizontal="left" vertical="center" shrinkToFit="1"/>
    </xf>
    <xf numFmtId="0" fontId="19" fillId="0" borderId="783" xfId="3" applyFont="1" applyBorder="1" applyAlignment="1">
      <alignment horizontal="left" vertical="center" shrinkToFit="1"/>
    </xf>
    <xf numFmtId="0" fontId="19" fillId="0" borderId="784" xfId="3" applyFont="1" applyBorder="1" applyAlignment="1">
      <alignment horizontal="left" vertical="center" shrinkToFit="1"/>
    </xf>
    <xf numFmtId="0" fontId="12" fillId="2" borderId="793" xfId="3" applyFont="1" applyFill="1" applyBorder="1" applyAlignment="1">
      <alignment horizontal="center" vertical="center"/>
    </xf>
    <xf numFmtId="0" fontId="12" fillId="2" borderId="794" xfId="3" applyFont="1" applyFill="1" applyBorder="1" applyAlignment="1">
      <alignment horizontal="center" vertical="center"/>
    </xf>
    <xf numFmtId="0" fontId="19" fillId="0" borderId="795" xfId="3" applyFont="1" applyBorder="1" applyAlignment="1">
      <alignment horizontal="left" vertical="center" shrinkToFit="1"/>
    </xf>
    <xf numFmtId="0" fontId="19" fillId="0" borderId="796" xfId="3" applyFont="1" applyBorder="1" applyAlignment="1">
      <alignment horizontal="left" vertical="center" shrinkToFit="1"/>
    </xf>
    <xf numFmtId="0" fontId="19" fillId="0" borderId="797" xfId="3" applyFont="1" applyBorder="1" applyAlignment="1">
      <alignment horizontal="left" vertical="center" shrinkToFit="1"/>
    </xf>
    <xf numFmtId="0" fontId="18" fillId="0" borderId="782" xfId="3" applyFont="1" applyBorder="1" applyAlignment="1">
      <alignment horizontal="left" vertical="center" shrinkToFit="1"/>
    </xf>
    <xf numFmtId="0" fontId="18" fillId="0" borderId="783" xfId="3" applyFont="1" applyBorder="1" applyAlignment="1">
      <alignment horizontal="left" vertical="center" shrinkToFit="1"/>
    </xf>
    <xf numFmtId="0" fontId="18" fillId="0" borderId="784" xfId="3" applyFont="1" applyBorder="1" applyAlignment="1">
      <alignment horizontal="left" vertical="center" shrinkToFit="1"/>
    </xf>
    <xf numFmtId="0" fontId="12" fillId="2" borderId="785" xfId="3" applyFont="1" applyFill="1" applyBorder="1" applyAlignment="1">
      <alignment horizontal="center" vertical="center" wrapText="1"/>
    </xf>
    <xf numFmtId="0" fontId="12" fillId="2" borderId="786" xfId="3" applyFont="1" applyFill="1" applyBorder="1" applyAlignment="1">
      <alignment horizontal="center" vertical="center" wrapText="1"/>
    </xf>
    <xf numFmtId="0" fontId="16" fillId="0" borderId="786" xfId="3" applyFont="1" applyBorder="1" applyAlignment="1">
      <alignment horizontal="left" vertical="center" wrapText="1"/>
    </xf>
    <xf numFmtId="0" fontId="16" fillId="0" borderId="787" xfId="3" applyFont="1" applyBorder="1" applyAlignment="1">
      <alignment horizontal="left" vertical="center" wrapText="1"/>
    </xf>
    <xf numFmtId="0" fontId="12" fillId="2" borderId="788" xfId="3" applyFont="1" applyFill="1" applyBorder="1" applyAlignment="1">
      <alignment horizontal="center" vertical="center"/>
    </xf>
    <xf numFmtId="0" fontId="12" fillId="2" borderId="789" xfId="3" applyFont="1" applyFill="1" applyBorder="1" applyAlignment="1">
      <alignment horizontal="center" vertical="center"/>
    </xf>
    <xf numFmtId="0" fontId="12" fillId="2" borderId="790" xfId="3" applyFont="1" applyFill="1" applyBorder="1" applyAlignment="1">
      <alignment horizontal="center" vertical="center"/>
    </xf>
    <xf numFmtId="0" fontId="13" fillId="0" borderId="791" xfId="3" applyFont="1" applyBorder="1" applyAlignment="1">
      <alignment horizontal="left" vertical="top" wrapText="1"/>
    </xf>
    <xf numFmtId="0" fontId="13" fillId="0" borderId="789" xfId="3" applyFont="1" applyBorder="1" applyAlignment="1">
      <alignment horizontal="left" vertical="top" wrapText="1"/>
    </xf>
    <xf numFmtId="0" fontId="13" fillId="0" borderId="792" xfId="3" applyFont="1" applyBorder="1" applyAlignment="1">
      <alignment horizontal="left" vertical="top" wrapText="1"/>
    </xf>
    <xf numFmtId="0" fontId="12" fillId="2" borderId="785" xfId="3" applyFont="1" applyFill="1" applyBorder="1" applyAlignment="1">
      <alignment horizontal="center" vertical="center"/>
    </xf>
    <xf numFmtId="0" fontId="12" fillId="2" borderId="786" xfId="3" applyFont="1" applyFill="1" applyBorder="1" applyAlignment="1">
      <alignment horizontal="center" vertical="center"/>
    </xf>
    <xf numFmtId="0" fontId="12" fillId="2" borderId="798" xfId="3" applyFont="1" applyFill="1" applyBorder="1" applyAlignment="1">
      <alignment horizontal="center" vertical="center" wrapText="1"/>
    </xf>
    <xf numFmtId="0" fontId="12" fillId="2" borderId="809" xfId="3" applyFont="1" applyFill="1" applyBorder="1" applyAlignment="1">
      <alignment horizontal="center" vertical="center"/>
    </xf>
    <xf numFmtId="0" fontId="12" fillId="2" borderId="810" xfId="3" applyFont="1" applyFill="1" applyBorder="1" applyAlignment="1">
      <alignment horizontal="center" vertical="center"/>
    </xf>
    <xf numFmtId="0" fontId="12" fillId="2" borderId="811" xfId="3" applyFont="1" applyFill="1" applyBorder="1" applyAlignment="1">
      <alignment horizontal="center" vertical="center"/>
    </xf>
    <xf numFmtId="0" fontId="13" fillId="0" borderId="812" xfId="3" applyFont="1" applyBorder="1" applyAlignment="1">
      <alignment horizontal="left" vertical="top" wrapText="1"/>
    </xf>
    <xf numFmtId="0" fontId="13" fillId="0" borderId="810" xfId="3" applyFont="1" applyBorder="1" applyAlignment="1">
      <alignment horizontal="left" vertical="top" wrapText="1"/>
    </xf>
    <xf numFmtId="0" fontId="13" fillId="0" borderId="813" xfId="3" applyFont="1" applyBorder="1" applyAlignment="1">
      <alignment horizontal="left" vertical="top" wrapText="1"/>
    </xf>
    <xf numFmtId="0" fontId="12" fillId="2" borderId="804" xfId="3" applyFont="1" applyFill="1" applyBorder="1" applyAlignment="1">
      <alignment horizontal="center" vertical="center"/>
    </xf>
    <xf numFmtId="0" fontId="12" fillId="2" borderId="805" xfId="3" applyFont="1" applyFill="1" applyBorder="1" applyAlignment="1">
      <alignment horizontal="center" vertical="center"/>
    </xf>
    <xf numFmtId="0" fontId="19" fillId="0" borderId="806" xfId="3" applyFont="1" applyBorder="1" applyAlignment="1">
      <alignment horizontal="left" vertical="center" shrinkToFit="1"/>
    </xf>
    <xf numFmtId="0" fontId="19" fillId="0" borderId="807" xfId="3" applyFont="1" applyBorder="1" applyAlignment="1">
      <alignment horizontal="left" vertical="center" shrinkToFit="1"/>
    </xf>
    <xf numFmtId="0" fontId="19" fillId="0" borderId="808" xfId="3" applyFont="1" applyBorder="1" applyAlignment="1">
      <alignment horizontal="left" vertical="center" shrinkToFit="1"/>
    </xf>
    <xf numFmtId="0" fontId="12" fillId="2" borderId="799" xfId="3" applyFont="1" applyFill="1" applyBorder="1" applyAlignment="1">
      <alignment horizontal="center" vertical="center"/>
    </xf>
    <xf numFmtId="0" fontId="12" fillId="2" borderId="800" xfId="3" applyFont="1" applyFill="1" applyBorder="1" applyAlignment="1">
      <alignment horizontal="center" vertical="center"/>
    </xf>
    <xf numFmtId="0" fontId="18" fillId="0" borderId="801" xfId="3" applyFont="1" applyBorder="1" applyAlignment="1">
      <alignment horizontal="left" vertical="center" shrinkToFit="1"/>
    </xf>
    <xf numFmtId="0" fontId="18" fillId="0" borderId="802" xfId="3" applyFont="1" applyBorder="1" applyAlignment="1">
      <alignment horizontal="left" vertical="center" shrinkToFit="1"/>
    </xf>
    <xf numFmtId="0" fontId="18" fillId="0" borderId="803" xfId="3" applyFont="1" applyBorder="1" applyAlignment="1">
      <alignment horizontal="left" vertical="center" shrinkToFit="1"/>
    </xf>
    <xf numFmtId="0" fontId="18" fillId="0" borderId="806" xfId="3" applyFont="1" applyBorder="1" applyAlignment="1">
      <alignment horizontal="left" vertical="center" shrinkToFit="1"/>
    </xf>
    <xf numFmtId="0" fontId="18" fillId="0" borderId="807" xfId="3" applyFont="1" applyBorder="1" applyAlignment="1">
      <alignment horizontal="left" vertical="center" shrinkToFit="1"/>
    </xf>
    <xf numFmtId="0" fontId="18" fillId="0" borderId="808" xfId="3" applyFont="1" applyBorder="1" applyAlignment="1">
      <alignment horizontal="left" vertical="center" shrinkToFit="1"/>
    </xf>
    <xf numFmtId="0" fontId="12" fillId="2" borderId="814" xfId="3" applyFont="1" applyFill="1" applyBorder="1" applyAlignment="1">
      <alignment horizontal="center" vertical="center"/>
    </xf>
    <xf numFmtId="0" fontId="12" fillId="2" borderId="815" xfId="3" applyFont="1" applyFill="1" applyBorder="1" applyAlignment="1">
      <alignment horizontal="center" vertical="center"/>
    </xf>
    <xf numFmtId="0" fontId="19" fillId="0" borderId="816" xfId="3" applyFont="1" applyBorder="1" applyAlignment="1">
      <alignment horizontal="left" vertical="center" shrinkToFit="1"/>
    </xf>
    <xf numFmtId="0" fontId="19" fillId="0" borderId="817" xfId="3" applyFont="1" applyBorder="1" applyAlignment="1">
      <alignment horizontal="left" vertical="center" shrinkToFit="1"/>
    </xf>
    <xf numFmtId="0" fontId="19" fillId="0" borderId="818" xfId="3" applyFont="1" applyBorder="1" applyAlignment="1">
      <alignment horizontal="left" vertical="center" shrinkToFit="1"/>
    </xf>
    <xf numFmtId="0" fontId="12" fillId="2" borderId="819" xfId="3" applyFont="1" applyFill="1" applyBorder="1" applyAlignment="1">
      <alignment horizontal="center" vertical="center" wrapText="1"/>
    </xf>
    <xf numFmtId="0" fontId="12" fillId="2" borderId="820" xfId="3" applyFont="1" applyFill="1" applyBorder="1" applyAlignment="1">
      <alignment horizontal="center" vertical="center" wrapText="1"/>
    </xf>
    <xf numFmtId="0" fontId="12" fillId="2" borderId="821" xfId="3" applyFont="1" applyFill="1" applyBorder="1" applyAlignment="1">
      <alignment horizontal="center" vertical="center" wrapText="1"/>
    </xf>
    <xf numFmtId="0" fontId="12" fillId="5" borderId="819" xfId="3" applyFont="1" applyFill="1" applyBorder="1" applyAlignment="1">
      <alignment horizontal="left" vertical="top" wrapText="1"/>
    </xf>
    <xf numFmtId="0" fontId="12" fillId="5" borderId="820" xfId="3" applyFont="1" applyFill="1" applyBorder="1" applyAlignment="1">
      <alignment horizontal="left" vertical="top" wrapText="1"/>
    </xf>
    <xf numFmtId="0" fontId="12" fillId="5" borderId="821" xfId="3" applyFont="1" applyFill="1" applyBorder="1" applyAlignment="1">
      <alignment horizontal="left" vertical="top" wrapText="1"/>
    </xf>
    <xf numFmtId="0" fontId="15" fillId="5" borderId="819" xfId="3" applyFont="1" applyFill="1" applyBorder="1" applyAlignment="1">
      <alignment horizontal="center" vertical="center" wrapText="1"/>
    </xf>
    <xf numFmtId="0" fontId="15" fillId="5" borderId="821" xfId="3" applyFont="1" applyFill="1" applyBorder="1" applyAlignment="1">
      <alignment horizontal="center" vertical="center" wrapText="1"/>
    </xf>
    <xf numFmtId="0" fontId="21" fillId="0" borderId="819" xfId="3" applyFont="1" applyBorder="1" applyAlignment="1">
      <alignment horizontal="left" vertical="center" wrapText="1"/>
    </xf>
    <xf numFmtId="0" fontId="21" fillId="0" borderId="820" xfId="3" applyFont="1" applyBorder="1" applyAlignment="1">
      <alignment horizontal="left" vertical="center" wrapText="1"/>
    </xf>
    <xf numFmtId="0" fontId="21" fillId="0" borderId="821" xfId="3" applyFont="1" applyBorder="1" applyAlignment="1">
      <alignment horizontal="left" vertical="center" wrapText="1"/>
    </xf>
    <xf numFmtId="0" fontId="12" fillId="2" borderId="819" xfId="3" applyFont="1" applyFill="1" applyBorder="1" applyAlignment="1">
      <alignment horizontal="center" vertical="center"/>
    </xf>
    <xf numFmtId="0" fontId="12" fillId="2" borderId="820" xfId="3" applyFont="1" applyFill="1" applyBorder="1" applyAlignment="1">
      <alignment horizontal="center" vertical="center"/>
    </xf>
    <xf numFmtId="0" fontId="16" fillId="0" borderId="820" xfId="3" applyFont="1" applyBorder="1" applyAlignment="1">
      <alignment horizontal="left" vertical="center" wrapText="1"/>
    </xf>
    <xf numFmtId="0" fontId="16" fillId="0" borderId="821" xfId="3" applyFont="1" applyBorder="1" applyAlignment="1">
      <alignment horizontal="left" vertical="center" wrapText="1"/>
    </xf>
    <xf numFmtId="0" fontId="12" fillId="2" borderId="822" xfId="3" applyFont="1" applyFill="1" applyBorder="1" applyAlignment="1">
      <alignment horizontal="center" vertical="center"/>
    </xf>
    <xf numFmtId="0" fontId="12" fillId="2" borderId="823" xfId="3" applyFont="1" applyFill="1" applyBorder="1" applyAlignment="1">
      <alignment horizontal="center" vertical="center"/>
    </xf>
    <xf numFmtId="0" fontId="18" fillId="0" borderId="824" xfId="3" applyFont="1" applyBorder="1" applyAlignment="1">
      <alignment horizontal="left" vertical="center" shrinkToFit="1"/>
    </xf>
    <xf numFmtId="0" fontId="18" fillId="0" borderId="825" xfId="3" applyFont="1" applyBorder="1" applyAlignment="1">
      <alignment horizontal="left" vertical="center" shrinkToFit="1"/>
    </xf>
    <xf numFmtId="0" fontId="18" fillId="0" borderId="826" xfId="3" applyFont="1" applyBorder="1" applyAlignment="1">
      <alignment horizontal="left" vertical="center" shrinkToFit="1"/>
    </xf>
    <xf numFmtId="0" fontId="12" fillId="5" borderId="833" xfId="3" applyFont="1" applyFill="1" applyBorder="1" applyAlignment="1">
      <alignment horizontal="left" vertical="top" wrapText="1"/>
    </xf>
    <xf numFmtId="0" fontId="12" fillId="5" borderId="834" xfId="3" applyFont="1" applyFill="1" applyBorder="1" applyAlignment="1">
      <alignment horizontal="left" vertical="top" wrapText="1"/>
    </xf>
    <xf numFmtId="0" fontId="12" fillId="2" borderId="827" xfId="3" applyFont="1" applyFill="1" applyBorder="1" applyAlignment="1">
      <alignment horizontal="center" vertical="center"/>
    </xf>
    <xf numFmtId="0" fontId="12" fillId="2" borderId="828" xfId="3" applyFont="1" applyFill="1" applyBorder="1" applyAlignment="1">
      <alignment horizontal="center" vertical="center"/>
    </xf>
    <xf numFmtId="0" fontId="19" fillId="0" borderId="829" xfId="3" applyFont="1" applyBorder="1" applyAlignment="1">
      <alignment horizontal="left" vertical="center" shrinkToFit="1"/>
    </xf>
    <xf numFmtId="0" fontId="19" fillId="0" borderId="830" xfId="3" applyFont="1" applyBorder="1" applyAlignment="1">
      <alignment horizontal="left" vertical="center" shrinkToFit="1"/>
    </xf>
    <xf numFmtId="0" fontId="19" fillId="0" borderId="831" xfId="3" applyFont="1" applyBorder="1" applyAlignment="1">
      <alignment horizontal="left" vertical="center" shrinkToFit="1"/>
    </xf>
    <xf numFmtId="0" fontId="12" fillId="2" borderId="840" xfId="3" applyFont="1" applyFill="1" applyBorder="1" applyAlignment="1">
      <alignment horizontal="center" vertical="center"/>
    </xf>
    <xf numFmtId="0" fontId="12" fillId="2" borderId="841" xfId="3" applyFont="1" applyFill="1" applyBorder="1" applyAlignment="1">
      <alignment horizontal="center" vertical="center"/>
    </xf>
    <xf numFmtId="0" fontId="19" fillId="0" borderId="842" xfId="3" applyFont="1" applyBorder="1" applyAlignment="1">
      <alignment horizontal="left" vertical="center" shrinkToFit="1"/>
    </xf>
    <xf numFmtId="0" fontId="19" fillId="0" borderId="843" xfId="3" applyFont="1" applyBorder="1" applyAlignment="1">
      <alignment horizontal="left" vertical="center" shrinkToFit="1"/>
    </xf>
    <xf numFmtId="0" fontId="19" fillId="0" borderId="844" xfId="3" applyFont="1" applyBorder="1" applyAlignment="1">
      <alignment horizontal="left" vertical="center" shrinkToFit="1"/>
    </xf>
    <xf numFmtId="0" fontId="18" fillId="0" borderId="829" xfId="3" applyFont="1" applyBorder="1" applyAlignment="1">
      <alignment horizontal="left" vertical="center" shrinkToFit="1"/>
    </xf>
    <xf numFmtId="0" fontId="18" fillId="0" borderId="830" xfId="3" applyFont="1" applyBorder="1" applyAlignment="1">
      <alignment horizontal="left" vertical="center" shrinkToFit="1"/>
    </xf>
    <xf numFmtId="0" fontId="18" fillId="0" borderId="831" xfId="3" applyFont="1" applyBorder="1" applyAlignment="1">
      <alignment horizontal="left" vertical="center" shrinkToFit="1"/>
    </xf>
    <xf numFmtId="0" fontId="12" fillId="2" borderId="832" xfId="3" applyFont="1" applyFill="1" applyBorder="1" applyAlignment="1">
      <alignment horizontal="center" vertical="center" wrapText="1"/>
    </xf>
    <xf numFmtId="0" fontId="12" fillId="2" borderId="833" xfId="3" applyFont="1" applyFill="1" applyBorder="1" applyAlignment="1">
      <alignment horizontal="center" vertical="center" wrapText="1"/>
    </xf>
    <xf numFmtId="0" fontId="16" fillId="0" borderId="833" xfId="3" applyFont="1" applyBorder="1" applyAlignment="1">
      <alignment horizontal="left" vertical="center" wrapText="1"/>
    </xf>
    <xf numFmtId="0" fontId="16" fillId="0" borderId="834" xfId="3" applyFont="1" applyBorder="1" applyAlignment="1">
      <alignment horizontal="left" vertical="center" wrapText="1"/>
    </xf>
    <xf numFmtId="0" fontId="12" fillId="2" borderId="835" xfId="3" applyFont="1" applyFill="1" applyBorder="1" applyAlignment="1">
      <alignment horizontal="center" vertical="center"/>
    </xf>
    <xf numFmtId="0" fontId="12" fillId="2" borderId="836" xfId="3" applyFont="1" applyFill="1" applyBorder="1" applyAlignment="1">
      <alignment horizontal="center" vertical="center"/>
    </xf>
    <xf numFmtId="0" fontId="12" fillId="2" borderId="837" xfId="3" applyFont="1" applyFill="1" applyBorder="1" applyAlignment="1">
      <alignment horizontal="center" vertical="center"/>
    </xf>
    <xf numFmtId="0" fontId="13" fillId="0" borderId="838" xfId="3" applyFont="1" applyBorder="1" applyAlignment="1">
      <alignment horizontal="left" vertical="top" wrapText="1"/>
    </xf>
    <xf numFmtId="0" fontId="13" fillId="0" borderId="836" xfId="3" applyFont="1" applyBorder="1" applyAlignment="1">
      <alignment horizontal="left" vertical="top" wrapText="1"/>
    </xf>
    <xf numFmtId="0" fontId="13" fillId="0" borderId="839" xfId="3" applyFont="1" applyBorder="1" applyAlignment="1">
      <alignment horizontal="left" vertical="top" wrapText="1"/>
    </xf>
    <xf numFmtId="0" fontId="12" fillId="2" borderId="832" xfId="3" applyFont="1" applyFill="1" applyBorder="1" applyAlignment="1">
      <alignment horizontal="center" vertical="center"/>
    </xf>
    <xf numFmtId="0" fontId="12" fillId="2" borderId="833" xfId="3" applyFont="1" applyFill="1" applyBorder="1" applyAlignment="1">
      <alignment horizontal="center" vertical="center"/>
    </xf>
    <xf numFmtId="0" fontId="12" fillId="2" borderId="845" xfId="3" applyFont="1" applyFill="1" applyBorder="1" applyAlignment="1">
      <alignment horizontal="center" vertical="center" wrapText="1"/>
    </xf>
    <xf numFmtId="0" fontId="12" fillId="2" borderId="856" xfId="3" applyFont="1" applyFill="1" applyBorder="1" applyAlignment="1">
      <alignment horizontal="center" vertical="center"/>
    </xf>
    <xf numFmtId="0" fontId="12" fillId="2" borderId="857" xfId="3" applyFont="1" applyFill="1" applyBorder="1" applyAlignment="1">
      <alignment horizontal="center" vertical="center"/>
    </xf>
    <xf numFmtId="0" fontId="12" fillId="2" borderId="858" xfId="3" applyFont="1" applyFill="1" applyBorder="1" applyAlignment="1">
      <alignment horizontal="center" vertical="center"/>
    </xf>
    <xf numFmtId="0" fontId="13" fillId="0" borderId="859" xfId="3" applyFont="1" applyBorder="1" applyAlignment="1">
      <alignment horizontal="left" vertical="top" wrapText="1"/>
    </xf>
    <xf numFmtId="0" fontId="13" fillId="0" borderId="857" xfId="3" applyFont="1" applyBorder="1" applyAlignment="1">
      <alignment horizontal="left" vertical="top" wrapText="1"/>
    </xf>
    <xf numFmtId="0" fontId="13" fillId="0" borderId="860" xfId="3" applyFont="1" applyBorder="1" applyAlignment="1">
      <alignment horizontal="left" vertical="top" wrapText="1"/>
    </xf>
    <xf numFmtId="0" fontId="12" fillId="2" borderId="851" xfId="3" applyFont="1" applyFill="1" applyBorder="1" applyAlignment="1">
      <alignment horizontal="center" vertical="center"/>
    </xf>
    <xf numFmtId="0" fontId="12" fillId="2" borderId="852" xfId="3" applyFont="1" applyFill="1" applyBorder="1" applyAlignment="1">
      <alignment horizontal="center" vertical="center"/>
    </xf>
    <xf numFmtId="0" fontId="19" fillId="0" borderId="853" xfId="3" applyFont="1" applyBorder="1" applyAlignment="1">
      <alignment horizontal="left" vertical="center" shrinkToFit="1"/>
    </xf>
    <xf numFmtId="0" fontId="19" fillId="0" borderId="854" xfId="3" applyFont="1" applyBorder="1" applyAlignment="1">
      <alignment horizontal="left" vertical="center" shrinkToFit="1"/>
    </xf>
    <xf numFmtId="0" fontId="19" fillId="0" borderId="855" xfId="3" applyFont="1" applyBorder="1" applyAlignment="1">
      <alignment horizontal="left" vertical="center" shrinkToFit="1"/>
    </xf>
    <xf numFmtId="0" fontId="12" fillId="2" borderId="846" xfId="3" applyFont="1" applyFill="1" applyBorder="1" applyAlignment="1">
      <alignment horizontal="center" vertical="center"/>
    </xf>
    <xf numFmtId="0" fontId="12" fillId="2" borderId="847" xfId="3" applyFont="1" applyFill="1" applyBorder="1" applyAlignment="1">
      <alignment horizontal="center" vertical="center"/>
    </xf>
    <xf numFmtId="0" fontId="18" fillId="0" borderId="848" xfId="3" applyFont="1" applyBorder="1" applyAlignment="1">
      <alignment horizontal="left" vertical="center" shrinkToFit="1"/>
    </xf>
    <xf numFmtId="0" fontId="18" fillId="0" borderId="849" xfId="3" applyFont="1" applyBorder="1" applyAlignment="1">
      <alignment horizontal="left" vertical="center" shrinkToFit="1"/>
    </xf>
    <xf numFmtId="0" fontId="18" fillId="0" borderId="850" xfId="3" applyFont="1" applyBorder="1" applyAlignment="1">
      <alignment horizontal="left" vertical="center" shrinkToFit="1"/>
    </xf>
    <xf numFmtId="0" fontId="18" fillId="0" borderId="853" xfId="3" applyFont="1" applyBorder="1" applyAlignment="1">
      <alignment horizontal="left" vertical="center" shrinkToFit="1"/>
    </xf>
    <xf numFmtId="0" fontId="18" fillId="0" borderId="854" xfId="3" applyFont="1" applyBorder="1" applyAlignment="1">
      <alignment horizontal="left" vertical="center" shrinkToFit="1"/>
    </xf>
    <xf numFmtId="0" fontId="18" fillId="0" borderId="855" xfId="3" applyFont="1" applyBorder="1" applyAlignment="1">
      <alignment horizontal="left" vertical="center" shrinkToFit="1"/>
    </xf>
    <xf numFmtId="0" fontId="12" fillId="2" borderId="861" xfId="3" applyFont="1" applyFill="1" applyBorder="1" applyAlignment="1">
      <alignment horizontal="center" vertical="center"/>
    </xf>
    <xf numFmtId="0" fontId="12" fillId="2" borderId="862" xfId="3" applyFont="1" applyFill="1" applyBorder="1" applyAlignment="1">
      <alignment horizontal="center" vertical="center"/>
    </xf>
    <xf numFmtId="0" fontId="19" fillId="0" borderId="863" xfId="3" applyFont="1" applyBorder="1" applyAlignment="1">
      <alignment horizontal="left" vertical="center" shrinkToFit="1"/>
    </xf>
    <xf numFmtId="0" fontId="19" fillId="0" borderId="864" xfId="3" applyFont="1" applyBorder="1" applyAlignment="1">
      <alignment horizontal="left" vertical="center" shrinkToFit="1"/>
    </xf>
    <xf numFmtId="0" fontId="19" fillId="0" borderId="865" xfId="3" applyFont="1" applyBorder="1" applyAlignment="1">
      <alignment horizontal="left" vertical="center" shrinkToFit="1"/>
    </xf>
    <xf numFmtId="0" fontId="12" fillId="2" borderId="866" xfId="3" applyFont="1" applyFill="1" applyBorder="1" applyAlignment="1">
      <alignment horizontal="center" vertical="center" wrapText="1"/>
    </xf>
    <xf numFmtId="0" fontId="12" fillId="2" borderId="867" xfId="3" applyFont="1" applyFill="1" applyBorder="1" applyAlignment="1">
      <alignment horizontal="center" vertical="center" wrapText="1"/>
    </xf>
    <xf numFmtId="0" fontId="12" fillId="2" borderId="868" xfId="3" applyFont="1" applyFill="1" applyBorder="1" applyAlignment="1">
      <alignment horizontal="center" vertical="center" wrapText="1"/>
    </xf>
    <xf numFmtId="0" fontId="12" fillId="5" borderId="866" xfId="3" applyFont="1" applyFill="1" applyBorder="1" applyAlignment="1">
      <alignment horizontal="left" vertical="top" wrapText="1"/>
    </xf>
    <xf numFmtId="0" fontId="12" fillId="5" borderId="867" xfId="3" applyFont="1" applyFill="1" applyBorder="1" applyAlignment="1">
      <alignment horizontal="left" vertical="top" wrapText="1"/>
    </xf>
    <xf numFmtId="0" fontId="12" fillId="5" borderId="868" xfId="3" applyFont="1" applyFill="1" applyBorder="1" applyAlignment="1">
      <alignment horizontal="left" vertical="top" wrapText="1"/>
    </xf>
    <xf numFmtId="0" fontId="15" fillId="5" borderId="866" xfId="3" applyFont="1" applyFill="1" applyBorder="1" applyAlignment="1">
      <alignment horizontal="center" vertical="center" wrapText="1"/>
    </xf>
    <xf numFmtId="0" fontId="15" fillId="5" borderId="868" xfId="3" applyFont="1" applyFill="1" applyBorder="1" applyAlignment="1">
      <alignment horizontal="center" vertical="center" wrapText="1"/>
    </xf>
    <xf numFmtId="0" fontId="21" fillId="0" borderId="866" xfId="3" applyFont="1" applyBorder="1" applyAlignment="1">
      <alignment horizontal="left" vertical="center" wrapText="1"/>
    </xf>
    <xf numFmtId="0" fontId="21" fillId="0" borderId="867" xfId="3" applyFont="1" applyBorder="1" applyAlignment="1">
      <alignment horizontal="left" vertical="center" wrapText="1"/>
    </xf>
    <xf numFmtId="0" fontId="21" fillId="0" borderId="868" xfId="3" applyFont="1" applyBorder="1" applyAlignment="1">
      <alignment horizontal="left" vertical="center" wrapText="1"/>
    </xf>
    <xf numFmtId="0" fontId="12" fillId="2" borderId="866" xfId="3" applyFont="1" applyFill="1" applyBorder="1" applyAlignment="1">
      <alignment horizontal="center" vertical="center"/>
    </xf>
    <xf numFmtId="0" fontId="12" fillId="2" borderId="867" xfId="3" applyFont="1" applyFill="1" applyBorder="1" applyAlignment="1">
      <alignment horizontal="center" vertical="center"/>
    </xf>
    <xf numFmtId="0" fontId="16" fillId="0" borderId="867" xfId="3" applyFont="1" applyBorder="1" applyAlignment="1">
      <alignment horizontal="left" vertical="center" wrapText="1"/>
    </xf>
    <xf numFmtId="0" fontId="16" fillId="0" borderId="868" xfId="3" applyFont="1" applyBorder="1" applyAlignment="1">
      <alignment horizontal="left" vertical="center" wrapText="1"/>
    </xf>
    <xf numFmtId="0" fontId="12" fillId="2" borderId="869" xfId="3" applyFont="1" applyFill="1" applyBorder="1" applyAlignment="1">
      <alignment horizontal="center" vertical="center"/>
    </xf>
    <xf numFmtId="0" fontId="12" fillId="2" borderId="870" xfId="3" applyFont="1" applyFill="1" applyBorder="1" applyAlignment="1">
      <alignment horizontal="center" vertical="center"/>
    </xf>
    <xf numFmtId="0" fontId="18" fillId="0" borderId="871" xfId="3" applyFont="1" applyBorder="1" applyAlignment="1">
      <alignment horizontal="left" vertical="center" shrinkToFit="1"/>
    </xf>
    <xf numFmtId="0" fontId="18" fillId="0" borderId="872" xfId="3" applyFont="1" applyBorder="1" applyAlignment="1">
      <alignment horizontal="left" vertical="center" shrinkToFit="1"/>
    </xf>
    <xf numFmtId="0" fontId="18" fillId="0" borderId="873" xfId="3" applyFont="1" applyBorder="1" applyAlignment="1">
      <alignment horizontal="left" vertical="center" shrinkToFit="1"/>
    </xf>
    <xf numFmtId="0" fontId="12" fillId="5" borderId="880" xfId="3" applyFont="1" applyFill="1" applyBorder="1" applyAlignment="1">
      <alignment horizontal="left" vertical="top" wrapText="1"/>
    </xf>
    <xf numFmtId="0" fontId="12" fillId="5" borderId="881" xfId="3" applyFont="1" applyFill="1" applyBorder="1" applyAlignment="1">
      <alignment horizontal="left" vertical="top" wrapText="1"/>
    </xf>
    <xf numFmtId="0" fontId="12" fillId="2" borderId="874" xfId="3" applyFont="1" applyFill="1" applyBorder="1" applyAlignment="1">
      <alignment horizontal="center" vertical="center"/>
    </xf>
    <xf numFmtId="0" fontId="12" fillId="2" borderId="875" xfId="3" applyFont="1" applyFill="1" applyBorder="1" applyAlignment="1">
      <alignment horizontal="center" vertical="center"/>
    </xf>
    <xf numFmtId="0" fontId="19" fillId="0" borderId="876" xfId="3" applyFont="1" applyBorder="1" applyAlignment="1">
      <alignment horizontal="left" vertical="center" shrinkToFit="1"/>
    </xf>
    <xf numFmtId="0" fontId="19" fillId="0" borderId="877" xfId="3" applyFont="1" applyBorder="1" applyAlignment="1">
      <alignment horizontal="left" vertical="center" shrinkToFit="1"/>
    </xf>
    <xf numFmtId="0" fontId="19" fillId="0" borderId="878" xfId="3" applyFont="1" applyBorder="1" applyAlignment="1">
      <alignment horizontal="left" vertical="center" shrinkToFit="1"/>
    </xf>
    <xf numFmtId="0" fontId="12" fillId="2" borderId="887" xfId="3" applyFont="1" applyFill="1" applyBorder="1" applyAlignment="1">
      <alignment horizontal="center" vertical="center"/>
    </xf>
    <xf numFmtId="0" fontId="12" fillId="2" borderId="888" xfId="3" applyFont="1" applyFill="1" applyBorder="1" applyAlignment="1">
      <alignment horizontal="center" vertical="center"/>
    </xf>
    <xf numFmtId="0" fontId="19" fillId="0" borderId="889" xfId="3" applyFont="1" applyBorder="1" applyAlignment="1">
      <alignment horizontal="left" vertical="center" shrinkToFit="1"/>
    </xf>
    <xf numFmtId="0" fontId="19" fillId="0" borderId="890" xfId="3" applyFont="1" applyBorder="1" applyAlignment="1">
      <alignment horizontal="left" vertical="center" shrinkToFit="1"/>
    </xf>
    <xf numFmtId="0" fontId="19" fillId="0" borderId="891" xfId="3" applyFont="1" applyBorder="1" applyAlignment="1">
      <alignment horizontal="left" vertical="center" shrinkToFit="1"/>
    </xf>
    <xf numFmtId="0" fontId="18" fillId="0" borderId="876" xfId="3" applyFont="1" applyBorder="1" applyAlignment="1">
      <alignment horizontal="left" vertical="center" shrinkToFit="1"/>
    </xf>
    <xf numFmtId="0" fontId="18" fillId="0" borderId="877" xfId="3" applyFont="1" applyBorder="1" applyAlignment="1">
      <alignment horizontal="left" vertical="center" shrinkToFit="1"/>
    </xf>
    <xf numFmtId="0" fontId="18" fillId="0" borderId="878" xfId="3" applyFont="1" applyBorder="1" applyAlignment="1">
      <alignment horizontal="left" vertical="center" shrinkToFit="1"/>
    </xf>
    <xf numFmtId="0" fontId="12" fillId="2" borderId="879" xfId="3" applyFont="1" applyFill="1" applyBorder="1" applyAlignment="1">
      <alignment horizontal="center" vertical="center" wrapText="1"/>
    </xf>
    <xf numFmtId="0" fontId="12" fillId="2" borderId="880" xfId="3" applyFont="1" applyFill="1" applyBorder="1" applyAlignment="1">
      <alignment horizontal="center" vertical="center" wrapText="1"/>
    </xf>
    <xf numFmtId="0" fontId="16" fillId="0" borderId="880" xfId="3" applyFont="1" applyBorder="1" applyAlignment="1">
      <alignment horizontal="left" vertical="center" wrapText="1"/>
    </xf>
    <xf numFmtId="0" fontId="16" fillId="0" borderId="881" xfId="3" applyFont="1" applyBorder="1" applyAlignment="1">
      <alignment horizontal="left" vertical="center" wrapText="1"/>
    </xf>
    <xf numFmtId="0" fontId="12" fillId="2" borderId="882" xfId="3" applyFont="1" applyFill="1" applyBorder="1" applyAlignment="1">
      <alignment horizontal="center" vertical="center"/>
    </xf>
    <xf numFmtId="0" fontId="12" fillId="2" borderId="883" xfId="3" applyFont="1" applyFill="1" applyBorder="1" applyAlignment="1">
      <alignment horizontal="center" vertical="center"/>
    </xf>
    <xf numFmtId="0" fontId="12" fillId="2" borderId="884" xfId="3" applyFont="1" applyFill="1" applyBorder="1" applyAlignment="1">
      <alignment horizontal="center" vertical="center"/>
    </xf>
    <xf numFmtId="0" fontId="13" fillId="0" borderId="885" xfId="3" applyFont="1" applyBorder="1" applyAlignment="1">
      <alignment horizontal="left" vertical="top" wrapText="1"/>
    </xf>
    <xf numFmtId="0" fontId="13" fillId="0" borderId="883" xfId="3" applyFont="1" applyBorder="1" applyAlignment="1">
      <alignment horizontal="left" vertical="top" wrapText="1"/>
    </xf>
    <xf numFmtId="0" fontId="13" fillId="0" borderId="886" xfId="3" applyFont="1" applyBorder="1" applyAlignment="1">
      <alignment horizontal="left" vertical="top" wrapText="1"/>
    </xf>
    <xf numFmtId="0" fontId="12" fillId="2" borderId="879" xfId="3" applyFont="1" applyFill="1" applyBorder="1" applyAlignment="1">
      <alignment horizontal="center" vertical="center"/>
    </xf>
    <xf numFmtId="0" fontId="12" fillId="2" borderId="880" xfId="3" applyFont="1" applyFill="1" applyBorder="1" applyAlignment="1">
      <alignment horizontal="center" vertical="center"/>
    </xf>
    <xf numFmtId="0" fontId="12" fillId="2" borderId="892" xfId="3" applyFont="1" applyFill="1" applyBorder="1" applyAlignment="1">
      <alignment horizontal="center" vertical="center" wrapText="1"/>
    </xf>
    <xf numFmtId="0" fontId="12" fillId="2" borderId="903" xfId="3" applyFont="1" applyFill="1" applyBorder="1" applyAlignment="1">
      <alignment horizontal="center" vertical="center"/>
    </xf>
    <xf numFmtId="0" fontId="12" fillId="2" borderId="904" xfId="3" applyFont="1" applyFill="1" applyBorder="1" applyAlignment="1">
      <alignment horizontal="center" vertical="center"/>
    </xf>
    <xf numFmtId="0" fontId="12" fillId="2" borderId="905" xfId="3" applyFont="1" applyFill="1" applyBorder="1" applyAlignment="1">
      <alignment horizontal="center" vertical="center"/>
    </xf>
    <xf numFmtId="0" fontId="13" fillId="0" borderId="906" xfId="3" applyFont="1" applyBorder="1" applyAlignment="1">
      <alignment horizontal="left" vertical="top" wrapText="1"/>
    </xf>
    <xf numFmtId="0" fontId="13" fillId="0" borderId="904" xfId="3" applyFont="1" applyBorder="1" applyAlignment="1">
      <alignment horizontal="left" vertical="top" wrapText="1"/>
    </xf>
    <xf numFmtId="0" fontId="13" fillId="0" borderId="907" xfId="3" applyFont="1" applyBorder="1" applyAlignment="1">
      <alignment horizontal="left" vertical="top" wrapText="1"/>
    </xf>
    <xf numFmtId="0" fontId="12" fillId="2" borderId="898" xfId="3" applyFont="1" applyFill="1" applyBorder="1" applyAlignment="1">
      <alignment horizontal="center" vertical="center"/>
    </xf>
    <xf numFmtId="0" fontId="12" fillId="2" borderId="899" xfId="3" applyFont="1" applyFill="1" applyBorder="1" applyAlignment="1">
      <alignment horizontal="center" vertical="center"/>
    </xf>
    <xf numFmtId="0" fontId="19" fillId="0" borderId="900" xfId="3" applyFont="1" applyBorder="1" applyAlignment="1">
      <alignment horizontal="left" vertical="center" shrinkToFit="1"/>
    </xf>
    <xf numFmtId="0" fontId="19" fillId="0" borderId="901" xfId="3" applyFont="1" applyBorder="1" applyAlignment="1">
      <alignment horizontal="left" vertical="center" shrinkToFit="1"/>
    </xf>
    <xf numFmtId="0" fontId="19" fillId="0" borderId="902" xfId="3" applyFont="1" applyBorder="1" applyAlignment="1">
      <alignment horizontal="left" vertical="center" shrinkToFit="1"/>
    </xf>
    <xf numFmtId="0" fontId="12" fillId="2" borderId="893" xfId="3" applyFont="1" applyFill="1" applyBorder="1" applyAlignment="1">
      <alignment horizontal="center" vertical="center"/>
    </xf>
    <xf numFmtId="0" fontId="12" fillId="2" borderId="894" xfId="3" applyFont="1" applyFill="1" applyBorder="1" applyAlignment="1">
      <alignment horizontal="center" vertical="center"/>
    </xf>
    <xf numFmtId="0" fontId="18" fillId="0" borderId="895" xfId="3" applyFont="1" applyBorder="1" applyAlignment="1">
      <alignment horizontal="left" vertical="center" shrinkToFit="1"/>
    </xf>
    <xf numFmtId="0" fontId="18" fillId="0" borderId="896" xfId="3" applyFont="1" applyBorder="1" applyAlignment="1">
      <alignment horizontal="left" vertical="center" shrinkToFit="1"/>
    </xf>
    <xf numFmtId="0" fontId="18" fillId="0" borderId="897" xfId="3" applyFont="1" applyBorder="1" applyAlignment="1">
      <alignment horizontal="left" vertical="center" shrinkToFit="1"/>
    </xf>
    <xf numFmtId="0" fontId="18" fillId="0" borderId="900" xfId="3" applyFont="1" applyBorder="1" applyAlignment="1">
      <alignment horizontal="left" vertical="center" shrinkToFit="1"/>
    </xf>
    <xf numFmtId="0" fontId="18" fillId="0" borderId="901" xfId="3" applyFont="1" applyBorder="1" applyAlignment="1">
      <alignment horizontal="left" vertical="center" shrinkToFit="1"/>
    </xf>
    <xf numFmtId="0" fontId="18" fillId="0" borderId="902" xfId="3" applyFont="1" applyBorder="1" applyAlignment="1">
      <alignment horizontal="left" vertical="center" shrinkToFit="1"/>
    </xf>
    <xf numFmtId="0" fontId="12" fillId="2" borderId="908" xfId="3" applyFont="1" applyFill="1" applyBorder="1" applyAlignment="1">
      <alignment horizontal="center" vertical="center"/>
    </xf>
    <xf numFmtId="0" fontId="12" fillId="2" borderId="909" xfId="3" applyFont="1" applyFill="1" applyBorder="1" applyAlignment="1">
      <alignment horizontal="center" vertical="center"/>
    </xf>
    <xf numFmtId="0" fontId="19" fillId="0" borderId="910" xfId="3" applyFont="1" applyBorder="1" applyAlignment="1">
      <alignment horizontal="left" vertical="center" shrinkToFit="1"/>
    </xf>
    <xf numFmtId="0" fontId="19" fillId="0" borderId="911" xfId="3" applyFont="1" applyBorder="1" applyAlignment="1">
      <alignment horizontal="left" vertical="center" shrinkToFit="1"/>
    </xf>
    <xf numFmtId="0" fontId="19" fillId="0" borderId="912" xfId="3" applyFont="1" applyBorder="1" applyAlignment="1">
      <alignment horizontal="left" vertical="center" shrinkToFit="1"/>
    </xf>
    <xf numFmtId="0" fontId="12" fillId="2" borderId="913" xfId="3" applyFont="1" applyFill="1" applyBorder="1" applyAlignment="1">
      <alignment horizontal="center" vertical="center" wrapText="1"/>
    </xf>
    <xf numFmtId="0" fontId="12" fillId="2" borderId="914" xfId="3" applyFont="1" applyFill="1" applyBorder="1" applyAlignment="1">
      <alignment horizontal="center" vertical="center" wrapText="1"/>
    </xf>
    <xf numFmtId="0" fontId="12" fillId="2" borderId="915" xfId="3" applyFont="1" applyFill="1" applyBorder="1" applyAlignment="1">
      <alignment horizontal="center" vertical="center" wrapText="1"/>
    </xf>
    <xf numFmtId="0" fontId="12" fillId="5" borderId="913" xfId="3" applyFont="1" applyFill="1" applyBorder="1" applyAlignment="1">
      <alignment horizontal="left" vertical="top" wrapText="1"/>
    </xf>
    <xf numFmtId="0" fontId="12" fillId="5" borderId="914" xfId="3" applyFont="1" applyFill="1" applyBorder="1" applyAlignment="1">
      <alignment horizontal="left" vertical="top" wrapText="1"/>
    </xf>
    <xf numFmtId="0" fontId="12" fillId="5" borderId="915" xfId="3" applyFont="1" applyFill="1" applyBorder="1" applyAlignment="1">
      <alignment horizontal="left" vertical="top" wrapText="1"/>
    </xf>
    <xf numFmtId="0" fontId="15" fillId="5" borderId="913" xfId="3" applyFont="1" applyFill="1" applyBorder="1" applyAlignment="1">
      <alignment horizontal="center" vertical="center" wrapText="1"/>
    </xf>
    <xf numFmtId="0" fontId="15" fillId="5" borderId="915" xfId="3" applyFont="1" applyFill="1" applyBorder="1" applyAlignment="1">
      <alignment horizontal="center" vertical="center" wrapText="1"/>
    </xf>
    <xf numFmtId="0" fontId="21" fillId="0" borderId="913" xfId="3" applyFont="1" applyBorder="1" applyAlignment="1">
      <alignment horizontal="left" vertical="center" wrapText="1"/>
    </xf>
    <xf numFmtId="0" fontId="21" fillId="0" borderId="914" xfId="3" applyFont="1" applyBorder="1" applyAlignment="1">
      <alignment horizontal="left" vertical="center" wrapText="1"/>
    </xf>
    <xf numFmtId="0" fontId="21" fillId="0" borderId="915" xfId="3" applyFont="1" applyBorder="1" applyAlignment="1">
      <alignment horizontal="left" vertical="center" wrapText="1"/>
    </xf>
    <xf numFmtId="0" fontId="12" fillId="2" borderId="913" xfId="3" applyFont="1" applyFill="1" applyBorder="1" applyAlignment="1">
      <alignment horizontal="center" vertical="center"/>
    </xf>
    <xf numFmtId="0" fontId="12" fillId="2" borderId="914" xfId="3" applyFont="1" applyFill="1" applyBorder="1" applyAlignment="1">
      <alignment horizontal="center" vertical="center"/>
    </xf>
    <xf numFmtId="0" fontId="16" fillId="0" borderId="914" xfId="3" applyFont="1" applyBorder="1" applyAlignment="1">
      <alignment horizontal="left" vertical="center" wrapText="1"/>
    </xf>
    <xf numFmtId="0" fontId="16" fillId="0" borderId="915" xfId="3" applyFont="1" applyBorder="1" applyAlignment="1">
      <alignment horizontal="left" vertical="center" wrapText="1"/>
    </xf>
    <xf numFmtId="0" fontId="12" fillId="2" borderId="916" xfId="3" applyFont="1" applyFill="1" applyBorder="1" applyAlignment="1">
      <alignment horizontal="center" vertical="center"/>
    </xf>
    <xf numFmtId="0" fontId="12" fillId="2" borderId="917" xfId="3" applyFont="1" applyFill="1" applyBorder="1" applyAlignment="1">
      <alignment horizontal="center" vertical="center"/>
    </xf>
    <xf numFmtId="0" fontId="18" fillId="0" borderId="918" xfId="3" applyFont="1" applyBorder="1" applyAlignment="1">
      <alignment horizontal="left" vertical="center" shrinkToFit="1"/>
    </xf>
    <xf numFmtId="0" fontId="18" fillId="0" borderId="919" xfId="3" applyFont="1" applyBorder="1" applyAlignment="1">
      <alignment horizontal="left" vertical="center" shrinkToFit="1"/>
    </xf>
    <xf numFmtId="0" fontId="18" fillId="0" borderId="920" xfId="3" applyFont="1" applyBorder="1" applyAlignment="1">
      <alignment horizontal="left" vertical="center" shrinkToFit="1"/>
    </xf>
    <xf numFmtId="0" fontId="12" fillId="5" borderId="927" xfId="3" applyFont="1" applyFill="1" applyBorder="1" applyAlignment="1">
      <alignment horizontal="left" vertical="top" wrapText="1"/>
    </xf>
    <xf numFmtId="0" fontId="12" fillId="5" borderId="928" xfId="3" applyFont="1" applyFill="1" applyBorder="1" applyAlignment="1">
      <alignment horizontal="left" vertical="top" wrapText="1"/>
    </xf>
    <xf numFmtId="0" fontId="12" fillId="2" borderId="921" xfId="3" applyFont="1" applyFill="1" applyBorder="1" applyAlignment="1">
      <alignment horizontal="center" vertical="center"/>
    </xf>
    <xf numFmtId="0" fontId="12" fillId="2" borderId="922" xfId="3" applyFont="1" applyFill="1" applyBorder="1" applyAlignment="1">
      <alignment horizontal="center" vertical="center"/>
    </xf>
    <xf numFmtId="0" fontId="19" fillId="0" borderId="923" xfId="3" applyFont="1" applyBorder="1" applyAlignment="1">
      <alignment horizontal="left" vertical="center" shrinkToFit="1"/>
    </xf>
    <xf numFmtId="0" fontId="19" fillId="0" borderId="924" xfId="3" applyFont="1" applyBorder="1" applyAlignment="1">
      <alignment horizontal="left" vertical="center" shrinkToFit="1"/>
    </xf>
    <xf numFmtId="0" fontId="19" fillId="0" borderId="925" xfId="3" applyFont="1" applyBorder="1" applyAlignment="1">
      <alignment horizontal="left" vertical="center" shrinkToFit="1"/>
    </xf>
    <xf numFmtId="0" fontId="12" fillId="2" borderId="934" xfId="3" applyFont="1" applyFill="1" applyBorder="1" applyAlignment="1">
      <alignment horizontal="center" vertical="center"/>
    </xf>
    <xf numFmtId="0" fontId="12" fillId="2" borderId="935" xfId="3" applyFont="1" applyFill="1" applyBorder="1" applyAlignment="1">
      <alignment horizontal="center" vertical="center"/>
    </xf>
    <xf numFmtId="0" fontId="19" fillId="0" borderId="936" xfId="3" applyFont="1" applyBorder="1" applyAlignment="1">
      <alignment horizontal="left" vertical="center" shrinkToFit="1"/>
    </xf>
    <xf numFmtId="0" fontId="19" fillId="0" borderId="937" xfId="3" applyFont="1" applyBorder="1" applyAlignment="1">
      <alignment horizontal="left" vertical="center" shrinkToFit="1"/>
    </xf>
    <xf numFmtId="0" fontId="19" fillId="0" borderId="938" xfId="3" applyFont="1" applyBorder="1" applyAlignment="1">
      <alignment horizontal="left" vertical="center" shrinkToFit="1"/>
    </xf>
    <xf numFmtId="0" fontId="18" fillId="0" borderId="923" xfId="3" applyFont="1" applyBorder="1" applyAlignment="1">
      <alignment horizontal="left" vertical="center" shrinkToFit="1"/>
    </xf>
    <xf numFmtId="0" fontId="18" fillId="0" borderId="924" xfId="3" applyFont="1" applyBorder="1" applyAlignment="1">
      <alignment horizontal="left" vertical="center" shrinkToFit="1"/>
    </xf>
    <xf numFmtId="0" fontId="18" fillId="0" borderId="925" xfId="3" applyFont="1" applyBorder="1" applyAlignment="1">
      <alignment horizontal="left" vertical="center" shrinkToFit="1"/>
    </xf>
    <xf numFmtId="0" fontId="12" fillId="2" borderId="926" xfId="3" applyFont="1" applyFill="1" applyBorder="1" applyAlignment="1">
      <alignment horizontal="center" vertical="center" wrapText="1"/>
    </xf>
    <xf numFmtId="0" fontId="12" fillId="2" borderId="927" xfId="3" applyFont="1" applyFill="1" applyBorder="1" applyAlignment="1">
      <alignment horizontal="center" vertical="center" wrapText="1"/>
    </xf>
    <xf numFmtId="0" fontId="16" fillId="0" borderId="927" xfId="3" applyFont="1" applyBorder="1" applyAlignment="1">
      <alignment horizontal="left" vertical="center" wrapText="1"/>
    </xf>
    <xf numFmtId="0" fontId="16" fillId="0" borderId="928" xfId="3" applyFont="1" applyBorder="1" applyAlignment="1">
      <alignment horizontal="left" vertical="center" wrapText="1"/>
    </xf>
    <xf numFmtId="0" fontId="12" fillId="2" borderId="929" xfId="3" applyFont="1" applyFill="1" applyBorder="1" applyAlignment="1">
      <alignment horizontal="center" vertical="center"/>
    </xf>
    <xf numFmtId="0" fontId="12" fillId="2" borderId="930" xfId="3" applyFont="1" applyFill="1" applyBorder="1" applyAlignment="1">
      <alignment horizontal="center" vertical="center"/>
    </xf>
    <xf numFmtId="0" fontId="12" fillId="2" borderId="931" xfId="3" applyFont="1" applyFill="1" applyBorder="1" applyAlignment="1">
      <alignment horizontal="center" vertical="center"/>
    </xf>
    <xf numFmtId="0" fontId="13" fillId="0" borderId="932" xfId="3" applyFont="1" applyBorder="1" applyAlignment="1">
      <alignment horizontal="left" vertical="top" wrapText="1"/>
    </xf>
    <xf numFmtId="0" fontId="13" fillId="0" borderId="930" xfId="3" applyFont="1" applyBorder="1" applyAlignment="1">
      <alignment horizontal="left" vertical="top" wrapText="1"/>
    </xf>
    <xf numFmtId="0" fontId="13" fillId="0" borderId="933" xfId="3" applyFont="1" applyBorder="1" applyAlignment="1">
      <alignment horizontal="left" vertical="top" wrapText="1"/>
    </xf>
    <xf numFmtId="0" fontId="12" fillId="2" borderId="926" xfId="3" applyFont="1" applyFill="1" applyBorder="1" applyAlignment="1">
      <alignment horizontal="center" vertical="center"/>
    </xf>
    <xf numFmtId="0" fontId="12" fillId="2" borderId="927" xfId="3" applyFont="1" applyFill="1" applyBorder="1" applyAlignment="1">
      <alignment horizontal="center" vertical="center"/>
    </xf>
    <xf numFmtId="0" fontId="12" fillId="2" borderId="939" xfId="3" applyFont="1" applyFill="1" applyBorder="1" applyAlignment="1">
      <alignment horizontal="center" vertical="center" wrapText="1"/>
    </xf>
    <xf numFmtId="0" fontId="12" fillId="2" borderId="950" xfId="3" applyFont="1" applyFill="1" applyBorder="1" applyAlignment="1">
      <alignment horizontal="center" vertical="center"/>
    </xf>
    <xf numFmtId="0" fontId="12" fillId="2" borderId="951" xfId="3" applyFont="1" applyFill="1" applyBorder="1" applyAlignment="1">
      <alignment horizontal="center" vertical="center"/>
    </xf>
    <xf numFmtId="0" fontId="12" fillId="2" borderId="952" xfId="3" applyFont="1" applyFill="1" applyBorder="1" applyAlignment="1">
      <alignment horizontal="center" vertical="center"/>
    </xf>
    <xf numFmtId="0" fontId="13" fillId="0" borderId="953" xfId="3" applyFont="1" applyBorder="1" applyAlignment="1">
      <alignment horizontal="left" vertical="top" wrapText="1"/>
    </xf>
    <xf numFmtId="0" fontId="13" fillId="0" borderId="951" xfId="3" applyFont="1" applyBorder="1" applyAlignment="1">
      <alignment horizontal="left" vertical="top" wrapText="1"/>
    </xf>
    <xf numFmtId="0" fontId="13" fillId="0" borderId="954" xfId="3" applyFont="1" applyBorder="1" applyAlignment="1">
      <alignment horizontal="left" vertical="top" wrapText="1"/>
    </xf>
    <xf numFmtId="0" fontId="12" fillId="2" borderId="945" xfId="3" applyFont="1" applyFill="1" applyBorder="1" applyAlignment="1">
      <alignment horizontal="center" vertical="center"/>
    </xf>
    <xf numFmtId="0" fontId="12" fillId="2" borderId="946" xfId="3" applyFont="1" applyFill="1" applyBorder="1" applyAlignment="1">
      <alignment horizontal="center" vertical="center"/>
    </xf>
    <xf numFmtId="0" fontId="19" fillId="0" borderId="947" xfId="3" applyFont="1" applyBorder="1" applyAlignment="1">
      <alignment horizontal="left" vertical="center" shrinkToFit="1"/>
    </xf>
    <xf numFmtId="0" fontId="19" fillId="0" borderId="948" xfId="3" applyFont="1" applyBorder="1" applyAlignment="1">
      <alignment horizontal="left" vertical="center" shrinkToFit="1"/>
    </xf>
    <xf numFmtId="0" fontId="19" fillId="0" borderId="949" xfId="3" applyFont="1" applyBorder="1" applyAlignment="1">
      <alignment horizontal="left" vertical="center" shrinkToFit="1"/>
    </xf>
    <xf numFmtId="0" fontId="12" fillId="2" borderId="940" xfId="3" applyFont="1" applyFill="1" applyBorder="1" applyAlignment="1">
      <alignment horizontal="center" vertical="center"/>
    </xf>
    <xf numFmtId="0" fontId="12" fillId="2" borderId="941" xfId="3" applyFont="1" applyFill="1" applyBorder="1" applyAlignment="1">
      <alignment horizontal="center" vertical="center"/>
    </xf>
    <xf numFmtId="0" fontId="18" fillId="0" borderId="942" xfId="3" applyFont="1" applyBorder="1" applyAlignment="1">
      <alignment horizontal="left" vertical="center" shrinkToFit="1"/>
    </xf>
    <xf numFmtId="0" fontId="18" fillId="0" borderId="943" xfId="3" applyFont="1" applyBorder="1" applyAlignment="1">
      <alignment horizontal="left" vertical="center" shrinkToFit="1"/>
    </xf>
    <xf numFmtId="0" fontId="18" fillId="0" borderId="944" xfId="3" applyFont="1" applyBorder="1" applyAlignment="1">
      <alignment horizontal="left" vertical="center" shrinkToFit="1"/>
    </xf>
    <xf numFmtId="0" fontId="18" fillId="0" borderId="947" xfId="3" applyFont="1" applyBorder="1" applyAlignment="1">
      <alignment horizontal="left" vertical="center" shrinkToFit="1"/>
    </xf>
    <xf numFmtId="0" fontId="18" fillId="0" borderId="948" xfId="3" applyFont="1" applyBorder="1" applyAlignment="1">
      <alignment horizontal="left" vertical="center" shrinkToFit="1"/>
    </xf>
    <xf numFmtId="0" fontId="18" fillId="0" borderId="949" xfId="3" applyFont="1" applyBorder="1" applyAlignment="1">
      <alignment horizontal="left" vertical="center" shrinkToFit="1"/>
    </xf>
    <xf numFmtId="0" fontId="12" fillId="2" borderId="955" xfId="3" applyFont="1" applyFill="1" applyBorder="1" applyAlignment="1">
      <alignment horizontal="center" vertical="center"/>
    </xf>
    <xf numFmtId="0" fontId="12" fillId="2" borderId="956" xfId="3" applyFont="1" applyFill="1" applyBorder="1" applyAlignment="1">
      <alignment horizontal="center" vertical="center"/>
    </xf>
    <xf numFmtId="0" fontId="19" fillId="0" borderId="957" xfId="3" applyFont="1" applyBorder="1" applyAlignment="1">
      <alignment horizontal="left" vertical="center" shrinkToFit="1"/>
    </xf>
    <xf numFmtId="0" fontId="19" fillId="0" borderId="958" xfId="3" applyFont="1" applyBorder="1" applyAlignment="1">
      <alignment horizontal="left" vertical="center" shrinkToFit="1"/>
    </xf>
    <xf numFmtId="0" fontId="19" fillId="0" borderId="959" xfId="3" applyFont="1" applyBorder="1" applyAlignment="1">
      <alignment horizontal="left" vertical="center" shrinkToFit="1"/>
    </xf>
    <xf numFmtId="0" fontId="12" fillId="2" borderId="960" xfId="3" applyFont="1" applyFill="1" applyBorder="1" applyAlignment="1">
      <alignment horizontal="center" vertical="center" wrapText="1"/>
    </xf>
    <xf numFmtId="0" fontId="12" fillId="2" borderId="961" xfId="3" applyFont="1" applyFill="1" applyBorder="1" applyAlignment="1">
      <alignment horizontal="center" vertical="center" wrapText="1"/>
    </xf>
    <xf numFmtId="0" fontId="12" fillId="2" borderId="962" xfId="3" applyFont="1" applyFill="1" applyBorder="1" applyAlignment="1">
      <alignment horizontal="center" vertical="center" wrapText="1"/>
    </xf>
    <xf numFmtId="0" fontId="12" fillId="5" borderId="960" xfId="3" applyFont="1" applyFill="1" applyBorder="1" applyAlignment="1">
      <alignment horizontal="left" vertical="top" wrapText="1"/>
    </xf>
    <xf numFmtId="0" fontId="12" fillId="5" borderId="961" xfId="3" applyFont="1" applyFill="1" applyBorder="1" applyAlignment="1">
      <alignment horizontal="left" vertical="top" wrapText="1"/>
    </xf>
    <xf numFmtId="0" fontId="12" fillId="5" borderId="962" xfId="3" applyFont="1" applyFill="1" applyBorder="1" applyAlignment="1">
      <alignment horizontal="left" vertical="top" wrapText="1"/>
    </xf>
    <xf numFmtId="0" fontId="15" fillId="5" borderId="960" xfId="3" applyFont="1" applyFill="1" applyBorder="1" applyAlignment="1">
      <alignment horizontal="center" vertical="center" wrapText="1"/>
    </xf>
    <xf numFmtId="0" fontId="15" fillId="5" borderId="962" xfId="3" applyFont="1" applyFill="1" applyBorder="1" applyAlignment="1">
      <alignment horizontal="center" vertical="center" wrapText="1"/>
    </xf>
    <xf numFmtId="0" fontId="21" fillId="0" borderId="960" xfId="3" applyFont="1" applyBorder="1" applyAlignment="1">
      <alignment horizontal="left" vertical="center" wrapText="1"/>
    </xf>
    <xf numFmtId="0" fontId="21" fillId="0" borderId="961" xfId="3" applyFont="1" applyBorder="1" applyAlignment="1">
      <alignment horizontal="left" vertical="center" wrapText="1"/>
    </xf>
    <xf numFmtId="0" fontId="21" fillId="0" borderId="962" xfId="3" applyFont="1" applyBorder="1" applyAlignment="1">
      <alignment horizontal="left" vertical="center" wrapText="1"/>
    </xf>
    <xf numFmtId="0" fontId="12" fillId="2" borderId="960" xfId="3" applyFont="1" applyFill="1" applyBorder="1" applyAlignment="1">
      <alignment horizontal="center" vertical="center"/>
    </xf>
    <xf numFmtId="0" fontId="12" fillId="2" borderId="961" xfId="3" applyFont="1" applyFill="1" applyBorder="1" applyAlignment="1">
      <alignment horizontal="center" vertical="center"/>
    </xf>
    <xf numFmtId="0" fontId="16" fillId="0" borderId="961" xfId="3" applyFont="1" applyBorder="1" applyAlignment="1">
      <alignment horizontal="left" vertical="center" wrapText="1"/>
    </xf>
    <xf numFmtId="0" fontId="16" fillId="0" borderId="962" xfId="3" applyFont="1" applyBorder="1" applyAlignment="1">
      <alignment horizontal="left" vertical="center" wrapText="1"/>
    </xf>
    <xf numFmtId="0" fontId="12" fillId="2" borderId="963" xfId="3" applyFont="1" applyFill="1" applyBorder="1" applyAlignment="1">
      <alignment horizontal="center" vertical="center"/>
    </xf>
    <xf numFmtId="0" fontId="12" fillId="2" borderId="964" xfId="3" applyFont="1" applyFill="1" applyBorder="1" applyAlignment="1">
      <alignment horizontal="center" vertical="center"/>
    </xf>
    <xf numFmtId="0" fontId="18" fillId="0" borderId="965" xfId="3" applyFont="1" applyBorder="1" applyAlignment="1">
      <alignment horizontal="left" vertical="center" shrinkToFit="1"/>
    </xf>
    <xf numFmtId="0" fontId="18" fillId="0" borderId="966" xfId="3" applyFont="1" applyBorder="1" applyAlignment="1">
      <alignment horizontal="left" vertical="center" shrinkToFit="1"/>
    </xf>
    <xf numFmtId="0" fontId="18" fillId="0" borderId="967" xfId="3" applyFont="1" applyBorder="1" applyAlignment="1">
      <alignment horizontal="left" vertical="center" shrinkToFit="1"/>
    </xf>
    <xf numFmtId="0" fontId="12" fillId="5" borderId="974" xfId="3" applyFont="1" applyFill="1" applyBorder="1" applyAlignment="1">
      <alignment horizontal="left" vertical="top" wrapText="1"/>
    </xf>
    <xf numFmtId="0" fontId="12" fillId="5" borderId="975" xfId="3" applyFont="1" applyFill="1" applyBorder="1" applyAlignment="1">
      <alignment horizontal="left" vertical="top" wrapText="1"/>
    </xf>
    <xf numFmtId="0" fontId="12" fillId="2" borderId="968" xfId="3" applyFont="1" applyFill="1" applyBorder="1" applyAlignment="1">
      <alignment horizontal="center" vertical="center"/>
    </xf>
    <xf numFmtId="0" fontId="12" fillId="2" borderId="969" xfId="3" applyFont="1" applyFill="1" applyBorder="1" applyAlignment="1">
      <alignment horizontal="center" vertical="center"/>
    </xf>
    <xf numFmtId="0" fontId="19" fillId="0" borderId="970" xfId="3" applyFont="1" applyBorder="1" applyAlignment="1">
      <alignment horizontal="left" vertical="center" shrinkToFit="1"/>
    </xf>
    <xf numFmtId="0" fontId="19" fillId="0" borderId="971" xfId="3" applyFont="1" applyBorder="1" applyAlignment="1">
      <alignment horizontal="left" vertical="center" shrinkToFit="1"/>
    </xf>
    <xf numFmtId="0" fontId="19" fillId="0" borderId="972" xfId="3" applyFont="1" applyBorder="1" applyAlignment="1">
      <alignment horizontal="left" vertical="center" shrinkToFit="1"/>
    </xf>
    <xf numFmtId="0" fontId="12" fillId="2" borderId="981" xfId="3" applyFont="1" applyFill="1" applyBorder="1" applyAlignment="1">
      <alignment horizontal="center" vertical="center"/>
    </xf>
    <xf numFmtId="0" fontId="12" fillId="2" borderId="982" xfId="3" applyFont="1" applyFill="1" applyBorder="1" applyAlignment="1">
      <alignment horizontal="center" vertical="center"/>
    </xf>
    <xf numFmtId="0" fontId="19" fillId="0" borderId="983" xfId="3" applyFont="1" applyBorder="1" applyAlignment="1">
      <alignment horizontal="left" vertical="center" shrinkToFit="1"/>
    </xf>
    <xf numFmtId="0" fontId="19" fillId="0" borderId="984" xfId="3" applyFont="1" applyBorder="1" applyAlignment="1">
      <alignment horizontal="left" vertical="center" shrinkToFit="1"/>
    </xf>
    <xf numFmtId="0" fontId="19" fillId="0" borderId="985" xfId="3" applyFont="1" applyBorder="1" applyAlignment="1">
      <alignment horizontal="left" vertical="center" shrinkToFit="1"/>
    </xf>
    <xf numFmtId="0" fontId="18" fillId="0" borderId="970" xfId="3" applyFont="1" applyBorder="1" applyAlignment="1">
      <alignment horizontal="left" vertical="center" shrinkToFit="1"/>
    </xf>
    <xf numFmtId="0" fontId="18" fillId="0" borderId="971" xfId="3" applyFont="1" applyBorder="1" applyAlignment="1">
      <alignment horizontal="left" vertical="center" shrinkToFit="1"/>
    </xf>
    <xf numFmtId="0" fontId="18" fillId="0" borderId="972" xfId="3" applyFont="1" applyBorder="1" applyAlignment="1">
      <alignment horizontal="left" vertical="center" shrinkToFit="1"/>
    </xf>
    <xf numFmtId="0" fontId="12" fillId="2" borderId="973" xfId="3" applyFont="1" applyFill="1" applyBorder="1" applyAlignment="1">
      <alignment horizontal="center" vertical="center" wrapText="1"/>
    </xf>
    <xf numFmtId="0" fontId="12" fillId="2" borderId="974" xfId="3" applyFont="1" applyFill="1" applyBorder="1" applyAlignment="1">
      <alignment horizontal="center" vertical="center" wrapText="1"/>
    </xf>
    <xf numFmtId="0" fontId="16" fillId="0" borderId="974" xfId="3" applyFont="1" applyBorder="1" applyAlignment="1">
      <alignment horizontal="left" vertical="center" wrapText="1"/>
    </xf>
    <xf numFmtId="0" fontId="16" fillId="0" borderId="975" xfId="3" applyFont="1" applyBorder="1" applyAlignment="1">
      <alignment horizontal="left" vertical="center" wrapText="1"/>
    </xf>
    <xf numFmtId="0" fontId="12" fillId="2" borderId="976" xfId="3" applyFont="1" applyFill="1" applyBorder="1" applyAlignment="1">
      <alignment horizontal="center" vertical="center"/>
    </xf>
    <xf numFmtId="0" fontId="12" fillId="2" borderId="977" xfId="3" applyFont="1" applyFill="1" applyBorder="1" applyAlignment="1">
      <alignment horizontal="center" vertical="center"/>
    </xf>
    <xf numFmtId="0" fontId="12" fillId="2" borderId="978" xfId="3" applyFont="1" applyFill="1" applyBorder="1" applyAlignment="1">
      <alignment horizontal="center" vertical="center"/>
    </xf>
    <xf numFmtId="0" fontId="13" fillId="0" borderId="979" xfId="3" applyFont="1" applyBorder="1" applyAlignment="1">
      <alignment horizontal="left" vertical="top" wrapText="1"/>
    </xf>
    <xf numFmtId="0" fontId="13" fillId="0" borderId="977" xfId="3" applyFont="1" applyBorder="1" applyAlignment="1">
      <alignment horizontal="left" vertical="top" wrapText="1"/>
    </xf>
    <xf numFmtId="0" fontId="13" fillId="0" borderId="980" xfId="3" applyFont="1" applyBorder="1" applyAlignment="1">
      <alignment horizontal="left" vertical="top" wrapText="1"/>
    </xf>
    <xf numFmtId="0" fontId="12" fillId="2" borderId="973" xfId="3" applyFont="1" applyFill="1" applyBorder="1" applyAlignment="1">
      <alignment horizontal="center" vertical="center"/>
    </xf>
    <xf numFmtId="0" fontId="12" fillId="2" borderId="974" xfId="3" applyFont="1" applyFill="1" applyBorder="1" applyAlignment="1">
      <alignment horizontal="center" vertical="center"/>
    </xf>
    <xf numFmtId="0" fontId="12" fillId="2" borderId="986" xfId="3" applyFont="1" applyFill="1" applyBorder="1" applyAlignment="1">
      <alignment horizontal="center" vertical="center" wrapText="1"/>
    </xf>
    <xf numFmtId="0" fontId="12" fillId="2" borderId="997" xfId="3" applyFont="1" applyFill="1" applyBorder="1" applyAlignment="1">
      <alignment horizontal="center" vertical="center"/>
    </xf>
    <xf numFmtId="0" fontId="12" fillId="2" borderId="998" xfId="3" applyFont="1" applyFill="1" applyBorder="1" applyAlignment="1">
      <alignment horizontal="center" vertical="center"/>
    </xf>
    <xf numFmtId="0" fontId="12" fillId="2" borderId="999" xfId="3" applyFont="1" applyFill="1" applyBorder="1" applyAlignment="1">
      <alignment horizontal="center" vertical="center"/>
    </xf>
    <xf numFmtId="0" fontId="13" fillId="0" borderId="1000" xfId="3" applyFont="1" applyBorder="1" applyAlignment="1">
      <alignment horizontal="left" vertical="top" wrapText="1"/>
    </xf>
    <xf numFmtId="0" fontId="13" fillId="0" borderId="998" xfId="3" applyFont="1" applyBorder="1" applyAlignment="1">
      <alignment horizontal="left" vertical="top" wrapText="1"/>
    </xf>
    <xf numFmtId="0" fontId="13" fillId="0" borderId="1001" xfId="3" applyFont="1" applyBorder="1" applyAlignment="1">
      <alignment horizontal="left" vertical="top" wrapText="1"/>
    </xf>
    <xf numFmtId="0" fontId="12" fillId="2" borderId="992" xfId="3" applyFont="1" applyFill="1" applyBorder="1" applyAlignment="1">
      <alignment horizontal="center" vertical="center"/>
    </xf>
    <xf numFmtId="0" fontId="12" fillId="2" borderId="993" xfId="3" applyFont="1" applyFill="1" applyBorder="1" applyAlignment="1">
      <alignment horizontal="center" vertical="center"/>
    </xf>
    <xf numFmtId="0" fontId="19" fillId="0" borderId="994" xfId="3" applyFont="1" applyBorder="1" applyAlignment="1">
      <alignment horizontal="left" vertical="center" shrinkToFit="1"/>
    </xf>
    <xf numFmtId="0" fontId="19" fillId="0" borderId="995" xfId="3" applyFont="1" applyBorder="1" applyAlignment="1">
      <alignment horizontal="left" vertical="center" shrinkToFit="1"/>
    </xf>
    <xf numFmtId="0" fontId="19" fillId="0" borderId="996" xfId="3" applyFont="1" applyBorder="1" applyAlignment="1">
      <alignment horizontal="left" vertical="center" shrinkToFit="1"/>
    </xf>
    <xf numFmtId="0" fontId="12" fillId="2" borderId="987" xfId="3" applyFont="1" applyFill="1" applyBorder="1" applyAlignment="1">
      <alignment horizontal="center" vertical="center"/>
    </xf>
    <xf numFmtId="0" fontId="12" fillId="2" borderId="988" xfId="3" applyFont="1" applyFill="1" applyBorder="1" applyAlignment="1">
      <alignment horizontal="center" vertical="center"/>
    </xf>
    <xf numFmtId="0" fontId="18" fillId="0" borderId="989" xfId="3" applyFont="1" applyBorder="1" applyAlignment="1">
      <alignment horizontal="left" vertical="center" shrinkToFit="1"/>
    </xf>
    <xf numFmtId="0" fontId="18" fillId="0" borderId="990" xfId="3" applyFont="1" applyBorder="1" applyAlignment="1">
      <alignment horizontal="left" vertical="center" shrinkToFit="1"/>
    </xf>
    <xf numFmtId="0" fontId="18" fillId="0" borderId="991" xfId="3" applyFont="1" applyBorder="1" applyAlignment="1">
      <alignment horizontal="left" vertical="center" shrinkToFit="1"/>
    </xf>
    <xf numFmtId="0" fontId="18" fillId="0" borderId="994" xfId="3" applyFont="1" applyBorder="1" applyAlignment="1">
      <alignment horizontal="left" vertical="center" shrinkToFit="1"/>
    </xf>
    <xf numFmtId="0" fontId="18" fillId="0" borderId="995" xfId="3" applyFont="1" applyBorder="1" applyAlignment="1">
      <alignment horizontal="left" vertical="center" shrinkToFit="1"/>
    </xf>
    <xf numFmtId="0" fontId="18" fillId="0" borderId="996" xfId="3" applyFont="1" applyBorder="1" applyAlignment="1">
      <alignment horizontal="left" vertical="center" shrinkToFit="1"/>
    </xf>
    <xf numFmtId="0" fontId="12" fillId="2" borderId="1002" xfId="3" applyFont="1" applyFill="1" applyBorder="1" applyAlignment="1">
      <alignment horizontal="center" vertical="center"/>
    </xf>
    <xf numFmtId="0" fontId="12" fillId="2" borderId="1003" xfId="3" applyFont="1" applyFill="1" applyBorder="1" applyAlignment="1">
      <alignment horizontal="center" vertical="center"/>
    </xf>
    <xf numFmtId="0" fontId="19" fillId="0" borderId="1004" xfId="3" applyFont="1" applyBorder="1" applyAlignment="1">
      <alignment horizontal="left" vertical="center" shrinkToFit="1"/>
    </xf>
    <xf numFmtId="0" fontId="19" fillId="0" borderId="1005" xfId="3" applyFont="1" applyBorder="1" applyAlignment="1">
      <alignment horizontal="left" vertical="center" shrinkToFit="1"/>
    </xf>
    <xf numFmtId="0" fontId="19" fillId="0" borderId="1006" xfId="3" applyFont="1" applyBorder="1" applyAlignment="1">
      <alignment horizontal="left" vertical="center" shrinkToFit="1"/>
    </xf>
    <xf numFmtId="0" fontId="12" fillId="2" borderId="1007" xfId="3" applyFont="1" applyFill="1" applyBorder="1" applyAlignment="1">
      <alignment horizontal="center" vertical="center" wrapText="1"/>
    </xf>
    <xf numFmtId="0" fontId="12" fillId="2" borderId="1008" xfId="3" applyFont="1" applyFill="1" applyBorder="1" applyAlignment="1">
      <alignment horizontal="center" vertical="center" wrapText="1"/>
    </xf>
    <xf numFmtId="0" fontId="12" fillId="2" borderId="1009" xfId="3" applyFont="1" applyFill="1" applyBorder="1" applyAlignment="1">
      <alignment horizontal="center" vertical="center" wrapText="1"/>
    </xf>
    <xf numFmtId="0" fontId="12" fillId="5" borderId="1007" xfId="3" applyFont="1" applyFill="1" applyBorder="1" applyAlignment="1">
      <alignment horizontal="left" vertical="top" wrapText="1"/>
    </xf>
    <xf numFmtId="0" fontId="12" fillId="5" borderId="1008" xfId="3" applyFont="1" applyFill="1" applyBorder="1" applyAlignment="1">
      <alignment horizontal="left" vertical="top" wrapText="1"/>
    </xf>
    <xf numFmtId="0" fontId="12" fillId="5" borderId="1009" xfId="3" applyFont="1" applyFill="1" applyBorder="1" applyAlignment="1">
      <alignment horizontal="left" vertical="top" wrapText="1"/>
    </xf>
    <xf numFmtId="0" fontId="15" fillId="5" borderId="1007" xfId="3" applyFont="1" applyFill="1" applyBorder="1" applyAlignment="1">
      <alignment horizontal="center" vertical="center" wrapText="1"/>
    </xf>
    <xf numFmtId="0" fontId="15" fillId="5" borderId="1009" xfId="3" applyFont="1" applyFill="1" applyBorder="1" applyAlignment="1">
      <alignment horizontal="center" vertical="center" wrapText="1"/>
    </xf>
    <xf numFmtId="0" fontId="21" fillId="0" borderId="1007" xfId="3" applyFont="1" applyBorder="1" applyAlignment="1">
      <alignment horizontal="left" vertical="center" wrapText="1"/>
    </xf>
    <xf numFmtId="0" fontId="21" fillId="0" borderId="1008" xfId="3" applyFont="1" applyBorder="1" applyAlignment="1">
      <alignment horizontal="left" vertical="center" wrapText="1"/>
    </xf>
    <xf numFmtId="0" fontId="21" fillId="0" borderId="1009" xfId="3" applyFont="1" applyBorder="1" applyAlignment="1">
      <alignment horizontal="left" vertical="center" wrapText="1"/>
    </xf>
    <xf numFmtId="0" fontId="12" fillId="2" borderId="1007" xfId="3" applyFont="1" applyFill="1" applyBorder="1" applyAlignment="1">
      <alignment horizontal="center" vertical="center"/>
    </xf>
    <xf numFmtId="0" fontId="12" fillId="2" borderId="1008" xfId="3" applyFont="1" applyFill="1" applyBorder="1" applyAlignment="1">
      <alignment horizontal="center" vertical="center"/>
    </xf>
    <xf numFmtId="0" fontId="16" fillId="0" borderId="1008" xfId="3" applyFont="1" applyBorder="1" applyAlignment="1">
      <alignment horizontal="left" vertical="center" wrapText="1"/>
    </xf>
    <xf numFmtId="0" fontId="16" fillId="0" borderId="1009" xfId="3" applyFont="1" applyBorder="1" applyAlignment="1">
      <alignment horizontal="left" vertical="center" wrapText="1"/>
    </xf>
    <xf numFmtId="0" fontId="12" fillId="2" borderId="1010" xfId="3" applyFont="1" applyFill="1" applyBorder="1" applyAlignment="1">
      <alignment horizontal="center" vertical="center"/>
    </xf>
    <xf numFmtId="0" fontId="12" fillId="2" borderId="1011" xfId="3" applyFont="1" applyFill="1" applyBorder="1" applyAlignment="1">
      <alignment horizontal="center" vertical="center"/>
    </xf>
    <xf numFmtId="0" fontId="18" fillId="0" borderId="1012" xfId="3" applyFont="1" applyBorder="1" applyAlignment="1">
      <alignment horizontal="left" vertical="center" shrinkToFit="1"/>
    </xf>
    <xf numFmtId="0" fontId="18" fillId="0" borderId="1013" xfId="3" applyFont="1" applyBorder="1" applyAlignment="1">
      <alignment horizontal="left" vertical="center" shrinkToFit="1"/>
    </xf>
    <xf numFmtId="0" fontId="18" fillId="0" borderId="1014" xfId="3" applyFont="1" applyBorder="1" applyAlignment="1">
      <alignment horizontal="left" vertical="center" shrinkToFit="1"/>
    </xf>
    <xf numFmtId="0" fontId="12" fillId="5" borderId="1021" xfId="3" applyFont="1" applyFill="1" applyBorder="1" applyAlignment="1">
      <alignment horizontal="left" vertical="top" wrapText="1"/>
    </xf>
    <xf numFmtId="0" fontId="12" fillId="5" borderId="1022" xfId="3" applyFont="1" applyFill="1" applyBorder="1" applyAlignment="1">
      <alignment horizontal="left" vertical="top" wrapText="1"/>
    </xf>
    <xf numFmtId="0" fontId="12" fillId="2" borderId="1015" xfId="3" applyFont="1" applyFill="1" applyBorder="1" applyAlignment="1">
      <alignment horizontal="center" vertical="center"/>
    </xf>
    <xf numFmtId="0" fontId="12" fillId="2" borderId="1016" xfId="3" applyFont="1" applyFill="1" applyBorder="1" applyAlignment="1">
      <alignment horizontal="center" vertical="center"/>
    </xf>
    <xf numFmtId="0" fontId="19" fillId="0" borderId="1017" xfId="3" applyFont="1" applyBorder="1" applyAlignment="1">
      <alignment horizontal="left" vertical="center" shrinkToFit="1"/>
    </xf>
    <xf numFmtId="0" fontId="19" fillId="0" borderId="1018" xfId="3" applyFont="1" applyBorder="1" applyAlignment="1">
      <alignment horizontal="left" vertical="center" shrinkToFit="1"/>
    </xf>
    <xf numFmtId="0" fontId="19" fillId="0" borderId="1019" xfId="3" applyFont="1" applyBorder="1" applyAlignment="1">
      <alignment horizontal="left" vertical="center" shrinkToFit="1"/>
    </xf>
    <xf numFmtId="0" fontId="12" fillId="2" borderId="1028" xfId="3" applyFont="1" applyFill="1" applyBorder="1" applyAlignment="1">
      <alignment horizontal="center" vertical="center"/>
    </xf>
    <xf numFmtId="0" fontId="12" fillId="2" borderId="1029" xfId="3" applyFont="1" applyFill="1" applyBorder="1" applyAlignment="1">
      <alignment horizontal="center" vertical="center"/>
    </xf>
    <xf numFmtId="0" fontId="19" fillId="0" borderId="1030" xfId="3" applyFont="1" applyBorder="1" applyAlignment="1">
      <alignment horizontal="left" vertical="center" shrinkToFit="1"/>
    </xf>
    <xf numFmtId="0" fontId="19" fillId="0" borderId="1031" xfId="3" applyFont="1" applyBorder="1" applyAlignment="1">
      <alignment horizontal="left" vertical="center" shrinkToFit="1"/>
    </xf>
    <xf numFmtId="0" fontId="19" fillId="0" borderId="1032" xfId="3" applyFont="1" applyBorder="1" applyAlignment="1">
      <alignment horizontal="left" vertical="center" shrinkToFit="1"/>
    </xf>
    <xf numFmtId="0" fontId="18" fillId="0" borderId="1017" xfId="3" applyFont="1" applyBorder="1" applyAlignment="1">
      <alignment horizontal="left" vertical="center" shrinkToFit="1"/>
    </xf>
    <xf numFmtId="0" fontId="18" fillId="0" borderId="1018" xfId="3" applyFont="1" applyBorder="1" applyAlignment="1">
      <alignment horizontal="left" vertical="center" shrinkToFit="1"/>
    </xf>
    <xf numFmtId="0" fontId="18" fillId="0" borderId="1019" xfId="3" applyFont="1" applyBorder="1" applyAlignment="1">
      <alignment horizontal="left" vertical="center" shrinkToFit="1"/>
    </xf>
    <xf numFmtId="0" fontId="12" fillId="2" borderId="1020" xfId="3" applyFont="1" applyFill="1" applyBorder="1" applyAlignment="1">
      <alignment horizontal="center" vertical="center" wrapText="1"/>
    </xf>
    <xf numFmtId="0" fontId="12" fillId="2" borderId="1021" xfId="3" applyFont="1" applyFill="1" applyBorder="1" applyAlignment="1">
      <alignment horizontal="center" vertical="center" wrapText="1"/>
    </xf>
    <xf numFmtId="0" fontId="16" fillId="0" borderId="1021" xfId="3" applyFont="1" applyBorder="1" applyAlignment="1">
      <alignment horizontal="left" vertical="center" wrapText="1"/>
    </xf>
    <xf numFmtId="0" fontId="16" fillId="0" borderId="1022" xfId="3" applyFont="1" applyBorder="1" applyAlignment="1">
      <alignment horizontal="left" vertical="center" wrapText="1"/>
    </xf>
    <xf numFmtId="0" fontId="12" fillId="2" borderId="1023" xfId="3" applyFont="1" applyFill="1" applyBorder="1" applyAlignment="1">
      <alignment horizontal="center" vertical="center"/>
    </xf>
    <xf numFmtId="0" fontId="12" fillId="2" borderId="1024" xfId="3" applyFont="1" applyFill="1" applyBorder="1" applyAlignment="1">
      <alignment horizontal="center" vertical="center"/>
    </xf>
    <xf numFmtId="0" fontId="12" fillId="2" borderId="1025" xfId="3" applyFont="1" applyFill="1" applyBorder="1" applyAlignment="1">
      <alignment horizontal="center" vertical="center"/>
    </xf>
    <xf numFmtId="0" fontId="13" fillId="0" borderId="1026" xfId="3" applyFont="1" applyBorder="1" applyAlignment="1">
      <alignment horizontal="left" vertical="top" wrapText="1"/>
    </xf>
    <xf numFmtId="0" fontId="13" fillId="0" borderId="1024" xfId="3" applyFont="1" applyBorder="1" applyAlignment="1">
      <alignment horizontal="left" vertical="top" wrapText="1"/>
    </xf>
    <xf numFmtId="0" fontId="13" fillId="0" borderId="1027" xfId="3" applyFont="1" applyBorder="1" applyAlignment="1">
      <alignment horizontal="left" vertical="top" wrapText="1"/>
    </xf>
    <xf numFmtId="0" fontId="12" fillId="2" borderId="1020" xfId="3" applyFont="1" applyFill="1" applyBorder="1" applyAlignment="1">
      <alignment horizontal="center" vertical="center"/>
    </xf>
    <xf numFmtId="0" fontId="12" fillId="2" borderId="1021" xfId="3" applyFont="1" applyFill="1" applyBorder="1" applyAlignment="1">
      <alignment horizontal="center" vertical="center"/>
    </xf>
    <xf numFmtId="0" fontId="12" fillId="2" borderId="1033" xfId="3" applyFont="1" applyFill="1" applyBorder="1" applyAlignment="1">
      <alignment horizontal="center" vertical="center" wrapText="1"/>
    </xf>
    <xf numFmtId="0" fontId="12" fillId="2" borderId="1044" xfId="3" applyFont="1" applyFill="1" applyBorder="1" applyAlignment="1">
      <alignment horizontal="center" vertical="center"/>
    </xf>
    <xf numFmtId="0" fontId="12" fillId="2" borderId="1045" xfId="3" applyFont="1" applyFill="1" applyBorder="1" applyAlignment="1">
      <alignment horizontal="center" vertical="center"/>
    </xf>
    <xf numFmtId="0" fontId="12" fillId="2" borderId="1046" xfId="3" applyFont="1" applyFill="1" applyBorder="1" applyAlignment="1">
      <alignment horizontal="center" vertical="center"/>
    </xf>
    <xf numFmtId="0" fontId="13" fillId="0" borderId="1047" xfId="3" applyFont="1" applyBorder="1" applyAlignment="1">
      <alignment horizontal="left" vertical="top" wrapText="1"/>
    </xf>
    <xf numFmtId="0" fontId="13" fillId="0" borderId="1045" xfId="3" applyFont="1" applyBorder="1" applyAlignment="1">
      <alignment horizontal="left" vertical="top" wrapText="1"/>
    </xf>
    <xf numFmtId="0" fontId="13" fillId="0" borderId="1048" xfId="3" applyFont="1" applyBorder="1" applyAlignment="1">
      <alignment horizontal="left" vertical="top" wrapText="1"/>
    </xf>
    <xf numFmtId="0" fontId="12" fillId="2" borderId="1039" xfId="3" applyFont="1" applyFill="1" applyBorder="1" applyAlignment="1">
      <alignment horizontal="center" vertical="center"/>
    </xf>
    <xf numFmtId="0" fontId="12" fillId="2" borderId="1040" xfId="3" applyFont="1" applyFill="1" applyBorder="1" applyAlignment="1">
      <alignment horizontal="center" vertical="center"/>
    </xf>
    <xf numFmtId="0" fontId="19" fillId="0" borderId="1041" xfId="3" applyFont="1" applyBorder="1" applyAlignment="1">
      <alignment horizontal="left" vertical="center" shrinkToFit="1"/>
    </xf>
    <xf numFmtId="0" fontId="19" fillId="0" borderId="1042" xfId="3" applyFont="1" applyBorder="1" applyAlignment="1">
      <alignment horizontal="left" vertical="center" shrinkToFit="1"/>
    </xf>
    <xf numFmtId="0" fontId="19" fillId="0" borderId="1043" xfId="3" applyFont="1" applyBorder="1" applyAlignment="1">
      <alignment horizontal="left" vertical="center" shrinkToFit="1"/>
    </xf>
    <xf numFmtId="0" fontId="12" fillId="2" borderId="1034" xfId="3" applyFont="1" applyFill="1" applyBorder="1" applyAlignment="1">
      <alignment horizontal="center" vertical="center"/>
    </xf>
    <xf numFmtId="0" fontId="12" fillId="2" borderId="1035" xfId="3" applyFont="1" applyFill="1" applyBorder="1" applyAlignment="1">
      <alignment horizontal="center" vertical="center"/>
    </xf>
    <xf numFmtId="0" fontId="18" fillId="0" borderId="1036" xfId="3" applyFont="1" applyBorder="1" applyAlignment="1">
      <alignment horizontal="left" vertical="center" shrinkToFit="1"/>
    </xf>
    <xf numFmtId="0" fontId="18" fillId="0" borderId="1037" xfId="3" applyFont="1" applyBorder="1" applyAlignment="1">
      <alignment horizontal="left" vertical="center" shrinkToFit="1"/>
    </xf>
    <xf numFmtId="0" fontId="18" fillId="0" borderId="1038" xfId="3" applyFont="1" applyBorder="1" applyAlignment="1">
      <alignment horizontal="left" vertical="center" shrinkToFit="1"/>
    </xf>
    <xf numFmtId="0" fontId="18" fillId="0" borderId="1041" xfId="3" applyFont="1" applyBorder="1" applyAlignment="1">
      <alignment horizontal="left" vertical="center" shrinkToFit="1"/>
    </xf>
    <xf numFmtId="0" fontId="18" fillId="0" borderId="1042" xfId="3" applyFont="1" applyBorder="1" applyAlignment="1">
      <alignment horizontal="left" vertical="center" shrinkToFit="1"/>
    </xf>
    <xf numFmtId="0" fontId="18" fillId="0" borderId="1043" xfId="3" applyFont="1" applyBorder="1" applyAlignment="1">
      <alignment horizontal="left" vertical="center" shrinkToFit="1"/>
    </xf>
    <xf numFmtId="0" fontId="12" fillId="2" borderId="1049" xfId="3" applyFont="1" applyFill="1" applyBorder="1" applyAlignment="1">
      <alignment horizontal="center" vertical="center"/>
    </xf>
    <xf numFmtId="0" fontId="12" fillId="2" borderId="1050" xfId="3" applyFont="1" applyFill="1" applyBorder="1" applyAlignment="1">
      <alignment horizontal="center" vertical="center"/>
    </xf>
    <xf numFmtId="0" fontId="19" fillId="0" borderId="1051" xfId="3" applyFont="1" applyBorder="1" applyAlignment="1">
      <alignment horizontal="left" vertical="center" shrinkToFit="1"/>
    </xf>
    <xf numFmtId="0" fontId="19" fillId="0" borderId="1052" xfId="3" applyFont="1" applyBorder="1" applyAlignment="1">
      <alignment horizontal="left" vertical="center" shrinkToFit="1"/>
    </xf>
    <xf numFmtId="0" fontId="19" fillId="0" borderId="1053" xfId="3" applyFont="1" applyBorder="1" applyAlignment="1">
      <alignment horizontal="left" vertical="center" shrinkToFit="1"/>
    </xf>
    <xf numFmtId="0" fontId="12" fillId="2" borderId="1054" xfId="3" applyFont="1" applyFill="1" applyBorder="1" applyAlignment="1">
      <alignment horizontal="center" vertical="center" wrapText="1"/>
    </xf>
    <xf numFmtId="0" fontId="12" fillId="2" borderId="1055" xfId="3" applyFont="1" applyFill="1" applyBorder="1" applyAlignment="1">
      <alignment horizontal="center" vertical="center" wrapText="1"/>
    </xf>
    <xf numFmtId="0" fontId="12" fillId="2" borderId="1056" xfId="3" applyFont="1" applyFill="1" applyBorder="1" applyAlignment="1">
      <alignment horizontal="center" vertical="center" wrapText="1"/>
    </xf>
    <xf numFmtId="0" fontId="12" fillId="5" borderId="1054" xfId="3" applyFont="1" applyFill="1" applyBorder="1" applyAlignment="1">
      <alignment horizontal="left" vertical="top" wrapText="1"/>
    </xf>
    <xf numFmtId="0" fontId="12" fillId="5" borderId="1055" xfId="3" applyFont="1" applyFill="1" applyBorder="1" applyAlignment="1">
      <alignment horizontal="left" vertical="top" wrapText="1"/>
    </xf>
    <xf numFmtId="0" fontId="12" fillId="5" borderId="1056" xfId="3" applyFont="1" applyFill="1" applyBorder="1" applyAlignment="1">
      <alignment horizontal="left" vertical="top" wrapText="1"/>
    </xf>
    <xf numFmtId="0" fontId="15" fillId="5" borderId="1054" xfId="3" applyFont="1" applyFill="1" applyBorder="1" applyAlignment="1">
      <alignment horizontal="center" vertical="center" wrapText="1"/>
    </xf>
    <xf numFmtId="0" fontId="15" fillId="5" borderId="1056" xfId="3" applyFont="1" applyFill="1" applyBorder="1" applyAlignment="1">
      <alignment horizontal="center" vertical="center" wrapText="1"/>
    </xf>
    <xf numFmtId="0" fontId="21" fillId="0" borderId="1054" xfId="3" applyFont="1" applyBorder="1" applyAlignment="1">
      <alignment horizontal="left" vertical="center" wrapText="1"/>
    </xf>
    <xf numFmtId="0" fontId="21" fillId="0" borderId="1055" xfId="3" applyFont="1" applyBorder="1" applyAlignment="1">
      <alignment horizontal="left" vertical="center" wrapText="1"/>
    </xf>
    <xf numFmtId="0" fontId="21" fillId="0" borderId="1056" xfId="3" applyFont="1" applyBorder="1" applyAlignment="1">
      <alignment horizontal="left" vertical="center" wrapText="1"/>
    </xf>
    <xf numFmtId="0" fontId="12" fillId="2" borderId="1054" xfId="3" applyFont="1" applyFill="1" applyBorder="1" applyAlignment="1">
      <alignment horizontal="center" vertical="center"/>
    </xf>
    <xf numFmtId="0" fontId="12" fillId="2" borderId="1055" xfId="3" applyFont="1" applyFill="1" applyBorder="1" applyAlignment="1">
      <alignment horizontal="center" vertical="center"/>
    </xf>
    <xf numFmtId="0" fontId="16" fillId="0" borderId="1055" xfId="3" applyFont="1" applyBorder="1" applyAlignment="1">
      <alignment horizontal="left" vertical="center" wrapText="1"/>
    </xf>
    <xf numFmtId="0" fontId="16" fillId="0" borderId="1056" xfId="3" applyFont="1" applyBorder="1" applyAlignment="1">
      <alignment horizontal="left" vertical="center" wrapText="1"/>
    </xf>
    <xf numFmtId="0" fontId="12" fillId="2" borderId="1057" xfId="3" applyFont="1" applyFill="1" applyBorder="1" applyAlignment="1">
      <alignment horizontal="center" vertical="center"/>
    </xf>
    <xf numFmtId="0" fontId="12" fillId="2" borderId="1058" xfId="3" applyFont="1" applyFill="1" applyBorder="1" applyAlignment="1">
      <alignment horizontal="center" vertical="center"/>
    </xf>
    <xf numFmtId="0" fontId="18" fillId="0" borderId="1059" xfId="3" applyFont="1" applyBorder="1" applyAlignment="1">
      <alignment horizontal="left" vertical="center" shrinkToFit="1"/>
    </xf>
    <xf numFmtId="0" fontId="18" fillId="0" borderId="1060" xfId="3" applyFont="1" applyBorder="1" applyAlignment="1">
      <alignment horizontal="left" vertical="center" shrinkToFit="1"/>
    </xf>
    <xf numFmtId="0" fontId="18" fillId="0" borderId="1061" xfId="3" applyFont="1" applyBorder="1" applyAlignment="1">
      <alignment horizontal="left" vertical="center" shrinkToFit="1"/>
    </xf>
    <xf numFmtId="0" fontId="12" fillId="5" borderId="1068" xfId="3" applyFont="1" applyFill="1" applyBorder="1" applyAlignment="1">
      <alignment horizontal="left" vertical="top" wrapText="1"/>
    </xf>
    <xf numFmtId="0" fontId="12" fillId="5" borderId="1069" xfId="3" applyFont="1" applyFill="1" applyBorder="1" applyAlignment="1">
      <alignment horizontal="left" vertical="top" wrapText="1"/>
    </xf>
    <xf numFmtId="0" fontId="12" fillId="2" borderId="1062" xfId="3" applyFont="1" applyFill="1" applyBorder="1" applyAlignment="1">
      <alignment horizontal="center" vertical="center"/>
    </xf>
    <xf numFmtId="0" fontId="12" fillId="2" borderId="1063" xfId="3" applyFont="1" applyFill="1" applyBorder="1" applyAlignment="1">
      <alignment horizontal="center" vertical="center"/>
    </xf>
    <xf numFmtId="0" fontId="19" fillId="0" borderId="1064" xfId="3" applyFont="1" applyBorder="1" applyAlignment="1">
      <alignment horizontal="left" vertical="center" shrinkToFit="1"/>
    </xf>
    <xf numFmtId="0" fontId="19" fillId="0" borderId="1065" xfId="3" applyFont="1" applyBorder="1" applyAlignment="1">
      <alignment horizontal="left" vertical="center" shrinkToFit="1"/>
    </xf>
    <xf numFmtId="0" fontId="19" fillId="0" borderId="1066" xfId="3" applyFont="1" applyBorder="1" applyAlignment="1">
      <alignment horizontal="left" vertical="center" shrinkToFit="1"/>
    </xf>
    <xf numFmtId="0" fontId="12" fillId="2" borderId="1075" xfId="3" applyFont="1" applyFill="1" applyBorder="1" applyAlignment="1">
      <alignment horizontal="center" vertical="center"/>
    </xf>
    <xf numFmtId="0" fontId="12" fillId="2" borderId="1076" xfId="3" applyFont="1" applyFill="1" applyBorder="1" applyAlignment="1">
      <alignment horizontal="center" vertical="center"/>
    </xf>
    <xf numFmtId="0" fontId="19" fillId="0" borderId="1077" xfId="3" applyFont="1" applyBorder="1" applyAlignment="1">
      <alignment horizontal="left" vertical="center" shrinkToFit="1"/>
    </xf>
    <xf numFmtId="0" fontId="19" fillId="0" borderId="1078" xfId="3" applyFont="1" applyBorder="1" applyAlignment="1">
      <alignment horizontal="left" vertical="center" shrinkToFit="1"/>
    </xf>
    <xf numFmtId="0" fontId="19" fillId="0" borderId="1079" xfId="3" applyFont="1" applyBorder="1" applyAlignment="1">
      <alignment horizontal="left" vertical="center" shrinkToFit="1"/>
    </xf>
    <xf numFmtId="0" fontId="18" fillId="0" borderId="1064" xfId="3" applyFont="1" applyBorder="1" applyAlignment="1">
      <alignment horizontal="left" vertical="center" shrinkToFit="1"/>
    </xf>
    <xf numFmtId="0" fontId="18" fillId="0" borderId="1065" xfId="3" applyFont="1" applyBorder="1" applyAlignment="1">
      <alignment horizontal="left" vertical="center" shrinkToFit="1"/>
    </xf>
    <xf numFmtId="0" fontId="18" fillId="0" borderId="1066" xfId="3" applyFont="1" applyBorder="1" applyAlignment="1">
      <alignment horizontal="left" vertical="center" shrinkToFit="1"/>
    </xf>
    <xf numFmtId="0" fontId="12" fillId="2" borderId="1067" xfId="3" applyFont="1" applyFill="1" applyBorder="1" applyAlignment="1">
      <alignment horizontal="center" vertical="center" wrapText="1"/>
    </xf>
    <xf numFmtId="0" fontId="12" fillId="2" borderId="1068" xfId="3" applyFont="1" applyFill="1" applyBorder="1" applyAlignment="1">
      <alignment horizontal="center" vertical="center" wrapText="1"/>
    </xf>
    <xf numFmtId="0" fontId="16" fillId="0" borderId="1068" xfId="3" applyFont="1" applyBorder="1" applyAlignment="1">
      <alignment horizontal="left" vertical="center" wrapText="1"/>
    </xf>
    <xf numFmtId="0" fontId="16" fillId="0" borderId="1069" xfId="3" applyFont="1" applyBorder="1" applyAlignment="1">
      <alignment horizontal="left" vertical="center" wrapText="1"/>
    </xf>
    <xf numFmtId="0" fontId="12" fillId="2" borderId="1070" xfId="3" applyFont="1" applyFill="1" applyBorder="1" applyAlignment="1">
      <alignment horizontal="center" vertical="center"/>
    </xf>
    <xf numFmtId="0" fontId="12" fillId="2" borderId="1071" xfId="3" applyFont="1" applyFill="1" applyBorder="1" applyAlignment="1">
      <alignment horizontal="center" vertical="center"/>
    </xf>
    <xf numFmtId="0" fontId="12" fillId="2" borderId="1072" xfId="3" applyFont="1" applyFill="1" applyBorder="1" applyAlignment="1">
      <alignment horizontal="center" vertical="center"/>
    </xf>
    <xf numFmtId="0" fontId="13" fillId="0" borderId="1073" xfId="3" applyFont="1" applyBorder="1" applyAlignment="1">
      <alignment horizontal="left" vertical="top" wrapText="1"/>
    </xf>
    <xf numFmtId="0" fontId="13" fillId="0" borderId="1071" xfId="3" applyFont="1" applyBorder="1" applyAlignment="1">
      <alignment horizontal="left" vertical="top" wrapText="1"/>
    </xf>
    <xf numFmtId="0" fontId="13" fillId="0" borderId="1074" xfId="3" applyFont="1" applyBorder="1" applyAlignment="1">
      <alignment horizontal="left" vertical="top" wrapText="1"/>
    </xf>
    <xf numFmtId="0" fontId="12" fillId="2" borderId="1067" xfId="3" applyFont="1" applyFill="1" applyBorder="1" applyAlignment="1">
      <alignment horizontal="center" vertical="center"/>
    </xf>
    <xf numFmtId="0" fontId="12" fillId="2" borderId="1068" xfId="3" applyFont="1" applyFill="1" applyBorder="1" applyAlignment="1">
      <alignment horizontal="center" vertical="center"/>
    </xf>
    <xf numFmtId="0" fontId="12" fillId="2" borderId="1080" xfId="3" applyFont="1" applyFill="1" applyBorder="1" applyAlignment="1">
      <alignment horizontal="center" vertical="center" wrapText="1"/>
    </xf>
    <xf numFmtId="0" fontId="12" fillId="2" borderId="1091" xfId="3" applyFont="1" applyFill="1" applyBorder="1" applyAlignment="1">
      <alignment horizontal="center" vertical="center"/>
    </xf>
    <xf numFmtId="0" fontId="12" fillId="2" borderId="1092" xfId="3" applyFont="1" applyFill="1" applyBorder="1" applyAlignment="1">
      <alignment horizontal="center" vertical="center"/>
    </xf>
    <xf numFmtId="0" fontId="12" fillId="2" borderId="1093" xfId="3" applyFont="1" applyFill="1" applyBorder="1" applyAlignment="1">
      <alignment horizontal="center" vertical="center"/>
    </xf>
    <xf numFmtId="0" fontId="13" fillId="0" borderId="1094" xfId="3" applyFont="1" applyBorder="1" applyAlignment="1">
      <alignment horizontal="left" vertical="top" wrapText="1"/>
    </xf>
    <xf numFmtId="0" fontId="13" fillId="0" borderId="1092" xfId="3" applyFont="1" applyBorder="1" applyAlignment="1">
      <alignment horizontal="left" vertical="top" wrapText="1"/>
    </xf>
    <xf numFmtId="0" fontId="13" fillId="0" borderId="1095" xfId="3" applyFont="1" applyBorder="1" applyAlignment="1">
      <alignment horizontal="left" vertical="top" wrapText="1"/>
    </xf>
    <xf numFmtId="0" fontId="12" fillId="2" borderId="1086" xfId="3" applyFont="1" applyFill="1" applyBorder="1" applyAlignment="1">
      <alignment horizontal="center" vertical="center"/>
    </xf>
    <xf numFmtId="0" fontId="12" fillId="2" borderId="1087" xfId="3" applyFont="1" applyFill="1" applyBorder="1" applyAlignment="1">
      <alignment horizontal="center" vertical="center"/>
    </xf>
    <xf numFmtId="0" fontId="19" fillId="0" borderId="1088" xfId="3" applyFont="1" applyBorder="1" applyAlignment="1">
      <alignment horizontal="left" vertical="center" shrinkToFit="1"/>
    </xf>
    <xf numFmtId="0" fontId="19" fillId="0" borderId="1089" xfId="3" applyFont="1" applyBorder="1" applyAlignment="1">
      <alignment horizontal="left" vertical="center" shrinkToFit="1"/>
    </xf>
    <xf numFmtId="0" fontId="19" fillId="0" borderId="1090" xfId="3" applyFont="1" applyBorder="1" applyAlignment="1">
      <alignment horizontal="left" vertical="center" shrinkToFit="1"/>
    </xf>
    <xf numFmtId="0" fontId="12" fillId="2" borderId="1081" xfId="3" applyFont="1" applyFill="1" applyBorder="1" applyAlignment="1">
      <alignment horizontal="center" vertical="center"/>
    </xf>
    <xf numFmtId="0" fontId="12" fillId="2" borderId="1082" xfId="3" applyFont="1" applyFill="1" applyBorder="1" applyAlignment="1">
      <alignment horizontal="center" vertical="center"/>
    </xf>
    <xf numFmtId="0" fontId="18" fillId="0" borderId="1083" xfId="3" applyFont="1" applyBorder="1" applyAlignment="1">
      <alignment horizontal="left" vertical="center" shrinkToFit="1"/>
    </xf>
    <xf numFmtId="0" fontId="18" fillId="0" borderId="1084" xfId="3" applyFont="1" applyBorder="1" applyAlignment="1">
      <alignment horizontal="left" vertical="center" shrinkToFit="1"/>
    </xf>
    <xf numFmtId="0" fontId="18" fillId="0" borderId="1085" xfId="3" applyFont="1" applyBorder="1" applyAlignment="1">
      <alignment horizontal="left" vertical="center" shrinkToFit="1"/>
    </xf>
    <xf numFmtId="0" fontId="18" fillId="0" borderId="1088" xfId="3" applyFont="1" applyBorder="1" applyAlignment="1">
      <alignment horizontal="left" vertical="center" shrinkToFit="1"/>
    </xf>
    <xf numFmtId="0" fontId="18" fillId="0" borderId="1089" xfId="3" applyFont="1" applyBorder="1" applyAlignment="1">
      <alignment horizontal="left" vertical="center" shrinkToFit="1"/>
    </xf>
    <xf numFmtId="0" fontId="18" fillId="0" borderId="1090" xfId="3" applyFont="1" applyBorder="1" applyAlignment="1">
      <alignment horizontal="left" vertical="center" shrinkToFit="1"/>
    </xf>
    <xf numFmtId="0" fontId="12" fillId="2" borderId="1096" xfId="3" applyFont="1" applyFill="1" applyBorder="1" applyAlignment="1">
      <alignment horizontal="center" vertical="center"/>
    </xf>
    <xf numFmtId="0" fontId="12" fillId="2" borderId="1097" xfId="3" applyFont="1" applyFill="1" applyBorder="1" applyAlignment="1">
      <alignment horizontal="center" vertical="center"/>
    </xf>
    <xf numFmtId="0" fontId="19" fillId="0" borderId="1098" xfId="3" applyFont="1" applyBorder="1" applyAlignment="1">
      <alignment horizontal="left" vertical="center" shrinkToFit="1"/>
    </xf>
    <xf numFmtId="0" fontId="19" fillId="0" borderId="1099" xfId="3" applyFont="1" applyBorder="1" applyAlignment="1">
      <alignment horizontal="left" vertical="center" shrinkToFit="1"/>
    </xf>
    <xf numFmtId="0" fontId="19" fillId="0" borderId="1100" xfId="3" applyFont="1" applyBorder="1" applyAlignment="1">
      <alignment horizontal="left" vertical="center" shrinkToFit="1"/>
    </xf>
    <xf numFmtId="0" fontId="12" fillId="2" borderId="1101" xfId="3" applyFont="1" applyFill="1" applyBorder="1" applyAlignment="1">
      <alignment horizontal="center" vertical="center" wrapText="1"/>
    </xf>
    <xf numFmtId="0" fontId="12" fillId="2" borderId="1102" xfId="3" applyFont="1" applyFill="1" applyBorder="1" applyAlignment="1">
      <alignment horizontal="center" vertical="center" wrapText="1"/>
    </xf>
    <xf numFmtId="0" fontId="12" fillId="2" borderId="1103" xfId="3" applyFont="1" applyFill="1" applyBorder="1" applyAlignment="1">
      <alignment horizontal="center" vertical="center" wrapText="1"/>
    </xf>
    <xf numFmtId="0" fontId="12" fillId="5" borderId="1101" xfId="3" applyFont="1" applyFill="1" applyBorder="1" applyAlignment="1">
      <alignment horizontal="left" vertical="top" wrapText="1"/>
    </xf>
    <xf numFmtId="0" fontId="12" fillId="5" borderId="1102" xfId="3" applyFont="1" applyFill="1" applyBorder="1" applyAlignment="1">
      <alignment horizontal="left" vertical="top" wrapText="1"/>
    </xf>
    <xf numFmtId="0" fontId="12" fillId="5" borderId="1103" xfId="3" applyFont="1" applyFill="1" applyBorder="1" applyAlignment="1">
      <alignment horizontal="left" vertical="top" wrapText="1"/>
    </xf>
    <xf numFmtId="0" fontId="15" fillId="5" borderId="1101" xfId="3" applyFont="1" applyFill="1" applyBorder="1" applyAlignment="1">
      <alignment horizontal="center" vertical="center" wrapText="1"/>
    </xf>
    <xf numFmtId="0" fontId="15" fillId="5" borderId="1103" xfId="3" applyFont="1" applyFill="1" applyBorder="1" applyAlignment="1">
      <alignment horizontal="center" vertical="center" wrapText="1"/>
    </xf>
    <xf numFmtId="0" fontId="21" fillId="0" borderId="1101" xfId="3" applyFont="1" applyBorder="1" applyAlignment="1">
      <alignment horizontal="left" vertical="center" wrapText="1"/>
    </xf>
    <xf numFmtId="0" fontId="21" fillId="0" borderId="1102" xfId="3" applyFont="1" applyBorder="1" applyAlignment="1">
      <alignment horizontal="left" vertical="center" wrapText="1"/>
    </xf>
    <xf numFmtId="0" fontId="21" fillId="0" borderId="1103" xfId="3" applyFont="1" applyBorder="1" applyAlignment="1">
      <alignment horizontal="left" vertical="center" wrapText="1"/>
    </xf>
    <xf numFmtId="0" fontId="12" fillId="2" borderId="1101" xfId="3" applyFont="1" applyFill="1" applyBorder="1" applyAlignment="1">
      <alignment horizontal="center" vertical="center"/>
    </xf>
    <xf numFmtId="0" fontId="12" fillId="2" borderId="1102" xfId="3" applyFont="1" applyFill="1" applyBorder="1" applyAlignment="1">
      <alignment horizontal="center" vertical="center"/>
    </xf>
    <xf numFmtId="0" fontId="16" fillId="0" borderId="1102" xfId="3" applyFont="1" applyBorder="1" applyAlignment="1">
      <alignment horizontal="left" vertical="center" wrapText="1"/>
    </xf>
    <xf numFmtId="0" fontId="16" fillId="0" borderId="1103" xfId="3" applyFont="1" applyBorder="1" applyAlignment="1">
      <alignment horizontal="left" vertical="center" wrapText="1"/>
    </xf>
    <xf numFmtId="0" fontId="12" fillId="2" borderId="1104" xfId="3" applyFont="1" applyFill="1" applyBorder="1" applyAlignment="1">
      <alignment horizontal="center" vertical="center"/>
    </xf>
    <xf numFmtId="0" fontId="12" fillId="2" borderId="1105" xfId="3" applyFont="1" applyFill="1" applyBorder="1" applyAlignment="1">
      <alignment horizontal="center" vertical="center"/>
    </xf>
    <xf numFmtId="0" fontId="18" fillId="0" borderId="1106" xfId="3" applyFont="1" applyBorder="1" applyAlignment="1">
      <alignment horizontal="left" vertical="center" shrinkToFit="1"/>
    </xf>
    <xf numFmtId="0" fontId="18" fillId="0" borderId="1107" xfId="3" applyFont="1" applyBorder="1" applyAlignment="1">
      <alignment horizontal="left" vertical="center" shrinkToFit="1"/>
    </xf>
    <xf numFmtId="0" fontId="18" fillId="0" borderId="1108" xfId="3" applyFont="1" applyBorder="1" applyAlignment="1">
      <alignment horizontal="left" vertical="center" shrinkToFit="1"/>
    </xf>
    <xf numFmtId="0" fontId="12" fillId="5" borderId="1115" xfId="3" applyFont="1" applyFill="1" applyBorder="1" applyAlignment="1">
      <alignment horizontal="left" vertical="top" wrapText="1"/>
    </xf>
    <xf numFmtId="0" fontId="12" fillId="5" borderId="1116" xfId="3" applyFont="1" applyFill="1" applyBorder="1" applyAlignment="1">
      <alignment horizontal="left" vertical="top" wrapText="1"/>
    </xf>
    <xf numFmtId="0" fontId="12" fillId="2" borderId="1109" xfId="3" applyFont="1" applyFill="1" applyBorder="1" applyAlignment="1">
      <alignment horizontal="center" vertical="center"/>
    </xf>
    <xf numFmtId="0" fontId="12" fillId="2" borderId="1110" xfId="3" applyFont="1" applyFill="1" applyBorder="1" applyAlignment="1">
      <alignment horizontal="center" vertical="center"/>
    </xf>
    <xf numFmtId="0" fontId="19" fillId="0" borderId="1111" xfId="3" applyFont="1" applyBorder="1" applyAlignment="1">
      <alignment horizontal="left" vertical="center" shrinkToFit="1"/>
    </xf>
    <xf numFmtId="0" fontId="19" fillId="0" borderId="1112" xfId="3" applyFont="1" applyBorder="1" applyAlignment="1">
      <alignment horizontal="left" vertical="center" shrinkToFit="1"/>
    </xf>
    <xf numFmtId="0" fontId="19" fillId="0" borderId="1113" xfId="3" applyFont="1" applyBorder="1" applyAlignment="1">
      <alignment horizontal="left" vertical="center" shrinkToFit="1"/>
    </xf>
    <xf numFmtId="0" fontId="12" fillId="2" borderId="1122" xfId="3" applyFont="1" applyFill="1" applyBorder="1" applyAlignment="1">
      <alignment horizontal="center" vertical="center"/>
    </xf>
    <xf numFmtId="0" fontId="12" fillId="2" borderId="1123" xfId="3" applyFont="1" applyFill="1" applyBorder="1" applyAlignment="1">
      <alignment horizontal="center" vertical="center"/>
    </xf>
    <xf numFmtId="0" fontId="19" fillId="0" borderId="1124" xfId="3" applyFont="1" applyBorder="1" applyAlignment="1">
      <alignment horizontal="left" vertical="center" shrinkToFit="1"/>
    </xf>
    <xf numFmtId="0" fontId="19" fillId="0" borderId="1125" xfId="3" applyFont="1" applyBorder="1" applyAlignment="1">
      <alignment horizontal="left" vertical="center" shrinkToFit="1"/>
    </xf>
    <xf numFmtId="0" fontId="19" fillId="0" borderId="1126" xfId="3" applyFont="1" applyBorder="1" applyAlignment="1">
      <alignment horizontal="left" vertical="center" shrinkToFit="1"/>
    </xf>
    <xf numFmtId="0" fontId="18" fillId="0" borderId="1111" xfId="3" applyFont="1" applyBorder="1" applyAlignment="1">
      <alignment horizontal="left" vertical="center" shrinkToFit="1"/>
    </xf>
    <xf numFmtId="0" fontId="18" fillId="0" borderId="1112" xfId="3" applyFont="1" applyBorder="1" applyAlignment="1">
      <alignment horizontal="left" vertical="center" shrinkToFit="1"/>
    </xf>
    <xf numFmtId="0" fontId="18" fillId="0" borderId="1113" xfId="3" applyFont="1" applyBorder="1" applyAlignment="1">
      <alignment horizontal="left" vertical="center" shrinkToFit="1"/>
    </xf>
    <xf numFmtId="0" fontId="12" fillId="2" borderId="1114" xfId="3" applyFont="1" applyFill="1" applyBorder="1" applyAlignment="1">
      <alignment horizontal="center" vertical="center" wrapText="1"/>
    </xf>
    <xf numFmtId="0" fontId="12" fillId="2" borderId="1115" xfId="3" applyFont="1" applyFill="1" applyBorder="1" applyAlignment="1">
      <alignment horizontal="center" vertical="center" wrapText="1"/>
    </xf>
    <xf numFmtId="0" fontId="16" fillId="0" borderId="1115" xfId="3" applyFont="1" applyBorder="1" applyAlignment="1">
      <alignment horizontal="left" vertical="center" wrapText="1"/>
    </xf>
    <xf numFmtId="0" fontId="16" fillId="0" borderId="1116" xfId="3" applyFont="1" applyBorder="1" applyAlignment="1">
      <alignment horizontal="left" vertical="center" wrapText="1"/>
    </xf>
    <xf numFmtId="0" fontId="12" fillId="2" borderId="1117" xfId="3" applyFont="1" applyFill="1" applyBorder="1" applyAlignment="1">
      <alignment horizontal="center" vertical="center"/>
    </xf>
    <xf numFmtId="0" fontId="12" fillId="2" borderId="1118" xfId="3" applyFont="1" applyFill="1" applyBorder="1" applyAlignment="1">
      <alignment horizontal="center" vertical="center"/>
    </xf>
    <xf numFmtId="0" fontId="12" fillId="2" borderId="1119" xfId="3" applyFont="1" applyFill="1" applyBorder="1" applyAlignment="1">
      <alignment horizontal="center" vertical="center"/>
    </xf>
    <xf numFmtId="0" fontId="13" fillId="0" borderId="1120" xfId="3" applyFont="1" applyBorder="1" applyAlignment="1">
      <alignment horizontal="left" vertical="top" wrapText="1"/>
    </xf>
    <xf numFmtId="0" fontId="13" fillId="0" borderId="1118" xfId="3" applyFont="1" applyBorder="1" applyAlignment="1">
      <alignment horizontal="left" vertical="top" wrapText="1"/>
    </xf>
    <xf numFmtId="0" fontId="13" fillId="0" borderId="1121" xfId="3" applyFont="1" applyBorder="1" applyAlignment="1">
      <alignment horizontal="left" vertical="top" wrapText="1"/>
    </xf>
    <xf numFmtId="0" fontId="12" fillId="2" borderId="1114" xfId="3" applyFont="1" applyFill="1" applyBorder="1" applyAlignment="1">
      <alignment horizontal="center" vertical="center"/>
    </xf>
    <xf numFmtId="0" fontId="12" fillId="2" borderId="1115" xfId="3" applyFont="1" applyFill="1" applyBorder="1" applyAlignment="1">
      <alignment horizontal="center" vertical="center"/>
    </xf>
    <xf numFmtId="0" fontId="12" fillId="2" borderId="1127" xfId="3" applyFont="1" applyFill="1" applyBorder="1" applyAlignment="1">
      <alignment horizontal="center" vertical="center" wrapText="1"/>
    </xf>
    <xf numFmtId="0" fontId="12" fillId="2" borderId="1138" xfId="3" applyFont="1" applyFill="1" applyBorder="1" applyAlignment="1">
      <alignment horizontal="center" vertical="center"/>
    </xf>
    <xf numFmtId="0" fontId="12" fillId="2" borderId="1139" xfId="3" applyFont="1" applyFill="1" applyBorder="1" applyAlignment="1">
      <alignment horizontal="center" vertical="center"/>
    </xf>
    <xf numFmtId="0" fontId="12" fillId="2" borderId="1140" xfId="3" applyFont="1" applyFill="1" applyBorder="1" applyAlignment="1">
      <alignment horizontal="center" vertical="center"/>
    </xf>
    <xf numFmtId="0" fontId="13" fillId="0" borderId="1141" xfId="3" applyFont="1" applyBorder="1" applyAlignment="1">
      <alignment horizontal="left" vertical="top" wrapText="1"/>
    </xf>
    <xf numFmtId="0" fontId="13" fillId="0" borderId="1139" xfId="3" applyFont="1" applyBorder="1" applyAlignment="1">
      <alignment horizontal="left" vertical="top" wrapText="1"/>
    </xf>
    <xf numFmtId="0" fontId="13" fillId="0" borderId="1142" xfId="3" applyFont="1" applyBorder="1" applyAlignment="1">
      <alignment horizontal="left" vertical="top" wrapText="1"/>
    </xf>
    <xf numFmtId="0" fontId="12" fillId="2" borderId="1133" xfId="3" applyFont="1" applyFill="1" applyBorder="1" applyAlignment="1">
      <alignment horizontal="center" vertical="center"/>
    </xf>
    <xf numFmtId="0" fontId="12" fillId="2" borderId="1134" xfId="3" applyFont="1" applyFill="1" applyBorder="1" applyAlignment="1">
      <alignment horizontal="center" vertical="center"/>
    </xf>
    <xf numFmtId="0" fontId="19" fillId="0" borderId="1135" xfId="3" applyFont="1" applyBorder="1" applyAlignment="1">
      <alignment horizontal="left" vertical="center" shrinkToFit="1"/>
    </xf>
    <xf numFmtId="0" fontId="19" fillId="0" borderId="1136" xfId="3" applyFont="1" applyBorder="1" applyAlignment="1">
      <alignment horizontal="left" vertical="center" shrinkToFit="1"/>
    </xf>
    <xf numFmtId="0" fontId="19" fillId="0" borderId="1137" xfId="3" applyFont="1" applyBorder="1" applyAlignment="1">
      <alignment horizontal="left" vertical="center" shrinkToFit="1"/>
    </xf>
    <xf numFmtId="0" fontId="12" fillId="2" borderId="1128" xfId="3" applyFont="1" applyFill="1" applyBorder="1" applyAlignment="1">
      <alignment horizontal="center" vertical="center"/>
    </xf>
    <xf numFmtId="0" fontId="12" fillId="2" borderId="1129" xfId="3" applyFont="1" applyFill="1" applyBorder="1" applyAlignment="1">
      <alignment horizontal="center" vertical="center"/>
    </xf>
    <xf numFmtId="0" fontId="18" fillId="0" borderId="1130" xfId="3" applyFont="1" applyBorder="1" applyAlignment="1">
      <alignment horizontal="left" vertical="center" shrinkToFit="1"/>
    </xf>
    <xf numFmtId="0" fontId="18" fillId="0" borderId="1131" xfId="3" applyFont="1" applyBorder="1" applyAlignment="1">
      <alignment horizontal="left" vertical="center" shrinkToFit="1"/>
    </xf>
    <xf numFmtId="0" fontId="18" fillId="0" borderId="1132" xfId="3" applyFont="1" applyBorder="1" applyAlignment="1">
      <alignment horizontal="left" vertical="center" shrinkToFit="1"/>
    </xf>
    <xf numFmtId="0" fontId="18" fillId="0" borderId="1135" xfId="3" applyFont="1" applyBorder="1" applyAlignment="1">
      <alignment horizontal="left" vertical="center" shrinkToFit="1"/>
    </xf>
    <xf numFmtId="0" fontId="18" fillId="0" borderId="1136" xfId="3" applyFont="1" applyBorder="1" applyAlignment="1">
      <alignment horizontal="left" vertical="center" shrinkToFit="1"/>
    </xf>
    <xf numFmtId="0" fontId="18" fillId="0" borderId="1137" xfId="3" applyFont="1" applyBorder="1" applyAlignment="1">
      <alignment horizontal="left" vertical="center" shrinkToFit="1"/>
    </xf>
    <xf numFmtId="0" fontId="12" fillId="2" borderId="1143" xfId="3" applyFont="1" applyFill="1" applyBorder="1" applyAlignment="1">
      <alignment horizontal="center" vertical="center"/>
    </xf>
    <xf numFmtId="0" fontId="12" fillId="2" borderId="1144" xfId="3" applyFont="1" applyFill="1" applyBorder="1" applyAlignment="1">
      <alignment horizontal="center" vertical="center"/>
    </xf>
    <xf numFmtId="0" fontId="19" fillId="0" borderId="1145" xfId="3" applyFont="1" applyBorder="1" applyAlignment="1">
      <alignment horizontal="left" vertical="center" shrinkToFit="1"/>
    </xf>
    <xf numFmtId="0" fontId="19" fillId="0" borderId="1146" xfId="3" applyFont="1" applyBorder="1" applyAlignment="1">
      <alignment horizontal="left" vertical="center" shrinkToFit="1"/>
    </xf>
    <xf numFmtId="0" fontId="19" fillId="0" borderId="1147" xfId="3" applyFont="1" applyBorder="1" applyAlignment="1">
      <alignment horizontal="left" vertical="center" shrinkToFit="1"/>
    </xf>
    <xf numFmtId="0" fontId="12" fillId="2" borderId="1148" xfId="3" applyFont="1" applyFill="1" applyBorder="1" applyAlignment="1">
      <alignment horizontal="center" vertical="center" wrapText="1"/>
    </xf>
    <xf numFmtId="0" fontId="12" fillId="2" borderId="1149" xfId="3" applyFont="1" applyFill="1" applyBorder="1" applyAlignment="1">
      <alignment horizontal="center" vertical="center" wrapText="1"/>
    </xf>
    <xf numFmtId="0" fontId="12" fillId="2" borderId="1150" xfId="3" applyFont="1" applyFill="1" applyBorder="1" applyAlignment="1">
      <alignment horizontal="center" vertical="center" wrapText="1"/>
    </xf>
    <xf numFmtId="0" fontId="12" fillId="5" borderId="1148" xfId="3" applyFont="1" applyFill="1" applyBorder="1" applyAlignment="1">
      <alignment horizontal="left" vertical="top" wrapText="1"/>
    </xf>
    <xf numFmtId="0" fontId="12" fillId="5" borderId="1149" xfId="3" applyFont="1" applyFill="1" applyBorder="1" applyAlignment="1">
      <alignment horizontal="left" vertical="top" wrapText="1"/>
    </xf>
    <xf numFmtId="0" fontId="12" fillId="5" borderId="1150" xfId="3" applyFont="1" applyFill="1" applyBorder="1" applyAlignment="1">
      <alignment horizontal="left" vertical="top" wrapText="1"/>
    </xf>
    <xf numFmtId="0" fontId="15" fillId="5" borderId="1148" xfId="3" applyFont="1" applyFill="1" applyBorder="1" applyAlignment="1">
      <alignment horizontal="center" vertical="center" wrapText="1"/>
    </xf>
    <xf numFmtId="0" fontId="15" fillId="5" borderId="1150" xfId="3" applyFont="1" applyFill="1" applyBorder="1" applyAlignment="1">
      <alignment horizontal="center" vertical="center" wrapText="1"/>
    </xf>
    <xf numFmtId="0" fontId="21" fillId="0" borderId="1148" xfId="3" applyFont="1" applyBorder="1" applyAlignment="1">
      <alignment horizontal="left" vertical="center" wrapText="1"/>
    </xf>
    <xf numFmtId="0" fontId="21" fillId="0" borderId="1149" xfId="3" applyFont="1" applyBorder="1" applyAlignment="1">
      <alignment horizontal="left" vertical="center" wrapText="1"/>
    </xf>
    <xf numFmtId="0" fontId="21" fillId="0" borderId="1150" xfId="3" applyFont="1" applyBorder="1" applyAlignment="1">
      <alignment horizontal="left" vertical="center" wrapText="1"/>
    </xf>
    <xf numFmtId="0" fontId="12" fillId="2" borderId="1148" xfId="3" applyFont="1" applyFill="1" applyBorder="1" applyAlignment="1">
      <alignment horizontal="center" vertical="center"/>
    </xf>
    <xf numFmtId="0" fontId="12" fillId="2" borderId="1149" xfId="3" applyFont="1" applyFill="1" applyBorder="1" applyAlignment="1">
      <alignment horizontal="center" vertical="center"/>
    </xf>
    <xf numFmtId="0" fontId="16" fillId="0" borderId="1149" xfId="3" applyFont="1" applyBorder="1" applyAlignment="1">
      <alignment horizontal="left" vertical="center" wrapText="1"/>
    </xf>
    <xf numFmtId="0" fontId="16" fillId="0" borderId="1150" xfId="3" applyFont="1" applyBorder="1" applyAlignment="1">
      <alignment horizontal="left" vertical="center" wrapText="1"/>
    </xf>
    <xf numFmtId="0" fontId="12" fillId="2" borderId="1151" xfId="3" applyFont="1" applyFill="1" applyBorder="1" applyAlignment="1">
      <alignment horizontal="center" vertical="center"/>
    </xf>
    <xf numFmtId="0" fontId="12" fillId="2" borderId="1152" xfId="3" applyFont="1" applyFill="1" applyBorder="1" applyAlignment="1">
      <alignment horizontal="center" vertical="center"/>
    </xf>
    <xf numFmtId="0" fontId="18" fillId="0" borderId="1153" xfId="3" applyFont="1" applyBorder="1" applyAlignment="1">
      <alignment horizontal="left" vertical="center" shrinkToFit="1"/>
    </xf>
    <xf numFmtId="0" fontId="18" fillId="0" borderId="1154" xfId="3" applyFont="1" applyBorder="1" applyAlignment="1">
      <alignment horizontal="left" vertical="center" shrinkToFit="1"/>
    </xf>
    <xf numFmtId="0" fontId="18" fillId="0" borderId="1155" xfId="3" applyFont="1" applyBorder="1" applyAlignment="1">
      <alignment horizontal="left" vertical="center" shrinkToFit="1"/>
    </xf>
    <xf numFmtId="0" fontId="12" fillId="5" borderId="1162" xfId="3" applyFont="1" applyFill="1" applyBorder="1" applyAlignment="1">
      <alignment horizontal="left" vertical="top" wrapText="1"/>
    </xf>
    <xf numFmtId="0" fontId="12" fillId="5" borderId="1163" xfId="3" applyFont="1" applyFill="1" applyBorder="1" applyAlignment="1">
      <alignment horizontal="left" vertical="top" wrapText="1"/>
    </xf>
    <xf numFmtId="0" fontId="12" fillId="2" borderId="1156" xfId="3" applyFont="1" applyFill="1" applyBorder="1" applyAlignment="1">
      <alignment horizontal="center" vertical="center"/>
    </xf>
    <xf numFmtId="0" fontId="12" fillId="2" borderId="1157" xfId="3" applyFont="1" applyFill="1" applyBorder="1" applyAlignment="1">
      <alignment horizontal="center" vertical="center"/>
    </xf>
    <xf numFmtId="0" fontId="19" fillId="0" borderId="1158" xfId="3" applyFont="1" applyBorder="1" applyAlignment="1">
      <alignment horizontal="left" vertical="center" shrinkToFit="1"/>
    </xf>
    <xf numFmtId="0" fontId="19" fillId="0" borderId="1159" xfId="3" applyFont="1" applyBorder="1" applyAlignment="1">
      <alignment horizontal="left" vertical="center" shrinkToFit="1"/>
    </xf>
    <xf numFmtId="0" fontId="19" fillId="0" borderId="1160" xfId="3" applyFont="1" applyBorder="1" applyAlignment="1">
      <alignment horizontal="left" vertical="center" shrinkToFit="1"/>
    </xf>
    <xf numFmtId="0" fontId="12" fillId="2" borderId="1169" xfId="3" applyFont="1" applyFill="1" applyBorder="1" applyAlignment="1">
      <alignment horizontal="center" vertical="center"/>
    </xf>
    <xf numFmtId="0" fontId="12" fillId="2" borderId="1170" xfId="3" applyFont="1" applyFill="1" applyBorder="1" applyAlignment="1">
      <alignment horizontal="center" vertical="center"/>
    </xf>
    <xf numFmtId="0" fontId="19" fillId="0" borderId="1171" xfId="3" applyFont="1" applyBorder="1" applyAlignment="1">
      <alignment horizontal="left" vertical="center" shrinkToFit="1"/>
    </xf>
    <xf numFmtId="0" fontId="19" fillId="0" borderId="1172" xfId="3" applyFont="1" applyBorder="1" applyAlignment="1">
      <alignment horizontal="left" vertical="center" shrinkToFit="1"/>
    </xf>
    <xf numFmtId="0" fontId="19" fillId="0" borderId="1173" xfId="3" applyFont="1" applyBorder="1" applyAlignment="1">
      <alignment horizontal="left" vertical="center" shrinkToFit="1"/>
    </xf>
    <xf numFmtId="0" fontId="18" fillId="0" borderId="1158" xfId="3" applyFont="1" applyBorder="1" applyAlignment="1">
      <alignment horizontal="left" vertical="center" shrinkToFit="1"/>
    </xf>
    <xf numFmtId="0" fontId="18" fillId="0" borderId="1159" xfId="3" applyFont="1" applyBorder="1" applyAlignment="1">
      <alignment horizontal="left" vertical="center" shrinkToFit="1"/>
    </xf>
    <xf numFmtId="0" fontId="18" fillId="0" borderId="1160" xfId="3" applyFont="1" applyBorder="1" applyAlignment="1">
      <alignment horizontal="left" vertical="center" shrinkToFit="1"/>
    </xf>
    <xf numFmtId="0" fontId="12" fillId="2" borderId="1161" xfId="3" applyFont="1" applyFill="1" applyBorder="1" applyAlignment="1">
      <alignment horizontal="center" vertical="center" wrapText="1"/>
    </xf>
    <xf numFmtId="0" fontId="12" fillId="2" borderId="1162" xfId="3" applyFont="1" applyFill="1" applyBorder="1" applyAlignment="1">
      <alignment horizontal="center" vertical="center" wrapText="1"/>
    </xf>
    <xf numFmtId="0" fontId="16" fillId="0" borderId="1162" xfId="3" applyFont="1" applyBorder="1" applyAlignment="1">
      <alignment horizontal="left" vertical="center" wrapText="1"/>
    </xf>
    <xf numFmtId="0" fontId="16" fillId="0" borderId="1163" xfId="3" applyFont="1" applyBorder="1" applyAlignment="1">
      <alignment horizontal="left" vertical="center" wrapText="1"/>
    </xf>
    <xf numFmtId="0" fontId="12" fillId="2" borderId="1164" xfId="3" applyFont="1" applyFill="1" applyBorder="1" applyAlignment="1">
      <alignment horizontal="center" vertical="center"/>
    </xf>
    <xf numFmtId="0" fontId="12" fillId="2" borderId="1165" xfId="3" applyFont="1" applyFill="1" applyBorder="1" applyAlignment="1">
      <alignment horizontal="center" vertical="center"/>
    </xf>
    <xf numFmtId="0" fontId="12" fillId="2" borderId="1166" xfId="3" applyFont="1" applyFill="1" applyBorder="1" applyAlignment="1">
      <alignment horizontal="center" vertical="center"/>
    </xf>
    <xf numFmtId="0" fontId="13" fillId="0" borderId="1167" xfId="3" applyFont="1" applyBorder="1" applyAlignment="1">
      <alignment horizontal="left" vertical="top" wrapText="1"/>
    </xf>
    <xf numFmtId="0" fontId="13" fillId="0" borderId="1165" xfId="3" applyFont="1" applyBorder="1" applyAlignment="1">
      <alignment horizontal="left" vertical="top" wrapText="1"/>
    </xf>
    <xf numFmtId="0" fontId="13" fillId="0" borderId="1168" xfId="3" applyFont="1" applyBorder="1" applyAlignment="1">
      <alignment horizontal="left" vertical="top" wrapText="1"/>
    </xf>
    <xf numFmtId="0" fontId="12" fillId="2" borderId="1161" xfId="3" applyFont="1" applyFill="1" applyBorder="1" applyAlignment="1">
      <alignment horizontal="center" vertical="center"/>
    </xf>
    <xf numFmtId="0" fontId="12" fillId="2" borderId="1162" xfId="3" applyFont="1" applyFill="1" applyBorder="1" applyAlignment="1">
      <alignment horizontal="center" vertical="center"/>
    </xf>
    <xf numFmtId="0" fontId="12" fillId="2" borderId="1174" xfId="3" applyFont="1" applyFill="1" applyBorder="1" applyAlignment="1">
      <alignment horizontal="center" vertical="center" wrapText="1"/>
    </xf>
    <xf numFmtId="0" fontId="12" fillId="2" borderId="1185" xfId="3" applyFont="1" applyFill="1" applyBorder="1" applyAlignment="1">
      <alignment horizontal="center" vertical="center"/>
    </xf>
    <xf numFmtId="0" fontId="12" fillId="2" borderId="1186" xfId="3" applyFont="1" applyFill="1" applyBorder="1" applyAlignment="1">
      <alignment horizontal="center" vertical="center"/>
    </xf>
    <xf numFmtId="0" fontId="12" fillId="2" borderId="1187" xfId="3" applyFont="1" applyFill="1" applyBorder="1" applyAlignment="1">
      <alignment horizontal="center" vertical="center"/>
    </xf>
    <xf numFmtId="0" fontId="13" fillId="0" borderId="1188" xfId="3" applyFont="1" applyBorder="1" applyAlignment="1">
      <alignment horizontal="left" vertical="top" wrapText="1"/>
    </xf>
    <xf numFmtId="0" fontId="13" fillId="0" borderId="1186" xfId="3" applyFont="1" applyBorder="1" applyAlignment="1">
      <alignment horizontal="left" vertical="top" wrapText="1"/>
    </xf>
    <xf numFmtId="0" fontId="13" fillId="0" borderId="1189" xfId="3" applyFont="1" applyBorder="1" applyAlignment="1">
      <alignment horizontal="left" vertical="top" wrapText="1"/>
    </xf>
    <xf numFmtId="0" fontId="12" fillId="2" borderId="1180" xfId="3" applyFont="1" applyFill="1" applyBorder="1" applyAlignment="1">
      <alignment horizontal="center" vertical="center"/>
    </xf>
    <xf numFmtId="0" fontId="12" fillId="2" borderId="1181" xfId="3" applyFont="1" applyFill="1" applyBorder="1" applyAlignment="1">
      <alignment horizontal="center" vertical="center"/>
    </xf>
    <xf numFmtId="0" fontId="19" fillId="0" borderId="1182" xfId="3" applyFont="1" applyBorder="1" applyAlignment="1">
      <alignment horizontal="left" vertical="center" shrinkToFit="1"/>
    </xf>
    <xf numFmtId="0" fontId="19" fillId="0" borderId="1183" xfId="3" applyFont="1" applyBorder="1" applyAlignment="1">
      <alignment horizontal="left" vertical="center" shrinkToFit="1"/>
    </xf>
    <xf numFmtId="0" fontId="19" fillId="0" borderId="1184" xfId="3" applyFont="1" applyBorder="1" applyAlignment="1">
      <alignment horizontal="left" vertical="center" shrinkToFit="1"/>
    </xf>
    <xf numFmtId="0" fontId="12" fillId="2" borderId="1175" xfId="3" applyFont="1" applyFill="1" applyBorder="1" applyAlignment="1">
      <alignment horizontal="center" vertical="center"/>
    </xf>
    <xf numFmtId="0" fontId="12" fillId="2" borderId="1176" xfId="3" applyFont="1" applyFill="1" applyBorder="1" applyAlignment="1">
      <alignment horizontal="center" vertical="center"/>
    </xf>
    <xf numFmtId="0" fontId="18" fillId="0" borderId="1177" xfId="3" applyFont="1" applyBorder="1" applyAlignment="1">
      <alignment horizontal="left" vertical="center" shrinkToFit="1"/>
    </xf>
    <xf numFmtId="0" fontId="18" fillId="0" borderId="1178" xfId="3" applyFont="1" applyBorder="1" applyAlignment="1">
      <alignment horizontal="left" vertical="center" shrinkToFit="1"/>
    </xf>
    <xf numFmtId="0" fontId="18" fillId="0" borderId="1179" xfId="3" applyFont="1" applyBorder="1" applyAlignment="1">
      <alignment horizontal="left" vertical="center" shrinkToFit="1"/>
    </xf>
    <xf numFmtId="0" fontId="18" fillId="0" borderId="1182" xfId="3" applyFont="1" applyBorder="1" applyAlignment="1">
      <alignment horizontal="left" vertical="center" shrinkToFit="1"/>
    </xf>
    <xf numFmtId="0" fontId="18" fillId="0" borderId="1183" xfId="3" applyFont="1" applyBorder="1" applyAlignment="1">
      <alignment horizontal="left" vertical="center" shrinkToFit="1"/>
    </xf>
    <xf numFmtId="0" fontId="18" fillId="0" borderId="1184" xfId="3" applyFont="1" applyBorder="1" applyAlignment="1">
      <alignment horizontal="left" vertical="center" shrinkToFit="1"/>
    </xf>
    <xf numFmtId="0" fontId="12" fillId="2" borderId="1190" xfId="3" applyFont="1" applyFill="1" applyBorder="1" applyAlignment="1">
      <alignment horizontal="center" vertical="center"/>
    </xf>
    <xf numFmtId="0" fontId="12" fillId="2" borderId="1191" xfId="3" applyFont="1" applyFill="1" applyBorder="1" applyAlignment="1">
      <alignment horizontal="center" vertical="center"/>
    </xf>
    <xf numFmtId="0" fontId="19" fillId="0" borderId="1192" xfId="3" applyFont="1" applyBorder="1" applyAlignment="1">
      <alignment horizontal="left" vertical="center" shrinkToFit="1"/>
    </xf>
    <xf numFmtId="0" fontId="19" fillId="0" borderId="1193" xfId="3" applyFont="1" applyBorder="1" applyAlignment="1">
      <alignment horizontal="left" vertical="center" shrinkToFit="1"/>
    </xf>
    <xf numFmtId="0" fontId="19" fillId="0" borderId="1194" xfId="3" applyFont="1" applyBorder="1" applyAlignment="1">
      <alignment horizontal="left" vertical="center" shrinkToFit="1"/>
    </xf>
    <xf numFmtId="0" fontId="12" fillId="2" borderId="1195" xfId="3" applyFont="1" applyFill="1" applyBorder="1" applyAlignment="1">
      <alignment horizontal="center" vertical="center" wrapText="1"/>
    </xf>
    <xf numFmtId="0" fontId="12" fillId="2" borderId="1196" xfId="3" applyFont="1" applyFill="1" applyBorder="1" applyAlignment="1">
      <alignment horizontal="center" vertical="center" wrapText="1"/>
    </xf>
    <xf numFmtId="0" fontId="12" fillId="2" borderId="1197" xfId="3" applyFont="1" applyFill="1" applyBorder="1" applyAlignment="1">
      <alignment horizontal="center" vertical="center" wrapText="1"/>
    </xf>
    <xf numFmtId="0" fontId="12" fillId="5" borderId="1195" xfId="3" applyFont="1" applyFill="1" applyBorder="1" applyAlignment="1">
      <alignment horizontal="left" vertical="top" wrapText="1"/>
    </xf>
    <xf numFmtId="0" fontId="12" fillId="5" borderId="1196" xfId="3" applyFont="1" applyFill="1" applyBorder="1" applyAlignment="1">
      <alignment horizontal="left" vertical="top" wrapText="1"/>
    </xf>
    <xf numFmtId="0" fontId="12" fillId="5" borderId="1197" xfId="3" applyFont="1" applyFill="1" applyBorder="1" applyAlignment="1">
      <alignment horizontal="left" vertical="top" wrapText="1"/>
    </xf>
    <xf numFmtId="0" fontId="15" fillId="5" borderId="1195" xfId="3" applyFont="1" applyFill="1" applyBorder="1" applyAlignment="1">
      <alignment horizontal="center" vertical="center" wrapText="1"/>
    </xf>
    <xf numFmtId="0" fontId="15" fillId="5" borderId="1197" xfId="3" applyFont="1" applyFill="1" applyBorder="1" applyAlignment="1">
      <alignment horizontal="center" vertical="center" wrapText="1"/>
    </xf>
    <xf numFmtId="0" fontId="21" fillId="0" borderId="1195" xfId="3" applyFont="1" applyBorder="1" applyAlignment="1">
      <alignment horizontal="left" vertical="center" wrapText="1"/>
    </xf>
    <xf numFmtId="0" fontId="21" fillId="0" borderId="1196" xfId="3" applyFont="1" applyBorder="1" applyAlignment="1">
      <alignment horizontal="left" vertical="center" wrapText="1"/>
    </xf>
    <xf numFmtId="0" fontId="21" fillId="0" borderId="1197" xfId="3" applyFont="1" applyBorder="1" applyAlignment="1">
      <alignment horizontal="left" vertical="center" wrapText="1"/>
    </xf>
    <xf numFmtId="0" fontId="12" fillId="2" borderId="1195" xfId="3" applyFont="1" applyFill="1" applyBorder="1" applyAlignment="1">
      <alignment horizontal="center" vertical="center"/>
    </xf>
    <xf numFmtId="0" fontId="12" fillId="2" borderId="1196" xfId="3" applyFont="1" applyFill="1" applyBorder="1" applyAlignment="1">
      <alignment horizontal="center" vertical="center"/>
    </xf>
    <xf numFmtId="0" fontId="16" fillId="0" borderId="1196" xfId="3" applyFont="1" applyBorder="1" applyAlignment="1">
      <alignment horizontal="left" vertical="center" wrapText="1"/>
    </xf>
    <xf numFmtId="0" fontId="16" fillId="0" borderId="1197" xfId="3" applyFont="1" applyBorder="1" applyAlignment="1">
      <alignment horizontal="left" vertical="center" wrapText="1"/>
    </xf>
    <xf numFmtId="0" fontId="12" fillId="2" borderId="1198" xfId="3" applyFont="1" applyFill="1" applyBorder="1" applyAlignment="1">
      <alignment horizontal="center" vertical="center"/>
    </xf>
    <xf numFmtId="0" fontId="12" fillId="2" borderId="1199" xfId="3" applyFont="1" applyFill="1" applyBorder="1" applyAlignment="1">
      <alignment horizontal="center" vertical="center"/>
    </xf>
    <xf numFmtId="0" fontId="18" fillId="0" borderId="1200" xfId="3" applyFont="1" applyBorder="1" applyAlignment="1">
      <alignment horizontal="left" vertical="center" shrinkToFit="1"/>
    </xf>
    <xf numFmtId="0" fontId="18" fillId="0" borderId="1201" xfId="3" applyFont="1" applyBorder="1" applyAlignment="1">
      <alignment horizontal="left" vertical="center" shrinkToFit="1"/>
    </xf>
    <xf numFmtId="0" fontId="18" fillId="0" borderId="1202" xfId="3" applyFont="1" applyBorder="1" applyAlignment="1">
      <alignment horizontal="left" vertical="center" shrinkToFit="1"/>
    </xf>
    <xf numFmtId="0" fontId="12" fillId="5" borderId="1209" xfId="3" applyFont="1" applyFill="1" applyBorder="1" applyAlignment="1">
      <alignment horizontal="left" vertical="top" wrapText="1"/>
    </xf>
    <xf numFmtId="0" fontId="12" fillId="5" borderId="1210" xfId="3" applyFont="1" applyFill="1" applyBorder="1" applyAlignment="1">
      <alignment horizontal="left" vertical="top" wrapText="1"/>
    </xf>
    <xf numFmtId="0" fontId="12" fillId="2" borderId="1203" xfId="3" applyFont="1" applyFill="1" applyBorder="1" applyAlignment="1">
      <alignment horizontal="center" vertical="center"/>
    </xf>
    <xf numFmtId="0" fontId="12" fillId="2" borderId="1204" xfId="3" applyFont="1" applyFill="1" applyBorder="1" applyAlignment="1">
      <alignment horizontal="center" vertical="center"/>
    </xf>
    <xf numFmtId="0" fontId="19" fillId="0" borderId="1205" xfId="3" applyFont="1" applyBorder="1" applyAlignment="1">
      <alignment horizontal="left" vertical="center" shrinkToFit="1"/>
    </xf>
    <xf numFmtId="0" fontId="19" fillId="0" borderId="1206" xfId="3" applyFont="1" applyBorder="1" applyAlignment="1">
      <alignment horizontal="left" vertical="center" shrinkToFit="1"/>
    </xf>
    <xf numFmtId="0" fontId="19" fillId="0" borderId="1207" xfId="3" applyFont="1" applyBorder="1" applyAlignment="1">
      <alignment horizontal="left" vertical="center" shrinkToFit="1"/>
    </xf>
    <xf numFmtId="0" fontId="12" fillId="2" borderId="1216" xfId="3" applyFont="1" applyFill="1" applyBorder="1" applyAlignment="1">
      <alignment horizontal="center" vertical="center"/>
    </xf>
    <xf numFmtId="0" fontId="12" fillId="2" borderId="1217" xfId="3" applyFont="1" applyFill="1" applyBorder="1" applyAlignment="1">
      <alignment horizontal="center" vertical="center"/>
    </xf>
    <xf numFmtId="0" fontId="19" fillId="0" borderId="1218" xfId="3" applyFont="1" applyBorder="1" applyAlignment="1">
      <alignment horizontal="left" vertical="center" shrinkToFit="1"/>
    </xf>
    <xf numFmtId="0" fontId="19" fillId="0" borderId="1219" xfId="3" applyFont="1" applyBorder="1" applyAlignment="1">
      <alignment horizontal="left" vertical="center" shrinkToFit="1"/>
    </xf>
    <xf numFmtId="0" fontId="19" fillId="0" borderId="1220" xfId="3" applyFont="1" applyBorder="1" applyAlignment="1">
      <alignment horizontal="left" vertical="center" shrinkToFit="1"/>
    </xf>
    <xf numFmtId="0" fontId="18" fillId="0" borderId="1205" xfId="3" applyFont="1" applyBorder="1" applyAlignment="1">
      <alignment horizontal="left" vertical="center" shrinkToFit="1"/>
    </xf>
    <xf numFmtId="0" fontId="18" fillId="0" borderId="1206" xfId="3" applyFont="1" applyBorder="1" applyAlignment="1">
      <alignment horizontal="left" vertical="center" shrinkToFit="1"/>
    </xf>
    <xf numFmtId="0" fontId="18" fillId="0" borderId="1207" xfId="3" applyFont="1" applyBorder="1" applyAlignment="1">
      <alignment horizontal="left" vertical="center" shrinkToFit="1"/>
    </xf>
    <xf numFmtId="0" fontId="12" fillId="2" borderId="1208" xfId="3" applyFont="1" applyFill="1" applyBorder="1" applyAlignment="1">
      <alignment horizontal="center" vertical="center" wrapText="1"/>
    </xf>
    <xf numFmtId="0" fontId="12" fillId="2" borderId="1209" xfId="3" applyFont="1" applyFill="1" applyBorder="1" applyAlignment="1">
      <alignment horizontal="center" vertical="center" wrapText="1"/>
    </xf>
    <xf numFmtId="0" fontId="16" fillId="0" borderId="1209" xfId="3" applyFont="1" applyBorder="1" applyAlignment="1">
      <alignment horizontal="left" vertical="center" wrapText="1"/>
    </xf>
    <xf numFmtId="0" fontId="16" fillId="0" borderId="1210" xfId="3" applyFont="1" applyBorder="1" applyAlignment="1">
      <alignment horizontal="left" vertical="center" wrapText="1"/>
    </xf>
    <xf numFmtId="0" fontId="12" fillId="2" borderId="1211" xfId="3" applyFont="1" applyFill="1" applyBorder="1" applyAlignment="1">
      <alignment horizontal="center" vertical="center"/>
    </xf>
    <xf numFmtId="0" fontId="12" fillId="2" borderId="1212" xfId="3" applyFont="1" applyFill="1" applyBorder="1" applyAlignment="1">
      <alignment horizontal="center" vertical="center"/>
    </xf>
    <xf numFmtId="0" fontId="12" fillId="2" borderId="1213" xfId="3" applyFont="1" applyFill="1" applyBorder="1" applyAlignment="1">
      <alignment horizontal="center" vertical="center"/>
    </xf>
    <xf numFmtId="0" fontId="13" fillId="0" borderId="1214" xfId="3" applyFont="1" applyBorder="1" applyAlignment="1">
      <alignment horizontal="left" vertical="top" wrapText="1"/>
    </xf>
    <xf numFmtId="0" fontId="13" fillId="0" borderId="1212" xfId="3" applyFont="1" applyBorder="1" applyAlignment="1">
      <alignment horizontal="left" vertical="top" wrapText="1"/>
    </xf>
    <xf numFmtId="0" fontId="13" fillId="0" borderId="1215" xfId="3" applyFont="1" applyBorder="1" applyAlignment="1">
      <alignment horizontal="left" vertical="top" wrapText="1"/>
    </xf>
    <xf numFmtId="0" fontId="12" fillId="2" borderId="1208" xfId="3" applyFont="1" applyFill="1" applyBorder="1" applyAlignment="1">
      <alignment horizontal="center" vertical="center"/>
    </xf>
    <xf numFmtId="0" fontId="12" fillId="2" borderId="1209" xfId="3" applyFont="1" applyFill="1" applyBorder="1" applyAlignment="1">
      <alignment horizontal="center" vertical="center"/>
    </xf>
    <xf numFmtId="0" fontId="12" fillId="2" borderId="1221" xfId="3" applyFont="1" applyFill="1" applyBorder="1" applyAlignment="1">
      <alignment horizontal="center" vertical="center" wrapText="1"/>
    </xf>
    <xf numFmtId="0" fontId="12" fillId="2" borderId="1232" xfId="3" applyFont="1" applyFill="1" applyBorder="1" applyAlignment="1">
      <alignment horizontal="center" vertical="center"/>
    </xf>
    <xf numFmtId="0" fontId="12" fillId="2" borderId="1233" xfId="3" applyFont="1" applyFill="1" applyBorder="1" applyAlignment="1">
      <alignment horizontal="center" vertical="center"/>
    </xf>
    <xf numFmtId="0" fontId="12" fillId="2" borderId="1234" xfId="3" applyFont="1" applyFill="1" applyBorder="1" applyAlignment="1">
      <alignment horizontal="center" vertical="center"/>
    </xf>
    <xf numFmtId="0" fontId="13" fillId="0" borderId="1235" xfId="3" applyFont="1" applyBorder="1" applyAlignment="1">
      <alignment horizontal="left" vertical="top" wrapText="1"/>
    </xf>
    <xf numFmtId="0" fontId="13" fillId="0" borderId="1233" xfId="3" applyFont="1" applyBorder="1" applyAlignment="1">
      <alignment horizontal="left" vertical="top" wrapText="1"/>
    </xf>
    <xf numFmtId="0" fontId="13" fillId="0" borderId="1236" xfId="3" applyFont="1" applyBorder="1" applyAlignment="1">
      <alignment horizontal="left" vertical="top" wrapText="1"/>
    </xf>
    <xf numFmtId="0" fontId="12" fillId="2" borderId="1227" xfId="3" applyFont="1" applyFill="1" applyBorder="1" applyAlignment="1">
      <alignment horizontal="center" vertical="center"/>
    </xf>
    <xf numFmtId="0" fontId="12" fillId="2" borderId="1228" xfId="3" applyFont="1" applyFill="1" applyBorder="1" applyAlignment="1">
      <alignment horizontal="center" vertical="center"/>
    </xf>
    <xf numFmtId="0" fontId="19" fillId="0" borderId="1229" xfId="3" applyFont="1" applyBorder="1" applyAlignment="1">
      <alignment horizontal="left" vertical="center" shrinkToFit="1"/>
    </xf>
    <xf numFmtId="0" fontId="19" fillId="0" borderId="1230" xfId="3" applyFont="1" applyBorder="1" applyAlignment="1">
      <alignment horizontal="left" vertical="center" shrinkToFit="1"/>
    </xf>
    <xf numFmtId="0" fontId="19" fillId="0" borderId="1231" xfId="3" applyFont="1" applyBorder="1" applyAlignment="1">
      <alignment horizontal="left" vertical="center" shrinkToFit="1"/>
    </xf>
    <xf numFmtId="0" fontId="12" fillId="2" borderId="1222" xfId="3" applyFont="1" applyFill="1" applyBorder="1" applyAlignment="1">
      <alignment horizontal="center" vertical="center"/>
    </xf>
    <xf numFmtId="0" fontId="12" fillId="2" borderId="1223" xfId="3" applyFont="1" applyFill="1" applyBorder="1" applyAlignment="1">
      <alignment horizontal="center" vertical="center"/>
    </xf>
    <xf numFmtId="0" fontId="18" fillId="0" borderId="1224" xfId="3" applyFont="1" applyBorder="1" applyAlignment="1">
      <alignment horizontal="left" vertical="center" shrinkToFit="1"/>
    </xf>
    <xf numFmtId="0" fontId="18" fillId="0" borderId="1225" xfId="3" applyFont="1" applyBorder="1" applyAlignment="1">
      <alignment horizontal="left" vertical="center" shrinkToFit="1"/>
    </xf>
    <xf numFmtId="0" fontId="18" fillId="0" borderId="1226" xfId="3" applyFont="1" applyBorder="1" applyAlignment="1">
      <alignment horizontal="left" vertical="center" shrinkToFit="1"/>
    </xf>
    <xf numFmtId="0" fontId="18" fillId="0" borderId="1229" xfId="3" applyFont="1" applyBorder="1" applyAlignment="1">
      <alignment horizontal="left" vertical="center" shrinkToFit="1"/>
    </xf>
    <xf numFmtId="0" fontId="18" fillId="0" borderId="1230" xfId="3" applyFont="1" applyBorder="1" applyAlignment="1">
      <alignment horizontal="left" vertical="center" shrinkToFit="1"/>
    </xf>
    <xf numFmtId="0" fontId="18" fillId="0" borderId="1231" xfId="3" applyFont="1" applyBorder="1" applyAlignment="1">
      <alignment horizontal="left" vertical="center" shrinkToFit="1"/>
    </xf>
    <xf numFmtId="0" fontId="12" fillId="2" borderId="1237" xfId="3" applyFont="1" applyFill="1" applyBorder="1" applyAlignment="1">
      <alignment horizontal="center" vertical="center"/>
    </xf>
    <xf numFmtId="0" fontId="12" fillId="2" borderId="1238" xfId="3" applyFont="1" applyFill="1" applyBorder="1" applyAlignment="1">
      <alignment horizontal="center" vertical="center"/>
    </xf>
    <xf numFmtId="0" fontId="19" fillId="0" borderId="1239" xfId="3" applyFont="1" applyBorder="1" applyAlignment="1">
      <alignment horizontal="left" vertical="center" shrinkToFit="1"/>
    </xf>
    <xf numFmtId="0" fontId="19" fillId="0" borderId="1240" xfId="3" applyFont="1" applyBorder="1" applyAlignment="1">
      <alignment horizontal="left" vertical="center" shrinkToFit="1"/>
    </xf>
    <xf numFmtId="0" fontId="19" fillId="0" borderId="1241" xfId="3" applyFont="1" applyBorder="1" applyAlignment="1">
      <alignment horizontal="left" vertical="center" shrinkToFit="1"/>
    </xf>
    <xf numFmtId="0" fontId="12" fillId="2" borderId="1242" xfId="3" applyFont="1" applyFill="1" applyBorder="1" applyAlignment="1">
      <alignment horizontal="center" vertical="center" wrapText="1"/>
    </xf>
    <xf numFmtId="0" fontId="12" fillId="2" borderId="1243" xfId="3" applyFont="1" applyFill="1" applyBorder="1" applyAlignment="1">
      <alignment horizontal="center" vertical="center" wrapText="1"/>
    </xf>
    <xf numFmtId="0" fontId="12" fillId="2" borderId="1244" xfId="3" applyFont="1" applyFill="1" applyBorder="1" applyAlignment="1">
      <alignment horizontal="center" vertical="center" wrapText="1"/>
    </xf>
    <xf numFmtId="0" fontId="12" fillId="5" borderId="1242" xfId="3" applyFont="1" applyFill="1" applyBorder="1" applyAlignment="1">
      <alignment horizontal="left" vertical="top" wrapText="1"/>
    </xf>
    <xf numFmtId="0" fontId="12" fillId="5" borderId="1243" xfId="3" applyFont="1" applyFill="1" applyBorder="1" applyAlignment="1">
      <alignment horizontal="left" vertical="top" wrapText="1"/>
    </xf>
    <xf numFmtId="0" fontId="12" fillId="5" borderId="1244" xfId="3" applyFont="1" applyFill="1" applyBorder="1" applyAlignment="1">
      <alignment horizontal="left" vertical="top" wrapText="1"/>
    </xf>
    <xf numFmtId="0" fontId="15" fillId="5" borderId="1242" xfId="3" applyFont="1" applyFill="1" applyBorder="1" applyAlignment="1">
      <alignment horizontal="center" vertical="center" wrapText="1"/>
    </xf>
    <xf numFmtId="0" fontId="15" fillId="5" borderId="1244" xfId="3" applyFont="1" applyFill="1" applyBorder="1" applyAlignment="1">
      <alignment horizontal="center" vertical="center" wrapText="1"/>
    </xf>
    <xf numFmtId="0" fontId="21" fillId="0" borderId="1242" xfId="3" applyFont="1" applyBorder="1" applyAlignment="1">
      <alignment horizontal="left" vertical="center" wrapText="1"/>
    </xf>
    <xf numFmtId="0" fontId="21" fillId="0" borderId="1243" xfId="3" applyFont="1" applyBorder="1" applyAlignment="1">
      <alignment horizontal="left" vertical="center" wrapText="1"/>
    </xf>
    <xf numFmtId="0" fontId="21" fillId="0" borderId="1244" xfId="3" applyFont="1" applyBorder="1" applyAlignment="1">
      <alignment horizontal="left" vertical="center" wrapText="1"/>
    </xf>
    <xf numFmtId="0" fontId="12" fillId="2" borderId="1242" xfId="3" applyFont="1" applyFill="1" applyBorder="1" applyAlignment="1">
      <alignment horizontal="center" vertical="center"/>
    </xf>
    <xf numFmtId="0" fontId="12" fillId="2" borderId="1243" xfId="3" applyFont="1" applyFill="1" applyBorder="1" applyAlignment="1">
      <alignment horizontal="center" vertical="center"/>
    </xf>
    <xf numFmtId="0" fontId="16" fillId="0" borderId="1243" xfId="3" applyFont="1" applyBorder="1" applyAlignment="1">
      <alignment horizontal="left" vertical="center" wrapText="1"/>
    </xf>
    <xf numFmtId="0" fontId="16" fillId="0" borderId="1244" xfId="3" applyFont="1" applyBorder="1" applyAlignment="1">
      <alignment horizontal="left" vertical="center" wrapText="1"/>
    </xf>
    <xf numFmtId="0" fontId="12" fillId="2" borderId="1245" xfId="3" applyFont="1" applyFill="1" applyBorder="1" applyAlignment="1">
      <alignment horizontal="center" vertical="center"/>
    </xf>
    <xf numFmtId="0" fontId="12" fillId="2" borderId="1246" xfId="3" applyFont="1" applyFill="1" applyBorder="1" applyAlignment="1">
      <alignment horizontal="center" vertical="center"/>
    </xf>
    <xf numFmtId="0" fontId="18" fillId="0" borderId="1247" xfId="3" applyFont="1" applyBorder="1" applyAlignment="1">
      <alignment horizontal="left" vertical="center" shrinkToFit="1"/>
    </xf>
    <xf numFmtId="0" fontId="18" fillId="0" borderId="1248" xfId="3" applyFont="1" applyBorder="1" applyAlignment="1">
      <alignment horizontal="left" vertical="center" shrinkToFit="1"/>
    </xf>
    <xf numFmtId="0" fontId="18" fillId="0" borderId="1249" xfId="3" applyFont="1" applyBorder="1" applyAlignment="1">
      <alignment horizontal="left" vertical="center" shrinkToFit="1"/>
    </xf>
    <xf numFmtId="0" fontId="12" fillId="5" borderId="1256" xfId="3" applyFont="1" applyFill="1" applyBorder="1" applyAlignment="1">
      <alignment horizontal="left" vertical="top" wrapText="1"/>
    </xf>
    <xf numFmtId="0" fontId="12" fillId="5" borderId="1257" xfId="3" applyFont="1" applyFill="1" applyBorder="1" applyAlignment="1">
      <alignment horizontal="left" vertical="top" wrapText="1"/>
    </xf>
    <xf numFmtId="0" fontId="12" fillId="2" borderId="1250" xfId="3" applyFont="1" applyFill="1" applyBorder="1" applyAlignment="1">
      <alignment horizontal="center" vertical="center"/>
    </xf>
    <xf numFmtId="0" fontId="12" fillId="2" borderId="1251" xfId="3" applyFont="1" applyFill="1" applyBorder="1" applyAlignment="1">
      <alignment horizontal="center" vertical="center"/>
    </xf>
    <xf numFmtId="0" fontId="19" fillId="0" borderId="1252" xfId="3" applyFont="1" applyBorder="1" applyAlignment="1">
      <alignment horizontal="left" vertical="center" shrinkToFit="1"/>
    </xf>
    <xf numFmtId="0" fontId="19" fillId="0" borderId="1253" xfId="3" applyFont="1" applyBorder="1" applyAlignment="1">
      <alignment horizontal="left" vertical="center" shrinkToFit="1"/>
    </xf>
    <xf numFmtId="0" fontId="19" fillId="0" borderId="1254" xfId="3" applyFont="1" applyBorder="1" applyAlignment="1">
      <alignment horizontal="left" vertical="center" shrinkToFit="1"/>
    </xf>
    <xf numFmtId="0" fontId="12" fillId="2" borderId="1263" xfId="3" applyFont="1" applyFill="1" applyBorder="1" applyAlignment="1">
      <alignment horizontal="center" vertical="center"/>
    </xf>
    <xf numFmtId="0" fontId="12" fillId="2" borderId="1264" xfId="3" applyFont="1" applyFill="1" applyBorder="1" applyAlignment="1">
      <alignment horizontal="center" vertical="center"/>
    </xf>
    <xf numFmtId="0" fontId="19" fillId="0" borderId="1265" xfId="3" applyFont="1" applyBorder="1" applyAlignment="1">
      <alignment horizontal="left" vertical="center" shrinkToFit="1"/>
    </xf>
    <xf numFmtId="0" fontId="19" fillId="0" borderId="1266" xfId="3" applyFont="1" applyBorder="1" applyAlignment="1">
      <alignment horizontal="left" vertical="center" shrinkToFit="1"/>
    </xf>
    <xf numFmtId="0" fontId="19" fillId="0" borderId="1267" xfId="3" applyFont="1" applyBorder="1" applyAlignment="1">
      <alignment horizontal="left" vertical="center" shrinkToFit="1"/>
    </xf>
    <xf numFmtId="0" fontId="18" fillId="0" borderId="1252" xfId="3" applyFont="1" applyBorder="1" applyAlignment="1">
      <alignment horizontal="left" vertical="center" shrinkToFit="1"/>
    </xf>
    <xf numFmtId="0" fontId="18" fillId="0" borderId="1253" xfId="3" applyFont="1" applyBorder="1" applyAlignment="1">
      <alignment horizontal="left" vertical="center" shrinkToFit="1"/>
    </xf>
    <xf numFmtId="0" fontId="18" fillId="0" borderId="1254" xfId="3" applyFont="1" applyBorder="1" applyAlignment="1">
      <alignment horizontal="left" vertical="center" shrinkToFit="1"/>
    </xf>
    <xf numFmtId="0" fontId="12" fillId="2" borderId="1255" xfId="3" applyFont="1" applyFill="1" applyBorder="1" applyAlignment="1">
      <alignment horizontal="center" vertical="center" wrapText="1"/>
    </xf>
    <xf numFmtId="0" fontId="12" fillId="2" borderId="1256" xfId="3" applyFont="1" applyFill="1" applyBorder="1" applyAlignment="1">
      <alignment horizontal="center" vertical="center" wrapText="1"/>
    </xf>
    <xf numFmtId="0" fontId="16" fillId="0" borderId="1256" xfId="3" applyFont="1" applyBorder="1" applyAlignment="1">
      <alignment horizontal="left" vertical="center" wrapText="1"/>
    </xf>
    <xf numFmtId="0" fontId="16" fillId="0" borderId="1257" xfId="3" applyFont="1" applyBorder="1" applyAlignment="1">
      <alignment horizontal="left" vertical="center" wrapText="1"/>
    </xf>
    <xf numFmtId="0" fontId="12" fillId="2" borderId="1258" xfId="3" applyFont="1" applyFill="1" applyBorder="1" applyAlignment="1">
      <alignment horizontal="center" vertical="center"/>
    </xf>
    <xf numFmtId="0" fontId="12" fillId="2" borderId="1259" xfId="3" applyFont="1" applyFill="1" applyBorder="1" applyAlignment="1">
      <alignment horizontal="center" vertical="center"/>
    </xf>
    <xf numFmtId="0" fontId="12" fillId="2" borderId="1260" xfId="3" applyFont="1" applyFill="1" applyBorder="1" applyAlignment="1">
      <alignment horizontal="center" vertical="center"/>
    </xf>
    <xf numFmtId="0" fontId="13" fillId="0" borderId="1261" xfId="3" applyFont="1" applyBorder="1" applyAlignment="1">
      <alignment horizontal="left" vertical="top" wrapText="1"/>
    </xf>
    <xf numFmtId="0" fontId="13" fillId="0" borderId="1259" xfId="3" applyFont="1" applyBorder="1" applyAlignment="1">
      <alignment horizontal="left" vertical="top" wrapText="1"/>
    </xf>
    <xf numFmtId="0" fontId="13" fillId="0" borderId="1262" xfId="3" applyFont="1" applyBorder="1" applyAlignment="1">
      <alignment horizontal="left" vertical="top" wrapText="1"/>
    </xf>
    <xf numFmtId="0" fontId="12" fillId="2" borderId="1255" xfId="3" applyFont="1" applyFill="1" applyBorder="1" applyAlignment="1">
      <alignment horizontal="center" vertical="center"/>
    </xf>
    <xf numFmtId="0" fontId="12" fillId="2" borderId="1256" xfId="3" applyFont="1" applyFill="1" applyBorder="1" applyAlignment="1">
      <alignment horizontal="center" vertical="center"/>
    </xf>
    <xf numFmtId="0" fontId="12" fillId="2" borderId="1268" xfId="3" applyFont="1" applyFill="1" applyBorder="1" applyAlignment="1">
      <alignment horizontal="center" vertical="center" wrapText="1"/>
    </xf>
    <xf numFmtId="0" fontId="12" fillId="2" borderId="1279" xfId="3" applyFont="1" applyFill="1" applyBorder="1" applyAlignment="1">
      <alignment horizontal="center" vertical="center"/>
    </xf>
    <xf numFmtId="0" fontId="12" fillId="2" borderId="1280" xfId="3" applyFont="1" applyFill="1" applyBorder="1" applyAlignment="1">
      <alignment horizontal="center" vertical="center"/>
    </xf>
    <xf numFmtId="0" fontId="12" fillId="2" borderId="1281" xfId="3" applyFont="1" applyFill="1" applyBorder="1" applyAlignment="1">
      <alignment horizontal="center" vertical="center"/>
    </xf>
    <xf numFmtId="0" fontId="13" fillId="0" borderId="1282" xfId="3" applyFont="1" applyBorder="1" applyAlignment="1">
      <alignment horizontal="left" vertical="top" wrapText="1"/>
    </xf>
    <xf numFmtId="0" fontId="13" fillId="0" borderId="1280" xfId="3" applyFont="1" applyBorder="1" applyAlignment="1">
      <alignment horizontal="left" vertical="top" wrapText="1"/>
    </xf>
    <xf numFmtId="0" fontId="13" fillId="0" borderId="1283" xfId="3" applyFont="1" applyBorder="1" applyAlignment="1">
      <alignment horizontal="left" vertical="top" wrapText="1"/>
    </xf>
    <xf numFmtId="0" fontId="12" fillId="2" borderId="1274" xfId="3" applyFont="1" applyFill="1" applyBorder="1" applyAlignment="1">
      <alignment horizontal="center" vertical="center"/>
    </xf>
    <xf numFmtId="0" fontId="12" fillId="2" borderId="1275" xfId="3" applyFont="1" applyFill="1" applyBorder="1" applyAlignment="1">
      <alignment horizontal="center" vertical="center"/>
    </xf>
    <xf numFmtId="0" fontId="19" fillId="0" borderId="1276" xfId="3" applyFont="1" applyBorder="1" applyAlignment="1">
      <alignment horizontal="left" vertical="center" shrinkToFit="1"/>
    </xf>
    <xf numFmtId="0" fontId="19" fillId="0" borderId="1277" xfId="3" applyFont="1" applyBorder="1" applyAlignment="1">
      <alignment horizontal="left" vertical="center" shrinkToFit="1"/>
    </xf>
    <xf numFmtId="0" fontId="19" fillId="0" borderId="1278" xfId="3" applyFont="1" applyBorder="1" applyAlignment="1">
      <alignment horizontal="left" vertical="center" shrinkToFit="1"/>
    </xf>
    <xf numFmtId="0" fontId="12" fillId="2" borderId="1269" xfId="3" applyFont="1" applyFill="1" applyBorder="1" applyAlignment="1">
      <alignment horizontal="center" vertical="center"/>
    </xf>
    <xf numFmtId="0" fontId="12" fillId="2" borderId="1270" xfId="3" applyFont="1" applyFill="1" applyBorder="1" applyAlignment="1">
      <alignment horizontal="center" vertical="center"/>
    </xf>
    <xf numFmtId="0" fontId="18" fillId="0" borderId="1271" xfId="3" applyFont="1" applyBorder="1" applyAlignment="1">
      <alignment horizontal="left" vertical="center" shrinkToFit="1"/>
    </xf>
    <xf numFmtId="0" fontId="18" fillId="0" borderId="1272" xfId="3" applyFont="1" applyBorder="1" applyAlignment="1">
      <alignment horizontal="left" vertical="center" shrinkToFit="1"/>
    </xf>
    <xf numFmtId="0" fontId="18" fillId="0" borderId="1273" xfId="3" applyFont="1" applyBorder="1" applyAlignment="1">
      <alignment horizontal="left" vertical="center" shrinkToFit="1"/>
    </xf>
    <xf numFmtId="0" fontId="18" fillId="0" borderId="1276" xfId="3" applyFont="1" applyBorder="1" applyAlignment="1">
      <alignment horizontal="left" vertical="center" shrinkToFit="1"/>
    </xf>
    <xf numFmtId="0" fontId="18" fillId="0" borderId="1277" xfId="3" applyFont="1" applyBorder="1" applyAlignment="1">
      <alignment horizontal="left" vertical="center" shrinkToFit="1"/>
    </xf>
    <xf numFmtId="0" fontId="18" fillId="0" borderId="1278" xfId="3" applyFont="1" applyBorder="1" applyAlignment="1">
      <alignment horizontal="left" vertical="center" shrinkToFit="1"/>
    </xf>
    <xf numFmtId="0" fontId="12" fillId="2" borderId="1284" xfId="3" applyFont="1" applyFill="1" applyBorder="1" applyAlignment="1">
      <alignment horizontal="center" vertical="center"/>
    </xf>
    <xf numFmtId="0" fontId="12" fillId="2" borderId="1285" xfId="3" applyFont="1" applyFill="1" applyBorder="1" applyAlignment="1">
      <alignment horizontal="center" vertical="center"/>
    </xf>
    <xf numFmtId="0" fontId="19" fillId="0" borderId="1286" xfId="3" applyFont="1" applyBorder="1" applyAlignment="1">
      <alignment horizontal="left" vertical="center" shrinkToFit="1"/>
    </xf>
    <xf numFmtId="0" fontId="19" fillId="0" borderId="1287" xfId="3" applyFont="1" applyBorder="1" applyAlignment="1">
      <alignment horizontal="left" vertical="center" shrinkToFit="1"/>
    </xf>
    <xf numFmtId="0" fontId="19" fillId="0" borderId="1288" xfId="3" applyFont="1" applyBorder="1" applyAlignment="1">
      <alignment horizontal="left" vertical="center" shrinkToFit="1"/>
    </xf>
    <xf numFmtId="0" fontId="12" fillId="2" borderId="1289" xfId="3" applyFont="1" applyFill="1" applyBorder="1" applyAlignment="1">
      <alignment horizontal="center" vertical="center" wrapText="1"/>
    </xf>
    <xf numFmtId="0" fontId="12" fillId="2" borderId="1290" xfId="3" applyFont="1" applyFill="1" applyBorder="1" applyAlignment="1">
      <alignment horizontal="center" vertical="center" wrapText="1"/>
    </xf>
    <xf numFmtId="0" fontId="12" fillId="2" borderId="1291" xfId="3" applyFont="1" applyFill="1" applyBorder="1" applyAlignment="1">
      <alignment horizontal="center" vertical="center" wrapText="1"/>
    </xf>
    <xf numFmtId="0" fontId="12" fillId="5" borderId="1289" xfId="3" applyFont="1" applyFill="1" applyBorder="1" applyAlignment="1">
      <alignment horizontal="left" vertical="top" wrapText="1"/>
    </xf>
    <xf numFmtId="0" fontId="12" fillId="5" borderId="1290" xfId="3" applyFont="1" applyFill="1" applyBorder="1" applyAlignment="1">
      <alignment horizontal="left" vertical="top" wrapText="1"/>
    </xf>
    <xf numFmtId="0" fontId="12" fillId="5" borderId="1291" xfId="3" applyFont="1" applyFill="1" applyBorder="1" applyAlignment="1">
      <alignment horizontal="left" vertical="top" wrapText="1"/>
    </xf>
    <xf numFmtId="0" fontId="15" fillId="5" borderId="1289" xfId="3" applyFont="1" applyFill="1" applyBorder="1" applyAlignment="1">
      <alignment horizontal="center" vertical="center" wrapText="1"/>
    </xf>
    <xf numFmtId="0" fontId="15" fillId="5" borderId="1291" xfId="3" applyFont="1" applyFill="1" applyBorder="1" applyAlignment="1">
      <alignment horizontal="center" vertical="center" wrapText="1"/>
    </xf>
    <xf numFmtId="0" fontId="21" fillId="0" borderId="1289" xfId="3" applyFont="1" applyBorder="1" applyAlignment="1">
      <alignment horizontal="left" vertical="center" wrapText="1"/>
    </xf>
    <xf numFmtId="0" fontId="21" fillId="0" borderId="1290" xfId="3" applyFont="1" applyBorder="1" applyAlignment="1">
      <alignment horizontal="left" vertical="center" wrapText="1"/>
    </xf>
    <xf numFmtId="0" fontId="21" fillId="0" borderId="1291" xfId="3" applyFont="1" applyBorder="1" applyAlignment="1">
      <alignment horizontal="left" vertical="center" wrapText="1"/>
    </xf>
    <xf numFmtId="0" fontId="12" fillId="2" borderId="1289" xfId="3" applyFont="1" applyFill="1" applyBorder="1" applyAlignment="1">
      <alignment horizontal="center" vertical="center"/>
    </xf>
    <xf numFmtId="0" fontId="12" fillId="2" borderId="1290" xfId="3" applyFont="1" applyFill="1" applyBorder="1" applyAlignment="1">
      <alignment horizontal="center" vertical="center"/>
    </xf>
    <xf numFmtId="0" fontId="16" fillId="0" borderId="1290" xfId="3" applyFont="1" applyBorder="1" applyAlignment="1">
      <alignment horizontal="left" vertical="center" wrapText="1"/>
    </xf>
    <xf numFmtId="0" fontId="16" fillId="0" borderId="1291" xfId="3" applyFont="1" applyBorder="1" applyAlignment="1">
      <alignment horizontal="left" vertical="center" wrapText="1"/>
    </xf>
    <xf numFmtId="0" fontId="12" fillId="2" borderId="1292" xfId="3" applyFont="1" applyFill="1" applyBorder="1" applyAlignment="1">
      <alignment horizontal="center" vertical="center"/>
    </xf>
    <xf numFmtId="0" fontId="12" fillId="2" borderId="1293" xfId="3" applyFont="1" applyFill="1" applyBorder="1" applyAlignment="1">
      <alignment horizontal="center" vertical="center"/>
    </xf>
    <xf numFmtId="0" fontId="18" fillId="0" borderId="1294" xfId="3" applyFont="1" applyBorder="1" applyAlignment="1">
      <alignment horizontal="left" vertical="center" shrinkToFit="1"/>
    </xf>
    <xf numFmtId="0" fontId="18" fillId="0" borderId="1295" xfId="3" applyFont="1" applyBorder="1" applyAlignment="1">
      <alignment horizontal="left" vertical="center" shrinkToFit="1"/>
    </xf>
    <xf numFmtId="0" fontId="18" fillId="0" borderId="1296" xfId="3" applyFont="1" applyBorder="1" applyAlignment="1">
      <alignment horizontal="left" vertical="center" shrinkToFit="1"/>
    </xf>
    <xf numFmtId="0" fontId="12" fillId="5" borderId="1303" xfId="3" applyFont="1" applyFill="1" applyBorder="1" applyAlignment="1">
      <alignment horizontal="left" vertical="top" wrapText="1"/>
    </xf>
    <xf numFmtId="0" fontId="12" fillId="5" borderId="1304" xfId="3" applyFont="1" applyFill="1" applyBorder="1" applyAlignment="1">
      <alignment horizontal="left" vertical="top" wrapText="1"/>
    </xf>
    <xf numFmtId="0" fontId="12" fillId="2" borderId="1297" xfId="3" applyFont="1" applyFill="1" applyBorder="1" applyAlignment="1">
      <alignment horizontal="center" vertical="center"/>
    </xf>
    <xf numFmtId="0" fontId="12" fillId="2" borderId="1298" xfId="3" applyFont="1" applyFill="1" applyBorder="1" applyAlignment="1">
      <alignment horizontal="center" vertical="center"/>
    </xf>
    <xf numFmtId="0" fontId="19" fillId="0" borderId="1299" xfId="3" applyFont="1" applyBorder="1" applyAlignment="1">
      <alignment horizontal="left" vertical="center" shrinkToFit="1"/>
    </xf>
    <xf numFmtId="0" fontId="19" fillId="0" borderId="1300" xfId="3" applyFont="1" applyBorder="1" applyAlignment="1">
      <alignment horizontal="left" vertical="center" shrinkToFit="1"/>
    </xf>
    <xf numFmtId="0" fontId="19" fillId="0" borderId="1301" xfId="3" applyFont="1" applyBorder="1" applyAlignment="1">
      <alignment horizontal="left" vertical="center" shrinkToFit="1"/>
    </xf>
    <xf numFmtId="0" fontId="12" fillId="2" borderId="1310" xfId="3" applyFont="1" applyFill="1" applyBorder="1" applyAlignment="1">
      <alignment horizontal="center" vertical="center"/>
    </xf>
    <xf numFmtId="0" fontId="12" fillId="2" borderId="1311" xfId="3" applyFont="1" applyFill="1" applyBorder="1" applyAlignment="1">
      <alignment horizontal="center" vertical="center"/>
    </xf>
    <xf numFmtId="0" fontId="19" fillId="0" borderId="1312" xfId="3" applyFont="1" applyBorder="1" applyAlignment="1">
      <alignment horizontal="left" vertical="center" shrinkToFit="1"/>
    </xf>
    <xf numFmtId="0" fontId="19" fillId="0" borderId="1313" xfId="3" applyFont="1" applyBorder="1" applyAlignment="1">
      <alignment horizontal="left" vertical="center" shrinkToFit="1"/>
    </xf>
    <xf numFmtId="0" fontId="19" fillId="0" borderId="1314" xfId="3" applyFont="1" applyBorder="1" applyAlignment="1">
      <alignment horizontal="left" vertical="center" shrinkToFit="1"/>
    </xf>
    <xf numFmtId="0" fontId="18" fillId="0" borderId="1299" xfId="3" applyFont="1" applyBorder="1" applyAlignment="1">
      <alignment horizontal="left" vertical="center" shrinkToFit="1"/>
    </xf>
    <xf numFmtId="0" fontId="18" fillId="0" borderId="1300" xfId="3" applyFont="1" applyBorder="1" applyAlignment="1">
      <alignment horizontal="left" vertical="center" shrinkToFit="1"/>
    </xf>
    <xf numFmtId="0" fontId="18" fillId="0" borderId="1301" xfId="3" applyFont="1" applyBorder="1" applyAlignment="1">
      <alignment horizontal="left" vertical="center" shrinkToFit="1"/>
    </xf>
    <xf numFmtId="0" fontId="12" fillId="2" borderId="1302" xfId="3" applyFont="1" applyFill="1" applyBorder="1" applyAlignment="1">
      <alignment horizontal="center" vertical="center" wrapText="1"/>
    </xf>
    <xf numFmtId="0" fontId="12" fillId="2" borderId="1303" xfId="3" applyFont="1" applyFill="1" applyBorder="1" applyAlignment="1">
      <alignment horizontal="center" vertical="center" wrapText="1"/>
    </xf>
    <xf numFmtId="0" fontId="16" fillId="0" borderId="1303" xfId="3" applyFont="1" applyBorder="1" applyAlignment="1">
      <alignment horizontal="left" vertical="center" wrapText="1"/>
    </xf>
    <xf numFmtId="0" fontId="16" fillId="0" borderId="1304" xfId="3" applyFont="1" applyBorder="1" applyAlignment="1">
      <alignment horizontal="left" vertical="center" wrapText="1"/>
    </xf>
    <xf numFmtId="0" fontId="12" fillId="2" borderId="1305" xfId="3" applyFont="1" applyFill="1" applyBorder="1" applyAlignment="1">
      <alignment horizontal="center" vertical="center"/>
    </xf>
    <xf numFmtId="0" fontId="12" fillId="2" borderId="1306" xfId="3" applyFont="1" applyFill="1" applyBorder="1" applyAlignment="1">
      <alignment horizontal="center" vertical="center"/>
    </xf>
    <xf numFmtId="0" fontId="12" fillId="2" borderId="1307" xfId="3" applyFont="1" applyFill="1" applyBorder="1" applyAlignment="1">
      <alignment horizontal="center" vertical="center"/>
    </xf>
    <xf numFmtId="0" fontId="13" fillId="0" borderId="1308" xfId="3" applyFont="1" applyBorder="1" applyAlignment="1">
      <alignment horizontal="left" vertical="top" wrapText="1"/>
    </xf>
    <xf numFmtId="0" fontId="13" fillId="0" borderId="1306" xfId="3" applyFont="1" applyBorder="1" applyAlignment="1">
      <alignment horizontal="left" vertical="top" wrapText="1"/>
    </xf>
    <xf numFmtId="0" fontId="13" fillId="0" borderId="1309" xfId="3" applyFont="1" applyBorder="1" applyAlignment="1">
      <alignment horizontal="left" vertical="top" wrapText="1"/>
    </xf>
    <xf numFmtId="0" fontId="12" fillId="2" borderId="1302" xfId="3" applyFont="1" applyFill="1" applyBorder="1" applyAlignment="1">
      <alignment horizontal="center" vertical="center"/>
    </xf>
    <xf numFmtId="0" fontId="12" fillId="2" borderId="1303" xfId="3" applyFont="1" applyFill="1" applyBorder="1" applyAlignment="1">
      <alignment horizontal="center" vertical="center"/>
    </xf>
    <xf numFmtId="0" fontId="12" fillId="2" borderId="1315" xfId="3" applyFont="1" applyFill="1" applyBorder="1" applyAlignment="1">
      <alignment horizontal="center" vertical="center" wrapText="1"/>
    </xf>
    <xf numFmtId="0" fontId="12" fillId="2" borderId="1326" xfId="3" applyFont="1" applyFill="1" applyBorder="1" applyAlignment="1">
      <alignment horizontal="center" vertical="center"/>
    </xf>
    <xf numFmtId="0" fontId="12" fillId="2" borderId="1327" xfId="3" applyFont="1" applyFill="1" applyBorder="1" applyAlignment="1">
      <alignment horizontal="center" vertical="center"/>
    </xf>
    <xf numFmtId="0" fontId="12" fillId="2" borderId="1328" xfId="3" applyFont="1" applyFill="1" applyBorder="1" applyAlignment="1">
      <alignment horizontal="center" vertical="center"/>
    </xf>
    <xf numFmtId="0" fontId="13" fillId="0" borderId="1329" xfId="3" applyFont="1" applyBorder="1" applyAlignment="1">
      <alignment horizontal="left" vertical="top" wrapText="1"/>
    </xf>
    <xf numFmtId="0" fontId="13" fillId="0" borderId="1327" xfId="3" applyFont="1" applyBorder="1" applyAlignment="1">
      <alignment horizontal="left" vertical="top" wrapText="1"/>
    </xf>
    <xf numFmtId="0" fontId="13" fillId="0" borderId="1330" xfId="3" applyFont="1" applyBorder="1" applyAlignment="1">
      <alignment horizontal="left" vertical="top" wrapText="1"/>
    </xf>
    <xf numFmtId="0" fontId="12" fillId="2" borderId="1321" xfId="3" applyFont="1" applyFill="1" applyBorder="1" applyAlignment="1">
      <alignment horizontal="center" vertical="center"/>
    </xf>
    <xf numFmtId="0" fontId="12" fillId="2" borderId="1322" xfId="3" applyFont="1" applyFill="1" applyBorder="1" applyAlignment="1">
      <alignment horizontal="center" vertical="center"/>
    </xf>
    <xf numFmtId="0" fontId="19" fillId="0" borderId="1323" xfId="3" applyFont="1" applyBorder="1" applyAlignment="1">
      <alignment horizontal="left" vertical="center" shrinkToFit="1"/>
    </xf>
    <xf numFmtId="0" fontId="19" fillId="0" borderId="1324" xfId="3" applyFont="1" applyBorder="1" applyAlignment="1">
      <alignment horizontal="left" vertical="center" shrinkToFit="1"/>
    </xf>
    <xf numFmtId="0" fontId="19" fillId="0" borderId="1325" xfId="3" applyFont="1" applyBorder="1" applyAlignment="1">
      <alignment horizontal="left" vertical="center" shrinkToFit="1"/>
    </xf>
    <xf numFmtId="0" fontId="12" fillId="2" borderId="1316" xfId="3" applyFont="1" applyFill="1" applyBorder="1" applyAlignment="1">
      <alignment horizontal="center" vertical="center"/>
    </xf>
    <xf numFmtId="0" fontId="12" fillId="2" borderId="1317" xfId="3" applyFont="1" applyFill="1" applyBorder="1" applyAlignment="1">
      <alignment horizontal="center" vertical="center"/>
    </xf>
    <xf numFmtId="0" fontId="18" fillId="0" borderId="1318" xfId="3" applyFont="1" applyBorder="1" applyAlignment="1">
      <alignment horizontal="left" vertical="center" shrinkToFit="1"/>
    </xf>
    <xf numFmtId="0" fontId="18" fillId="0" borderId="1319" xfId="3" applyFont="1" applyBorder="1" applyAlignment="1">
      <alignment horizontal="left" vertical="center" shrinkToFit="1"/>
    </xf>
    <xf numFmtId="0" fontId="18" fillId="0" borderId="1320" xfId="3" applyFont="1" applyBorder="1" applyAlignment="1">
      <alignment horizontal="left" vertical="center" shrinkToFit="1"/>
    </xf>
    <xf numFmtId="0" fontId="18" fillId="0" borderId="1323" xfId="3" applyFont="1" applyBorder="1" applyAlignment="1">
      <alignment horizontal="left" vertical="center" shrinkToFit="1"/>
    </xf>
    <xf numFmtId="0" fontId="18" fillId="0" borderId="1324" xfId="3" applyFont="1" applyBorder="1" applyAlignment="1">
      <alignment horizontal="left" vertical="center" shrinkToFit="1"/>
    </xf>
    <xf numFmtId="0" fontId="18" fillId="0" borderId="1325" xfId="3" applyFont="1" applyBorder="1" applyAlignment="1">
      <alignment horizontal="left" vertical="center" shrinkToFit="1"/>
    </xf>
    <xf numFmtId="0" fontId="12" fillId="2" borderId="1331" xfId="3" applyFont="1" applyFill="1" applyBorder="1" applyAlignment="1">
      <alignment horizontal="center" vertical="center"/>
    </xf>
    <xf numFmtId="0" fontId="12" fillId="2" borderId="1332" xfId="3" applyFont="1" applyFill="1" applyBorder="1" applyAlignment="1">
      <alignment horizontal="center" vertical="center"/>
    </xf>
    <xf numFmtId="0" fontId="19" fillId="0" borderId="1333" xfId="3" applyFont="1" applyBorder="1" applyAlignment="1">
      <alignment horizontal="left" vertical="center" shrinkToFit="1"/>
    </xf>
    <xf numFmtId="0" fontId="19" fillId="0" borderId="1334" xfId="3" applyFont="1" applyBorder="1" applyAlignment="1">
      <alignment horizontal="left" vertical="center" shrinkToFit="1"/>
    </xf>
    <xf numFmtId="0" fontId="19" fillId="0" borderId="1335" xfId="3" applyFont="1" applyBorder="1" applyAlignment="1">
      <alignment horizontal="left" vertical="center" shrinkToFit="1"/>
    </xf>
    <xf numFmtId="0" fontId="12" fillId="2" borderId="1336" xfId="3" applyFont="1" applyFill="1" applyBorder="1" applyAlignment="1">
      <alignment horizontal="center" vertical="center" wrapText="1"/>
    </xf>
    <xf numFmtId="0" fontId="12" fillId="2" borderId="1337" xfId="3" applyFont="1" applyFill="1" applyBorder="1" applyAlignment="1">
      <alignment horizontal="center" vertical="center" wrapText="1"/>
    </xf>
    <xf numFmtId="0" fontId="12" fillId="2" borderId="1338" xfId="3" applyFont="1" applyFill="1" applyBorder="1" applyAlignment="1">
      <alignment horizontal="center" vertical="center" wrapText="1"/>
    </xf>
    <xf numFmtId="0" fontId="12" fillId="5" borderId="1336" xfId="3" applyFont="1" applyFill="1" applyBorder="1" applyAlignment="1">
      <alignment horizontal="left" vertical="top" wrapText="1"/>
    </xf>
    <xf numFmtId="0" fontId="12" fillId="5" borderId="1337" xfId="3" applyFont="1" applyFill="1" applyBorder="1" applyAlignment="1">
      <alignment horizontal="left" vertical="top" wrapText="1"/>
    </xf>
    <xf numFmtId="0" fontId="12" fillId="5" borderId="1338" xfId="3" applyFont="1" applyFill="1" applyBorder="1" applyAlignment="1">
      <alignment horizontal="left" vertical="top" wrapText="1"/>
    </xf>
    <xf numFmtId="0" fontId="15" fillId="5" borderId="1336" xfId="3" applyFont="1" applyFill="1" applyBorder="1" applyAlignment="1">
      <alignment horizontal="center" vertical="center" wrapText="1"/>
    </xf>
    <xf numFmtId="0" fontId="15" fillId="5" borderId="1338" xfId="3" applyFont="1" applyFill="1" applyBorder="1" applyAlignment="1">
      <alignment horizontal="center" vertical="center" wrapText="1"/>
    </xf>
    <xf numFmtId="0" fontId="21" fillId="0" borderId="1336" xfId="3" applyFont="1" applyBorder="1" applyAlignment="1">
      <alignment horizontal="left" vertical="center" wrapText="1"/>
    </xf>
    <xf numFmtId="0" fontId="21" fillId="0" borderId="1337" xfId="3" applyFont="1" applyBorder="1" applyAlignment="1">
      <alignment horizontal="left" vertical="center" wrapText="1"/>
    </xf>
    <xf numFmtId="0" fontId="21" fillId="0" borderId="1338" xfId="3" applyFont="1" applyBorder="1" applyAlignment="1">
      <alignment horizontal="left" vertical="center" wrapText="1"/>
    </xf>
    <xf numFmtId="0" fontId="12" fillId="2" borderId="1336" xfId="3" applyFont="1" applyFill="1" applyBorder="1" applyAlignment="1">
      <alignment horizontal="center" vertical="center"/>
    </xf>
    <xf numFmtId="0" fontId="12" fillId="2" borderId="1337" xfId="3" applyFont="1" applyFill="1" applyBorder="1" applyAlignment="1">
      <alignment horizontal="center" vertical="center"/>
    </xf>
    <xf numFmtId="0" fontId="16" fillId="0" borderId="1337" xfId="3" applyFont="1" applyBorder="1" applyAlignment="1">
      <alignment horizontal="left" vertical="center" wrapText="1"/>
    </xf>
    <xf numFmtId="0" fontId="16" fillId="0" borderId="1338" xfId="3" applyFont="1" applyBorder="1" applyAlignment="1">
      <alignment horizontal="left" vertical="center" wrapText="1"/>
    </xf>
    <xf numFmtId="0" fontId="12" fillId="2" borderId="1339" xfId="3" applyFont="1" applyFill="1" applyBorder="1" applyAlignment="1">
      <alignment horizontal="center" vertical="center"/>
    </xf>
    <xf numFmtId="0" fontId="12" fillId="2" borderId="1340" xfId="3" applyFont="1" applyFill="1" applyBorder="1" applyAlignment="1">
      <alignment horizontal="center" vertical="center"/>
    </xf>
    <xf numFmtId="0" fontId="18" fillId="0" borderId="1341" xfId="3" applyFont="1" applyBorder="1" applyAlignment="1">
      <alignment horizontal="left" vertical="center" shrinkToFit="1"/>
    </xf>
    <xf numFmtId="0" fontId="18" fillId="0" borderId="1342" xfId="3" applyFont="1" applyBorder="1" applyAlignment="1">
      <alignment horizontal="left" vertical="center" shrinkToFit="1"/>
    </xf>
    <xf numFmtId="0" fontId="18" fillId="0" borderId="1343" xfId="3" applyFont="1" applyBorder="1" applyAlignment="1">
      <alignment horizontal="left" vertical="center" shrinkToFit="1"/>
    </xf>
    <xf numFmtId="0" fontId="12" fillId="5" borderId="1350" xfId="3" applyFont="1" applyFill="1" applyBorder="1" applyAlignment="1">
      <alignment horizontal="left" vertical="top" wrapText="1"/>
    </xf>
    <xf numFmtId="0" fontId="12" fillId="5" borderId="1351" xfId="3" applyFont="1" applyFill="1" applyBorder="1" applyAlignment="1">
      <alignment horizontal="left" vertical="top" wrapText="1"/>
    </xf>
    <xf numFmtId="0" fontId="12" fillId="2" borderId="1344" xfId="3" applyFont="1" applyFill="1" applyBorder="1" applyAlignment="1">
      <alignment horizontal="center" vertical="center"/>
    </xf>
    <xf numFmtId="0" fontId="12" fillId="2" borderId="1345" xfId="3" applyFont="1" applyFill="1" applyBorder="1" applyAlignment="1">
      <alignment horizontal="center" vertical="center"/>
    </xf>
    <xf numFmtId="0" fontId="19" fillId="0" borderId="1346" xfId="3" applyFont="1" applyBorder="1" applyAlignment="1">
      <alignment horizontal="left" vertical="center" shrinkToFit="1"/>
    </xf>
    <xf numFmtId="0" fontId="19" fillId="0" borderId="1347" xfId="3" applyFont="1" applyBorder="1" applyAlignment="1">
      <alignment horizontal="left" vertical="center" shrinkToFit="1"/>
    </xf>
    <xf numFmtId="0" fontId="19" fillId="0" borderId="1348" xfId="3" applyFont="1" applyBorder="1" applyAlignment="1">
      <alignment horizontal="left" vertical="center" shrinkToFit="1"/>
    </xf>
    <xf numFmtId="0" fontId="12" fillId="2" borderId="1357" xfId="3" applyFont="1" applyFill="1" applyBorder="1" applyAlignment="1">
      <alignment horizontal="center" vertical="center"/>
    </xf>
    <xf numFmtId="0" fontId="12" fillId="2" borderId="1358" xfId="3" applyFont="1" applyFill="1" applyBorder="1" applyAlignment="1">
      <alignment horizontal="center" vertical="center"/>
    </xf>
    <xf numFmtId="0" fontId="19" fillId="0" borderId="1359" xfId="3" applyFont="1" applyBorder="1" applyAlignment="1">
      <alignment horizontal="left" vertical="center" shrinkToFit="1"/>
    </xf>
    <xf numFmtId="0" fontId="19" fillId="0" borderId="1360" xfId="3" applyFont="1" applyBorder="1" applyAlignment="1">
      <alignment horizontal="left" vertical="center" shrinkToFit="1"/>
    </xf>
    <xf numFmtId="0" fontId="19" fillId="0" borderId="1361" xfId="3" applyFont="1" applyBorder="1" applyAlignment="1">
      <alignment horizontal="left" vertical="center" shrinkToFit="1"/>
    </xf>
    <xf numFmtId="0" fontId="18" fillId="0" borderId="1346" xfId="3" applyFont="1" applyBorder="1" applyAlignment="1">
      <alignment horizontal="left" vertical="center" shrinkToFit="1"/>
    </xf>
    <xf numFmtId="0" fontId="18" fillId="0" borderId="1347" xfId="3" applyFont="1" applyBorder="1" applyAlignment="1">
      <alignment horizontal="left" vertical="center" shrinkToFit="1"/>
    </xf>
    <xf numFmtId="0" fontId="18" fillId="0" borderId="1348" xfId="3" applyFont="1" applyBorder="1" applyAlignment="1">
      <alignment horizontal="left" vertical="center" shrinkToFit="1"/>
    </xf>
    <xf numFmtId="0" fontId="12" fillId="2" borderId="1349" xfId="3" applyFont="1" applyFill="1" applyBorder="1" applyAlignment="1">
      <alignment horizontal="center" vertical="center" wrapText="1"/>
    </xf>
    <xf numFmtId="0" fontId="12" fillId="2" borderId="1350" xfId="3" applyFont="1" applyFill="1" applyBorder="1" applyAlignment="1">
      <alignment horizontal="center" vertical="center" wrapText="1"/>
    </xf>
    <xf numFmtId="0" fontId="16" fillId="0" borderId="1350" xfId="3" applyFont="1" applyBorder="1" applyAlignment="1">
      <alignment horizontal="left" vertical="center" wrapText="1"/>
    </xf>
    <xf numFmtId="0" fontId="16" fillId="0" borderId="1351" xfId="3" applyFont="1" applyBorder="1" applyAlignment="1">
      <alignment horizontal="left" vertical="center" wrapText="1"/>
    </xf>
    <xf numFmtId="0" fontId="12" fillId="2" borderId="1352" xfId="3" applyFont="1" applyFill="1" applyBorder="1" applyAlignment="1">
      <alignment horizontal="center" vertical="center"/>
    </xf>
    <xf numFmtId="0" fontId="12" fillId="2" borderId="1353" xfId="3" applyFont="1" applyFill="1" applyBorder="1" applyAlignment="1">
      <alignment horizontal="center" vertical="center"/>
    </xf>
    <xf numFmtId="0" fontId="12" fillId="2" borderId="1354" xfId="3" applyFont="1" applyFill="1" applyBorder="1" applyAlignment="1">
      <alignment horizontal="center" vertical="center"/>
    </xf>
    <xf numFmtId="0" fontId="13" fillId="0" borderId="1355" xfId="3" applyFont="1" applyBorder="1" applyAlignment="1">
      <alignment horizontal="left" vertical="top" wrapText="1"/>
    </xf>
    <xf numFmtId="0" fontId="13" fillId="0" borderId="1353" xfId="3" applyFont="1" applyBorder="1" applyAlignment="1">
      <alignment horizontal="left" vertical="top" wrapText="1"/>
    </xf>
    <xf numFmtId="0" fontId="13" fillId="0" borderId="1356" xfId="3" applyFont="1" applyBorder="1" applyAlignment="1">
      <alignment horizontal="left" vertical="top" wrapText="1"/>
    </xf>
    <xf numFmtId="0" fontId="12" fillId="2" borderId="1349" xfId="3" applyFont="1" applyFill="1" applyBorder="1" applyAlignment="1">
      <alignment horizontal="center" vertical="center"/>
    </xf>
    <xf numFmtId="0" fontId="12" fillId="2" borderId="1350" xfId="3" applyFont="1" applyFill="1" applyBorder="1" applyAlignment="1">
      <alignment horizontal="center" vertical="center"/>
    </xf>
    <xf numFmtId="0" fontId="12" fillId="2" borderId="1362" xfId="3" applyFont="1" applyFill="1" applyBorder="1" applyAlignment="1">
      <alignment horizontal="center" vertical="center" wrapText="1"/>
    </xf>
    <xf numFmtId="0" fontId="12" fillId="2" borderId="1373" xfId="3" applyFont="1" applyFill="1" applyBorder="1" applyAlignment="1">
      <alignment horizontal="center" vertical="center"/>
    </xf>
    <xf numFmtId="0" fontId="12" fillId="2" borderId="1374" xfId="3" applyFont="1" applyFill="1" applyBorder="1" applyAlignment="1">
      <alignment horizontal="center" vertical="center"/>
    </xf>
    <xf numFmtId="0" fontId="12" fillId="2" borderId="1375" xfId="3" applyFont="1" applyFill="1" applyBorder="1" applyAlignment="1">
      <alignment horizontal="center" vertical="center"/>
    </xf>
    <xf numFmtId="0" fontId="13" fillId="0" borderId="1376" xfId="3" applyFont="1" applyBorder="1" applyAlignment="1">
      <alignment horizontal="left" vertical="top" wrapText="1"/>
    </xf>
    <xf numFmtId="0" fontId="13" fillId="0" borderId="1374" xfId="3" applyFont="1" applyBorder="1" applyAlignment="1">
      <alignment horizontal="left" vertical="top" wrapText="1"/>
    </xf>
    <xf numFmtId="0" fontId="13" fillId="0" borderId="1377" xfId="3" applyFont="1" applyBorder="1" applyAlignment="1">
      <alignment horizontal="left" vertical="top" wrapText="1"/>
    </xf>
    <xf numFmtId="0" fontId="12" fillId="2" borderId="1368" xfId="3" applyFont="1" applyFill="1" applyBorder="1" applyAlignment="1">
      <alignment horizontal="center" vertical="center"/>
    </xf>
    <xf numFmtId="0" fontId="12" fillId="2" borderId="1369" xfId="3" applyFont="1" applyFill="1" applyBorder="1" applyAlignment="1">
      <alignment horizontal="center" vertical="center"/>
    </xf>
    <xf numFmtId="0" fontId="19" fillId="0" borderId="1370" xfId="3" applyFont="1" applyBorder="1" applyAlignment="1">
      <alignment horizontal="left" vertical="center" shrinkToFit="1"/>
    </xf>
    <xf numFmtId="0" fontId="19" fillId="0" borderId="1371" xfId="3" applyFont="1" applyBorder="1" applyAlignment="1">
      <alignment horizontal="left" vertical="center" shrinkToFit="1"/>
    </xf>
    <xf numFmtId="0" fontId="19" fillId="0" borderId="1372" xfId="3" applyFont="1" applyBorder="1" applyAlignment="1">
      <alignment horizontal="left" vertical="center" shrinkToFit="1"/>
    </xf>
    <xf numFmtId="0" fontId="12" fillId="2" borderId="1363" xfId="3" applyFont="1" applyFill="1" applyBorder="1" applyAlignment="1">
      <alignment horizontal="center" vertical="center"/>
    </xf>
    <xf numFmtId="0" fontId="12" fillId="2" borderId="1364" xfId="3" applyFont="1" applyFill="1" applyBorder="1" applyAlignment="1">
      <alignment horizontal="center" vertical="center"/>
    </xf>
    <xf numFmtId="0" fontId="18" fillId="0" borderId="1365" xfId="3" applyFont="1" applyBorder="1" applyAlignment="1">
      <alignment horizontal="left" vertical="center" shrinkToFit="1"/>
    </xf>
    <xf numFmtId="0" fontId="18" fillId="0" borderId="1366" xfId="3" applyFont="1" applyBorder="1" applyAlignment="1">
      <alignment horizontal="left" vertical="center" shrinkToFit="1"/>
    </xf>
    <xf numFmtId="0" fontId="18" fillId="0" borderId="1367" xfId="3" applyFont="1" applyBorder="1" applyAlignment="1">
      <alignment horizontal="left" vertical="center" shrinkToFit="1"/>
    </xf>
    <xf numFmtId="0" fontId="18" fillId="0" borderId="1370" xfId="3" applyFont="1" applyBorder="1" applyAlignment="1">
      <alignment horizontal="left" vertical="center" shrinkToFit="1"/>
    </xf>
    <xf numFmtId="0" fontId="18" fillId="0" borderId="1371" xfId="3" applyFont="1" applyBorder="1" applyAlignment="1">
      <alignment horizontal="left" vertical="center" shrinkToFit="1"/>
    </xf>
    <xf numFmtId="0" fontId="18" fillId="0" borderId="1372" xfId="3" applyFont="1" applyBorder="1" applyAlignment="1">
      <alignment horizontal="left" vertical="center" shrinkToFit="1"/>
    </xf>
    <xf numFmtId="0" fontId="12" fillId="2" borderId="1378" xfId="3" applyFont="1" applyFill="1" applyBorder="1" applyAlignment="1">
      <alignment horizontal="center" vertical="center"/>
    </xf>
    <xf numFmtId="0" fontId="12" fillId="2" borderId="1379" xfId="3" applyFont="1" applyFill="1" applyBorder="1" applyAlignment="1">
      <alignment horizontal="center" vertical="center"/>
    </xf>
    <xf numFmtId="0" fontId="19" fillId="0" borderId="1380" xfId="3" applyFont="1" applyBorder="1" applyAlignment="1">
      <alignment horizontal="left" vertical="center" shrinkToFit="1"/>
    </xf>
    <xf numFmtId="0" fontId="19" fillId="0" borderId="1381" xfId="3" applyFont="1" applyBorder="1" applyAlignment="1">
      <alignment horizontal="left" vertical="center" shrinkToFit="1"/>
    </xf>
    <xf numFmtId="0" fontId="19" fillId="0" borderId="1382" xfId="3" applyFont="1" applyBorder="1" applyAlignment="1">
      <alignment horizontal="left" vertical="center" shrinkToFit="1"/>
    </xf>
    <xf numFmtId="0" fontId="12" fillId="2" borderId="1383" xfId="3" applyFont="1" applyFill="1" applyBorder="1" applyAlignment="1">
      <alignment horizontal="center" vertical="center" wrapText="1"/>
    </xf>
    <xf numFmtId="0" fontId="12" fillId="2" borderId="1384" xfId="3" applyFont="1" applyFill="1" applyBorder="1" applyAlignment="1">
      <alignment horizontal="center" vertical="center" wrapText="1"/>
    </xf>
    <xf numFmtId="0" fontId="12" fillId="2" borderId="1385" xfId="3" applyFont="1" applyFill="1" applyBorder="1" applyAlignment="1">
      <alignment horizontal="center" vertical="center" wrapText="1"/>
    </xf>
    <xf numFmtId="0" fontId="12" fillId="5" borderId="1383" xfId="3" applyFont="1" applyFill="1" applyBorder="1" applyAlignment="1">
      <alignment horizontal="left" vertical="top" wrapText="1"/>
    </xf>
    <xf numFmtId="0" fontId="12" fillId="5" borderId="1384" xfId="3" applyFont="1" applyFill="1" applyBorder="1" applyAlignment="1">
      <alignment horizontal="left" vertical="top" wrapText="1"/>
    </xf>
    <xf numFmtId="0" fontId="12" fillId="5" borderId="1385" xfId="3" applyFont="1" applyFill="1" applyBorder="1" applyAlignment="1">
      <alignment horizontal="left" vertical="top" wrapText="1"/>
    </xf>
    <xf numFmtId="0" fontId="15" fillId="5" borderId="1383" xfId="3" applyFont="1" applyFill="1" applyBorder="1" applyAlignment="1">
      <alignment horizontal="center" vertical="center" wrapText="1"/>
    </xf>
    <xf numFmtId="0" fontId="15" fillId="5" borderId="1385" xfId="3" applyFont="1" applyFill="1" applyBorder="1" applyAlignment="1">
      <alignment horizontal="center" vertical="center" wrapText="1"/>
    </xf>
    <xf numFmtId="0" fontId="21" fillId="0" borderId="1383" xfId="3" applyFont="1" applyBorder="1" applyAlignment="1">
      <alignment horizontal="left" vertical="center" wrapText="1"/>
    </xf>
    <xf numFmtId="0" fontId="21" fillId="0" borderId="1384" xfId="3" applyFont="1" applyBorder="1" applyAlignment="1">
      <alignment horizontal="left" vertical="center" wrapText="1"/>
    </xf>
    <xf numFmtId="0" fontId="21" fillId="0" borderId="1385" xfId="3" applyFont="1" applyBorder="1" applyAlignment="1">
      <alignment horizontal="left" vertical="center" wrapText="1"/>
    </xf>
    <xf numFmtId="0" fontId="12" fillId="2" borderId="1383" xfId="3" applyFont="1" applyFill="1" applyBorder="1" applyAlignment="1">
      <alignment horizontal="center" vertical="center"/>
    </xf>
    <xf numFmtId="0" fontId="12" fillId="2" borderId="1384" xfId="3" applyFont="1" applyFill="1" applyBorder="1" applyAlignment="1">
      <alignment horizontal="center" vertical="center"/>
    </xf>
    <xf numFmtId="0" fontId="16" fillId="0" borderId="1384" xfId="3" applyFont="1" applyBorder="1" applyAlignment="1">
      <alignment horizontal="left" vertical="center" wrapText="1"/>
    </xf>
    <xf numFmtId="0" fontId="16" fillId="0" borderId="1385" xfId="3" applyFont="1" applyBorder="1" applyAlignment="1">
      <alignment horizontal="left" vertical="center" wrapText="1"/>
    </xf>
    <xf numFmtId="0" fontId="12" fillId="2" borderId="1386" xfId="3" applyFont="1" applyFill="1" applyBorder="1" applyAlignment="1">
      <alignment horizontal="center" vertical="center"/>
    </xf>
    <xf numFmtId="0" fontId="12" fillId="2" borderId="1387" xfId="3" applyFont="1" applyFill="1" applyBorder="1" applyAlignment="1">
      <alignment horizontal="center" vertical="center"/>
    </xf>
    <xf numFmtId="0" fontId="18" fillId="0" borderId="1388" xfId="3" applyFont="1" applyBorder="1" applyAlignment="1">
      <alignment horizontal="left" vertical="center" shrinkToFit="1"/>
    </xf>
    <xf numFmtId="0" fontId="18" fillId="0" borderId="1389" xfId="3" applyFont="1" applyBorder="1" applyAlignment="1">
      <alignment horizontal="left" vertical="center" shrinkToFit="1"/>
    </xf>
    <xf numFmtId="0" fontId="18" fillId="0" borderId="1390" xfId="3" applyFont="1" applyBorder="1" applyAlignment="1">
      <alignment horizontal="left" vertical="center" shrinkToFit="1"/>
    </xf>
    <xf numFmtId="0" fontId="12" fillId="5" borderId="1397" xfId="3" applyFont="1" applyFill="1" applyBorder="1" applyAlignment="1">
      <alignment horizontal="left" vertical="top" wrapText="1"/>
    </xf>
    <xf numFmtId="0" fontId="12" fillId="5" borderId="1398" xfId="3" applyFont="1" applyFill="1" applyBorder="1" applyAlignment="1">
      <alignment horizontal="left" vertical="top" wrapText="1"/>
    </xf>
    <xf numFmtId="0" fontId="12" fillId="2" borderId="1391" xfId="3" applyFont="1" applyFill="1" applyBorder="1" applyAlignment="1">
      <alignment horizontal="center" vertical="center"/>
    </xf>
    <xf numFmtId="0" fontId="12" fillId="2" borderId="1392" xfId="3" applyFont="1" applyFill="1" applyBorder="1" applyAlignment="1">
      <alignment horizontal="center" vertical="center"/>
    </xf>
    <xf numFmtId="0" fontId="19" fillId="0" borderId="1393" xfId="3" applyFont="1" applyBorder="1" applyAlignment="1">
      <alignment horizontal="left" vertical="center" shrinkToFit="1"/>
    </xf>
    <xf numFmtId="0" fontId="19" fillId="0" borderId="1394" xfId="3" applyFont="1" applyBorder="1" applyAlignment="1">
      <alignment horizontal="left" vertical="center" shrinkToFit="1"/>
    </xf>
    <xf numFmtId="0" fontId="19" fillId="0" borderId="1395" xfId="3" applyFont="1" applyBorder="1" applyAlignment="1">
      <alignment horizontal="left" vertical="center" shrinkToFit="1"/>
    </xf>
    <xf numFmtId="0" fontId="12" fillId="2" borderId="1404" xfId="3" applyFont="1" applyFill="1" applyBorder="1" applyAlignment="1">
      <alignment horizontal="center" vertical="center"/>
    </xf>
    <xf numFmtId="0" fontId="12" fillId="2" borderId="1405" xfId="3" applyFont="1" applyFill="1" applyBorder="1" applyAlignment="1">
      <alignment horizontal="center" vertical="center"/>
    </xf>
    <xf numFmtId="0" fontId="19" fillId="0" borderId="1406" xfId="3" applyFont="1" applyBorder="1" applyAlignment="1">
      <alignment horizontal="left" vertical="center" shrinkToFit="1"/>
    </xf>
    <xf numFmtId="0" fontId="19" fillId="0" borderId="1407" xfId="3" applyFont="1" applyBorder="1" applyAlignment="1">
      <alignment horizontal="left" vertical="center" shrinkToFit="1"/>
    </xf>
    <xf numFmtId="0" fontId="19" fillId="0" borderId="1408" xfId="3" applyFont="1" applyBorder="1" applyAlignment="1">
      <alignment horizontal="left" vertical="center" shrinkToFit="1"/>
    </xf>
    <xf numFmtId="0" fontId="18" fillId="0" borderId="1393" xfId="3" applyFont="1" applyBorder="1" applyAlignment="1">
      <alignment horizontal="left" vertical="center" shrinkToFit="1"/>
    </xf>
    <xf numFmtId="0" fontId="18" fillId="0" borderId="1394" xfId="3" applyFont="1" applyBorder="1" applyAlignment="1">
      <alignment horizontal="left" vertical="center" shrinkToFit="1"/>
    </xf>
    <xf numFmtId="0" fontId="18" fillId="0" borderId="1395" xfId="3" applyFont="1" applyBorder="1" applyAlignment="1">
      <alignment horizontal="left" vertical="center" shrinkToFit="1"/>
    </xf>
    <xf numFmtId="0" fontId="12" fillId="2" borderId="1396" xfId="3" applyFont="1" applyFill="1" applyBorder="1" applyAlignment="1">
      <alignment horizontal="center" vertical="center" wrapText="1"/>
    </xf>
    <xf numFmtId="0" fontId="12" fillId="2" borderId="1397" xfId="3" applyFont="1" applyFill="1" applyBorder="1" applyAlignment="1">
      <alignment horizontal="center" vertical="center" wrapText="1"/>
    </xf>
    <xf numFmtId="0" fontId="16" fillId="0" borderId="1397" xfId="3" applyFont="1" applyBorder="1" applyAlignment="1">
      <alignment horizontal="left" vertical="center" wrapText="1"/>
    </xf>
    <xf numFmtId="0" fontId="16" fillId="0" borderId="1398" xfId="3" applyFont="1" applyBorder="1" applyAlignment="1">
      <alignment horizontal="left" vertical="center" wrapText="1"/>
    </xf>
    <xf numFmtId="0" fontId="12" fillId="2" borderId="1399" xfId="3" applyFont="1" applyFill="1" applyBorder="1" applyAlignment="1">
      <alignment horizontal="center" vertical="center"/>
    </xf>
    <xf numFmtId="0" fontId="12" fillId="2" borderId="1400" xfId="3" applyFont="1" applyFill="1" applyBorder="1" applyAlignment="1">
      <alignment horizontal="center" vertical="center"/>
    </xf>
    <xf numFmtId="0" fontId="12" fillId="2" borderId="1401" xfId="3" applyFont="1" applyFill="1" applyBorder="1" applyAlignment="1">
      <alignment horizontal="center" vertical="center"/>
    </xf>
    <xf numFmtId="0" fontId="13" fillId="0" borderId="1402" xfId="3" applyFont="1" applyBorder="1" applyAlignment="1">
      <alignment horizontal="left" vertical="top" wrapText="1"/>
    </xf>
    <xf numFmtId="0" fontId="13" fillId="0" borderId="1400" xfId="3" applyFont="1" applyBorder="1" applyAlignment="1">
      <alignment horizontal="left" vertical="top" wrapText="1"/>
    </xf>
    <xf numFmtId="0" fontId="13" fillId="0" borderId="1403" xfId="3" applyFont="1" applyBorder="1" applyAlignment="1">
      <alignment horizontal="left" vertical="top" wrapText="1"/>
    </xf>
    <xf numFmtId="0" fontId="12" fillId="2" borderId="1396" xfId="3" applyFont="1" applyFill="1" applyBorder="1" applyAlignment="1">
      <alignment horizontal="center" vertical="center"/>
    </xf>
    <xf numFmtId="0" fontId="12" fillId="2" borderId="1397" xfId="3" applyFont="1" applyFill="1" applyBorder="1" applyAlignment="1">
      <alignment horizontal="center" vertical="center"/>
    </xf>
    <xf numFmtId="0" fontId="12" fillId="2" borderId="1409" xfId="3" applyFont="1" applyFill="1" applyBorder="1" applyAlignment="1">
      <alignment horizontal="center" vertical="center" wrapText="1"/>
    </xf>
    <xf numFmtId="0" fontId="12" fillId="2" borderId="1420" xfId="3" applyFont="1" applyFill="1" applyBorder="1" applyAlignment="1">
      <alignment horizontal="center" vertical="center"/>
    </xf>
    <xf numFmtId="0" fontId="12" fillId="2" borderId="1421" xfId="3" applyFont="1" applyFill="1" applyBorder="1" applyAlignment="1">
      <alignment horizontal="center" vertical="center"/>
    </xf>
    <xf numFmtId="0" fontId="12" fillId="2" borderId="1422" xfId="3" applyFont="1" applyFill="1" applyBorder="1" applyAlignment="1">
      <alignment horizontal="center" vertical="center"/>
    </xf>
    <xf numFmtId="0" fontId="13" fillId="0" borderId="1423" xfId="3" applyFont="1" applyBorder="1" applyAlignment="1">
      <alignment horizontal="left" vertical="top" wrapText="1"/>
    </xf>
    <xf numFmtId="0" fontId="13" fillId="0" borderId="1421" xfId="3" applyFont="1" applyBorder="1" applyAlignment="1">
      <alignment horizontal="left" vertical="top" wrapText="1"/>
    </xf>
    <xf numFmtId="0" fontId="13" fillId="0" borderId="1424" xfId="3" applyFont="1" applyBorder="1" applyAlignment="1">
      <alignment horizontal="left" vertical="top" wrapText="1"/>
    </xf>
    <xf numFmtId="0" fontId="12" fillId="2" borderId="1415" xfId="3" applyFont="1" applyFill="1" applyBorder="1" applyAlignment="1">
      <alignment horizontal="center" vertical="center"/>
    </xf>
    <xf numFmtId="0" fontId="12" fillId="2" borderId="1416" xfId="3" applyFont="1" applyFill="1" applyBorder="1" applyAlignment="1">
      <alignment horizontal="center" vertical="center"/>
    </xf>
    <xf numFmtId="0" fontId="19" fillId="0" borderId="1417" xfId="3" applyFont="1" applyBorder="1" applyAlignment="1">
      <alignment horizontal="left" vertical="center" shrinkToFit="1"/>
    </xf>
    <xf numFmtId="0" fontId="19" fillId="0" borderId="1418" xfId="3" applyFont="1" applyBorder="1" applyAlignment="1">
      <alignment horizontal="left" vertical="center" shrinkToFit="1"/>
    </xf>
    <xf numFmtId="0" fontId="19" fillId="0" borderId="1419" xfId="3" applyFont="1" applyBorder="1" applyAlignment="1">
      <alignment horizontal="left" vertical="center" shrinkToFit="1"/>
    </xf>
    <xf numFmtId="0" fontId="12" fillId="2" borderId="1410" xfId="3" applyFont="1" applyFill="1" applyBorder="1" applyAlignment="1">
      <alignment horizontal="center" vertical="center"/>
    </xf>
    <xf numFmtId="0" fontId="12" fillId="2" borderId="1411" xfId="3" applyFont="1" applyFill="1" applyBorder="1" applyAlignment="1">
      <alignment horizontal="center" vertical="center"/>
    </xf>
    <xf numFmtId="0" fontId="18" fillId="0" borderId="1412" xfId="3" applyFont="1" applyBorder="1" applyAlignment="1">
      <alignment horizontal="left" vertical="center" shrinkToFit="1"/>
    </xf>
    <xf numFmtId="0" fontId="18" fillId="0" borderId="1413" xfId="3" applyFont="1" applyBorder="1" applyAlignment="1">
      <alignment horizontal="left" vertical="center" shrinkToFit="1"/>
    </xf>
    <xf numFmtId="0" fontId="18" fillId="0" borderId="1414" xfId="3" applyFont="1" applyBorder="1" applyAlignment="1">
      <alignment horizontal="left" vertical="center" shrinkToFit="1"/>
    </xf>
    <xf numFmtId="0" fontId="18" fillId="0" borderId="1417" xfId="3" applyFont="1" applyBorder="1" applyAlignment="1">
      <alignment horizontal="left" vertical="center" shrinkToFit="1"/>
    </xf>
    <xf numFmtId="0" fontId="18" fillId="0" borderId="1418" xfId="3" applyFont="1" applyBorder="1" applyAlignment="1">
      <alignment horizontal="left" vertical="center" shrinkToFit="1"/>
    </xf>
    <xf numFmtId="0" fontId="18" fillId="0" borderId="1419" xfId="3" applyFont="1" applyBorder="1" applyAlignment="1">
      <alignment horizontal="left" vertical="center" shrinkToFit="1"/>
    </xf>
    <xf numFmtId="0" fontId="12" fillId="2" borderId="1425" xfId="3" applyFont="1" applyFill="1" applyBorder="1" applyAlignment="1">
      <alignment horizontal="center" vertical="center"/>
    </xf>
    <xf numFmtId="0" fontId="12" fillId="2" borderId="1426" xfId="3" applyFont="1" applyFill="1" applyBorder="1" applyAlignment="1">
      <alignment horizontal="center" vertical="center"/>
    </xf>
    <xf numFmtId="0" fontId="19" fillId="0" borderId="1427" xfId="3" applyFont="1" applyBorder="1" applyAlignment="1">
      <alignment horizontal="left" vertical="center" shrinkToFit="1"/>
    </xf>
    <xf numFmtId="0" fontId="19" fillId="0" borderId="1428" xfId="3" applyFont="1" applyBorder="1" applyAlignment="1">
      <alignment horizontal="left" vertical="center" shrinkToFit="1"/>
    </xf>
    <xf numFmtId="0" fontId="19" fillId="0" borderId="1429" xfId="3" applyFont="1" applyBorder="1" applyAlignment="1">
      <alignment horizontal="left" vertical="center" shrinkToFit="1"/>
    </xf>
    <xf numFmtId="0" fontId="12" fillId="2" borderId="1430" xfId="3" applyFont="1" applyFill="1" applyBorder="1" applyAlignment="1">
      <alignment horizontal="center" vertical="center" wrapText="1"/>
    </xf>
    <xf numFmtId="0" fontId="12" fillId="2" borderId="1431" xfId="3" applyFont="1" applyFill="1" applyBorder="1" applyAlignment="1">
      <alignment horizontal="center" vertical="center" wrapText="1"/>
    </xf>
    <xf numFmtId="0" fontId="12" fillId="2" borderId="1432" xfId="3" applyFont="1" applyFill="1" applyBorder="1" applyAlignment="1">
      <alignment horizontal="center" vertical="center" wrapText="1"/>
    </xf>
    <xf numFmtId="0" fontId="12" fillId="5" borderId="1430" xfId="3" applyFont="1" applyFill="1" applyBorder="1" applyAlignment="1">
      <alignment horizontal="left" vertical="top" wrapText="1"/>
    </xf>
    <xf numFmtId="0" fontId="12" fillId="5" borderId="1431" xfId="3" applyFont="1" applyFill="1" applyBorder="1" applyAlignment="1">
      <alignment horizontal="left" vertical="top" wrapText="1"/>
    </xf>
    <xf numFmtId="0" fontId="12" fillId="5" borderId="1432" xfId="3" applyFont="1" applyFill="1" applyBorder="1" applyAlignment="1">
      <alignment horizontal="left" vertical="top" wrapText="1"/>
    </xf>
    <xf numFmtId="0" fontId="15" fillId="5" borderId="1430" xfId="3" applyFont="1" applyFill="1" applyBorder="1" applyAlignment="1">
      <alignment horizontal="center" vertical="center" wrapText="1"/>
    </xf>
    <xf numFmtId="0" fontId="15" fillId="5" borderId="1432" xfId="3" applyFont="1" applyFill="1" applyBorder="1" applyAlignment="1">
      <alignment horizontal="center" vertical="center" wrapText="1"/>
    </xf>
    <xf numFmtId="0" fontId="21" fillId="0" borderId="1430" xfId="3" applyFont="1" applyBorder="1" applyAlignment="1">
      <alignment horizontal="left" vertical="center" wrapText="1"/>
    </xf>
    <xf numFmtId="0" fontId="21" fillId="0" borderId="1431" xfId="3" applyFont="1" applyBorder="1" applyAlignment="1">
      <alignment horizontal="left" vertical="center" wrapText="1"/>
    </xf>
    <xf numFmtId="0" fontId="21" fillId="0" borderId="1432" xfId="3" applyFont="1" applyBorder="1" applyAlignment="1">
      <alignment horizontal="left" vertical="center" wrapText="1"/>
    </xf>
    <xf numFmtId="0" fontId="12" fillId="2" borderId="1430" xfId="3" applyFont="1" applyFill="1" applyBorder="1" applyAlignment="1">
      <alignment horizontal="center" vertical="center"/>
    </xf>
    <xf numFmtId="0" fontId="12" fillId="2" borderId="1431" xfId="3" applyFont="1" applyFill="1" applyBorder="1" applyAlignment="1">
      <alignment horizontal="center" vertical="center"/>
    </xf>
    <xf numFmtId="0" fontId="16" fillId="0" borderId="1431" xfId="3" applyFont="1" applyBorder="1" applyAlignment="1">
      <alignment horizontal="left" vertical="center" wrapText="1"/>
    </xf>
    <xf numFmtId="0" fontId="16" fillId="0" borderId="1432" xfId="3" applyFont="1" applyBorder="1" applyAlignment="1">
      <alignment horizontal="left" vertical="center" wrapText="1"/>
    </xf>
    <xf numFmtId="0" fontId="12" fillId="2" borderId="1433" xfId="3" applyFont="1" applyFill="1" applyBorder="1" applyAlignment="1">
      <alignment horizontal="center" vertical="center"/>
    </xf>
    <xf numFmtId="0" fontId="12" fillId="2" borderId="1434" xfId="3" applyFont="1" applyFill="1" applyBorder="1" applyAlignment="1">
      <alignment horizontal="center" vertical="center"/>
    </xf>
    <xf numFmtId="0" fontId="18" fillId="0" borderId="1435" xfId="3" applyFont="1" applyBorder="1" applyAlignment="1">
      <alignment horizontal="left" vertical="center" shrinkToFit="1"/>
    </xf>
    <xf numFmtId="0" fontId="18" fillId="0" borderId="1436" xfId="3" applyFont="1" applyBorder="1" applyAlignment="1">
      <alignment horizontal="left" vertical="center" shrinkToFit="1"/>
    </xf>
    <xf numFmtId="0" fontId="18" fillId="0" borderId="1437" xfId="3" applyFont="1" applyBorder="1" applyAlignment="1">
      <alignment horizontal="left" vertical="center" shrinkToFit="1"/>
    </xf>
    <xf numFmtId="0" fontId="12" fillId="5" borderId="1444" xfId="3" applyFont="1" applyFill="1" applyBorder="1" applyAlignment="1">
      <alignment horizontal="left" vertical="top" wrapText="1"/>
    </xf>
    <xf numFmtId="0" fontId="12" fillId="5" borderId="1445" xfId="3" applyFont="1" applyFill="1" applyBorder="1" applyAlignment="1">
      <alignment horizontal="left" vertical="top" wrapText="1"/>
    </xf>
    <xf numFmtId="0" fontId="12" fillId="2" borderId="1438" xfId="3" applyFont="1" applyFill="1" applyBorder="1" applyAlignment="1">
      <alignment horizontal="center" vertical="center"/>
    </xf>
    <xf numFmtId="0" fontId="12" fillId="2" borderId="1439" xfId="3" applyFont="1" applyFill="1" applyBorder="1" applyAlignment="1">
      <alignment horizontal="center" vertical="center"/>
    </xf>
    <xf numFmtId="0" fontId="19" fillId="0" borderId="1440" xfId="3" applyFont="1" applyBorder="1" applyAlignment="1">
      <alignment horizontal="left" vertical="center" shrinkToFit="1"/>
    </xf>
    <xf numFmtId="0" fontId="19" fillId="0" borderId="1441" xfId="3" applyFont="1" applyBorder="1" applyAlignment="1">
      <alignment horizontal="left" vertical="center" shrinkToFit="1"/>
    </xf>
    <xf numFmtId="0" fontId="19" fillId="0" borderId="1442" xfId="3" applyFont="1" applyBorder="1" applyAlignment="1">
      <alignment horizontal="left" vertical="center" shrinkToFit="1"/>
    </xf>
    <xf numFmtId="0" fontId="12" fillId="2" borderId="1451" xfId="3" applyFont="1" applyFill="1" applyBorder="1" applyAlignment="1">
      <alignment horizontal="center" vertical="center"/>
    </xf>
    <xf numFmtId="0" fontId="12" fillId="2" borderId="1452" xfId="3" applyFont="1" applyFill="1" applyBorder="1" applyAlignment="1">
      <alignment horizontal="center" vertical="center"/>
    </xf>
    <xf numFmtId="0" fontId="19" fillId="0" borderId="1453" xfId="3" applyFont="1" applyBorder="1" applyAlignment="1">
      <alignment horizontal="left" vertical="center" shrinkToFit="1"/>
    </xf>
    <xf numFmtId="0" fontId="19" fillId="0" borderId="1454" xfId="3" applyFont="1" applyBorder="1" applyAlignment="1">
      <alignment horizontal="left" vertical="center" shrinkToFit="1"/>
    </xf>
    <xf numFmtId="0" fontId="19" fillId="0" borderId="1455" xfId="3" applyFont="1" applyBorder="1" applyAlignment="1">
      <alignment horizontal="left" vertical="center" shrinkToFit="1"/>
    </xf>
    <xf numFmtId="0" fontId="18" fillId="0" borderId="1440" xfId="3" applyFont="1" applyBorder="1" applyAlignment="1">
      <alignment horizontal="left" vertical="center" shrinkToFit="1"/>
    </xf>
    <xf numFmtId="0" fontId="18" fillId="0" borderId="1441" xfId="3" applyFont="1" applyBorder="1" applyAlignment="1">
      <alignment horizontal="left" vertical="center" shrinkToFit="1"/>
    </xf>
    <xf numFmtId="0" fontId="18" fillId="0" borderId="1442" xfId="3" applyFont="1" applyBorder="1" applyAlignment="1">
      <alignment horizontal="left" vertical="center" shrinkToFit="1"/>
    </xf>
    <xf numFmtId="0" fontId="12" fillId="2" borderId="1443" xfId="3" applyFont="1" applyFill="1" applyBorder="1" applyAlignment="1">
      <alignment horizontal="center" vertical="center" wrapText="1"/>
    </xf>
    <xf numFmtId="0" fontId="12" fillId="2" borderId="1444" xfId="3" applyFont="1" applyFill="1" applyBorder="1" applyAlignment="1">
      <alignment horizontal="center" vertical="center" wrapText="1"/>
    </xf>
    <xf numFmtId="0" fontId="16" fillId="0" borderId="1444" xfId="3" applyFont="1" applyBorder="1" applyAlignment="1">
      <alignment horizontal="left" vertical="center" wrapText="1"/>
    </xf>
    <xf numFmtId="0" fontId="16" fillId="0" borderId="1445" xfId="3" applyFont="1" applyBorder="1" applyAlignment="1">
      <alignment horizontal="left" vertical="center" wrapText="1"/>
    </xf>
    <xf numFmtId="0" fontId="12" fillId="2" borderId="1446" xfId="3" applyFont="1" applyFill="1" applyBorder="1" applyAlignment="1">
      <alignment horizontal="center" vertical="center"/>
    </xf>
    <xf numFmtId="0" fontId="12" fillId="2" borderId="1447" xfId="3" applyFont="1" applyFill="1" applyBorder="1" applyAlignment="1">
      <alignment horizontal="center" vertical="center"/>
    </xf>
    <xf numFmtId="0" fontId="12" fillId="2" borderId="1448" xfId="3" applyFont="1" applyFill="1" applyBorder="1" applyAlignment="1">
      <alignment horizontal="center" vertical="center"/>
    </xf>
    <xf numFmtId="0" fontId="13" fillId="0" borderId="1449" xfId="3" applyFont="1" applyBorder="1" applyAlignment="1">
      <alignment horizontal="left" vertical="top" wrapText="1"/>
    </xf>
    <xf numFmtId="0" fontId="13" fillId="0" borderId="1447" xfId="3" applyFont="1" applyBorder="1" applyAlignment="1">
      <alignment horizontal="left" vertical="top" wrapText="1"/>
    </xf>
    <xf numFmtId="0" fontId="13" fillId="0" borderId="1450" xfId="3" applyFont="1" applyBorder="1" applyAlignment="1">
      <alignment horizontal="left" vertical="top" wrapText="1"/>
    </xf>
    <xf numFmtId="0" fontId="12" fillId="2" borderId="1443" xfId="3" applyFont="1" applyFill="1" applyBorder="1" applyAlignment="1">
      <alignment horizontal="center" vertical="center"/>
    </xf>
    <xf numFmtId="0" fontId="12" fillId="2" borderId="1444" xfId="3" applyFont="1" applyFill="1" applyBorder="1" applyAlignment="1">
      <alignment horizontal="center" vertical="center"/>
    </xf>
    <xf numFmtId="0" fontId="12" fillId="2" borderId="1456" xfId="3" applyFont="1" applyFill="1" applyBorder="1" applyAlignment="1">
      <alignment horizontal="center" vertical="center" wrapText="1"/>
    </xf>
    <xf numFmtId="0" fontId="12" fillId="2" borderId="1467" xfId="3" applyFont="1" applyFill="1" applyBorder="1" applyAlignment="1">
      <alignment horizontal="center" vertical="center"/>
    </xf>
    <xf numFmtId="0" fontId="12" fillId="2" borderId="1468" xfId="3" applyFont="1" applyFill="1" applyBorder="1" applyAlignment="1">
      <alignment horizontal="center" vertical="center"/>
    </xf>
    <xf numFmtId="0" fontId="12" fillId="2" borderId="1469" xfId="3" applyFont="1" applyFill="1" applyBorder="1" applyAlignment="1">
      <alignment horizontal="center" vertical="center"/>
    </xf>
    <xf numFmtId="0" fontId="13" fillId="0" borderId="1470" xfId="3" applyFont="1" applyBorder="1" applyAlignment="1">
      <alignment horizontal="left" vertical="top" wrapText="1"/>
    </xf>
    <xf numFmtId="0" fontId="13" fillId="0" borderId="1468" xfId="3" applyFont="1" applyBorder="1" applyAlignment="1">
      <alignment horizontal="left" vertical="top" wrapText="1"/>
    </xf>
    <xf numFmtId="0" fontId="13" fillId="0" borderId="1471" xfId="3" applyFont="1" applyBorder="1" applyAlignment="1">
      <alignment horizontal="left" vertical="top" wrapText="1"/>
    </xf>
    <xf numFmtId="0" fontId="12" fillId="2" borderId="1462" xfId="3" applyFont="1" applyFill="1" applyBorder="1" applyAlignment="1">
      <alignment horizontal="center" vertical="center"/>
    </xf>
    <xf numFmtId="0" fontId="12" fillId="2" borderId="1463" xfId="3" applyFont="1" applyFill="1" applyBorder="1" applyAlignment="1">
      <alignment horizontal="center" vertical="center"/>
    </xf>
    <xf numFmtId="0" fontId="19" fillId="0" borderId="1464" xfId="3" applyFont="1" applyBorder="1" applyAlignment="1">
      <alignment horizontal="left" vertical="center" shrinkToFit="1"/>
    </xf>
    <xf numFmtId="0" fontId="19" fillId="0" borderId="1465" xfId="3" applyFont="1" applyBorder="1" applyAlignment="1">
      <alignment horizontal="left" vertical="center" shrinkToFit="1"/>
    </xf>
    <xf numFmtId="0" fontId="19" fillId="0" borderId="1466" xfId="3" applyFont="1" applyBorder="1" applyAlignment="1">
      <alignment horizontal="left" vertical="center" shrinkToFit="1"/>
    </xf>
    <xf numFmtId="0" fontId="12" fillId="2" borderId="1457" xfId="3" applyFont="1" applyFill="1" applyBorder="1" applyAlignment="1">
      <alignment horizontal="center" vertical="center"/>
    </xf>
    <xf numFmtId="0" fontId="12" fillId="2" borderId="1458" xfId="3" applyFont="1" applyFill="1" applyBorder="1" applyAlignment="1">
      <alignment horizontal="center" vertical="center"/>
    </xf>
    <xf numFmtId="0" fontId="18" fillId="0" borderId="1459" xfId="3" applyFont="1" applyBorder="1" applyAlignment="1">
      <alignment horizontal="left" vertical="center" shrinkToFit="1"/>
    </xf>
    <xf numFmtId="0" fontId="18" fillId="0" borderId="1460" xfId="3" applyFont="1" applyBorder="1" applyAlignment="1">
      <alignment horizontal="left" vertical="center" shrinkToFit="1"/>
    </xf>
    <xf numFmtId="0" fontId="18" fillId="0" borderId="1461" xfId="3" applyFont="1" applyBorder="1" applyAlignment="1">
      <alignment horizontal="left" vertical="center" shrinkToFit="1"/>
    </xf>
    <xf numFmtId="0" fontId="18" fillId="0" borderId="1464" xfId="3" applyFont="1" applyBorder="1" applyAlignment="1">
      <alignment horizontal="left" vertical="center" shrinkToFit="1"/>
    </xf>
    <xf numFmtId="0" fontId="18" fillId="0" borderId="1465" xfId="3" applyFont="1" applyBorder="1" applyAlignment="1">
      <alignment horizontal="left" vertical="center" shrinkToFit="1"/>
    </xf>
    <xf numFmtId="0" fontId="18" fillId="0" borderId="1466" xfId="3" applyFont="1" applyBorder="1" applyAlignment="1">
      <alignment horizontal="left" vertical="center" shrinkToFit="1"/>
    </xf>
    <xf numFmtId="0" fontId="12" fillId="2" borderId="1472" xfId="3" applyFont="1" applyFill="1" applyBorder="1" applyAlignment="1">
      <alignment horizontal="center" vertical="center"/>
    </xf>
    <xf numFmtId="0" fontId="12" fillId="2" borderId="1473" xfId="3" applyFont="1" applyFill="1" applyBorder="1" applyAlignment="1">
      <alignment horizontal="center" vertical="center"/>
    </xf>
    <xf numFmtId="0" fontId="19" fillId="0" borderId="1474" xfId="3" applyFont="1" applyBorder="1" applyAlignment="1">
      <alignment horizontal="left" vertical="center" shrinkToFit="1"/>
    </xf>
    <xf numFmtId="0" fontId="19" fillId="0" borderId="1475" xfId="3" applyFont="1" applyBorder="1" applyAlignment="1">
      <alignment horizontal="left" vertical="center" shrinkToFit="1"/>
    </xf>
    <xf numFmtId="0" fontId="19" fillId="0" borderId="1476" xfId="3" applyFont="1" applyBorder="1" applyAlignment="1">
      <alignment horizontal="left" vertical="center" shrinkToFit="1"/>
    </xf>
    <xf numFmtId="0" fontId="12" fillId="2" borderId="1477" xfId="3" applyFont="1" applyFill="1" applyBorder="1" applyAlignment="1">
      <alignment horizontal="center" vertical="center" wrapText="1"/>
    </xf>
    <xf numFmtId="0" fontId="12" fillId="2" borderId="1478" xfId="3" applyFont="1" applyFill="1" applyBorder="1" applyAlignment="1">
      <alignment horizontal="center" vertical="center" wrapText="1"/>
    </xf>
    <xf numFmtId="0" fontId="12" fillId="2" borderId="1479" xfId="3" applyFont="1" applyFill="1" applyBorder="1" applyAlignment="1">
      <alignment horizontal="center" vertical="center" wrapText="1"/>
    </xf>
    <xf numFmtId="0" fontId="12" fillId="5" borderId="1477" xfId="3" applyFont="1" applyFill="1" applyBorder="1" applyAlignment="1">
      <alignment horizontal="left" vertical="top" wrapText="1"/>
    </xf>
    <xf numFmtId="0" fontId="12" fillId="5" borderId="1478" xfId="3" applyFont="1" applyFill="1" applyBorder="1" applyAlignment="1">
      <alignment horizontal="left" vertical="top" wrapText="1"/>
    </xf>
    <xf numFmtId="0" fontId="12" fillId="5" borderId="1479" xfId="3" applyFont="1" applyFill="1" applyBorder="1" applyAlignment="1">
      <alignment horizontal="left" vertical="top" wrapText="1"/>
    </xf>
    <xf numFmtId="0" fontId="15" fillId="5" borderId="1477" xfId="3" applyFont="1" applyFill="1" applyBorder="1" applyAlignment="1">
      <alignment horizontal="center" vertical="center" wrapText="1"/>
    </xf>
    <xf numFmtId="0" fontId="15" fillId="5" borderId="1479" xfId="3" applyFont="1" applyFill="1" applyBorder="1" applyAlignment="1">
      <alignment horizontal="center" vertical="center" wrapText="1"/>
    </xf>
    <xf numFmtId="0" fontId="21" fillId="0" borderId="1477" xfId="3" applyFont="1" applyBorder="1" applyAlignment="1">
      <alignment horizontal="left" vertical="center" wrapText="1"/>
    </xf>
    <xf numFmtId="0" fontId="21" fillId="0" borderId="1478" xfId="3" applyFont="1" applyBorder="1" applyAlignment="1">
      <alignment horizontal="left" vertical="center" wrapText="1"/>
    </xf>
    <xf numFmtId="0" fontId="21" fillId="0" borderId="1479" xfId="3" applyFont="1" applyBorder="1" applyAlignment="1">
      <alignment horizontal="left" vertical="center" wrapText="1"/>
    </xf>
    <xf numFmtId="0" fontId="12" fillId="2" borderId="1477" xfId="3" applyFont="1" applyFill="1" applyBorder="1" applyAlignment="1">
      <alignment horizontal="center" vertical="center"/>
    </xf>
    <xf numFmtId="0" fontId="12" fillId="2" borderId="1478" xfId="3" applyFont="1" applyFill="1" applyBorder="1" applyAlignment="1">
      <alignment horizontal="center" vertical="center"/>
    </xf>
    <xf numFmtId="0" fontId="16" fillId="0" borderId="1478" xfId="3" applyFont="1" applyBorder="1" applyAlignment="1">
      <alignment horizontal="left" vertical="center" wrapText="1"/>
    </xf>
    <xf numFmtId="0" fontId="16" fillId="0" borderId="1479" xfId="3" applyFont="1" applyBorder="1" applyAlignment="1">
      <alignment horizontal="left" vertical="center" wrapText="1"/>
    </xf>
    <xf numFmtId="0" fontId="12" fillId="2" borderId="1480" xfId="3" applyFont="1" applyFill="1" applyBorder="1" applyAlignment="1">
      <alignment horizontal="center" vertical="center"/>
    </xf>
    <xf numFmtId="0" fontId="12" fillId="2" borderId="1481" xfId="3" applyFont="1" applyFill="1" applyBorder="1" applyAlignment="1">
      <alignment horizontal="center" vertical="center"/>
    </xf>
    <xf numFmtId="0" fontId="18" fillId="0" borderId="1482" xfId="3" applyFont="1" applyBorder="1" applyAlignment="1">
      <alignment horizontal="left" vertical="center" shrinkToFit="1"/>
    </xf>
    <xf numFmtId="0" fontId="18" fillId="0" borderId="1483" xfId="3" applyFont="1" applyBorder="1" applyAlignment="1">
      <alignment horizontal="left" vertical="center" shrinkToFit="1"/>
    </xf>
    <xf numFmtId="0" fontId="18" fillId="0" borderId="1484" xfId="3" applyFont="1" applyBorder="1" applyAlignment="1">
      <alignment horizontal="left" vertical="center" shrinkToFit="1"/>
    </xf>
    <xf numFmtId="0" fontId="12" fillId="5" borderId="1491" xfId="3" applyFont="1" applyFill="1" applyBorder="1" applyAlignment="1">
      <alignment horizontal="left" vertical="top" wrapText="1"/>
    </xf>
    <xf numFmtId="0" fontId="12" fillId="5" borderId="1492" xfId="3" applyFont="1" applyFill="1" applyBorder="1" applyAlignment="1">
      <alignment horizontal="left" vertical="top" wrapText="1"/>
    </xf>
    <xf numFmtId="0" fontId="12" fillId="2" borderId="1485" xfId="3" applyFont="1" applyFill="1" applyBorder="1" applyAlignment="1">
      <alignment horizontal="center" vertical="center"/>
    </xf>
    <xf numFmtId="0" fontId="12" fillId="2" borderId="1486" xfId="3" applyFont="1" applyFill="1" applyBorder="1" applyAlignment="1">
      <alignment horizontal="center" vertical="center"/>
    </xf>
    <xf numFmtId="0" fontId="19" fillId="0" borderId="1487" xfId="3" applyFont="1" applyBorder="1" applyAlignment="1">
      <alignment horizontal="left" vertical="center" shrinkToFit="1"/>
    </xf>
    <xf numFmtId="0" fontId="19" fillId="0" borderId="1488" xfId="3" applyFont="1" applyBorder="1" applyAlignment="1">
      <alignment horizontal="left" vertical="center" shrinkToFit="1"/>
    </xf>
    <xf numFmtId="0" fontId="19" fillId="0" borderId="1489" xfId="3" applyFont="1" applyBorder="1" applyAlignment="1">
      <alignment horizontal="left" vertical="center" shrinkToFit="1"/>
    </xf>
    <xf numFmtId="0" fontId="12" fillId="2" borderId="1498" xfId="3" applyFont="1" applyFill="1" applyBorder="1" applyAlignment="1">
      <alignment horizontal="center" vertical="center"/>
    </xf>
    <xf numFmtId="0" fontId="12" fillId="2" borderId="1499" xfId="3" applyFont="1" applyFill="1" applyBorder="1" applyAlignment="1">
      <alignment horizontal="center" vertical="center"/>
    </xf>
    <xf numFmtId="0" fontId="19" fillId="0" borderId="1500" xfId="3" applyFont="1" applyBorder="1" applyAlignment="1">
      <alignment horizontal="left" vertical="center" shrinkToFit="1"/>
    </xf>
    <xf numFmtId="0" fontId="19" fillId="0" borderId="1501" xfId="3" applyFont="1" applyBorder="1" applyAlignment="1">
      <alignment horizontal="left" vertical="center" shrinkToFit="1"/>
    </xf>
    <xf numFmtId="0" fontId="19" fillId="0" borderId="1502" xfId="3" applyFont="1" applyBorder="1" applyAlignment="1">
      <alignment horizontal="left" vertical="center" shrinkToFit="1"/>
    </xf>
    <xf numFmtId="0" fontId="18" fillId="0" borderId="1487" xfId="3" applyFont="1" applyBorder="1" applyAlignment="1">
      <alignment horizontal="left" vertical="center" shrinkToFit="1"/>
    </xf>
    <xf numFmtId="0" fontId="18" fillId="0" borderId="1488" xfId="3" applyFont="1" applyBorder="1" applyAlignment="1">
      <alignment horizontal="left" vertical="center" shrinkToFit="1"/>
    </xf>
    <xf numFmtId="0" fontId="18" fillId="0" borderId="1489" xfId="3" applyFont="1" applyBorder="1" applyAlignment="1">
      <alignment horizontal="left" vertical="center" shrinkToFit="1"/>
    </xf>
    <xf numFmtId="0" fontId="12" fillId="2" borderId="1490" xfId="3" applyFont="1" applyFill="1" applyBorder="1" applyAlignment="1">
      <alignment horizontal="center" vertical="center" wrapText="1"/>
    </xf>
    <xf numFmtId="0" fontId="12" fillId="2" borderId="1491" xfId="3" applyFont="1" applyFill="1" applyBorder="1" applyAlignment="1">
      <alignment horizontal="center" vertical="center" wrapText="1"/>
    </xf>
    <xf numFmtId="0" fontId="16" fillId="0" borderId="1491" xfId="3" applyFont="1" applyBorder="1" applyAlignment="1">
      <alignment horizontal="left" vertical="center" wrapText="1"/>
    </xf>
    <xf numFmtId="0" fontId="16" fillId="0" borderId="1492" xfId="3" applyFont="1" applyBorder="1" applyAlignment="1">
      <alignment horizontal="left" vertical="center" wrapText="1"/>
    </xf>
    <xf numFmtId="0" fontId="12" fillId="2" borderId="1493" xfId="3" applyFont="1" applyFill="1" applyBorder="1" applyAlignment="1">
      <alignment horizontal="center" vertical="center"/>
    </xf>
    <xf numFmtId="0" fontId="12" fillId="2" borderId="1494" xfId="3" applyFont="1" applyFill="1" applyBorder="1" applyAlignment="1">
      <alignment horizontal="center" vertical="center"/>
    </xf>
    <xf numFmtId="0" fontId="12" fillId="2" borderId="1495" xfId="3" applyFont="1" applyFill="1" applyBorder="1" applyAlignment="1">
      <alignment horizontal="center" vertical="center"/>
    </xf>
    <xf numFmtId="0" fontId="13" fillId="0" borderId="1496" xfId="3" applyFont="1" applyBorder="1" applyAlignment="1">
      <alignment horizontal="left" vertical="top" wrapText="1"/>
    </xf>
    <xf numFmtId="0" fontId="13" fillId="0" borderId="1494" xfId="3" applyFont="1" applyBorder="1" applyAlignment="1">
      <alignment horizontal="left" vertical="top" wrapText="1"/>
    </xf>
    <xf numFmtId="0" fontId="13" fillId="0" borderId="1497" xfId="3" applyFont="1" applyBorder="1" applyAlignment="1">
      <alignment horizontal="left" vertical="top" wrapText="1"/>
    </xf>
    <xf numFmtId="0" fontId="12" fillId="2" borderId="1490" xfId="3" applyFont="1" applyFill="1" applyBorder="1" applyAlignment="1">
      <alignment horizontal="center" vertical="center"/>
    </xf>
    <xf numFmtId="0" fontId="12" fillId="2" borderId="1491" xfId="3" applyFont="1" applyFill="1" applyBorder="1" applyAlignment="1">
      <alignment horizontal="center" vertical="center"/>
    </xf>
    <xf numFmtId="0" fontId="12" fillId="2" borderId="1503" xfId="3" applyFont="1" applyFill="1" applyBorder="1" applyAlignment="1">
      <alignment horizontal="center" vertical="center" wrapText="1"/>
    </xf>
    <xf numFmtId="0" fontId="12" fillId="2" borderId="1514" xfId="3" applyFont="1" applyFill="1" applyBorder="1" applyAlignment="1">
      <alignment horizontal="center" vertical="center"/>
    </xf>
    <xf numFmtId="0" fontId="12" fillId="2" borderId="1515" xfId="3" applyFont="1" applyFill="1" applyBorder="1" applyAlignment="1">
      <alignment horizontal="center" vertical="center"/>
    </xf>
    <xf numFmtId="0" fontId="12" fillId="2" borderId="1516" xfId="3" applyFont="1" applyFill="1" applyBorder="1" applyAlignment="1">
      <alignment horizontal="center" vertical="center"/>
    </xf>
    <xf numFmtId="0" fontId="13" fillId="0" borderId="1517" xfId="3" applyFont="1" applyBorder="1" applyAlignment="1">
      <alignment horizontal="left" vertical="top" wrapText="1"/>
    </xf>
    <xf numFmtId="0" fontId="13" fillId="0" borderId="1515" xfId="3" applyFont="1" applyBorder="1" applyAlignment="1">
      <alignment horizontal="left" vertical="top" wrapText="1"/>
    </xf>
    <xf numFmtId="0" fontId="13" fillId="0" borderId="1518" xfId="3" applyFont="1" applyBorder="1" applyAlignment="1">
      <alignment horizontal="left" vertical="top" wrapText="1"/>
    </xf>
    <xf numFmtId="0" fontId="12" fillId="2" borderId="1509" xfId="3" applyFont="1" applyFill="1" applyBorder="1" applyAlignment="1">
      <alignment horizontal="center" vertical="center"/>
    </xf>
    <xf numFmtId="0" fontId="12" fillId="2" borderId="1510" xfId="3" applyFont="1" applyFill="1" applyBorder="1" applyAlignment="1">
      <alignment horizontal="center" vertical="center"/>
    </xf>
    <xf numFmtId="0" fontId="19" fillId="0" borderId="1511" xfId="3" applyFont="1" applyBorder="1" applyAlignment="1">
      <alignment horizontal="left" vertical="center" shrinkToFit="1"/>
    </xf>
    <xf numFmtId="0" fontId="19" fillId="0" borderId="1512" xfId="3" applyFont="1" applyBorder="1" applyAlignment="1">
      <alignment horizontal="left" vertical="center" shrinkToFit="1"/>
    </xf>
    <xf numFmtId="0" fontId="19" fillId="0" borderId="1513" xfId="3" applyFont="1" applyBorder="1" applyAlignment="1">
      <alignment horizontal="left" vertical="center" shrinkToFit="1"/>
    </xf>
    <xf numFmtId="0" fontId="12" fillId="2" borderId="1504" xfId="3" applyFont="1" applyFill="1" applyBorder="1" applyAlignment="1">
      <alignment horizontal="center" vertical="center"/>
    </xf>
    <xf numFmtId="0" fontId="12" fillId="2" borderId="1505" xfId="3" applyFont="1" applyFill="1" applyBorder="1" applyAlignment="1">
      <alignment horizontal="center" vertical="center"/>
    </xf>
    <xf numFmtId="0" fontId="18" fillId="0" borderId="1506" xfId="3" applyFont="1" applyBorder="1" applyAlignment="1">
      <alignment horizontal="left" vertical="center" shrinkToFit="1"/>
    </xf>
    <xf numFmtId="0" fontId="18" fillId="0" borderId="1507" xfId="3" applyFont="1" applyBorder="1" applyAlignment="1">
      <alignment horizontal="left" vertical="center" shrinkToFit="1"/>
    </xf>
    <xf numFmtId="0" fontId="18" fillId="0" borderId="1508" xfId="3" applyFont="1" applyBorder="1" applyAlignment="1">
      <alignment horizontal="left" vertical="center" shrinkToFit="1"/>
    </xf>
    <xf numFmtId="0" fontId="18" fillId="0" borderId="1511" xfId="3" applyFont="1" applyBorder="1" applyAlignment="1">
      <alignment horizontal="left" vertical="center" shrinkToFit="1"/>
    </xf>
    <xf numFmtId="0" fontId="18" fillId="0" borderId="1512" xfId="3" applyFont="1" applyBorder="1" applyAlignment="1">
      <alignment horizontal="left" vertical="center" shrinkToFit="1"/>
    </xf>
    <xf numFmtId="0" fontId="18" fillId="0" borderId="1513" xfId="3" applyFont="1" applyBorder="1" applyAlignment="1">
      <alignment horizontal="left" vertical="center" shrinkToFit="1"/>
    </xf>
    <xf numFmtId="0" fontId="12" fillId="2" borderId="1519" xfId="3" applyFont="1" applyFill="1" applyBorder="1" applyAlignment="1">
      <alignment horizontal="center" vertical="center"/>
    </xf>
    <xf numFmtId="0" fontId="12" fillId="2" borderId="1520" xfId="3" applyFont="1" applyFill="1" applyBorder="1" applyAlignment="1">
      <alignment horizontal="center" vertical="center"/>
    </xf>
    <xf numFmtId="0" fontId="19" fillId="0" borderId="1521" xfId="3" applyFont="1" applyBorder="1" applyAlignment="1">
      <alignment horizontal="left" vertical="center" shrinkToFit="1"/>
    </xf>
    <xf numFmtId="0" fontId="19" fillId="0" borderId="1522" xfId="3" applyFont="1" applyBorder="1" applyAlignment="1">
      <alignment horizontal="left" vertical="center" shrinkToFit="1"/>
    </xf>
    <xf numFmtId="0" fontId="19" fillId="0" borderId="1523" xfId="3" applyFont="1" applyBorder="1" applyAlignment="1">
      <alignment horizontal="left" vertical="center" shrinkToFit="1"/>
    </xf>
    <xf numFmtId="0" fontId="12" fillId="2" borderId="1524" xfId="3" applyFont="1" applyFill="1" applyBorder="1" applyAlignment="1">
      <alignment horizontal="center" vertical="center" wrapText="1"/>
    </xf>
    <xf numFmtId="0" fontId="12" fillId="2" borderId="1525" xfId="3" applyFont="1" applyFill="1" applyBorder="1" applyAlignment="1">
      <alignment horizontal="center" vertical="center" wrapText="1"/>
    </xf>
    <xf numFmtId="0" fontId="12" fillId="2" borderId="1526" xfId="3" applyFont="1" applyFill="1" applyBorder="1" applyAlignment="1">
      <alignment horizontal="center" vertical="center" wrapText="1"/>
    </xf>
    <xf numFmtId="0" fontId="12" fillId="5" borderId="1524" xfId="3" applyFont="1" applyFill="1" applyBorder="1" applyAlignment="1">
      <alignment horizontal="left" vertical="top" wrapText="1"/>
    </xf>
    <xf numFmtId="0" fontId="12" fillId="5" borderId="1525" xfId="3" applyFont="1" applyFill="1" applyBorder="1" applyAlignment="1">
      <alignment horizontal="left" vertical="top" wrapText="1"/>
    </xf>
    <xf numFmtId="0" fontId="12" fillId="5" borderId="1526" xfId="3" applyFont="1" applyFill="1" applyBorder="1" applyAlignment="1">
      <alignment horizontal="left" vertical="top" wrapText="1"/>
    </xf>
    <xf numFmtId="0" fontId="15" fillId="5" borderId="1524" xfId="3" applyFont="1" applyFill="1" applyBorder="1" applyAlignment="1">
      <alignment horizontal="center" vertical="center" wrapText="1"/>
    </xf>
    <xf numFmtId="0" fontId="15" fillId="5" borderId="1526" xfId="3" applyFont="1" applyFill="1" applyBorder="1" applyAlignment="1">
      <alignment horizontal="center" vertical="center" wrapText="1"/>
    </xf>
    <xf numFmtId="0" fontId="21" fillId="0" borderId="1524" xfId="3" applyFont="1" applyBorder="1" applyAlignment="1">
      <alignment horizontal="left" vertical="center" wrapText="1"/>
    </xf>
    <xf numFmtId="0" fontId="21" fillId="0" borderId="1525" xfId="3" applyFont="1" applyBorder="1" applyAlignment="1">
      <alignment horizontal="left" vertical="center" wrapText="1"/>
    </xf>
    <xf numFmtId="0" fontId="21" fillId="0" borderId="1526" xfId="3" applyFont="1" applyBorder="1" applyAlignment="1">
      <alignment horizontal="left" vertical="center" wrapText="1"/>
    </xf>
    <xf numFmtId="0" fontId="12" fillId="2" borderId="1524" xfId="3" applyFont="1" applyFill="1" applyBorder="1" applyAlignment="1">
      <alignment horizontal="center" vertical="center"/>
    </xf>
    <xf numFmtId="0" fontId="12" fillId="2" borderId="1525" xfId="3" applyFont="1" applyFill="1" applyBorder="1" applyAlignment="1">
      <alignment horizontal="center" vertical="center"/>
    </xf>
    <xf numFmtId="0" fontId="16" fillId="0" borderId="1525" xfId="3" applyFont="1" applyBorder="1" applyAlignment="1">
      <alignment horizontal="left" vertical="center" wrapText="1"/>
    </xf>
    <xf numFmtId="0" fontId="16" fillId="0" borderId="1526" xfId="3" applyFont="1" applyBorder="1" applyAlignment="1">
      <alignment horizontal="left" vertical="center" wrapText="1"/>
    </xf>
    <xf numFmtId="0" fontId="12" fillId="2" borderId="1527" xfId="3" applyFont="1" applyFill="1" applyBorder="1" applyAlignment="1">
      <alignment horizontal="center" vertical="center"/>
    </xf>
    <xf numFmtId="0" fontId="12" fillId="2" borderId="1528" xfId="3" applyFont="1" applyFill="1" applyBorder="1" applyAlignment="1">
      <alignment horizontal="center" vertical="center"/>
    </xf>
    <xf numFmtId="0" fontId="18" fillId="0" borderId="1529" xfId="3" applyFont="1" applyBorder="1" applyAlignment="1">
      <alignment horizontal="left" vertical="center" shrinkToFit="1"/>
    </xf>
    <xf numFmtId="0" fontId="18" fillId="0" borderId="1530" xfId="3" applyFont="1" applyBorder="1" applyAlignment="1">
      <alignment horizontal="left" vertical="center" shrinkToFit="1"/>
    </xf>
    <xf numFmtId="0" fontId="18" fillId="0" borderId="1531" xfId="3" applyFont="1" applyBorder="1" applyAlignment="1">
      <alignment horizontal="left" vertical="center" shrinkToFit="1"/>
    </xf>
    <xf numFmtId="0" fontId="12" fillId="5" borderId="1538" xfId="3" applyFont="1" applyFill="1" applyBorder="1" applyAlignment="1">
      <alignment horizontal="left" vertical="top" wrapText="1"/>
    </xf>
    <xf numFmtId="0" fontId="12" fillId="5" borderId="1539" xfId="3" applyFont="1" applyFill="1" applyBorder="1" applyAlignment="1">
      <alignment horizontal="left" vertical="top" wrapText="1"/>
    </xf>
    <xf numFmtId="0" fontId="12" fillId="2" borderId="1532" xfId="3" applyFont="1" applyFill="1" applyBorder="1" applyAlignment="1">
      <alignment horizontal="center" vertical="center"/>
    </xf>
    <xf numFmtId="0" fontId="12" fillId="2" borderId="1533" xfId="3" applyFont="1" applyFill="1" applyBorder="1" applyAlignment="1">
      <alignment horizontal="center" vertical="center"/>
    </xf>
    <xf numFmtId="0" fontId="19" fillId="0" borderId="1534" xfId="3" applyFont="1" applyBorder="1" applyAlignment="1">
      <alignment horizontal="left" vertical="center" shrinkToFit="1"/>
    </xf>
    <xf numFmtId="0" fontId="19" fillId="0" borderId="1535" xfId="3" applyFont="1" applyBorder="1" applyAlignment="1">
      <alignment horizontal="left" vertical="center" shrinkToFit="1"/>
    </xf>
    <xf numFmtId="0" fontId="19" fillId="0" borderId="1536" xfId="3" applyFont="1" applyBorder="1" applyAlignment="1">
      <alignment horizontal="left" vertical="center" shrinkToFit="1"/>
    </xf>
    <xf numFmtId="0" fontId="12" fillId="2" borderId="1545" xfId="3" applyFont="1" applyFill="1" applyBorder="1" applyAlignment="1">
      <alignment horizontal="center" vertical="center"/>
    </xf>
    <xf numFmtId="0" fontId="12" fillId="2" borderId="1546" xfId="3" applyFont="1" applyFill="1" applyBorder="1" applyAlignment="1">
      <alignment horizontal="center" vertical="center"/>
    </xf>
    <xf numFmtId="0" fontId="19" fillId="0" borderId="1547" xfId="3" applyFont="1" applyBorder="1" applyAlignment="1">
      <alignment horizontal="left" vertical="center" shrinkToFit="1"/>
    </xf>
    <xf numFmtId="0" fontId="19" fillId="0" borderId="1548" xfId="3" applyFont="1" applyBorder="1" applyAlignment="1">
      <alignment horizontal="left" vertical="center" shrinkToFit="1"/>
    </xf>
    <xf numFmtId="0" fontId="19" fillId="0" borderId="1549" xfId="3" applyFont="1" applyBorder="1" applyAlignment="1">
      <alignment horizontal="left" vertical="center" shrinkToFit="1"/>
    </xf>
    <xf numFmtId="0" fontId="18" fillId="0" borderId="1534" xfId="3" applyFont="1" applyBorder="1" applyAlignment="1">
      <alignment horizontal="left" vertical="center" shrinkToFit="1"/>
    </xf>
    <xf numFmtId="0" fontId="18" fillId="0" borderId="1535" xfId="3" applyFont="1" applyBorder="1" applyAlignment="1">
      <alignment horizontal="left" vertical="center" shrinkToFit="1"/>
    </xf>
    <xf numFmtId="0" fontId="18" fillId="0" borderId="1536" xfId="3" applyFont="1" applyBorder="1" applyAlignment="1">
      <alignment horizontal="left" vertical="center" shrinkToFit="1"/>
    </xf>
    <xf numFmtId="0" fontId="12" fillId="2" borderId="1537" xfId="3" applyFont="1" applyFill="1" applyBorder="1" applyAlignment="1">
      <alignment horizontal="center" vertical="center" wrapText="1"/>
    </xf>
    <xf numFmtId="0" fontId="12" fillId="2" borderId="1538" xfId="3" applyFont="1" applyFill="1" applyBorder="1" applyAlignment="1">
      <alignment horizontal="center" vertical="center" wrapText="1"/>
    </xf>
    <xf numFmtId="0" fontId="16" fillId="0" borderId="1538" xfId="3" applyFont="1" applyBorder="1" applyAlignment="1">
      <alignment horizontal="left" vertical="center" wrapText="1"/>
    </xf>
    <xf numFmtId="0" fontId="16" fillId="0" borderId="1539" xfId="3" applyFont="1" applyBorder="1" applyAlignment="1">
      <alignment horizontal="left" vertical="center" wrapText="1"/>
    </xf>
    <xf numFmtId="0" fontId="12" fillId="2" borderId="1540" xfId="3" applyFont="1" applyFill="1" applyBorder="1" applyAlignment="1">
      <alignment horizontal="center" vertical="center"/>
    </xf>
    <xf numFmtId="0" fontId="12" fillId="2" borderId="1541" xfId="3" applyFont="1" applyFill="1" applyBorder="1" applyAlignment="1">
      <alignment horizontal="center" vertical="center"/>
    </xf>
    <xf numFmtId="0" fontId="12" fillId="2" borderId="1542" xfId="3" applyFont="1" applyFill="1" applyBorder="1" applyAlignment="1">
      <alignment horizontal="center" vertical="center"/>
    </xf>
    <xf numFmtId="0" fontId="13" fillId="0" borderId="1543" xfId="3" applyFont="1" applyBorder="1" applyAlignment="1">
      <alignment horizontal="left" vertical="top" wrapText="1"/>
    </xf>
    <xf numFmtId="0" fontId="13" fillId="0" borderId="1541" xfId="3" applyFont="1" applyBorder="1" applyAlignment="1">
      <alignment horizontal="left" vertical="top" wrapText="1"/>
    </xf>
    <xf numFmtId="0" fontId="13" fillId="0" borderId="1544" xfId="3" applyFont="1" applyBorder="1" applyAlignment="1">
      <alignment horizontal="left" vertical="top" wrapText="1"/>
    </xf>
    <xf numFmtId="0" fontId="12" fillId="2" borderId="1537" xfId="3" applyFont="1" applyFill="1" applyBorder="1" applyAlignment="1">
      <alignment horizontal="center" vertical="center"/>
    </xf>
    <xf numFmtId="0" fontId="12" fillId="2" borderId="1538" xfId="3" applyFont="1" applyFill="1" applyBorder="1" applyAlignment="1">
      <alignment horizontal="center" vertical="center"/>
    </xf>
    <xf numFmtId="0" fontId="12" fillId="2" borderId="1550" xfId="3" applyFont="1" applyFill="1" applyBorder="1" applyAlignment="1">
      <alignment horizontal="center" vertical="center" wrapText="1"/>
    </xf>
    <xf numFmtId="0" fontId="12" fillId="2" borderId="1561" xfId="3" applyFont="1" applyFill="1" applyBorder="1" applyAlignment="1">
      <alignment horizontal="center" vertical="center"/>
    </xf>
    <xf numFmtId="0" fontId="12" fillId="2" borderId="1562" xfId="3" applyFont="1" applyFill="1" applyBorder="1" applyAlignment="1">
      <alignment horizontal="center" vertical="center"/>
    </xf>
    <xf numFmtId="0" fontId="12" fillId="2" borderId="1563" xfId="3" applyFont="1" applyFill="1" applyBorder="1" applyAlignment="1">
      <alignment horizontal="center" vertical="center"/>
    </xf>
    <xf numFmtId="0" fontId="13" fillId="0" borderId="1564" xfId="3" applyFont="1" applyBorder="1" applyAlignment="1">
      <alignment horizontal="left" vertical="top" wrapText="1"/>
    </xf>
    <xf numFmtId="0" fontId="13" fillId="0" borderId="1562" xfId="3" applyFont="1" applyBorder="1" applyAlignment="1">
      <alignment horizontal="left" vertical="top" wrapText="1"/>
    </xf>
    <xf numFmtId="0" fontId="13" fillId="0" borderId="1565" xfId="3" applyFont="1" applyBorder="1" applyAlignment="1">
      <alignment horizontal="left" vertical="top" wrapText="1"/>
    </xf>
    <xf numFmtId="0" fontId="12" fillId="2" borderId="1556" xfId="3" applyFont="1" applyFill="1" applyBorder="1" applyAlignment="1">
      <alignment horizontal="center" vertical="center"/>
    </xf>
    <xf numFmtId="0" fontId="12" fillId="2" borderId="1557" xfId="3" applyFont="1" applyFill="1" applyBorder="1" applyAlignment="1">
      <alignment horizontal="center" vertical="center"/>
    </xf>
    <xf numFmtId="0" fontId="19" fillId="0" borderId="1558" xfId="3" applyFont="1" applyBorder="1" applyAlignment="1">
      <alignment horizontal="left" vertical="center" shrinkToFit="1"/>
    </xf>
    <xf numFmtId="0" fontId="19" fillId="0" borderId="1559" xfId="3" applyFont="1" applyBorder="1" applyAlignment="1">
      <alignment horizontal="left" vertical="center" shrinkToFit="1"/>
    </xf>
    <xf numFmtId="0" fontId="19" fillId="0" borderId="1560" xfId="3" applyFont="1" applyBorder="1" applyAlignment="1">
      <alignment horizontal="left" vertical="center" shrinkToFit="1"/>
    </xf>
    <xf numFmtId="0" fontId="12" fillId="2" borderId="1551" xfId="3" applyFont="1" applyFill="1" applyBorder="1" applyAlignment="1">
      <alignment horizontal="center" vertical="center"/>
    </xf>
    <xf numFmtId="0" fontId="12" fillId="2" borderId="1552" xfId="3" applyFont="1" applyFill="1" applyBorder="1" applyAlignment="1">
      <alignment horizontal="center" vertical="center"/>
    </xf>
    <xf numFmtId="0" fontId="18" fillId="0" borderId="1553" xfId="3" applyFont="1" applyBorder="1" applyAlignment="1">
      <alignment horizontal="left" vertical="center" shrinkToFit="1"/>
    </xf>
    <xf numFmtId="0" fontId="18" fillId="0" borderId="1554" xfId="3" applyFont="1" applyBorder="1" applyAlignment="1">
      <alignment horizontal="left" vertical="center" shrinkToFit="1"/>
    </xf>
    <xf numFmtId="0" fontId="18" fillId="0" borderId="1555" xfId="3" applyFont="1" applyBorder="1" applyAlignment="1">
      <alignment horizontal="left" vertical="center" shrinkToFit="1"/>
    </xf>
    <xf numFmtId="0" fontId="18" fillId="0" borderId="1558" xfId="3" applyFont="1" applyBorder="1" applyAlignment="1">
      <alignment horizontal="left" vertical="center" shrinkToFit="1"/>
    </xf>
    <xf numFmtId="0" fontId="18" fillId="0" borderId="1559" xfId="3" applyFont="1" applyBorder="1" applyAlignment="1">
      <alignment horizontal="left" vertical="center" shrinkToFit="1"/>
    </xf>
    <xf numFmtId="0" fontId="18" fillId="0" borderId="1560" xfId="3" applyFont="1" applyBorder="1" applyAlignment="1">
      <alignment horizontal="left" vertical="center" shrinkToFit="1"/>
    </xf>
    <xf numFmtId="0" fontId="12" fillId="2" borderId="1566" xfId="3" applyFont="1" applyFill="1" applyBorder="1" applyAlignment="1">
      <alignment horizontal="center" vertical="center"/>
    </xf>
    <xf numFmtId="0" fontId="12" fillId="2" borderId="1567" xfId="3" applyFont="1" applyFill="1" applyBorder="1" applyAlignment="1">
      <alignment horizontal="center" vertical="center"/>
    </xf>
    <xf numFmtId="0" fontId="19" fillId="0" borderId="1568" xfId="3" applyFont="1" applyBorder="1" applyAlignment="1">
      <alignment horizontal="left" vertical="center" shrinkToFit="1"/>
    </xf>
    <xf numFmtId="0" fontId="19" fillId="0" borderId="1569" xfId="3" applyFont="1" applyBorder="1" applyAlignment="1">
      <alignment horizontal="left" vertical="center" shrinkToFit="1"/>
    </xf>
    <xf numFmtId="0" fontId="19" fillId="0" borderId="1570" xfId="3" applyFont="1" applyBorder="1" applyAlignment="1">
      <alignment horizontal="left" vertical="center" shrinkToFit="1"/>
    </xf>
    <xf numFmtId="0" fontId="12" fillId="2" borderId="1571" xfId="3" applyFont="1" applyFill="1" applyBorder="1" applyAlignment="1">
      <alignment horizontal="center" vertical="center" wrapText="1"/>
    </xf>
    <xf numFmtId="0" fontId="12" fillId="2" borderId="1572" xfId="3" applyFont="1" applyFill="1" applyBorder="1" applyAlignment="1">
      <alignment horizontal="center" vertical="center" wrapText="1"/>
    </xf>
    <xf numFmtId="0" fontId="12" fillId="2" borderId="1573" xfId="3" applyFont="1" applyFill="1" applyBorder="1" applyAlignment="1">
      <alignment horizontal="center" vertical="center" wrapText="1"/>
    </xf>
    <xf numFmtId="0" fontId="12" fillId="5" borderId="1571" xfId="3" applyFont="1" applyFill="1" applyBorder="1" applyAlignment="1">
      <alignment horizontal="left" vertical="top" wrapText="1"/>
    </xf>
    <xf numFmtId="0" fontId="12" fillId="5" borderId="1572" xfId="3" applyFont="1" applyFill="1" applyBorder="1" applyAlignment="1">
      <alignment horizontal="left" vertical="top" wrapText="1"/>
    </xf>
    <xf numFmtId="0" fontId="12" fillId="5" borderId="1573" xfId="3" applyFont="1" applyFill="1" applyBorder="1" applyAlignment="1">
      <alignment horizontal="left" vertical="top" wrapText="1"/>
    </xf>
    <xf numFmtId="0" fontId="15" fillId="5" borderId="1571" xfId="3" applyFont="1" applyFill="1" applyBorder="1" applyAlignment="1">
      <alignment horizontal="center" vertical="center" wrapText="1"/>
    </xf>
    <xf numFmtId="0" fontId="15" fillId="5" borderId="1573" xfId="3" applyFont="1" applyFill="1" applyBorder="1" applyAlignment="1">
      <alignment horizontal="center" vertical="center" wrapText="1"/>
    </xf>
    <xf numFmtId="0" fontId="21" fillId="0" borderId="1571" xfId="3" applyFont="1" applyBorder="1" applyAlignment="1">
      <alignment horizontal="left" vertical="center" wrapText="1"/>
    </xf>
    <xf numFmtId="0" fontId="21" fillId="0" borderId="1572" xfId="3" applyFont="1" applyBorder="1" applyAlignment="1">
      <alignment horizontal="left" vertical="center" wrapText="1"/>
    </xf>
    <xf numFmtId="0" fontId="21" fillId="0" borderId="1573" xfId="3" applyFont="1" applyBorder="1" applyAlignment="1">
      <alignment horizontal="left" vertical="center" wrapText="1"/>
    </xf>
    <xf numFmtId="0" fontId="12" fillId="2" borderId="1571" xfId="3" applyFont="1" applyFill="1" applyBorder="1" applyAlignment="1">
      <alignment horizontal="center" vertical="center"/>
    </xf>
    <xf numFmtId="0" fontId="12" fillId="2" borderId="1572" xfId="3" applyFont="1" applyFill="1" applyBorder="1" applyAlignment="1">
      <alignment horizontal="center" vertical="center"/>
    </xf>
    <xf numFmtId="0" fontId="16" fillId="0" borderId="1572" xfId="3" applyFont="1" applyBorder="1" applyAlignment="1">
      <alignment horizontal="left" vertical="center" wrapText="1"/>
    </xf>
    <xf numFmtId="0" fontId="16" fillId="0" borderId="1573" xfId="3" applyFont="1" applyBorder="1" applyAlignment="1">
      <alignment horizontal="left" vertical="center" wrapText="1"/>
    </xf>
    <xf numFmtId="0" fontId="12" fillId="2" borderId="1574" xfId="3" applyFont="1" applyFill="1" applyBorder="1" applyAlignment="1">
      <alignment horizontal="center" vertical="center"/>
    </xf>
    <xf numFmtId="0" fontId="12" fillId="2" borderId="1575" xfId="3" applyFont="1" applyFill="1" applyBorder="1" applyAlignment="1">
      <alignment horizontal="center" vertical="center"/>
    </xf>
    <xf numFmtId="0" fontId="18" fillId="0" borderId="1576" xfId="3" applyFont="1" applyBorder="1" applyAlignment="1">
      <alignment horizontal="left" vertical="center" shrinkToFit="1"/>
    </xf>
    <xf numFmtId="0" fontId="18" fillId="0" borderId="1577" xfId="3" applyFont="1" applyBorder="1" applyAlignment="1">
      <alignment horizontal="left" vertical="center" shrinkToFit="1"/>
    </xf>
    <xf numFmtId="0" fontId="18" fillId="0" borderId="1578" xfId="3" applyFont="1" applyBorder="1" applyAlignment="1">
      <alignment horizontal="left" vertical="center" shrinkToFit="1"/>
    </xf>
    <xf numFmtId="0" fontId="12" fillId="5" borderId="1585" xfId="3" applyFont="1" applyFill="1" applyBorder="1" applyAlignment="1">
      <alignment horizontal="left" vertical="top" wrapText="1"/>
    </xf>
    <xf numFmtId="0" fontId="12" fillId="5" borderId="1586" xfId="3" applyFont="1" applyFill="1" applyBorder="1" applyAlignment="1">
      <alignment horizontal="left" vertical="top" wrapText="1"/>
    </xf>
    <xf numFmtId="0" fontId="12" fillId="2" borderId="1579" xfId="3" applyFont="1" applyFill="1" applyBorder="1" applyAlignment="1">
      <alignment horizontal="center" vertical="center"/>
    </xf>
    <xf numFmtId="0" fontId="12" fillId="2" borderId="1580" xfId="3" applyFont="1" applyFill="1" applyBorder="1" applyAlignment="1">
      <alignment horizontal="center" vertical="center"/>
    </xf>
    <xf numFmtId="0" fontId="19" fillId="0" borderId="1581" xfId="3" applyFont="1" applyBorder="1" applyAlignment="1">
      <alignment horizontal="left" vertical="center" shrinkToFit="1"/>
    </xf>
    <xf numFmtId="0" fontId="19" fillId="0" borderId="1582" xfId="3" applyFont="1" applyBorder="1" applyAlignment="1">
      <alignment horizontal="left" vertical="center" shrinkToFit="1"/>
    </xf>
    <xf numFmtId="0" fontId="19" fillId="0" borderId="1583" xfId="3" applyFont="1" applyBorder="1" applyAlignment="1">
      <alignment horizontal="left" vertical="center" shrinkToFit="1"/>
    </xf>
    <xf numFmtId="0" fontId="12" fillId="2" borderId="1592" xfId="3" applyFont="1" applyFill="1" applyBorder="1" applyAlignment="1">
      <alignment horizontal="center" vertical="center"/>
    </xf>
    <xf numFmtId="0" fontId="12" fillId="2" borderId="1593" xfId="3" applyFont="1" applyFill="1" applyBorder="1" applyAlignment="1">
      <alignment horizontal="center" vertical="center"/>
    </xf>
    <xf numFmtId="0" fontId="19" fillId="0" borderId="1594" xfId="3" applyFont="1" applyBorder="1" applyAlignment="1">
      <alignment horizontal="left" vertical="center" shrinkToFit="1"/>
    </xf>
    <xf numFmtId="0" fontId="19" fillId="0" borderId="1595" xfId="3" applyFont="1" applyBorder="1" applyAlignment="1">
      <alignment horizontal="left" vertical="center" shrinkToFit="1"/>
    </xf>
    <xf numFmtId="0" fontId="19" fillId="0" borderId="1596" xfId="3" applyFont="1" applyBorder="1" applyAlignment="1">
      <alignment horizontal="left" vertical="center" shrinkToFit="1"/>
    </xf>
    <xf numFmtId="0" fontId="18" fillId="0" borderId="1581" xfId="3" applyFont="1" applyBorder="1" applyAlignment="1">
      <alignment horizontal="left" vertical="center" shrinkToFit="1"/>
    </xf>
    <xf numFmtId="0" fontId="18" fillId="0" borderId="1582" xfId="3" applyFont="1" applyBorder="1" applyAlignment="1">
      <alignment horizontal="left" vertical="center" shrinkToFit="1"/>
    </xf>
    <xf numFmtId="0" fontId="18" fillId="0" borderId="1583" xfId="3" applyFont="1" applyBorder="1" applyAlignment="1">
      <alignment horizontal="left" vertical="center" shrinkToFit="1"/>
    </xf>
    <xf numFmtId="0" fontId="12" fillId="2" borderId="1584" xfId="3" applyFont="1" applyFill="1" applyBorder="1" applyAlignment="1">
      <alignment horizontal="center" vertical="center" wrapText="1"/>
    </xf>
    <xf numFmtId="0" fontId="12" fillId="2" borderId="1585" xfId="3" applyFont="1" applyFill="1" applyBorder="1" applyAlignment="1">
      <alignment horizontal="center" vertical="center" wrapText="1"/>
    </xf>
    <xf numFmtId="0" fontId="16" fillId="0" borderId="1585" xfId="3" applyFont="1" applyBorder="1" applyAlignment="1">
      <alignment horizontal="left" vertical="center" wrapText="1"/>
    </xf>
    <xf numFmtId="0" fontId="16" fillId="0" borderId="1586" xfId="3" applyFont="1" applyBorder="1" applyAlignment="1">
      <alignment horizontal="left" vertical="center" wrapText="1"/>
    </xf>
    <xf numFmtId="0" fontId="12" fillId="2" borderId="1587" xfId="3" applyFont="1" applyFill="1" applyBorder="1" applyAlignment="1">
      <alignment horizontal="center" vertical="center"/>
    </xf>
    <xf numFmtId="0" fontId="12" fillId="2" borderId="1588" xfId="3" applyFont="1" applyFill="1" applyBorder="1" applyAlignment="1">
      <alignment horizontal="center" vertical="center"/>
    </xf>
    <xf numFmtId="0" fontId="12" fillId="2" borderId="1589" xfId="3" applyFont="1" applyFill="1" applyBorder="1" applyAlignment="1">
      <alignment horizontal="center" vertical="center"/>
    </xf>
    <xf numFmtId="0" fontId="13" fillId="0" borderId="1590" xfId="3" applyFont="1" applyBorder="1" applyAlignment="1">
      <alignment horizontal="left" vertical="top" wrapText="1"/>
    </xf>
    <xf numFmtId="0" fontId="13" fillId="0" borderId="1588" xfId="3" applyFont="1" applyBorder="1" applyAlignment="1">
      <alignment horizontal="left" vertical="top" wrapText="1"/>
    </xf>
    <xf numFmtId="0" fontId="13" fillId="0" borderId="1591" xfId="3" applyFont="1" applyBorder="1" applyAlignment="1">
      <alignment horizontal="left" vertical="top" wrapText="1"/>
    </xf>
    <xf numFmtId="0" fontId="12" fillId="2" borderId="1584" xfId="3" applyFont="1" applyFill="1" applyBorder="1" applyAlignment="1">
      <alignment horizontal="center" vertical="center"/>
    </xf>
    <xf numFmtId="0" fontId="12" fillId="2" borderId="1585" xfId="3" applyFont="1" applyFill="1" applyBorder="1" applyAlignment="1">
      <alignment horizontal="center" vertical="center"/>
    </xf>
    <xf numFmtId="0" fontId="12" fillId="2" borderId="1597" xfId="3" applyFont="1" applyFill="1" applyBorder="1" applyAlignment="1">
      <alignment horizontal="center" vertical="center" wrapText="1"/>
    </xf>
    <xf numFmtId="0" fontId="12" fillId="2" borderId="1608" xfId="3" applyFont="1" applyFill="1" applyBorder="1" applyAlignment="1">
      <alignment horizontal="center" vertical="center"/>
    </xf>
    <xf numFmtId="0" fontId="12" fillId="2" borderId="1609" xfId="3" applyFont="1" applyFill="1" applyBorder="1" applyAlignment="1">
      <alignment horizontal="center" vertical="center"/>
    </xf>
    <xf numFmtId="0" fontId="12" fillId="2" borderId="1610" xfId="3" applyFont="1" applyFill="1" applyBorder="1" applyAlignment="1">
      <alignment horizontal="center" vertical="center"/>
    </xf>
    <xf numFmtId="0" fontId="13" fillId="0" borderId="1611" xfId="3" applyFont="1" applyBorder="1" applyAlignment="1">
      <alignment horizontal="left" vertical="top" wrapText="1"/>
    </xf>
    <xf numFmtId="0" fontId="13" fillId="0" borderId="1609" xfId="3" applyFont="1" applyBorder="1" applyAlignment="1">
      <alignment horizontal="left" vertical="top" wrapText="1"/>
    </xf>
    <xf numFmtId="0" fontId="13" fillId="0" borderId="1612" xfId="3" applyFont="1" applyBorder="1" applyAlignment="1">
      <alignment horizontal="left" vertical="top" wrapText="1"/>
    </xf>
    <xf numFmtId="0" fontId="12" fillId="2" borderId="1603" xfId="3" applyFont="1" applyFill="1" applyBorder="1" applyAlignment="1">
      <alignment horizontal="center" vertical="center"/>
    </xf>
    <xf numFmtId="0" fontId="12" fillId="2" borderId="1604" xfId="3" applyFont="1" applyFill="1" applyBorder="1" applyAlignment="1">
      <alignment horizontal="center" vertical="center"/>
    </xf>
    <xf numFmtId="0" fontId="19" fillId="0" borderId="1605" xfId="3" applyFont="1" applyBorder="1" applyAlignment="1">
      <alignment horizontal="left" vertical="center" shrinkToFit="1"/>
    </xf>
    <xf numFmtId="0" fontId="19" fillId="0" borderId="1606" xfId="3" applyFont="1" applyBorder="1" applyAlignment="1">
      <alignment horizontal="left" vertical="center" shrinkToFit="1"/>
    </xf>
    <xf numFmtId="0" fontId="19" fillId="0" borderId="1607" xfId="3" applyFont="1" applyBorder="1" applyAlignment="1">
      <alignment horizontal="left" vertical="center" shrinkToFit="1"/>
    </xf>
    <xf numFmtId="0" fontId="12" fillId="2" borderId="1598" xfId="3" applyFont="1" applyFill="1" applyBorder="1" applyAlignment="1">
      <alignment horizontal="center" vertical="center"/>
    </xf>
    <xf numFmtId="0" fontId="12" fillId="2" borderId="1599" xfId="3" applyFont="1" applyFill="1" applyBorder="1" applyAlignment="1">
      <alignment horizontal="center" vertical="center"/>
    </xf>
    <xf numFmtId="0" fontId="18" fillId="0" borderId="1600" xfId="3" applyFont="1" applyBorder="1" applyAlignment="1">
      <alignment horizontal="left" vertical="center" shrinkToFit="1"/>
    </xf>
    <xf numFmtId="0" fontId="18" fillId="0" borderId="1601" xfId="3" applyFont="1" applyBorder="1" applyAlignment="1">
      <alignment horizontal="left" vertical="center" shrinkToFit="1"/>
    </xf>
    <xf numFmtId="0" fontId="18" fillId="0" borderId="1602" xfId="3" applyFont="1" applyBorder="1" applyAlignment="1">
      <alignment horizontal="left" vertical="center" shrinkToFit="1"/>
    </xf>
    <xf numFmtId="0" fontId="18" fillId="0" borderId="1605" xfId="3" applyFont="1" applyBorder="1" applyAlignment="1">
      <alignment horizontal="left" vertical="center" shrinkToFit="1"/>
    </xf>
    <xf numFmtId="0" fontId="18" fillId="0" borderId="1606" xfId="3" applyFont="1" applyBorder="1" applyAlignment="1">
      <alignment horizontal="left" vertical="center" shrinkToFit="1"/>
    </xf>
    <xf numFmtId="0" fontId="18" fillId="0" borderId="1607" xfId="3" applyFont="1" applyBorder="1" applyAlignment="1">
      <alignment horizontal="left" vertical="center" shrinkToFit="1"/>
    </xf>
    <xf numFmtId="0" fontId="12" fillId="2" borderId="1613" xfId="3" applyFont="1" applyFill="1" applyBorder="1" applyAlignment="1">
      <alignment horizontal="center" vertical="center"/>
    </xf>
    <xf numFmtId="0" fontId="12" fillId="2" borderId="1614" xfId="3" applyFont="1" applyFill="1" applyBorder="1" applyAlignment="1">
      <alignment horizontal="center" vertical="center"/>
    </xf>
    <xf numFmtId="0" fontId="19" fillId="0" borderId="1615" xfId="3" applyFont="1" applyBorder="1" applyAlignment="1">
      <alignment horizontal="left" vertical="center" shrinkToFit="1"/>
    </xf>
    <xf numFmtId="0" fontId="19" fillId="0" borderId="1616" xfId="3" applyFont="1" applyBorder="1" applyAlignment="1">
      <alignment horizontal="left" vertical="center" shrinkToFit="1"/>
    </xf>
    <xf numFmtId="0" fontId="19" fillId="0" borderId="1617" xfId="3" applyFont="1" applyBorder="1" applyAlignment="1">
      <alignment horizontal="left" vertical="center" shrinkToFit="1"/>
    </xf>
    <xf numFmtId="0" fontId="12" fillId="2" borderId="1618" xfId="3" applyFont="1" applyFill="1" applyBorder="1" applyAlignment="1">
      <alignment horizontal="center" vertical="center" wrapText="1"/>
    </xf>
    <xf numFmtId="0" fontId="12" fillId="2" borderId="1619" xfId="3" applyFont="1" applyFill="1" applyBorder="1" applyAlignment="1">
      <alignment horizontal="center" vertical="center" wrapText="1"/>
    </xf>
    <xf numFmtId="0" fontId="12" fillId="2" borderId="1620" xfId="3" applyFont="1" applyFill="1" applyBorder="1" applyAlignment="1">
      <alignment horizontal="center" vertical="center" wrapText="1"/>
    </xf>
    <xf numFmtId="0" fontId="12" fillId="5" borderId="1618" xfId="3" applyFont="1" applyFill="1" applyBorder="1" applyAlignment="1">
      <alignment horizontal="left" vertical="top" wrapText="1"/>
    </xf>
    <xf numFmtId="0" fontId="12" fillId="5" borderId="1619" xfId="3" applyFont="1" applyFill="1" applyBorder="1" applyAlignment="1">
      <alignment horizontal="left" vertical="top" wrapText="1"/>
    </xf>
    <xf numFmtId="0" fontId="12" fillId="5" borderId="1620" xfId="3" applyFont="1" applyFill="1" applyBorder="1" applyAlignment="1">
      <alignment horizontal="left" vertical="top" wrapText="1"/>
    </xf>
    <xf numFmtId="0" fontId="15" fillId="5" borderId="1618" xfId="3" applyFont="1" applyFill="1" applyBorder="1" applyAlignment="1">
      <alignment horizontal="center" vertical="center" wrapText="1"/>
    </xf>
    <xf numFmtId="0" fontId="15" fillId="5" borderId="1620" xfId="3" applyFont="1" applyFill="1" applyBorder="1" applyAlignment="1">
      <alignment horizontal="center" vertical="center" wrapText="1"/>
    </xf>
    <xf numFmtId="0" fontId="21" fillId="0" borderId="1618" xfId="3" applyFont="1" applyBorder="1" applyAlignment="1">
      <alignment horizontal="left" vertical="center" wrapText="1"/>
    </xf>
    <xf numFmtId="0" fontId="21" fillId="0" borderId="1619" xfId="3" applyFont="1" applyBorder="1" applyAlignment="1">
      <alignment horizontal="left" vertical="center" wrapText="1"/>
    </xf>
    <xf numFmtId="0" fontId="21" fillId="0" borderId="1620" xfId="3" applyFont="1" applyBorder="1" applyAlignment="1">
      <alignment horizontal="left" vertical="center" wrapText="1"/>
    </xf>
    <xf numFmtId="0" fontId="12" fillId="2" borderId="1618" xfId="3" applyFont="1" applyFill="1" applyBorder="1" applyAlignment="1">
      <alignment horizontal="center" vertical="center"/>
    </xf>
    <xf numFmtId="0" fontId="12" fillId="2" borderId="1619" xfId="3" applyFont="1" applyFill="1" applyBorder="1" applyAlignment="1">
      <alignment horizontal="center" vertical="center"/>
    </xf>
    <xf numFmtId="0" fontId="16" fillId="0" borderId="1619" xfId="3" applyFont="1" applyBorder="1" applyAlignment="1">
      <alignment horizontal="left" vertical="center" wrapText="1"/>
    </xf>
    <xf numFmtId="0" fontId="16" fillId="0" borderId="1620" xfId="3" applyFont="1" applyBorder="1" applyAlignment="1">
      <alignment horizontal="left" vertical="center" wrapText="1"/>
    </xf>
    <xf numFmtId="0" fontId="12" fillId="2" borderId="1621" xfId="3" applyFont="1" applyFill="1" applyBorder="1" applyAlignment="1">
      <alignment horizontal="center" vertical="center"/>
    </xf>
    <xf numFmtId="0" fontId="12" fillId="2" borderId="1622" xfId="3" applyFont="1" applyFill="1" applyBorder="1" applyAlignment="1">
      <alignment horizontal="center" vertical="center"/>
    </xf>
    <xf numFmtId="0" fontId="18" fillId="0" borderId="1623" xfId="3" applyFont="1" applyBorder="1" applyAlignment="1">
      <alignment horizontal="left" vertical="center" shrinkToFit="1"/>
    </xf>
    <xf numFmtId="0" fontId="18" fillId="0" borderId="1624" xfId="3" applyFont="1" applyBorder="1" applyAlignment="1">
      <alignment horizontal="left" vertical="center" shrinkToFit="1"/>
    </xf>
    <xf numFmtId="0" fontId="18" fillId="0" borderId="1625" xfId="3" applyFont="1" applyBorder="1" applyAlignment="1">
      <alignment horizontal="left" vertical="center" shrinkToFit="1"/>
    </xf>
    <xf numFmtId="0" fontId="12" fillId="5" borderId="1632" xfId="3" applyFont="1" applyFill="1" applyBorder="1" applyAlignment="1">
      <alignment horizontal="left" vertical="top" wrapText="1"/>
    </xf>
    <xf numFmtId="0" fontId="12" fillId="5" borderId="1633" xfId="3" applyFont="1" applyFill="1" applyBorder="1" applyAlignment="1">
      <alignment horizontal="left" vertical="top" wrapText="1"/>
    </xf>
    <xf numFmtId="0" fontId="12" fillId="2" borderId="1626" xfId="3" applyFont="1" applyFill="1" applyBorder="1" applyAlignment="1">
      <alignment horizontal="center" vertical="center"/>
    </xf>
    <xf numFmtId="0" fontId="12" fillId="2" borderId="1627" xfId="3" applyFont="1" applyFill="1" applyBorder="1" applyAlignment="1">
      <alignment horizontal="center" vertical="center"/>
    </xf>
    <xf numFmtId="0" fontId="19" fillId="0" borderId="1628" xfId="3" applyFont="1" applyBorder="1" applyAlignment="1">
      <alignment horizontal="left" vertical="center" shrinkToFit="1"/>
    </xf>
    <xf numFmtId="0" fontId="19" fillId="0" borderId="1629" xfId="3" applyFont="1" applyBorder="1" applyAlignment="1">
      <alignment horizontal="left" vertical="center" shrinkToFit="1"/>
    </xf>
    <xf numFmtId="0" fontId="19" fillId="0" borderId="1630" xfId="3" applyFont="1" applyBorder="1" applyAlignment="1">
      <alignment horizontal="left" vertical="center" shrinkToFit="1"/>
    </xf>
    <xf numFmtId="0" fontId="12" fillId="2" borderId="1639" xfId="3" applyFont="1" applyFill="1" applyBorder="1" applyAlignment="1">
      <alignment horizontal="center" vertical="center"/>
    </xf>
    <xf numFmtId="0" fontId="12" fillId="2" borderId="1640" xfId="3" applyFont="1" applyFill="1" applyBorder="1" applyAlignment="1">
      <alignment horizontal="center" vertical="center"/>
    </xf>
    <xf numFmtId="0" fontId="19" fillId="0" borderId="1641" xfId="3" applyFont="1" applyBorder="1" applyAlignment="1">
      <alignment horizontal="left" vertical="center" shrinkToFit="1"/>
    </xf>
    <xf numFmtId="0" fontId="19" fillId="0" borderId="1642" xfId="3" applyFont="1" applyBorder="1" applyAlignment="1">
      <alignment horizontal="left" vertical="center" shrinkToFit="1"/>
    </xf>
    <xf numFmtId="0" fontId="19" fillId="0" borderId="1643" xfId="3" applyFont="1" applyBorder="1" applyAlignment="1">
      <alignment horizontal="left" vertical="center" shrinkToFit="1"/>
    </xf>
    <xf numFmtId="0" fontId="18" fillId="0" borderId="1628" xfId="3" applyFont="1" applyBorder="1" applyAlignment="1">
      <alignment horizontal="left" vertical="center" shrinkToFit="1"/>
    </xf>
    <xf numFmtId="0" fontId="18" fillId="0" borderId="1629" xfId="3" applyFont="1" applyBorder="1" applyAlignment="1">
      <alignment horizontal="left" vertical="center" shrinkToFit="1"/>
    </xf>
    <xf numFmtId="0" fontId="18" fillId="0" borderId="1630" xfId="3" applyFont="1" applyBorder="1" applyAlignment="1">
      <alignment horizontal="left" vertical="center" shrinkToFit="1"/>
    </xf>
    <xf numFmtId="0" fontId="12" fillId="2" borderId="1631" xfId="3" applyFont="1" applyFill="1" applyBorder="1" applyAlignment="1">
      <alignment horizontal="center" vertical="center" wrapText="1"/>
    </xf>
    <xf numFmtId="0" fontId="12" fillId="2" borderId="1632" xfId="3" applyFont="1" applyFill="1" applyBorder="1" applyAlignment="1">
      <alignment horizontal="center" vertical="center" wrapText="1"/>
    </xf>
    <xf numFmtId="0" fontId="16" fillId="0" borderId="1632" xfId="3" applyFont="1" applyBorder="1" applyAlignment="1">
      <alignment horizontal="left" vertical="center" wrapText="1"/>
    </xf>
    <xf numFmtId="0" fontId="16" fillId="0" borderId="1633" xfId="3" applyFont="1" applyBorder="1" applyAlignment="1">
      <alignment horizontal="left" vertical="center" wrapText="1"/>
    </xf>
    <xf numFmtId="0" fontId="12" fillId="2" borderId="1634" xfId="3" applyFont="1" applyFill="1" applyBorder="1" applyAlignment="1">
      <alignment horizontal="center" vertical="center"/>
    </xf>
    <xf numFmtId="0" fontId="12" fillId="2" borderId="1635" xfId="3" applyFont="1" applyFill="1" applyBorder="1" applyAlignment="1">
      <alignment horizontal="center" vertical="center"/>
    </xf>
    <xf numFmtId="0" fontId="12" fillId="2" borderId="1636" xfId="3" applyFont="1" applyFill="1" applyBorder="1" applyAlignment="1">
      <alignment horizontal="center" vertical="center"/>
    </xf>
    <xf numFmtId="0" fontId="13" fillId="0" borderId="1637" xfId="3" applyFont="1" applyBorder="1" applyAlignment="1">
      <alignment horizontal="left" vertical="top" wrapText="1"/>
    </xf>
    <xf numFmtId="0" fontId="13" fillId="0" borderId="1635" xfId="3" applyFont="1" applyBorder="1" applyAlignment="1">
      <alignment horizontal="left" vertical="top" wrapText="1"/>
    </xf>
    <xf numFmtId="0" fontId="13" fillId="0" borderId="1638" xfId="3" applyFont="1" applyBorder="1" applyAlignment="1">
      <alignment horizontal="left" vertical="top" wrapText="1"/>
    </xf>
    <xf numFmtId="0" fontId="12" fillId="2" borderId="1631" xfId="3" applyFont="1" applyFill="1" applyBorder="1" applyAlignment="1">
      <alignment horizontal="center" vertical="center"/>
    </xf>
    <xf numFmtId="0" fontId="12" fillId="2" borderId="1632" xfId="3" applyFont="1" applyFill="1" applyBorder="1" applyAlignment="1">
      <alignment horizontal="center" vertical="center"/>
    </xf>
    <xf numFmtId="0" fontId="12" fillId="2" borderId="1644" xfId="3" applyFont="1" applyFill="1" applyBorder="1" applyAlignment="1">
      <alignment horizontal="center" vertical="center" wrapText="1"/>
    </xf>
    <xf numFmtId="0" fontId="12" fillId="2" borderId="1655" xfId="3" applyFont="1" applyFill="1" applyBorder="1" applyAlignment="1">
      <alignment horizontal="center" vertical="center"/>
    </xf>
    <xf numFmtId="0" fontId="12" fillId="2" borderId="1656" xfId="3" applyFont="1" applyFill="1" applyBorder="1" applyAlignment="1">
      <alignment horizontal="center" vertical="center"/>
    </xf>
    <xf numFmtId="0" fontId="12" fillId="2" borderId="1657" xfId="3" applyFont="1" applyFill="1" applyBorder="1" applyAlignment="1">
      <alignment horizontal="center" vertical="center"/>
    </xf>
    <xf numFmtId="0" fontId="13" fillId="0" borderId="1658" xfId="3" applyFont="1" applyBorder="1" applyAlignment="1">
      <alignment horizontal="left" vertical="top" wrapText="1"/>
    </xf>
    <xf numFmtId="0" fontId="13" fillId="0" borderId="1656" xfId="3" applyFont="1" applyBorder="1" applyAlignment="1">
      <alignment horizontal="left" vertical="top" wrapText="1"/>
    </xf>
    <xf numFmtId="0" fontId="13" fillId="0" borderId="1659" xfId="3" applyFont="1" applyBorder="1" applyAlignment="1">
      <alignment horizontal="left" vertical="top" wrapText="1"/>
    </xf>
    <xf numFmtId="0" fontId="12" fillId="2" borderId="1650" xfId="3" applyFont="1" applyFill="1" applyBorder="1" applyAlignment="1">
      <alignment horizontal="center" vertical="center"/>
    </xf>
    <xf numFmtId="0" fontId="12" fillId="2" borderId="1651" xfId="3" applyFont="1" applyFill="1" applyBorder="1" applyAlignment="1">
      <alignment horizontal="center" vertical="center"/>
    </xf>
    <xf numFmtId="0" fontId="19" fillId="0" borderId="1652" xfId="3" applyFont="1" applyBorder="1" applyAlignment="1">
      <alignment horizontal="left" vertical="center" shrinkToFit="1"/>
    </xf>
    <xf numFmtId="0" fontId="19" fillId="0" borderId="1653" xfId="3" applyFont="1" applyBorder="1" applyAlignment="1">
      <alignment horizontal="left" vertical="center" shrinkToFit="1"/>
    </xf>
    <xf numFmtId="0" fontId="19" fillId="0" borderId="1654" xfId="3" applyFont="1" applyBorder="1" applyAlignment="1">
      <alignment horizontal="left" vertical="center" shrinkToFit="1"/>
    </xf>
    <xf numFmtId="0" fontId="12" fillId="2" borderId="1645" xfId="3" applyFont="1" applyFill="1" applyBorder="1" applyAlignment="1">
      <alignment horizontal="center" vertical="center"/>
    </xf>
    <xf numFmtId="0" fontId="12" fillId="2" borderId="1646" xfId="3" applyFont="1" applyFill="1" applyBorder="1" applyAlignment="1">
      <alignment horizontal="center" vertical="center"/>
    </xf>
    <xf numFmtId="0" fontId="18" fillId="0" borderId="1647" xfId="3" applyFont="1" applyBorder="1" applyAlignment="1">
      <alignment horizontal="left" vertical="center" shrinkToFit="1"/>
    </xf>
    <xf numFmtId="0" fontId="18" fillId="0" borderId="1648" xfId="3" applyFont="1" applyBorder="1" applyAlignment="1">
      <alignment horizontal="left" vertical="center" shrinkToFit="1"/>
    </xf>
    <xf numFmtId="0" fontId="18" fillId="0" borderId="1649" xfId="3" applyFont="1" applyBorder="1" applyAlignment="1">
      <alignment horizontal="left" vertical="center" shrinkToFit="1"/>
    </xf>
    <xf numFmtId="0" fontId="18" fillId="0" borderId="1652" xfId="3" applyFont="1" applyBorder="1" applyAlignment="1">
      <alignment horizontal="left" vertical="center" shrinkToFit="1"/>
    </xf>
    <xf numFmtId="0" fontId="18" fillId="0" borderId="1653" xfId="3" applyFont="1" applyBorder="1" applyAlignment="1">
      <alignment horizontal="left" vertical="center" shrinkToFit="1"/>
    </xf>
    <xf numFmtId="0" fontId="18" fillId="0" borderId="1654" xfId="3" applyFont="1" applyBorder="1" applyAlignment="1">
      <alignment horizontal="left" vertical="center" shrinkToFit="1"/>
    </xf>
    <xf numFmtId="0" fontId="12" fillId="2" borderId="1660" xfId="3" applyFont="1" applyFill="1" applyBorder="1" applyAlignment="1">
      <alignment horizontal="center" vertical="center"/>
    </xf>
    <xf numFmtId="0" fontId="12" fillId="2" borderId="1661" xfId="3" applyFont="1" applyFill="1" applyBorder="1" applyAlignment="1">
      <alignment horizontal="center" vertical="center"/>
    </xf>
    <xf numFmtId="0" fontId="19" fillId="0" borderId="1662" xfId="3" applyFont="1" applyBorder="1" applyAlignment="1">
      <alignment horizontal="left" vertical="center" shrinkToFit="1"/>
    </xf>
    <xf numFmtId="0" fontId="19" fillId="0" borderId="1663" xfId="3" applyFont="1" applyBorder="1" applyAlignment="1">
      <alignment horizontal="left" vertical="center" shrinkToFit="1"/>
    </xf>
    <xf numFmtId="0" fontId="19" fillId="0" borderId="1664" xfId="3" applyFont="1" applyBorder="1" applyAlignment="1">
      <alignment horizontal="left" vertical="center" shrinkToFit="1"/>
    </xf>
    <xf numFmtId="0" fontId="12" fillId="2" borderId="1665" xfId="3" applyFont="1" applyFill="1" applyBorder="1" applyAlignment="1">
      <alignment horizontal="center" vertical="center" wrapText="1"/>
    </xf>
    <xf numFmtId="0" fontId="12" fillId="2" borderId="1666" xfId="3" applyFont="1" applyFill="1" applyBorder="1" applyAlignment="1">
      <alignment horizontal="center" vertical="center" wrapText="1"/>
    </xf>
    <xf numFmtId="0" fontId="12" fillId="2" borderId="1667" xfId="3" applyFont="1" applyFill="1" applyBorder="1" applyAlignment="1">
      <alignment horizontal="center" vertical="center" wrapText="1"/>
    </xf>
    <xf numFmtId="0" fontId="12" fillId="5" borderId="1665" xfId="3" applyFont="1" applyFill="1" applyBorder="1" applyAlignment="1">
      <alignment horizontal="left" vertical="top" wrapText="1"/>
    </xf>
    <xf numFmtId="0" fontId="12" fillId="5" borderId="1666" xfId="3" applyFont="1" applyFill="1" applyBorder="1" applyAlignment="1">
      <alignment horizontal="left" vertical="top" wrapText="1"/>
    </xf>
    <xf numFmtId="0" fontId="12" fillId="5" borderId="1667" xfId="3" applyFont="1" applyFill="1" applyBorder="1" applyAlignment="1">
      <alignment horizontal="left" vertical="top" wrapText="1"/>
    </xf>
    <xf numFmtId="0" fontId="15" fillId="5" borderId="1665" xfId="3" applyFont="1" applyFill="1" applyBorder="1" applyAlignment="1">
      <alignment horizontal="center" vertical="center" wrapText="1"/>
    </xf>
    <xf numFmtId="0" fontId="15" fillId="5" borderId="1667" xfId="3" applyFont="1" applyFill="1" applyBorder="1" applyAlignment="1">
      <alignment horizontal="center" vertical="center" wrapText="1"/>
    </xf>
    <xf numFmtId="0" fontId="21" fillId="0" borderId="1665" xfId="3" applyFont="1" applyBorder="1" applyAlignment="1">
      <alignment horizontal="left" vertical="center" wrapText="1"/>
    </xf>
    <xf numFmtId="0" fontId="21" fillId="0" borderId="1666" xfId="3" applyFont="1" applyBorder="1" applyAlignment="1">
      <alignment horizontal="left" vertical="center" wrapText="1"/>
    </xf>
    <xf numFmtId="0" fontId="21" fillId="0" borderId="1667" xfId="3" applyFont="1" applyBorder="1" applyAlignment="1">
      <alignment horizontal="left" vertical="center" wrapText="1"/>
    </xf>
    <xf numFmtId="0" fontId="12" fillId="2" borderId="1665" xfId="3" applyFont="1" applyFill="1" applyBorder="1" applyAlignment="1">
      <alignment horizontal="center" vertical="center"/>
    </xf>
    <xf numFmtId="0" fontId="12" fillId="2" borderId="1666" xfId="3" applyFont="1" applyFill="1" applyBorder="1" applyAlignment="1">
      <alignment horizontal="center" vertical="center"/>
    </xf>
    <xf numFmtId="0" fontId="16" fillId="0" borderId="1666" xfId="3" applyFont="1" applyBorder="1" applyAlignment="1">
      <alignment horizontal="left" vertical="center" wrapText="1"/>
    </xf>
    <xf numFmtId="0" fontId="16" fillId="0" borderId="1667" xfId="3" applyFont="1" applyBorder="1" applyAlignment="1">
      <alignment horizontal="left" vertical="center" wrapText="1"/>
    </xf>
    <xf numFmtId="0" fontId="12" fillId="2" borderId="1668" xfId="3" applyFont="1" applyFill="1" applyBorder="1" applyAlignment="1">
      <alignment horizontal="center" vertical="center"/>
    </xf>
    <xf numFmtId="0" fontId="12" fillId="2" borderId="1669" xfId="3" applyFont="1" applyFill="1" applyBorder="1" applyAlignment="1">
      <alignment horizontal="center" vertical="center"/>
    </xf>
    <xf numFmtId="0" fontId="18" fillId="0" borderId="1670" xfId="3" applyFont="1" applyBorder="1" applyAlignment="1">
      <alignment horizontal="left" vertical="center" shrinkToFit="1"/>
    </xf>
    <xf numFmtId="0" fontId="18" fillId="0" borderId="1671" xfId="3" applyFont="1" applyBorder="1" applyAlignment="1">
      <alignment horizontal="left" vertical="center" shrinkToFit="1"/>
    </xf>
    <xf numFmtId="0" fontId="18" fillId="0" borderId="1672" xfId="3" applyFont="1" applyBorder="1" applyAlignment="1">
      <alignment horizontal="left" vertical="center" shrinkToFit="1"/>
    </xf>
    <xf numFmtId="0" fontId="12" fillId="5" borderId="1679" xfId="3" applyFont="1" applyFill="1" applyBorder="1" applyAlignment="1">
      <alignment horizontal="left" vertical="top" wrapText="1"/>
    </xf>
    <xf numFmtId="0" fontId="12" fillId="5" borderId="1680" xfId="3" applyFont="1" applyFill="1" applyBorder="1" applyAlignment="1">
      <alignment horizontal="left" vertical="top" wrapText="1"/>
    </xf>
    <xf numFmtId="0" fontId="12" fillId="2" borderId="1673" xfId="3" applyFont="1" applyFill="1" applyBorder="1" applyAlignment="1">
      <alignment horizontal="center" vertical="center"/>
    </xf>
    <xf numFmtId="0" fontId="12" fillId="2" borderId="1674" xfId="3" applyFont="1" applyFill="1" applyBorder="1" applyAlignment="1">
      <alignment horizontal="center" vertical="center"/>
    </xf>
    <xf numFmtId="0" fontId="19" fillId="0" borderId="1675" xfId="3" applyFont="1" applyBorder="1" applyAlignment="1">
      <alignment horizontal="left" vertical="center" shrinkToFit="1"/>
    </xf>
    <xf numFmtId="0" fontId="19" fillId="0" borderId="1676" xfId="3" applyFont="1" applyBorder="1" applyAlignment="1">
      <alignment horizontal="left" vertical="center" shrinkToFit="1"/>
    </xf>
    <xf numFmtId="0" fontId="19" fillId="0" borderId="1677" xfId="3" applyFont="1" applyBorder="1" applyAlignment="1">
      <alignment horizontal="left" vertical="center" shrinkToFit="1"/>
    </xf>
    <xf numFmtId="0" fontId="12" fillId="2" borderId="1686" xfId="3" applyFont="1" applyFill="1" applyBorder="1" applyAlignment="1">
      <alignment horizontal="center" vertical="center"/>
    </xf>
    <xf numFmtId="0" fontId="12" fillId="2" borderId="1687" xfId="3" applyFont="1" applyFill="1" applyBorder="1" applyAlignment="1">
      <alignment horizontal="center" vertical="center"/>
    </xf>
    <xf numFmtId="0" fontId="19" fillId="0" borderId="1688" xfId="3" applyFont="1" applyBorder="1" applyAlignment="1">
      <alignment horizontal="left" vertical="center" shrinkToFit="1"/>
    </xf>
    <xf numFmtId="0" fontId="19" fillId="0" borderId="1689" xfId="3" applyFont="1" applyBorder="1" applyAlignment="1">
      <alignment horizontal="left" vertical="center" shrinkToFit="1"/>
    </xf>
    <xf numFmtId="0" fontId="19" fillId="0" borderId="1690" xfId="3" applyFont="1" applyBorder="1" applyAlignment="1">
      <alignment horizontal="left" vertical="center" shrinkToFit="1"/>
    </xf>
    <xf numFmtId="0" fontId="18" fillId="0" borderId="1675" xfId="3" applyFont="1" applyBorder="1" applyAlignment="1">
      <alignment horizontal="left" vertical="center" shrinkToFit="1"/>
    </xf>
    <xf numFmtId="0" fontId="18" fillId="0" borderId="1676" xfId="3" applyFont="1" applyBorder="1" applyAlignment="1">
      <alignment horizontal="left" vertical="center" shrinkToFit="1"/>
    </xf>
    <xf numFmtId="0" fontId="18" fillId="0" borderId="1677" xfId="3" applyFont="1" applyBorder="1" applyAlignment="1">
      <alignment horizontal="left" vertical="center" shrinkToFit="1"/>
    </xf>
    <xf numFmtId="0" fontId="12" fillId="2" borderId="1678" xfId="3" applyFont="1" applyFill="1" applyBorder="1" applyAlignment="1">
      <alignment horizontal="center" vertical="center" wrapText="1"/>
    </xf>
    <xf numFmtId="0" fontId="12" fillId="2" borderId="1679" xfId="3" applyFont="1" applyFill="1" applyBorder="1" applyAlignment="1">
      <alignment horizontal="center" vertical="center" wrapText="1"/>
    </xf>
    <xf numFmtId="0" fontId="16" fillId="0" borderId="1679" xfId="3" applyFont="1" applyBorder="1" applyAlignment="1">
      <alignment horizontal="left" vertical="center" wrapText="1"/>
    </xf>
    <xf numFmtId="0" fontId="16" fillId="0" borderId="1680" xfId="3" applyFont="1" applyBorder="1" applyAlignment="1">
      <alignment horizontal="left" vertical="center" wrapText="1"/>
    </xf>
    <xf numFmtId="0" fontId="12" fillId="2" borderId="1681" xfId="3" applyFont="1" applyFill="1" applyBorder="1" applyAlignment="1">
      <alignment horizontal="center" vertical="center"/>
    </xf>
    <xf numFmtId="0" fontId="12" fillId="2" borderId="1682" xfId="3" applyFont="1" applyFill="1" applyBorder="1" applyAlignment="1">
      <alignment horizontal="center" vertical="center"/>
    </xf>
    <xf numFmtId="0" fontId="12" fillId="2" borderId="1683" xfId="3" applyFont="1" applyFill="1" applyBorder="1" applyAlignment="1">
      <alignment horizontal="center" vertical="center"/>
    </xf>
    <xf numFmtId="0" fontId="13" fillId="0" borderId="1684" xfId="3" applyFont="1" applyBorder="1" applyAlignment="1">
      <alignment horizontal="left" vertical="top" wrapText="1"/>
    </xf>
    <xf numFmtId="0" fontId="13" fillId="0" borderId="1682" xfId="3" applyFont="1" applyBorder="1" applyAlignment="1">
      <alignment horizontal="left" vertical="top" wrapText="1"/>
    </xf>
    <xf numFmtId="0" fontId="13" fillId="0" borderId="1685" xfId="3" applyFont="1" applyBorder="1" applyAlignment="1">
      <alignment horizontal="left" vertical="top" wrapText="1"/>
    </xf>
    <xf numFmtId="0" fontId="12" fillId="2" borderId="1678" xfId="3" applyFont="1" applyFill="1" applyBorder="1" applyAlignment="1">
      <alignment horizontal="center" vertical="center"/>
    </xf>
    <xf numFmtId="0" fontId="12" fillId="2" borderId="1679" xfId="3" applyFont="1" applyFill="1" applyBorder="1" applyAlignment="1">
      <alignment horizontal="center" vertical="center"/>
    </xf>
    <xf numFmtId="0" fontId="12" fillId="2" borderId="1691" xfId="3" applyFont="1" applyFill="1" applyBorder="1" applyAlignment="1">
      <alignment horizontal="center" vertical="center" wrapText="1"/>
    </xf>
    <xf numFmtId="0" fontId="12" fillId="2" borderId="1702" xfId="3" applyFont="1" applyFill="1" applyBorder="1" applyAlignment="1">
      <alignment horizontal="center" vertical="center"/>
    </xf>
    <xf numFmtId="0" fontId="12" fillId="2" borderId="1703" xfId="3" applyFont="1" applyFill="1" applyBorder="1" applyAlignment="1">
      <alignment horizontal="center" vertical="center"/>
    </xf>
    <xf numFmtId="0" fontId="12" fillId="2" borderId="1704" xfId="3" applyFont="1" applyFill="1" applyBorder="1" applyAlignment="1">
      <alignment horizontal="center" vertical="center"/>
    </xf>
    <xf numFmtId="0" fontId="13" fillId="0" borderId="1705" xfId="3" applyFont="1" applyBorder="1" applyAlignment="1">
      <alignment horizontal="left" vertical="top" wrapText="1"/>
    </xf>
    <xf numFmtId="0" fontId="13" fillId="0" borderId="1703" xfId="3" applyFont="1" applyBorder="1" applyAlignment="1">
      <alignment horizontal="left" vertical="top" wrapText="1"/>
    </xf>
    <xf numFmtId="0" fontId="13" fillId="0" borderId="1706" xfId="3" applyFont="1" applyBorder="1" applyAlignment="1">
      <alignment horizontal="left" vertical="top" wrapText="1"/>
    </xf>
    <xf numFmtId="0" fontId="12" fillId="2" borderId="1697" xfId="3" applyFont="1" applyFill="1" applyBorder="1" applyAlignment="1">
      <alignment horizontal="center" vertical="center"/>
    </xf>
    <xf numFmtId="0" fontId="12" fillId="2" borderId="1698" xfId="3" applyFont="1" applyFill="1" applyBorder="1" applyAlignment="1">
      <alignment horizontal="center" vertical="center"/>
    </xf>
    <xf numFmtId="0" fontId="19" fillId="0" borderId="1699" xfId="3" applyFont="1" applyBorder="1" applyAlignment="1">
      <alignment horizontal="left" vertical="center" shrinkToFit="1"/>
    </xf>
    <xf numFmtId="0" fontId="19" fillId="0" borderId="1700" xfId="3" applyFont="1" applyBorder="1" applyAlignment="1">
      <alignment horizontal="left" vertical="center" shrinkToFit="1"/>
    </xf>
    <xf numFmtId="0" fontId="19" fillId="0" borderId="1701" xfId="3" applyFont="1" applyBorder="1" applyAlignment="1">
      <alignment horizontal="left" vertical="center" shrinkToFit="1"/>
    </xf>
    <xf numFmtId="0" fontId="12" fillId="2" borderId="1692" xfId="3" applyFont="1" applyFill="1" applyBorder="1" applyAlignment="1">
      <alignment horizontal="center" vertical="center"/>
    </xf>
    <xf numFmtId="0" fontId="12" fillId="2" borderId="1693" xfId="3" applyFont="1" applyFill="1" applyBorder="1" applyAlignment="1">
      <alignment horizontal="center" vertical="center"/>
    </xf>
    <xf numFmtId="0" fontId="18" fillId="0" borderId="1694" xfId="3" applyFont="1" applyBorder="1" applyAlignment="1">
      <alignment horizontal="left" vertical="center" shrinkToFit="1"/>
    </xf>
    <xf numFmtId="0" fontId="18" fillId="0" borderId="1695" xfId="3" applyFont="1" applyBorder="1" applyAlignment="1">
      <alignment horizontal="left" vertical="center" shrinkToFit="1"/>
    </xf>
    <xf numFmtId="0" fontId="18" fillId="0" borderId="1696" xfId="3" applyFont="1" applyBorder="1" applyAlignment="1">
      <alignment horizontal="left" vertical="center" shrinkToFit="1"/>
    </xf>
    <xf numFmtId="0" fontId="18" fillId="0" borderId="1699" xfId="3" applyFont="1" applyBorder="1" applyAlignment="1">
      <alignment horizontal="left" vertical="center" shrinkToFit="1"/>
    </xf>
    <xf numFmtId="0" fontId="18" fillId="0" borderId="1700" xfId="3" applyFont="1" applyBorder="1" applyAlignment="1">
      <alignment horizontal="left" vertical="center" shrinkToFit="1"/>
    </xf>
    <xf numFmtId="0" fontId="18" fillId="0" borderId="1701" xfId="3" applyFont="1" applyBorder="1" applyAlignment="1">
      <alignment horizontal="left" vertical="center" shrinkToFit="1"/>
    </xf>
    <xf numFmtId="0" fontId="12" fillId="2" borderId="1707" xfId="3" applyFont="1" applyFill="1" applyBorder="1" applyAlignment="1">
      <alignment horizontal="center" vertical="center"/>
    </xf>
    <xf numFmtId="0" fontId="12" fillId="2" borderId="1708" xfId="3" applyFont="1" applyFill="1" applyBorder="1" applyAlignment="1">
      <alignment horizontal="center" vertical="center"/>
    </xf>
    <xf numFmtId="0" fontId="19" fillId="0" borderId="1709" xfId="3" applyFont="1" applyBorder="1" applyAlignment="1">
      <alignment horizontal="left" vertical="center" shrinkToFit="1"/>
    </xf>
    <xf numFmtId="0" fontId="19" fillId="0" borderId="1710" xfId="3" applyFont="1" applyBorder="1" applyAlignment="1">
      <alignment horizontal="left" vertical="center" shrinkToFit="1"/>
    </xf>
    <xf numFmtId="0" fontId="19" fillId="0" borderId="1711" xfId="3" applyFont="1" applyBorder="1" applyAlignment="1">
      <alignment horizontal="left" vertical="center" shrinkToFit="1"/>
    </xf>
    <xf numFmtId="0" fontId="12" fillId="2" borderId="1712" xfId="3" applyFont="1" applyFill="1" applyBorder="1" applyAlignment="1">
      <alignment horizontal="center" vertical="center" wrapText="1"/>
    </xf>
    <xf numFmtId="0" fontId="12" fillId="2" borderId="1713" xfId="3" applyFont="1" applyFill="1" applyBorder="1" applyAlignment="1">
      <alignment horizontal="center" vertical="center" wrapText="1"/>
    </xf>
    <xf numFmtId="0" fontId="12" fillId="2" borderId="1714" xfId="3" applyFont="1" applyFill="1" applyBorder="1" applyAlignment="1">
      <alignment horizontal="center" vertical="center" wrapText="1"/>
    </xf>
    <xf numFmtId="0" fontId="12" fillId="5" borderId="1712" xfId="3" applyFont="1" applyFill="1" applyBorder="1" applyAlignment="1">
      <alignment horizontal="left" vertical="top" wrapText="1"/>
    </xf>
    <xf numFmtId="0" fontId="12" fillId="5" borderId="1713" xfId="3" applyFont="1" applyFill="1" applyBorder="1" applyAlignment="1">
      <alignment horizontal="left" vertical="top" wrapText="1"/>
    </xf>
    <xf numFmtId="0" fontId="12" fillId="5" borderId="1714" xfId="3" applyFont="1" applyFill="1" applyBorder="1" applyAlignment="1">
      <alignment horizontal="left" vertical="top" wrapText="1"/>
    </xf>
    <xf numFmtId="0" fontId="15" fillId="5" borderId="1712" xfId="3" applyFont="1" applyFill="1" applyBorder="1" applyAlignment="1">
      <alignment horizontal="center" vertical="center" wrapText="1"/>
    </xf>
    <xf numFmtId="0" fontId="15" fillId="5" borderId="1714" xfId="3" applyFont="1" applyFill="1" applyBorder="1" applyAlignment="1">
      <alignment horizontal="center" vertical="center" wrapText="1"/>
    </xf>
    <xf numFmtId="0" fontId="21" fillId="0" borderId="1712" xfId="3" applyFont="1" applyBorder="1" applyAlignment="1">
      <alignment horizontal="left" vertical="center" wrapText="1"/>
    </xf>
    <xf numFmtId="0" fontId="21" fillId="0" borderId="1713" xfId="3" applyFont="1" applyBorder="1" applyAlignment="1">
      <alignment horizontal="left" vertical="center" wrapText="1"/>
    </xf>
    <xf numFmtId="0" fontId="21" fillId="0" borderId="1714" xfId="3" applyFont="1" applyBorder="1" applyAlignment="1">
      <alignment horizontal="left" vertical="center" wrapText="1"/>
    </xf>
    <xf numFmtId="0" fontId="12" fillId="2" borderId="1712" xfId="3" applyFont="1" applyFill="1" applyBorder="1" applyAlignment="1">
      <alignment horizontal="center" vertical="center"/>
    </xf>
    <xf numFmtId="0" fontId="12" fillId="2" borderId="1713" xfId="3" applyFont="1" applyFill="1" applyBorder="1" applyAlignment="1">
      <alignment horizontal="center" vertical="center"/>
    </xf>
    <xf numFmtId="0" fontId="16" fillId="0" borderId="1713" xfId="3" applyFont="1" applyBorder="1" applyAlignment="1">
      <alignment horizontal="left" vertical="center" wrapText="1"/>
    </xf>
    <xf numFmtId="0" fontId="16" fillId="0" borderId="1714" xfId="3" applyFont="1" applyBorder="1" applyAlignment="1">
      <alignment horizontal="left" vertical="center" wrapText="1"/>
    </xf>
    <xf numFmtId="0" fontId="12" fillId="2" borderId="1715" xfId="3" applyFont="1" applyFill="1" applyBorder="1" applyAlignment="1">
      <alignment horizontal="center" vertical="center"/>
    </xf>
    <xf numFmtId="0" fontId="12" fillId="2" borderId="1716" xfId="3" applyFont="1" applyFill="1" applyBorder="1" applyAlignment="1">
      <alignment horizontal="center" vertical="center"/>
    </xf>
    <xf numFmtId="0" fontId="18" fillId="0" borderId="1717" xfId="3" applyFont="1" applyBorder="1" applyAlignment="1">
      <alignment horizontal="left" vertical="center" shrinkToFit="1"/>
    </xf>
    <xf numFmtId="0" fontId="18" fillId="0" borderId="1718" xfId="3" applyFont="1" applyBorder="1" applyAlignment="1">
      <alignment horizontal="left" vertical="center" shrinkToFit="1"/>
    </xf>
    <xf numFmtId="0" fontId="18" fillId="0" borderId="1719" xfId="3" applyFont="1" applyBorder="1" applyAlignment="1">
      <alignment horizontal="left" vertical="center" shrinkToFit="1"/>
    </xf>
    <xf numFmtId="0" fontId="12" fillId="5" borderId="1726" xfId="3" applyFont="1" applyFill="1" applyBorder="1" applyAlignment="1">
      <alignment horizontal="left" vertical="top" wrapText="1"/>
    </xf>
    <xf numFmtId="0" fontId="12" fillId="5" borderId="1727" xfId="3" applyFont="1" applyFill="1" applyBorder="1" applyAlignment="1">
      <alignment horizontal="left" vertical="top" wrapText="1"/>
    </xf>
    <xf numFmtId="0" fontId="12" fillId="2" borderId="1720" xfId="3" applyFont="1" applyFill="1" applyBorder="1" applyAlignment="1">
      <alignment horizontal="center" vertical="center"/>
    </xf>
    <xf numFmtId="0" fontId="12" fillId="2" borderId="1721" xfId="3" applyFont="1" applyFill="1" applyBorder="1" applyAlignment="1">
      <alignment horizontal="center" vertical="center"/>
    </xf>
    <xf numFmtId="0" fontId="19" fillId="0" borderId="1722" xfId="3" applyFont="1" applyBorder="1" applyAlignment="1">
      <alignment horizontal="left" vertical="center" shrinkToFit="1"/>
    </xf>
    <xf numFmtId="0" fontId="19" fillId="0" borderId="1723" xfId="3" applyFont="1" applyBorder="1" applyAlignment="1">
      <alignment horizontal="left" vertical="center" shrinkToFit="1"/>
    </xf>
    <xf numFmtId="0" fontId="19" fillId="0" borderId="1724" xfId="3" applyFont="1" applyBorder="1" applyAlignment="1">
      <alignment horizontal="left" vertical="center" shrinkToFit="1"/>
    </xf>
    <xf numFmtId="0" fontId="12" fillId="2" borderId="1733" xfId="3" applyFont="1" applyFill="1" applyBorder="1" applyAlignment="1">
      <alignment horizontal="center" vertical="center"/>
    </xf>
    <xf numFmtId="0" fontId="12" fillId="2" borderId="1734" xfId="3" applyFont="1" applyFill="1" applyBorder="1" applyAlignment="1">
      <alignment horizontal="center" vertical="center"/>
    </xf>
    <xf numFmtId="0" fontId="19" fillId="0" borderId="1735" xfId="3" applyFont="1" applyBorder="1" applyAlignment="1">
      <alignment horizontal="left" vertical="center" shrinkToFit="1"/>
    </xf>
    <xf numFmtId="0" fontId="19" fillId="0" borderId="1736" xfId="3" applyFont="1" applyBorder="1" applyAlignment="1">
      <alignment horizontal="left" vertical="center" shrinkToFit="1"/>
    </xf>
    <xf numFmtId="0" fontId="19" fillId="0" borderId="1737" xfId="3" applyFont="1" applyBorder="1" applyAlignment="1">
      <alignment horizontal="left" vertical="center" shrinkToFit="1"/>
    </xf>
    <xf numFmtId="0" fontId="18" fillId="0" borderId="1722" xfId="3" applyFont="1" applyBorder="1" applyAlignment="1">
      <alignment horizontal="left" vertical="center" shrinkToFit="1"/>
    </xf>
    <xf numFmtId="0" fontId="18" fillId="0" borderId="1723" xfId="3" applyFont="1" applyBorder="1" applyAlignment="1">
      <alignment horizontal="left" vertical="center" shrinkToFit="1"/>
    </xf>
    <xf numFmtId="0" fontId="18" fillId="0" borderId="1724" xfId="3" applyFont="1" applyBorder="1" applyAlignment="1">
      <alignment horizontal="left" vertical="center" shrinkToFit="1"/>
    </xf>
    <xf numFmtId="0" fontId="12" fillId="2" borderId="1725" xfId="3" applyFont="1" applyFill="1" applyBorder="1" applyAlignment="1">
      <alignment horizontal="center" vertical="center" wrapText="1"/>
    </xf>
    <xf numFmtId="0" fontId="12" fillId="2" borderId="1726" xfId="3" applyFont="1" applyFill="1" applyBorder="1" applyAlignment="1">
      <alignment horizontal="center" vertical="center" wrapText="1"/>
    </xf>
    <xf numFmtId="0" fontId="16" fillId="0" borderId="1726" xfId="3" applyFont="1" applyBorder="1" applyAlignment="1">
      <alignment horizontal="left" vertical="center" wrapText="1"/>
    </xf>
    <xf numFmtId="0" fontId="16" fillId="0" borderId="1727" xfId="3" applyFont="1" applyBorder="1" applyAlignment="1">
      <alignment horizontal="left" vertical="center" wrapText="1"/>
    </xf>
    <xf numFmtId="0" fontId="12" fillId="2" borderId="1728" xfId="3" applyFont="1" applyFill="1" applyBorder="1" applyAlignment="1">
      <alignment horizontal="center" vertical="center"/>
    </xf>
    <xf numFmtId="0" fontId="12" fillId="2" borderId="1729" xfId="3" applyFont="1" applyFill="1" applyBorder="1" applyAlignment="1">
      <alignment horizontal="center" vertical="center"/>
    </xf>
    <xf numFmtId="0" fontId="12" fillId="2" borderId="1730" xfId="3" applyFont="1" applyFill="1" applyBorder="1" applyAlignment="1">
      <alignment horizontal="center" vertical="center"/>
    </xf>
    <xf numFmtId="0" fontId="13" fillId="0" borderId="1731" xfId="3" applyFont="1" applyBorder="1" applyAlignment="1">
      <alignment horizontal="left" vertical="top" wrapText="1"/>
    </xf>
    <xf numFmtId="0" fontId="13" fillId="0" borderId="1729" xfId="3" applyFont="1" applyBorder="1" applyAlignment="1">
      <alignment horizontal="left" vertical="top" wrapText="1"/>
    </xf>
    <xf numFmtId="0" fontId="13" fillId="0" borderId="1732" xfId="3" applyFont="1" applyBorder="1" applyAlignment="1">
      <alignment horizontal="left" vertical="top" wrapText="1"/>
    </xf>
    <xf numFmtId="0" fontId="12" fillId="2" borderId="1725" xfId="3" applyFont="1" applyFill="1" applyBorder="1" applyAlignment="1">
      <alignment horizontal="center" vertical="center"/>
    </xf>
    <xf numFmtId="0" fontId="12" fillId="2" borderId="1726" xfId="3" applyFont="1" applyFill="1" applyBorder="1" applyAlignment="1">
      <alignment horizontal="center" vertical="center"/>
    </xf>
    <xf numFmtId="0" fontId="12" fillId="2" borderId="1738" xfId="3" applyFont="1" applyFill="1" applyBorder="1" applyAlignment="1">
      <alignment horizontal="center" vertical="center" wrapText="1"/>
    </xf>
    <xf numFmtId="0" fontId="12" fillId="2" borderId="1749" xfId="3" applyFont="1" applyFill="1" applyBorder="1" applyAlignment="1">
      <alignment horizontal="center" vertical="center"/>
    </xf>
    <xf numFmtId="0" fontId="12" fillId="2" borderId="1750" xfId="3" applyFont="1" applyFill="1" applyBorder="1" applyAlignment="1">
      <alignment horizontal="center" vertical="center"/>
    </xf>
    <xf numFmtId="0" fontId="12" fillId="2" borderId="1751" xfId="3" applyFont="1" applyFill="1" applyBorder="1" applyAlignment="1">
      <alignment horizontal="center" vertical="center"/>
    </xf>
    <xf numFmtId="0" fontId="13" fillId="0" borderId="1752" xfId="3" applyFont="1" applyBorder="1" applyAlignment="1">
      <alignment horizontal="left" vertical="top" wrapText="1"/>
    </xf>
    <xf numFmtId="0" fontId="13" fillId="0" borderId="1750" xfId="3" applyFont="1" applyBorder="1" applyAlignment="1">
      <alignment horizontal="left" vertical="top" wrapText="1"/>
    </xf>
    <xf numFmtId="0" fontId="13" fillId="0" borderId="1753" xfId="3" applyFont="1" applyBorder="1" applyAlignment="1">
      <alignment horizontal="left" vertical="top" wrapText="1"/>
    </xf>
    <xf numFmtId="0" fontId="12" fillId="2" borderId="1744" xfId="3" applyFont="1" applyFill="1" applyBorder="1" applyAlignment="1">
      <alignment horizontal="center" vertical="center"/>
    </xf>
    <xf numFmtId="0" fontId="12" fillId="2" borderId="1745" xfId="3" applyFont="1" applyFill="1" applyBorder="1" applyAlignment="1">
      <alignment horizontal="center" vertical="center"/>
    </xf>
    <xf numFmtId="0" fontId="19" fillId="0" borderId="1746" xfId="3" applyFont="1" applyBorder="1" applyAlignment="1">
      <alignment horizontal="left" vertical="center" shrinkToFit="1"/>
    </xf>
    <xf numFmtId="0" fontId="19" fillId="0" borderId="1747" xfId="3" applyFont="1" applyBorder="1" applyAlignment="1">
      <alignment horizontal="left" vertical="center" shrinkToFit="1"/>
    </xf>
    <xf numFmtId="0" fontId="19" fillId="0" borderId="1748" xfId="3" applyFont="1" applyBorder="1" applyAlignment="1">
      <alignment horizontal="left" vertical="center" shrinkToFit="1"/>
    </xf>
    <xf numFmtId="0" fontId="12" fillId="2" borderId="1739" xfId="3" applyFont="1" applyFill="1" applyBorder="1" applyAlignment="1">
      <alignment horizontal="center" vertical="center"/>
    </xf>
    <xf numFmtId="0" fontId="12" fillId="2" borderId="1740" xfId="3" applyFont="1" applyFill="1" applyBorder="1" applyAlignment="1">
      <alignment horizontal="center" vertical="center"/>
    </xf>
    <xf numFmtId="0" fontId="18" fillId="0" borderId="1741" xfId="3" applyFont="1" applyBorder="1" applyAlignment="1">
      <alignment horizontal="left" vertical="center" shrinkToFit="1"/>
    </xf>
    <xf numFmtId="0" fontId="18" fillId="0" borderId="1742" xfId="3" applyFont="1" applyBorder="1" applyAlignment="1">
      <alignment horizontal="left" vertical="center" shrinkToFit="1"/>
    </xf>
    <xf numFmtId="0" fontId="18" fillId="0" borderId="1743" xfId="3" applyFont="1" applyBorder="1" applyAlignment="1">
      <alignment horizontal="left" vertical="center" shrinkToFit="1"/>
    </xf>
    <xf numFmtId="0" fontId="18" fillId="0" borderId="1746" xfId="3" applyFont="1" applyBorder="1" applyAlignment="1">
      <alignment horizontal="left" vertical="center" shrinkToFit="1"/>
    </xf>
    <xf numFmtId="0" fontId="18" fillId="0" borderId="1747" xfId="3" applyFont="1" applyBorder="1" applyAlignment="1">
      <alignment horizontal="left" vertical="center" shrinkToFit="1"/>
    </xf>
    <xf numFmtId="0" fontId="18" fillId="0" borderId="1748" xfId="3" applyFont="1" applyBorder="1" applyAlignment="1">
      <alignment horizontal="left" vertical="center" shrinkToFit="1"/>
    </xf>
    <xf numFmtId="0" fontId="12" fillId="2" borderId="1754" xfId="3" applyFont="1" applyFill="1" applyBorder="1" applyAlignment="1">
      <alignment horizontal="center" vertical="center"/>
    </xf>
    <xf numFmtId="0" fontId="12" fillId="2" borderId="1755" xfId="3" applyFont="1" applyFill="1" applyBorder="1" applyAlignment="1">
      <alignment horizontal="center" vertical="center"/>
    </xf>
    <xf numFmtId="0" fontId="19" fillId="0" borderId="1756" xfId="3" applyFont="1" applyBorder="1" applyAlignment="1">
      <alignment horizontal="left" vertical="center" shrinkToFit="1"/>
    </xf>
    <xf numFmtId="0" fontId="19" fillId="0" borderId="1757" xfId="3" applyFont="1" applyBorder="1" applyAlignment="1">
      <alignment horizontal="left" vertical="center" shrinkToFit="1"/>
    </xf>
    <xf numFmtId="0" fontId="19" fillId="0" borderId="1758" xfId="3" applyFont="1" applyBorder="1" applyAlignment="1">
      <alignment horizontal="left" vertical="center" shrinkToFit="1"/>
    </xf>
    <xf numFmtId="0" fontId="12" fillId="2" borderId="1759" xfId="3" applyFont="1" applyFill="1" applyBorder="1" applyAlignment="1">
      <alignment horizontal="center" vertical="center" wrapText="1"/>
    </xf>
    <xf numFmtId="0" fontId="12" fillId="2" borderId="1760" xfId="3" applyFont="1" applyFill="1" applyBorder="1" applyAlignment="1">
      <alignment horizontal="center" vertical="center" wrapText="1"/>
    </xf>
    <xf numFmtId="0" fontId="12" fillId="2" borderId="1761" xfId="3" applyFont="1" applyFill="1" applyBorder="1" applyAlignment="1">
      <alignment horizontal="center" vertical="center" wrapText="1"/>
    </xf>
    <xf numFmtId="0" fontId="12" fillId="5" borderId="1759" xfId="3" applyFont="1" applyFill="1" applyBorder="1" applyAlignment="1">
      <alignment horizontal="left" vertical="top" wrapText="1"/>
    </xf>
    <xf numFmtId="0" fontId="12" fillId="5" borderId="1760" xfId="3" applyFont="1" applyFill="1" applyBorder="1" applyAlignment="1">
      <alignment horizontal="left" vertical="top" wrapText="1"/>
    </xf>
    <xf numFmtId="0" fontId="12" fillId="5" borderId="1761" xfId="3" applyFont="1" applyFill="1" applyBorder="1" applyAlignment="1">
      <alignment horizontal="left" vertical="top" wrapText="1"/>
    </xf>
    <xf numFmtId="0" fontId="15" fillId="5" borderId="1759" xfId="3" applyFont="1" applyFill="1" applyBorder="1" applyAlignment="1">
      <alignment horizontal="center" vertical="center" wrapText="1"/>
    </xf>
    <xf numFmtId="0" fontId="15" fillId="5" borderId="1761" xfId="3" applyFont="1" applyFill="1" applyBorder="1" applyAlignment="1">
      <alignment horizontal="center" vertical="center" wrapText="1"/>
    </xf>
    <xf numFmtId="0" fontId="21" fillId="0" borderId="1759" xfId="3" applyFont="1" applyBorder="1" applyAlignment="1">
      <alignment horizontal="left" vertical="center" wrapText="1"/>
    </xf>
    <xf numFmtId="0" fontId="21" fillId="0" borderId="1760" xfId="3" applyFont="1" applyBorder="1" applyAlignment="1">
      <alignment horizontal="left" vertical="center" wrapText="1"/>
    </xf>
    <xf numFmtId="0" fontId="21" fillId="0" borderId="1761" xfId="3" applyFont="1" applyBorder="1" applyAlignment="1">
      <alignment horizontal="left" vertical="center" wrapText="1"/>
    </xf>
    <xf numFmtId="0" fontId="12" fillId="2" borderId="1759" xfId="3" applyFont="1" applyFill="1" applyBorder="1" applyAlignment="1">
      <alignment horizontal="center" vertical="center"/>
    </xf>
    <xf numFmtId="0" fontId="12" fillId="2" borderId="1760" xfId="3" applyFont="1" applyFill="1" applyBorder="1" applyAlignment="1">
      <alignment horizontal="center" vertical="center"/>
    </xf>
    <xf numFmtId="0" fontId="16" fillId="0" borderId="1760" xfId="3" applyFont="1" applyBorder="1" applyAlignment="1">
      <alignment horizontal="left" vertical="center" wrapText="1"/>
    </xf>
    <xf numFmtId="0" fontId="16" fillId="0" borderId="1761" xfId="3" applyFont="1" applyBorder="1" applyAlignment="1">
      <alignment horizontal="left" vertical="center" wrapText="1"/>
    </xf>
    <xf numFmtId="0" fontId="12" fillId="2" borderId="1762" xfId="3" applyFont="1" applyFill="1" applyBorder="1" applyAlignment="1">
      <alignment horizontal="center" vertical="center"/>
    </xf>
    <xf numFmtId="0" fontId="12" fillId="2" borderId="1763" xfId="3" applyFont="1" applyFill="1" applyBorder="1" applyAlignment="1">
      <alignment horizontal="center" vertical="center"/>
    </xf>
    <xf numFmtId="0" fontId="18" fillId="0" borderId="1764" xfId="3" applyFont="1" applyBorder="1" applyAlignment="1">
      <alignment horizontal="left" vertical="center" shrinkToFit="1"/>
    </xf>
    <xf numFmtId="0" fontId="18" fillId="0" borderId="1765" xfId="3" applyFont="1" applyBorder="1" applyAlignment="1">
      <alignment horizontal="left" vertical="center" shrinkToFit="1"/>
    </xf>
    <xf numFmtId="0" fontId="18" fillId="0" borderId="1766" xfId="3" applyFont="1" applyBorder="1" applyAlignment="1">
      <alignment horizontal="left" vertical="center" shrinkToFit="1"/>
    </xf>
    <xf numFmtId="0" fontId="12" fillId="5" borderId="1773" xfId="3" applyFont="1" applyFill="1" applyBorder="1" applyAlignment="1">
      <alignment horizontal="left" vertical="top" wrapText="1"/>
    </xf>
    <xf numFmtId="0" fontId="12" fillId="5" borderId="1774" xfId="3" applyFont="1" applyFill="1" applyBorder="1" applyAlignment="1">
      <alignment horizontal="left" vertical="top" wrapText="1"/>
    </xf>
    <xf numFmtId="0" fontId="12" fillId="2" borderId="1767" xfId="3" applyFont="1" applyFill="1" applyBorder="1" applyAlignment="1">
      <alignment horizontal="center" vertical="center"/>
    </xf>
    <xf numFmtId="0" fontId="12" fillId="2" borderId="1768" xfId="3" applyFont="1" applyFill="1" applyBorder="1" applyAlignment="1">
      <alignment horizontal="center" vertical="center"/>
    </xf>
    <xf numFmtId="0" fontId="19" fillId="0" borderId="1769" xfId="3" applyFont="1" applyBorder="1" applyAlignment="1">
      <alignment horizontal="left" vertical="center" shrinkToFit="1"/>
    </xf>
    <xf numFmtId="0" fontId="19" fillId="0" borderId="1770" xfId="3" applyFont="1" applyBorder="1" applyAlignment="1">
      <alignment horizontal="left" vertical="center" shrinkToFit="1"/>
    </xf>
    <xf numFmtId="0" fontId="19" fillId="0" borderId="1771" xfId="3" applyFont="1" applyBorder="1" applyAlignment="1">
      <alignment horizontal="left" vertical="center" shrinkToFit="1"/>
    </xf>
    <xf numFmtId="0" fontId="12" fillId="2" borderId="1780" xfId="3" applyFont="1" applyFill="1" applyBorder="1" applyAlignment="1">
      <alignment horizontal="center" vertical="center"/>
    </xf>
    <xf numFmtId="0" fontId="12" fillId="2" borderId="1781" xfId="3" applyFont="1" applyFill="1" applyBorder="1" applyAlignment="1">
      <alignment horizontal="center" vertical="center"/>
    </xf>
    <xf numFmtId="0" fontId="19" fillId="0" borderId="1782" xfId="3" applyFont="1" applyBorder="1" applyAlignment="1">
      <alignment horizontal="left" vertical="center" shrinkToFit="1"/>
    </xf>
    <xf numFmtId="0" fontId="19" fillId="0" borderId="1783" xfId="3" applyFont="1" applyBorder="1" applyAlignment="1">
      <alignment horizontal="left" vertical="center" shrinkToFit="1"/>
    </xf>
    <xf numFmtId="0" fontId="19" fillId="0" borderId="1784" xfId="3" applyFont="1" applyBorder="1" applyAlignment="1">
      <alignment horizontal="left" vertical="center" shrinkToFit="1"/>
    </xf>
    <xf numFmtId="0" fontId="18" fillId="0" borderId="1769" xfId="3" applyFont="1" applyBorder="1" applyAlignment="1">
      <alignment horizontal="left" vertical="center" shrinkToFit="1"/>
    </xf>
    <xf numFmtId="0" fontId="18" fillId="0" borderId="1770" xfId="3" applyFont="1" applyBorder="1" applyAlignment="1">
      <alignment horizontal="left" vertical="center" shrinkToFit="1"/>
    </xf>
    <xf numFmtId="0" fontId="18" fillId="0" borderId="1771" xfId="3" applyFont="1" applyBorder="1" applyAlignment="1">
      <alignment horizontal="left" vertical="center" shrinkToFit="1"/>
    </xf>
    <xf numFmtId="0" fontId="12" fillId="2" borderId="1772" xfId="3" applyFont="1" applyFill="1" applyBorder="1" applyAlignment="1">
      <alignment horizontal="center" vertical="center" wrapText="1"/>
    </xf>
    <xf numFmtId="0" fontId="12" fillId="2" borderId="1773" xfId="3" applyFont="1" applyFill="1" applyBorder="1" applyAlignment="1">
      <alignment horizontal="center" vertical="center" wrapText="1"/>
    </xf>
    <xf numFmtId="0" fontId="16" fillId="0" borderId="1773" xfId="3" applyFont="1" applyBorder="1" applyAlignment="1">
      <alignment horizontal="left" vertical="center" wrapText="1"/>
    </xf>
    <xf numFmtId="0" fontId="16" fillId="0" borderId="1774" xfId="3" applyFont="1" applyBorder="1" applyAlignment="1">
      <alignment horizontal="left" vertical="center" wrapText="1"/>
    </xf>
    <xf numFmtId="0" fontId="12" fillId="2" borderId="1775" xfId="3" applyFont="1" applyFill="1" applyBorder="1" applyAlignment="1">
      <alignment horizontal="center" vertical="center"/>
    </xf>
    <xf numFmtId="0" fontId="12" fillId="2" borderId="1776" xfId="3" applyFont="1" applyFill="1" applyBorder="1" applyAlignment="1">
      <alignment horizontal="center" vertical="center"/>
    </xf>
    <xf numFmtId="0" fontId="12" fillId="2" borderId="1777" xfId="3" applyFont="1" applyFill="1" applyBorder="1" applyAlignment="1">
      <alignment horizontal="center" vertical="center"/>
    </xf>
    <xf numFmtId="0" fontId="13" fillId="0" borderId="1778" xfId="3" applyFont="1" applyBorder="1" applyAlignment="1">
      <alignment horizontal="left" vertical="top" wrapText="1"/>
    </xf>
    <xf numFmtId="0" fontId="13" fillId="0" borderId="1776" xfId="3" applyFont="1" applyBorder="1" applyAlignment="1">
      <alignment horizontal="left" vertical="top" wrapText="1"/>
    </xf>
    <xf numFmtId="0" fontId="13" fillId="0" borderId="1779" xfId="3" applyFont="1" applyBorder="1" applyAlignment="1">
      <alignment horizontal="left" vertical="top" wrapText="1"/>
    </xf>
    <xf numFmtId="0" fontId="12" fillId="2" borderId="1772" xfId="3" applyFont="1" applyFill="1" applyBorder="1" applyAlignment="1">
      <alignment horizontal="center" vertical="center"/>
    </xf>
    <xf numFmtId="0" fontId="12" fillId="2" borderId="1773" xfId="3" applyFont="1" applyFill="1" applyBorder="1" applyAlignment="1">
      <alignment horizontal="center" vertical="center"/>
    </xf>
    <xf numFmtId="0" fontId="12" fillId="2" borderId="1785" xfId="3" applyFont="1" applyFill="1" applyBorder="1" applyAlignment="1">
      <alignment horizontal="center" vertical="center" wrapText="1"/>
    </xf>
    <xf numFmtId="0" fontId="12" fillId="2" borderId="1796" xfId="3" applyFont="1" applyFill="1" applyBorder="1" applyAlignment="1">
      <alignment horizontal="center" vertical="center"/>
    </xf>
    <xf numFmtId="0" fontId="12" fillId="2" borderId="1797" xfId="3" applyFont="1" applyFill="1" applyBorder="1" applyAlignment="1">
      <alignment horizontal="center" vertical="center"/>
    </xf>
    <xf numFmtId="0" fontId="12" fillId="2" borderId="1798" xfId="3" applyFont="1" applyFill="1" applyBorder="1" applyAlignment="1">
      <alignment horizontal="center" vertical="center"/>
    </xf>
    <xf numFmtId="0" fontId="13" fillId="0" borderId="1799" xfId="3" applyFont="1" applyBorder="1" applyAlignment="1">
      <alignment horizontal="left" vertical="top" wrapText="1"/>
    </xf>
    <xf numFmtId="0" fontId="13" fillId="0" borderId="1797" xfId="3" applyFont="1" applyBorder="1" applyAlignment="1">
      <alignment horizontal="left" vertical="top" wrapText="1"/>
    </xf>
    <xf numFmtId="0" fontId="13" fillId="0" borderId="1800" xfId="3" applyFont="1" applyBorder="1" applyAlignment="1">
      <alignment horizontal="left" vertical="top" wrapText="1"/>
    </xf>
    <xf numFmtId="0" fontId="12" fillId="2" borderId="1791" xfId="3" applyFont="1" applyFill="1" applyBorder="1" applyAlignment="1">
      <alignment horizontal="center" vertical="center"/>
    </xf>
    <xf numFmtId="0" fontId="12" fillId="2" borderId="1792" xfId="3" applyFont="1" applyFill="1" applyBorder="1" applyAlignment="1">
      <alignment horizontal="center" vertical="center"/>
    </xf>
    <xf numFmtId="0" fontId="19" fillId="0" borderId="1793" xfId="3" applyFont="1" applyBorder="1" applyAlignment="1">
      <alignment horizontal="left" vertical="center" shrinkToFit="1"/>
    </xf>
    <xf numFmtId="0" fontId="19" fillId="0" borderId="1794" xfId="3" applyFont="1" applyBorder="1" applyAlignment="1">
      <alignment horizontal="left" vertical="center" shrinkToFit="1"/>
    </xf>
    <xf numFmtId="0" fontId="19" fillId="0" borderId="1795" xfId="3" applyFont="1" applyBorder="1" applyAlignment="1">
      <alignment horizontal="left" vertical="center" shrinkToFit="1"/>
    </xf>
    <xf numFmtId="0" fontId="12" fillId="2" borderId="1786" xfId="3" applyFont="1" applyFill="1" applyBorder="1" applyAlignment="1">
      <alignment horizontal="center" vertical="center"/>
    </xf>
    <xf numFmtId="0" fontId="12" fillId="2" borderId="1787" xfId="3" applyFont="1" applyFill="1" applyBorder="1" applyAlignment="1">
      <alignment horizontal="center" vertical="center"/>
    </xf>
    <xf numFmtId="0" fontId="18" fillId="0" borderId="1788" xfId="3" applyFont="1" applyBorder="1" applyAlignment="1">
      <alignment horizontal="left" vertical="center" shrinkToFit="1"/>
    </xf>
    <xf numFmtId="0" fontId="18" fillId="0" borderId="1789" xfId="3" applyFont="1" applyBorder="1" applyAlignment="1">
      <alignment horizontal="left" vertical="center" shrinkToFit="1"/>
    </xf>
    <xf numFmtId="0" fontId="18" fillId="0" borderId="1790" xfId="3" applyFont="1" applyBorder="1" applyAlignment="1">
      <alignment horizontal="left" vertical="center" shrinkToFit="1"/>
    </xf>
    <xf numFmtId="0" fontId="18" fillId="0" borderId="1793" xfId="3" applyFont="1" applyBorder="1" applyAlignment="1">
      <alignment horizontal="left" vertical="center" shrinkToFit="1"/>
    </xf>
    <xf numFmtId="0" fontId="18" fillId="0" borderId="1794" xfId="3" applyFont="1" applyBorder="1" applyAlignment="1">
      <alignment horizontal="left" vertical="center" shrinkToFit="1"/>
    </xf>
    <xf numFmtId="0" fontId="18" fillId="0" borderId="1795" xfId="3" applyFont="1" applyBorder="1" applyAlignment="1">
      <alignment horizontal="left" vertical="center" shrinkToFit="1"/>
    </xf>
    <xf numFmtId="0" fontId="12" fillId="2" borderId="1801" xfId="3" applyFont="1" applyFill="1" applyBorder="1" applyAlignment="1">
      <alignment horizontal="center" vertical="center"/>
    </xf>
    <xf numFmtId="0" fontId="12" fillId="2" borderId="1802" xfId="3" applyFont="1" applyFill="1" applyBorder="1" applyAlignment="1">
      <alignment horizontal="center" vertical="center"/>
    </xf>
    <xf numFmtId="0" fontId="19" fillId="0" borderId="1803" xfId="3" applyFont="1" applyBorder="1" applyAlignment="1">
      <alignment horizontal="left" vertical="center" shrinkToFit="1"/>
    </xf>
    <xf numFmtId="0" fontId="19" fillId="0" borderId="1804" xfId="3" applyFont="1" applyBorder="1" applyAlignment="1">
      <alignment horizontal="left" vertical="center" shrinkToFit="1"/>
    </xf>
    <xf numFmtId="0" fontId="19" fillId="0" borderId="1805" xfId="3" applyFont="1" applyBorder="1" applyAlignment="1">
      <alignment horizontal="left" vertical="center" shrinkToFit="1"/>
    </xf>
    <xf numFmtId="0" fontId="12" fillId="2" borderId="1806" xfId="3" applyFont="1" applyFill="1" applyBorder="1" applyAlignment="1">
      <alignment horizontal="center" vertical="center" wrapText="1"/>
    </xf>
    <xf numFmtId="0" fontId="12" fillId="2" borderId="1807" xfId="3" applyFont="1" applyFill="1" applyBorder="1" applyAlignment="1">
      <alignment horizontal="center" vertical="center" wrapText="1"/>
    </xf>
    <xf numFmtId="0" fontId="12" fillId="2" borderId="1808" xfId="3" applyFont="1" applyFill="1" applyBorder="1" applyAlignment="1">
      <alignment horizontal="center" vertical="center" wrapText="1"/>
    </xf>
    <xf numFmtId="0" fontId="12" fillId="5" borderId="1806" xfId="3" applyFont="1" applyFill="1" applyBorder="1" applyAlignment="1">
      <alignment horizontal="left" vertical="top" wrapText="1"/>
    </xf>
    <xf numFmtId="0" fontId="12" fillId="5" borderId="1807" xfId="3" applyFont="1" applyFill="1" applyBorder="1" applyAlignment="1">
      <alignment horizontal="left" vertical="top" wrapText="1"/>
    </xf>
    <xf numFmtId="0" fontId="12" fillId="5" borderId="1808" xfId="3" applyFont="1" applyFill="1" applyBorder="1" applyAlignment="1">
      <alignment horizontal="left" vertical="top" wrapText="1"/>
    </xf>
    <xf numFmtId="0" fontId="15" fillId="5" borderId="1806" xfId="3" applyFont="1" applyFill="1" applyBorder="1" applyAlignment="1">
      <alignment horizontal="center" vertical="center" wrapText="1"/>
    </xf>
    <xf numFmtId="0" fontId="15" fillId="5" borderId="1808" xfId="3" applyFont="1" applyFill="1" applyBorder="1" applyAlignment="1">
      <alignment horizontal="center" vertical="center" wrapText="1"/>
    </xf>
    <xf numFmtId="0" fontId="21" fillId="0" borderId="1806" xfId="3" applyFont="1" applyBorder="1" applyAlignment="1">
      <alignment horizontal="left" vertical="center" wrapText="1"/>
    </xf>
    <xf numFmtId="0" fontId="21" fillId="0" borderId="1807" xfId="3" applyFont="1" applyBorder="1" applyAlignment="1">
      <alignment horizontal="left" vertical="center" wrapText="1"/>
    </xf>
    <xf numFmtId="0" fontId="21" fillId="0" borderId="1808" xfId="3" applyFont="1" applyBorder="1" applyAlignment="1">
      <alignment horizontal="left" vertical="center" wrapText="1"/>
    </xf>
    <xf numFmtId="0" fontId="12" fillId="2" borderId="1806" xfId="3" applyFont="1" applyFill="1" applyBorder="1" applyAlignment="1">
      <alignment horizontal="center" vertical="center"/>
    </xf>
    <xf numFmtId="0" fontId="12" fillId="2" borderId="1807" xfId="3" applyFont="1" applyFill="1" applyBorder="1" applyAlignment="1">
      <alignment horizontal="center" vertical="center"/>
    </xf>
    <xf numFmtId="0" fontId="16" fillId="0" borderId="1807" xfId="3" applyFont="1" applyBorder="1" applyAlignment="1">
      <alignment horizontal="left" vertical="center" wrapText="1"/>
    </xf>
    <xf numFmtId="0" fontId="16" fillId="0" borderId="1808" xfId="3" applyFont="1" applyBorder="1" applyAlignment="1">
      <alignment horizontal="left" vertical="center" wrapText="1"/>
    </xf>
    <xf numFmtId="0" fontId="12" fillId="2" borderId="1809" xfId="3" applyFont="1" applyFill="1" applyBorder="1" applyAlignment="1">
      <alignment horizontal="center" vertical="center"/>
    </xf>
    <xf numFmtId="0" fontId="12" fillId="2" borderId="1810" xfId="3" applyFont="1" applyFill="1" applyBorder="1" applyAlignment="1">
      <alignment horizontal="center" vertical="center"/>
    </xf>
    <xf numFmtId="0" fontId="18" fillId="0" borderId="1811" xfId="3" applyFont="1" applyBorder="1" applyAlignment="1">
      <alignment horizontal="left" vertical="center" shrinkToFit="1"/>
    </xf>
    <xf numFmtId="0" fontId="18" fillId="0" borderId="1812" xfId="3" applyFont="1" applyBorder="1" applyAlignment="1">
      <alignment horizontal="left" vertical="center" shrinkToFit="1"/>
    </xf>
    <xf numFmtId="0" fontId="18" fillId="0" borderId="1813" xfId="3" applyFont="1" applyBorder="1" applyAlignment="1">
      <alignment horizontal="left" vertical="center" shrinkToFit="1"/>
    </xf>
    <xf numFmtId="0" fontId="12" fillId="5" borderId="1820" xfId="3" applyFont="1" applyFill="1" applyBorder="1" applyAlignment="1">
      <alignment horizontal="left" vertical="top" wrapText="1"/>
    </xf>
    <xf numFmtId="0" fontId="12" fillId="5" borderId="1821" xfId="3" applyFont="1" applyFill="1" applyBorder="1" applyAlignment="1">
      <alignment horizontal="left" vertical="top" wrapText="1"/>
    </xf>
    <xf numFmtId="0" fontId="12" fillId="2" borderId="1814" xfId="3" applyFont="1" applyFill="1" applyBorder="1" applyAlignment="1">
      <alignment horizontal="center" vertical="center"/>
    </xf>
    <xf numFmtId="0" fontId="12" fillId="2" borderId="1815" xfId="3" applyFont="1" applyFill="1" applyBorder="1" applyAlignment="1">
      <alignment horizontal="center" vertical="center"/>
    </xf>
    <xf numFmtId="0" fontId="19" fillId="0" borderId="1816" xfId="3" applyFont="1" applyBorder="1" applyAlignment="1">
      <alignment horizontal="left" vertical="center" shrinkToFit="1"/>
    </xf>
    <xf numFmtId="0" fontId="19" fillId="0" borderId="1817" xfId="3" applyFont="1" applyBorder="1" applyAlignment="1">
      <alignment horizontal="left" vertical="center" shrinkToFit="1"/>
    </xf>
    <xf numFmtId="0" fontId="19" fillId="0" borderId="1818" xfId="3" applyFont="1" applyBorder="1" applyAlignment="1">
      <alignment horizontal="left" vertical="center" shrinkToFit="1"/>
    </xf>
    <xf numFmtId="0" fontId="12" fillId="2" borderId="1827" xfId="3" applyFont="1" applyFill="1" applyBorder="1" applyAlignment="1">
      <alignment horizontal="center" vertical="center"/>
    </xf>
    <xf numFmtId="0" fontId="12" fillId="2" borderId="1828" xfId="3" applyFont="1" applyFill="1" applyBorder="1" applyAlignment="1">
      <alignment horizontal="center" vertical="center"/>
    </xf>
    <xf numFmtId="0" fontId="19" fillId="0" borderId="1829" xfId="3" applyFont="1" applyBorder="1" applyAlignment="1">
      <alignment horizontal="left" vertical="center" shrinkToFit="1"/>
    </xf>
    <xf numFmtId="0" fontId="19" fillId="0" borderId="1830" xfId="3" applyFont="1" applyBorder="1" applyAlignment="1">
      <alignment horizontal="left" vertical="center" shrinkToFit="1"/>
    </xf>
    <xf numFmtId="0" fontId="19" fillId="0" borderId="1831" xfId="3" applyFont="1" applyBorder="1" applyAlignment="1">
      <alignment horizontal="left" vertical="center" shrinkToFit="1"/>
    </xf>
    <xf numFmtId="0" fontId="18" fillId="0" borderId="1816" xfId="3" applyFont="1" applyBorder="1" applyAlignment="1">
      <alignment horizontal="left" vertical="center" shrinkToFit="1"/>
    </xf>
    <xf numFmtId="0" fontId="18" fillId="0" borderId="1817" xfId="3" applyFont="1" applyBorder="1" applyAlignment="1">
      <alignment horizontal="left" vertical="center" shrinkToFit="1"/>
    </xf>
    <xf numFmtId="0" fontId="18" fillId="0" borderId="1818" xfId="3" applyFont="1" applyBorder="1" applyAlignment="1">
      <alignment horizontal="left" vertical="center" shrinkToFit="1"/>
    </xf>
    <xf numFmtId="0" fontId="12" fillId="2" borderId="1819" xfId="3" applyFont="1" applyFill="1" applyBorder="1" applyAlignment="1">
      <alignment horizontal="center" vertical="center" wrapText="1"/>
    </xf>
    <xf numFmtId="0" fontId="12" fillId="2" borderId="1820" xfId="3" applyFont="1" applyFill="1" applyBorder="1" applyAlignment="1">
      <alignment horizontal="center" vertical="center" wrapText="1"/>
    </xf>
    <xf numFmtId="0" fontId="16" fillId="0" borderId="1820" xfId="3" applyFont="1" applyBorder="1" applyAlignment="1">
      <alignment horizontal="left" vertical="center" wrapText="1"/>
    </xf>
    <xf numFmtId="0" fontId="16" fillId="0" borderId="1821" xfId="3" applyFont="1" applyBorder="1" applyAlignment="1">
      <alignment horizontal="left" vertical="center" wrapText="1"/>
    </xf>
    <xf numFmtId="0" fontId="12" fillId="2" borderId="1822" xfId="3" applyFont="1" applyFill="1" applyBorder="1" applyAlignment="1">
      <alignment horizontal="center" vertical="center"/>
    </xf>
    <xf numFmtId="0" fontId="12" fillId="2" borderId="1823" xfId="3" applyFont="1" applyFill="1" applyBorder="1" applyAlignment="1">
      <alignment horizontal="center" vertical="center"/>
    </xf>
    <xf numFmtId="0" fontId="12" fillId="2" borderId="1824" xfId="3" applyFont="1" applyFill="1" applyBorder="1" applyAlignment="1">
      <alignment horizontal="center" vertical="center"/>
    </xf>
    <xf numFmtId="0" fontId="13" fillId="0" borderId="1825" xfId="3" applyFont="1" applyBorder="1" applyAlignment="1">
      <alignment horizontal="left" vertical="top" wrapText="1"/>
    </xf>
    <xf numFmtId="0" fontId="13" fillId="0" borderId="1823" xfId="3" applyFont="1" applyBorder="1" applyAlignment="1">
      <alignment horizontal="left" vertical="top" wrapText="1"/>
    </xf>
    <xf numFmtId="0" fontId="13" fillId="0" borderId="1826" xfId="3" applyFont="1" applyBorder="1" applyAlignment="1">
      <alignment horizontal="left" vertical="top" wrapText="1"/>
    </xf>
    <xf numFmtId="0" fontId="12" fillId="2" borderId="1819" xfId="3" applyFont="1" applyFill="1" applyBorder="1" applyAlignment="1">
      <alignment horizontal="center" vertical="center"/>
    </xf>
    <xf numFmtId="0" fontId="12" fillId="2" borderId="1820" xfId="3" applyFont="1" applyFill="1" applyBorder="1" applyAlignment="1">
      <alignment horizontal="center" vertical="center"/>
    </xf>
    <xf numFmtId="0" fontId="12" fillId="2" borderId="1832" xfId="3" applyFont="1" applyFill="1" applyBorder="1" applyAlignment="1">
      <alignment horizontal="center" vertical="center" wrapText="1"/>
    </xf>
    <xf numFmtId="0" fontId="12" fillId="2" borderId="1843" xfId="3" applyFont="1" applyFill="1" applyBorder="1" applyAlignment="1">
      <alignment horizontal="center" vertical="center"/>
    </xf>
    <xf numFmtId="0" fontId="12" fillId="2" borderId="1844" xfId="3" applyFont="1" applyFill="1" applyBorder="1" applyAlignment="1">
      <alignment horizontal="center" vertical="center"/>
    </xf>
    <xf numFmtId="0" fontId="12" fillId="2" borderId="1845" xfId="3" applyFont="1" applyFill="1" applyBorder="1" applyAlignment="1">
      <alignment horizontal="center" vertical="center"/>
    </xf>
    <xf numFmtId="0" fontId="13" fillId="0" borderId="1846" xfId="3" applyFont="1" applyBorder="1" applyAlignment="1">
      <alignment horizontal="left" vertical="top" wrapText="1"/>
    </xf>
    <xf numFmtId="0" fontId="13" fillId="0" borderId="1844" xfId="3" applyFont="1" applyBorder="1" applyAlignment="1">
      <alignment horizontal="left" vertical="top" wrapText="1"/>
    </xf>
    <xf numFmtId="0" fontId="13" fillId="0" borderId="1847" xfId="3" applyFont="1" applyBorder="1" applyAlignment="1">
      <alignment horizontal="left" vertical="top" wrapText="1"/>
    </xf>
    <xf numFmtId="0" fontId="12" fillId="2" borderId="1838" xfId="3" applyFont="1" applyFill="1" applyBorder="1" applyAlignment="1">
      <alignment horizontal="center" vertical="center"/>
    </xf>
    <xf numFmtId="0" fontId="12" fillId="2" borderId="1839" xfId="3" applyFont="1" applyFill="1" applyBorder="1" applyAlignment="1">
      <alignment horizontal="center" vertical="center"/>
    </xf>
    <xf numFmtId="0" fontId="19" fillId="0" borderId="1840" xfId="3" applyFont="1" applyBorder="1" applyAlignment="1">
      <alignment horizontal="left" vertical="center" shrinkToFit="1"/>
    </xf>
    <xf numFmtId="0" fontId="19" fillId="0" borderId="1841" xfId="3" applyFont="1" applyBorder="1" applyAlignment="1">
      <alignment horizontal="left" vertical="center" shrinkToFit="1"/>
    </xf>
    <xf numFmtId="0" fontId="19" fillId="0" borderId="1842" xfId="3" applyFont="1" applyBorder="1" applyAlignment="1">
      <alignment horizontal="left" vertical="center" shrinkToFit="1"/>
    </xf>
    <xf numFmtId="0" fontId="12" fillId="2" borderId="1833" xfId="3" applyFont="1" applyFill="1" applyBorder="1" applyAlignment="1">
      <alignment horizontal="center" vertical="center"/>
    </xf>
    <xf numFmtId="0" fontId="12" fillId="2" borderId="1834" xfId="3" applyFont="1" applyFill="1" applyBorder="1" applyAlignment="1">
      <alignment horizontal="center" vertical="center"/>
    </xf>
    <xf numFmtId="0" fontId="18" fillId="0" borderId="1835" xfId="3" applyFont="1" applyBorder="1" applyAlignment="1">
      <alignment horizontal="left" vertical="center" shrinkToFit="1"/>
    </xf>
    <xf numFmtId="0" fontId="18" fillId="0" borderId="1836" xfId="3" applyFont="1" applyBorder="1" applyAlignment="1">
      <alignment horizontal="left" vertical="center" shrinkToFit="1"/>
    </xf>
    <xf numFmtId="0" fontId="18" fillId="0" borderId="1837" xfId="3" applyFont="1" applyBorder="1" applyAlignment="1">
      <alignment horizontal="left" vertical="center" shrinkToFit="1"/>
    </xf>
    <xf numFmtId="0" fontId="18" fillId="0" borderId="1840" xfId="3" applyFont="1" applyBorder="1" applyAlignment="1">
      <alignment horizontal="left" vertical="center" shrinkToFit="1"/>
    </xf>
    <xf numFmtId="0" fontId="18" fillId="0" borderId="1841" xfId="3" applyFont="1" applyBorder="1" applyAlignment="1">
      <alignment horizontal="left" vertical="center" shrinkToFit="1"/>
    </xf>
    <xf numFmtId="0" fontId="18" fillId="0" borderId="1842" xfId="3" applyFont="1" applyBorder="1" applyAlignment="1">
      <alignment horizontal="left" vertical="center" shrinkToFit="1"/>
    </xf>
    <xf numFmtId="0" fontId="12" fillId="2" borderId="1848" xfId="3" applyFont="1" applyFill="1" applyBorder="1" applyAlignment="1">
      <alignment horizontal="center" vertical="center"/>
    </xf>
    <xf numFmtId="0" fontId="12" fillId="2" borderId="1849" xfId="3" applyFont="1" applyFill="1" applyBorder="1" applyAlignment="1">
      <alignment horizontal="center" vertical="center"/>
    </xf>
    <xf numFmtId="0" fontId="19" fillId="0" borderId="1850" xfId="3" applyFont="1" applyBorder="1" applyAlignment="1">
      <alignment horizontal="left" vertical="center" shrinkToFit="1"/>
    </xf>
    <xf numFmtId="0" fontId="19" fillId="0" borderId="1851" xfId="3" applyFont="1" applyBorder="1" applyAlignment="1">
      <alignment horizontal="left" vertical="center" shrinkToFit="1"/>
    </xf>
    <xf numFmtId="0" fontId="19" fillId="0" borderId="1852" xfId="3" applyFont="1" applyBorder="1" applyAlignment="1">
      <alignment horizontal="left" vertical="center" shrinkToFit="1"/>
    </xf>
    <xf numFmtId="0" fontId="12" fillId="2" borderId="1853" xfId="3" applyFont="1" applyFill="1" applyBorder="1" applyAlignment="1">
      <alignment horizontal="center" vertical="center" wrapText="1"/>
    </xf>
    <xf numFmtId="0" fontId="12" fillId="2" borderId="1854" xfId="3" applyFont="1" applyFill="1" applyBorder="1" applyAlignment="1">
      <alignment horizontal="center" vertical="center" wrapText="1"/>
    </xf>
    <xf numFmtId="0" fontId="12" fillId="2" borderId="1855" xfId="3" applyFont="1" applyFill="1" applyBorder="1" applyAlignment="1">
      <alignment horizontal="center" vertical="center" wrapText="1"/>
    </xf>
    <xf numFmtId="0" fontId="12" fillId="5" borderId="1853" xfId="3" applyFont="1" applyFill="1" applyBorder="1" applyAlignment="1">
      <alignment horizontal="left" vertical="top" wrapText="1"/>
    </xf>
    <xf numFmtId="0" fontId="12" fillId="5" borderId="1854" xfId="3" applyFont="1" applyFill="1" applyBorder="1" applyAlignment="1">
      <alignment horizontal="left" vertical="top" wrapText="1"/>
    </xf>
    <xf numFmtId="0" fontId="12" fillId="5" borderId="1855" xfId="3" applyFont="1" applyFill="1" applyBorder="1" applyAlignment="1">
      <alignment horizontal="left" vertical="top" wrapText="1"/>
    </xf>
    <xf numFmtId="0" fontId="15" fillId="5" borderId="1853" xfId="3" applyFont="1" applyFill="1" applyBorder="1" applyAlignment="1">
      <alignment horizontal="center" vertical="center" wrapText="1"/>
    </xf>
    <xf numFmtId="0" fontId="15" fillId="5" borderId="1855" xfId="3" applyFont="1" applyFill="1" applyBorder="1" applyAlignment="1">
      <alignment horizontal="center" vertical="center" wrapText="1"/>
    </xf>
    <xf numFmtId="0" fontId="21" fillId="0" borderId="1853" xfId="3" applyFont="1" applyBorder="1" applyAlignment="1">
      <alignment horizontal="left" vertical="center" wrapText="1"/>
    </xf>
    <xf numFmtId="0" fontId="21" fillId="0" borderId="1854" xfId="3" applyFont="1" applyBorder="1" applyAlignment="1">
      <alignment horizontal="left" vertical="center" wrapText="1"/>
    </xf>
    <xf numFmtId="0" fontId="21" fillId="0" borderId="1855" xfId="3" applyFont="1" applyBorder="1" applyAlignment="1">
      <alignment horizontal="left" vertical="center" wrapText="1"/>
    </xf>
    <xf numFmtId="0" fontId="12" fillId="2" borderId="1853" xfId="3" applyFont="1" applyFill="1" applyBorder="1" applyAlignment="1">
      <alignment horizontal="center" vertical="center"/>
    </xf>
    <xf numFmtId="0" fontId="12" fillId="2" borderId="1854" xfId="3" applyFont="1" applyFill="1" applyBorder="1" applyAlignment="1">
      <alignment horizontal="center" vertical="center"/>
    </xf>
    <xf numFmtId="0" fontId="16" fillId="0" borderId="1854" xfId="3" applyFont="1" applyBorder="1" applyAlignment="1">
      <alignment horizontal="left" vertical="center" wrapText="1"/>
    </xf>
    <xf numFmtId="0" fontId="16" fillId="0" borderId="1855" xfId="3" applyFont="1" applyBorder="1" applyAlignment="1">
      <alignment horizontal="left" vertical="center" wrapText="1"/>
    </xf>
    <xf numFmtId="0" fontId="12" fillId="2" borderId="1856" xfId="3" applyFont="1" applyFill="1" applyBorder="1" applyAlignment="1">
      <alignment horizontal="center" vertical="center"/>
    </xf>
    <xf numFmtId="0" fontId="12" fillId="2" borderId="1857" xfId="3" applyFont="1" applyFill="1" applyBorder="1" applyAlignment="1">
      <alignment horizontal="center" vertical="center"/>
    </xf>
    <xf numFmtId="0" fontId="18" fillId="0" borderId="1858" xfId="3" applyFont="1" applyBorder="1" applyAlignment="1">
      <alignment horizontal="left" vertical="center" shrinkToFit="1"/>
    </xf>
    <xf numFmtId="0" fontId="18" fillId="0" borderId="1859" xfId="3" applyFont="1" applyBorder="1" applyAlignment="1">
      <alignment horizontal="left" vertical="center" shrinkToFit="1"/>
    </xf>
    <xf numFmtId="0" fontId="18" fillId="0" borderId="1860" xfId="3" applyFont="1" applyBorder="1" applyAlignment="1">
      <alignment horizontal="left" vertical="center" shrinkToFit="1"/>
    </xf>
    <xf numFmtId="0" fontId="12" fillId="5" borderId="1867" xfId="3" applyFont="1" applyFill="1" applyBorder="1" applyAlignment="1">
      <alignment horizontal="left" vertical="top" wrapText="1"/>
    </xf>
    <xf numFmtId="0" fontId="12" fillId="5" borderId="1868" xfId="3" applyFont="1" applyFill="1" applyBorder="1" applyAlignment="1">
      <alignment horizontal="left" vertical="top" wrapText="1"/>
    </xf>
    <xf numFmtId="0" fontId="12" fillId="2" borderId="1861" xfId="3" applyFont="1" applyFill="1" applyBorder="1" applyAlignment="1">
      <alignment horizontal="center" vertical="center"/>
    </xf>
    <xf numFmtId="0" fontId="12" fillId="2" borderId="1862" xfId="3" applyFont="1" applyFill="1" applyBorder="1" applyAlignment="1">
      <alignment horizontal="center" vertical="center"/>
    </xf>
    <xf numFmtId="0" fontId="19" fillId="0" borderId="1863" xfId="3" applyFont="1" applyBorder="1" applyAlignment="1">
      <alignment horizontal="left" vertical="center" shrinkToFit="1"/>
    </xf>
    <xf numFmtId="0" fontId="19" fillId="0" borderId="1864" xfId="3" applyFont="1" applyBorder="1" applyAlignment="1">
      <alignment horizontal="left" vertical="center" shrinkToFit="1"/>
    </xf>
    <xf numFmtId="0" fontId="19" fillId="0" borderId="1865" xfId="3" applyFont="1" applyBorder="1" applyAlignment="1">
      <alignment horizontal="left" vertical="center" shrinkToFit="1"/>
    </xf>
    <xf numFmtId="0" fontId="12" fillId="2" borderId="1874" xfId="3" applyFont="1" applyFill="1" applyBorder="1" applyAlignment="1">
      <alignment horizontal="center" vertical="center"/>
    </xf>
    <xf numFmtId="0" fontId="12" fillId="2" borderId="1875" xfId="3" applyFont="1" applyFill="1" applyBorder="1" applyAlignment="1">
      <alignment horizontal="center" vertical="center"/>
    </xf>
    <xf numFmtId="0" fontId="19" fillId="0" borderId="1876" xfId="3" applyFont="1" applyBorder="1" applyAlignment="1">
      <alignment horizontal="left" vertical="center" shrinkToFit="1"/>
    </xf>
    <xf numFmtId="0" fontId="19" fillId="0" borderId="1877" xfId="3" applyFont="1" applyBorder="1" applyAlignment="1">
      <alignment horizontal="left" vertical="center" shrinkToFit="1"/>
    </xf>
    <xf numFmtId="0" fontId="19" fillId="0" borderId="1878" xfId="3" applyFont="1" applyBorder="1" applyAlignment="1">
      <alignment horizontal="left" vertical="center" shrinkToFit="1"/>
    </xf>
    <xf numFmtId="0" fontId="18" fillId="0" borderId="1863" xfId="3" applyFont="1" applyBorder="1" applyAlignment="1">
      <alignment horizontal="left" vertical="center" shrinkToFit="1"/>
    </xf>
    <xf numFmtId="0" fontId="18" fillId="0" borderId="1864" xfId="3" applyFont="1" applyBorder="1" applyAlignment="1">
      <alignment horizontal="left" vertical="center" shrinkToFit="1"/>
    </xf>
    <xf numFmtId="0" fontId="18" fillId="0" borderId="1865" xfId="3" applyFont="1" applyBorder="1" applyAlignment="1">
      <alignment horizontal="left" vertical="center" shrinkToFit="1"/>
    </xf>
    <xf numFmtId="0" fontId="12" fillId="2" borderId="1866" xfId="3" applyFont="1" applyFill="1" applyBorder="1" applyAlignment="1">
      <alignment horizontal="center" vertical="center" wrapText="1"/>
    </xf>
    <xf numFmtId="0" fontId="12" fillId="2" borderId="1867" xfId="3" applyFont="1" applyFill="1" applyBorder="1" applyAlignment="1">
      <alignment horizontal="center" vertical="center" wrapText="1"/>
    </xf>
    <xf numFmtId="0" fontId="16" fillId="0" borderId="1867" xfId="3" applyFont="1" applyBorder="1" applyAlignment="1">
      <alignment horizontal="left" vertical="center" wrapText="1"/>
    </xf>
    <xf numFmtId="0" fontId="16" fillId="0" borderId="1868" xfId="3" applyFont="1" applyBorder="1" applyAlignment="1">
      <alignment horizontal="left" vertical="center" wrapText="1"/>
    </xf>
    <xf numFmtId="0" fontId="12" fillId="2" borderId="1869" xfId="3" applyFont="1" applyFill="1" applyBorder="1" applyAlignment="1">
      <alignment horizontal="center" vertical="center"/>
    </xf>
    <xf numFmtId="0" fontId="12" fillId="2" borderId="1870" xfId="3" applyFont="1" applyFill="1" applyBorder="1" applyAlignment="1">
      <alignment horizontal="center" vertical="center"/>
    </xf>
    <xf numFmtId="0" fontId="12" fillId="2" borderId="1871" xfId="3" applyFont="1" applyFill="1" applyBorder="1" applyAlignment="1">
      <alignment horizontal="center" vertical="center"/>
    </xf>
    <xf numFmtId="0" fontId="13" fillId="0" borderId="1872" xfId="3" applyFont="1" applyBorder="1" applyAlignment="1">
      <alignment horizontal="left" vertical="top" wrapText="1"/>
    </xf>
    <xf numFmtId="0" fontId="13" fillId="0" borderId="1870" xfId="3" applyFont="1" applyBorder="1" applyAlignment="1">
      <alignment horizontal="left" vertical="top" wrapText="1"/>
    </xf>
    <xf numFmtId="0" fontId="13" fillId="0" borderId="1873" xfId="3" applyFont="1" applyBorder="1" applyAlignment="1">
      <alignment horizontal="left" vertical="top" wrapText="1"/>
    </xf>
    <xf numFmtId="0" fontId="12" fillId="2" borderId="1866" xfId="3" applyFont="1" applyFill="1" applyBorder="1" applyAlignment="1">
      <alignment horizontal="center" vertical="center"/>
    </xf>
    <xf numFmtId="0" fontId="12" fillId="2" borderId="1867" xfId="3" applyFont="1" applyFill="1" applyBorder="1" applyAlignment="1">
      <alignment horizontal="center" vertical="center"/>
    </xf>
    <xf numFmtId="0" fontId="12" fillId="2" borderId="1879" xfId="3" applyFont="1" applyFill="1" applyBorder="1" applyAlignment="1">
      <alignment horizontal="center" vertical="center" wrapText="1"/>
    </xf>
    <xf numFmtId="0" fontId="12" fillId="2" borderId="1890" xfId="3" applyFont="1" applyFill="1" applyBorder="1" applyAlignment="1">
      <alignment horizontal="center" vertical="center"/>
    </xf>
    <xf numFmtId="0" fontId="12" fillId="2" borderId="1891" xfId="3" applyFont="1" applyFill="1" applyBorder="1" applyAlignment="1">
      <alignment horizontal="center" vertical="center"/>
    </xf>
    <xf numFmtId="0" fontId="12" fillId="2" borderId="1892" xfId="3" applyFont="1" applyFill="1" applyBorder="1" applyAlignment="1">
      <alignment horizontal="center" vertical="center"/>
    </xf>
    <xf numFmtId="0" fontId="13" fillId="0" borderId="1893" xfId="3" applyFont="1" applyBorder="1" applyAlignment="1">
      <alignment horizontal="left" vertical="top" wrapText="1"/>
    </xf>
    <xf numFmtId="0" fontId="13" fillId="0" borderId="1891" xfId="3" applyFont="1" applyBorder="1" applyAlignment="1">
      <alignment horizontal="left" vertical="top" wrapText="1"/>
    </xf>
    <xf numFmtId="0" fontId="13" fillId="0" borderId="1894" xfId="3" applyFont="1" applyBorder="1" applyAlignment="1">
      <alignment horizontal="left" vertical="top" wrapText="1"/>
    </xf>
    <xf numFmtId="0" fontId="12" fillId="2" borderId="1885" xfId="3" applyFont="1" applyFill="1" applyBorder="1" applyAlignment="1">
      <alignment horizontal="center" vertical="center"/>
    </xf>
    <xf numFmtId="0" fontId="12" fillId="2" borderId="1886" xfId="3" applyFont="1" applyFill="1" applyBorder="1" applyAlignment="1">
      <alignment horizontal="center" vertical="center"/>
    </xf>
    <xf numFmtId="0" fontId="19" fillId="0" borderId="1887" xfId="3" applyFont="1" applyBorder="1" applyAlignment="1">
      <alignment horizontal="left" vertical="center" shrinkToFit="1"/>
    </xf>
    <xf numFmtId="0" fontId="19" fillId="0" borderId="1888" xfId="3" applyFont="1" applyBorder="1" applyAlignment="1">
      <alignment horizontal="left" vertical="center" shrinkToFit="1"/>
    </xf>
    <xf numFmtId="0" fontId="19" fillId="0" borderId="1889" xfId="3" applyFont="1" applyBorder="1" applyAlignment="1">
      <alignment horizontal="left" vertical="center" shrinkToFit="1"/>
    </xf>
    <xf numFmtId="0" fontId="12" fillId="2" borderId="1880" xfId="3" applyFont="1" applyFill="1" applyBorder="1" applyAlignment="1">
      <alignment horizontal="center" vertical="center"/>
    </xf>
    <xf numFmtId="0" fontId="12" fillId="2" borderId="1881" xfId="3" applyFont="1" applyFill="1" applyBorder="1" applyAlignment="1">
      <alignment horizontal="center" vertical="center"/>
    </xf>
    <xf numFmtId="0" fontId="18" fillId="0" borderId="1882" xfId="3" applyFont="1" applyBorder="1" applyAlignment="1">
      <alignment horizontal="left" vertical="center" shrinkToFit="1"/>
    </xf>
    <xf numFmtId="0" fontId="18" fillId="0" borderId="1883" xfId="3" applyFont="1" applyBorder="1" applyAlignment="1">
      <alignment horizontal="left" vertical="center" shrinkToFit="1"/>
    </xf>
    <xf numFmtId="0" fontId="18" fillId="0" borderId="1884" xfId="3" applyFont="1" applyBorder="1" applyAlignment="1">
      <alignment horizontal="left" vertical="center" shrinkToFit="1"/>
    </xf>
    <xf numFmtId="0" fontId="18" fillId="0" borderId="1887" xfId="3" applyFont="1" applyBorder="1" applyAlignment="1">
      <alignment horizontal="left" vertical="center" shrinkToFit="1"/>
    </xf>
    <xf numFmtId="0" fontId="18" fillId="0" borderId="1888" xfId="3" applyFont="1" applyBorder="1" applyAlignment="1">
      <alignment horizontal="left" vertical="center" shrinkToFit="1"/>
    </xf>
    <xf numFmtId="0" fontId="18" fillId="0" borderId="1889" xfId="3" applyFont="1" applyBorder="1" applyAlignment="1">
      <alignment horizontal="left" vertical="center" shrinkToFit="1"/>
    </xf>
    <xf numFmtId="0" fontId="12" fillId="2" borderId="1895" xfId="3" applyFont="1" applyFill="1" applyBorder="1" applyAlignment="1">
      <alignment horizontal="center" vertical="center"/>
    </xf>
    <xf numFmtId="0" fontId="12" fillId="2" borderId="1896" xfId="3" applyFont="1" applyFill="1" applyBorder="1" applyAlignment="1">
      <alignment horizontal="center" vertical="center"/>
    </xf>
    <xf numFmtId="0" fontId="19" fillId="0" borderId="1897" xfId="3" applyFont="1" applyBorder="1" applyAlignment="1">
      <alignment horizontal="left" vertical="center" shrinkToFit="1"/>
    </xf>
    <xf numFmtId="0" fontId="19" fillId="0" borderId="1898" xfId="3" applyFont="1" applyBorder="1" applyAlignment="1">
      <alignment horizontal="left" vertical="center" shrinkToFit="1"/>
    </xf>
    <xf numFmtId="0" fontId="19" fillId="0" borderId="1899" xfId="3" applyFont="1" applyBorder="1" applyAlignment="1">
      <alignment horizontal="left" vertical="center" shrinkToFit="1"/>
    </xf>
    <xf numFmtId="0" fontId="12" fillId="2" borderId="1900" xfId="3" applyFont="1" applyFill="1" applyBorder="1" applyAlignment="1">
      <alignment horizontal="center" vertical="center" wrapText="1"/>
    </xf>
    <xf numFmtId="0" fontId="12" fillId="2" borderId="1901" xfId="3" applyFont="1" applyFill="1" applyBorder="1" applyAlignment="1">
      <alignment horizontal="center" vertical="center" wrapText="1"/>
    </xf>
    <xf numFmtId="0" fontId="12" fillId="2" borderId="1902" xfId="3" applyFont="1" applyFill="1" applyBorder="1" applyAlignment="1">
      <alignment horizontal="center" vertical="center" wrapText="1"/>
    </xf>
    <xf numFmtId="0" fontId="12" fillId="5" borderId="1900" xfId="3" applyFont="1" applyFill="1" applyBorder="1" applyAlignment="1">
      <alignment horizontal="left" vertical="top" wrapText="1"/>
    </xf>
    <xf numFmtId="0" fontId="12" fillId="5" borderId="1901" xfId="3" applyFont="1" applyFill="1" applyBorder="1" applyAlignment="1">
      <alignment horizontal="left" vertical="top" wrapText="1"/>
    </xf>
    <xf numFmtId="0" fontId="12" fillId="5" borderId="1902" xfId="3" applyFont="1" applyFill="1" applyBorder="1" applyAlignment="1">
      <alignment horizontal="left" vertical="top" wrapText="1"/>
    </xf>
    <xf numFmtId="0" fontId="15" fillId="5" borderId="1900" xfId="3" applyFont="1" applyFill="1" applyBorder="1" applyAlignment="1">
      <alignment horizontal="center" vertical="center" wrapText="1"/>
    </xf>
    <xf numFmtId="0" fontId="15" fillId="5" borderId="1902" xfId="3" applyFont="1" applyFill="1" applyBorder="1" applyAlignment="1">
      <alignment horizontal="center" vertical="center" wrapText="1"/>
    </xf>
    <xf numFmtId="0" fontId="21" fillId="0" borderId="1900" xfId="3" applyFont="1" applyBorder="1" applyAlignment="1">
      <alignment horizontal="left" vertical="center" wrapText="1"/>
    </xf>
    <xf numFmtId="0" fontId="21" fillId="0" borderId="1901" xfId="3" applyFont="1" applyBorder="1" applyAlignment="1">
      <alignment horizontal="left" vertical="center" wrapText="1"/>
    </xf>
    <xf numFmtId="0" fontId="21" fillId="0" borderId="1902" xfId="3" applyFont="1" applyBorder="1" applyAlignment="1">
      <alignment horizontal="left" vertical="center" wrapText="1"/>
    </xf>
    <xf numFmtId="0" fontId="12" fillId="2" borderId="1900" xfId="3" applyFont="1" applyFill="1" applyBorder="1" applyAlignment="1">
      <alignment horizontal="center" vertical="center"/>
    </xf>
    <xf numFmtId="0" fontId="12" fillId="2" borderId="1901" xfId="3" applyFont="1" applyFill="1" applyBorder="1" applyAlignment="1">
      <alignment horizontal="center" vertical="center"/>
    </xf>
    <xf numFmtId="0" fontId="16" fillId="0" borderId="1901" xfId="3" applyFont="1" applyBorder="1" applyAlignment="1">
      <alignment horizontal="left" vertical="center" wrapText="1"/>
    </xf>
    <xf numFmtId="0" fontId="16" fillId="0" borderId="1902" xfId="3" applyFont="1" applyBorder="1" applyAlignment="1">
      <alignment horizontal="left" vertical="center" wrapText="1"/>
    </xf>
    <xf numFmtId="0" fontId="12" fillId="2" borderId="1903" xfId="3" applyFont="1" applyFill="1" applyBorder="1" applyAlignment="1">
      <alignment horizontal="center" vertical="center"/>
    </xf>
    <xf numFmtId="0" fontId="12" fillId="2" borderId="1904" xfId="3" applyFont="1" applyFill="1" applyBorder="1" applyAlignment="1">
      <alignment horizontal="center" vertical="center"/>
    </xf>
    <xf numFmtId="0" fontId="18" fillId="0" borderId="1905" xfId="3" applyFont="1" applyBorder="1" applyAlignment="1">
      <alignment horizontal="left" vertical="center" shrinkToFit="1"/>
    </xf>
    <xf numFmtId="0" fontId="18" fillId="0" borderId="1906" xfId="3" applyFont="1" applyBorder="1" applyAlignment="1">
      <alignment horizontal="left" vertical="center" shrinkToFit="1"/>
    </xf>
    <xf numFmtId="0" fontId="18" fillId="0" borderId="1907" xfId="3" applyFont="1" applyBorder="1" applyAlignment="1">
      <alignment horizontal="left" vertical="center" shrinkToFit="1"/>
    </xf>
    <xf numFmtId="0" fontId="12" fillId="5" borderId="1914" xfId="3" applyFont="1" applyFill="1" applyBorder="1" applyAlignment="1">
      <alignment horizontal="left" vertical="top" wrapText="1"/>
    </xf>
    <xf numFmtId="0" fontId="12" fillId="5" borderId="1915" xfId="3" applyFont="1" applyFill="1" applyBorder="1" applyAlignment="1">
      <alignment horizontal="left" vertical="top" wrapText="1"/>
    </xf>
    <xf numFmtId="0" fontId="12" fillId="2" borderId="1908" xfId="3" applyFont="1" applyFill="1" applyBorder="1" applyAlignment="1">
      <alignment horizontal="center" vertical="center"/>
    </xf>
    <xf numFmtId="0" fontId="12" fillId="2" borderId="1909" xfId="3" applyFont="1" applyFill="1" applyBorder="1" applyAlignment="1">
      <alignment horizontal="center" vertical="center"/>
    </xf>
    <xf numFmtId="0" fontId="19" fillId="0" borderId="1910" xfId="3" applyFont="1" applyBorder="1" applyAlignment="1">
      <alignment horizontal="left" vertical="center" shrinkToFit="1"/>
    </xf>
    <xf numFmtId="0" fontId="19" fillId="0" borderId="1911" xfId="3" applyFont="1" applyBorder="1" applyAlignment="1">
      <alignment horizontal="left" vertical="center" shrinkToFit="1"/>
    </xf>
    <xf numFmtId="0" fontId="19" fillId="0" borderId="1912" xfId="3" applyFont="1" applyBorder="1" applyAlignment="1">
      <alignment horizontal="left" vertical="center" shrinkToFit="1"/>
    </xf>
    <xf numFmtId="0" fontId="12" fillId="2" borderId="1921" xfId="3" applyFont="1" applyFill="1" applyBorder="1" applyAlignment="1">
      <alignment horizontal="center" vertical="center"/>
    </xf>
    <xf numFmtId="0" fontId="12" fillId="2" borderId="1922" xfId="3" applyFont="1" applyFill="1" applyBorder="1" applyAlignment="1">
      <alignment horizontal="center" vertical="center"/>
    </xf>
    <xf numFmtId="0" fontId="19" fillId="0" borderId="1923" xfId="3" applyFont="1" applyBorder="1" applyAlignment="1">
      <alignment horizontal="left" vertical="center" shrinkToFit="1"/>
    </xf>
    <xf numFmtId="0" fontId="19" fillId="0" borderId="1924" xfId="3" applyFont="1" applyBorder="1" applyAlignment="1">
      <alignment horizontal="left" vertical="center" shrinkToFit="1"/>
    </xf>
    <xf numFmtId="0" fontId="19" fillId="0" borderId="1925" xfId="3" applyFont="1" applyBorder="1" applyAlignment="1">
      <alignment horizontal="left" vertical="center" shrinkToFit="1"/>
    </xf>
    <xf numFmtId="0" fontId="18" fillId="0" borderId="1910" xfId="3" applyFont="1" applyBorder="1" applyAlignment="1">
      <alignment horizontal="left" vertical="center" shrinkToFit="1"/>
    </xf>
    <xf numFmtId="0" fontId="18" fillId="0" borderId="1911" xfId="3" applyFont="1" applyBorder="1" applyAlignment="1">
      <alignment horizontal="left" vertical="center" shrinkToFit="1"/>
    </xf>
    <xf numFmtId="0" fontId="18" fillId="0" borderId="1912" xfId="3" applyFont="1" applyBorder="1" applyAlignment="1">
      <alignment horizontal="left" vertical="center" shrinkToFit="1"/>
    </xf>
    <xf numFmtId="0" fontId="12" fillId="2" borderId="1913" xfId="3" applyFont="1" applyFill="1" applyBorder="1" applyAlignment="1">
      <alignment horizontal="center" vertical="center" wrapText="1"/>
    </xf>
    <xf numFmtId="0" fontId="12" fillId="2" borderId="1914" xfId="3" applyFont="1" applyFill="1" applyBorder="1" applyAlignment="1">
      <alignment horizontal="center" vertical="center" wrapText="1"/>
    </xf>
    <xf numFmtId="0" fontId="16" fillId="0" borderId="1914" xfId="3" applyFont="1" applyBorder="1" applyAlignment="1">
      <alignment horizontal="left" vertical="center" wrapText="1"/>
    </xf>
    <xf numFmtId="0" fontId="16" fillId="0" borderId="1915" xfId="3" applyFont="1" applyBorder="1" applyAlignment="1">
      <alignment horizontal="left" vertical="center" wrapText="1"/>
    </xf>
    <xf numFmtId="0" fontId="12" fillId="2" borderId="1916" xfId="3" applyFont="1" applyFill="1" applyBorder="1" applyAlignment="1">
      <alignment horizontal="center" vertical="center"/>
    </xf>
    <xf numFmtId="0" fontId="12" fillId="2" borderId="1917" xfId="3" applyFont="1" applyFill="1" applyBorder="1" applyAlignment="1">
      <alignment horizontal="center" vertical="center"/>
    </xf>
    <xf numFmtId="0" fontId="12" fillId="2" borderId="1918" xfId="3" applyFont="1" applyFill="1" applyBorder="1" applyAlignment="1">
      <alignment horizontal="center" vertical="center"/>
    </xf>
    <xf numFmtId="0" fontId="13" fillId="0" borderId="1919" xfId="3" applyFont="1" applyBorder="1" applyAlignment="1">
      <alignment horizontal="left" vertical="top" wrapText="1"/>
    </xf>
    <xf numFmtId="0" fontId="13" fillId="0" borderId="1917" xfId="3" applyFont="1" applyBorder="1" applyAlignment="1">
      <alignment horizontal="left" vertical="top" wrapText="1"/>
    </xf>
    <xf numFmtId="0" fontId="13" fillId="0" borderId="1920" xfId="3" applyFont="1" applyBorder="1" applyAlignment="1">
      <alignment horizontal="left" vertical="top" wrapText="1"/>
    </xf>
    <xf numFmtId="0" fontId="12" fillId="2" borderId="1913" xfId="3" applyFont="1" applyFill="1" applyBorder="1" applyAlignment="1">
      <alignment horizontal="center" vertical="center"/>
    </xf>
    <xf numFmtId="0" fontId="12" fillId="2" borderId="1914" xfId="3" applyFont="1" applyFill="1" applyBorder="1" applyAlignment="1">
      <alignment horizontal="center" vertical="center"/>
    </xf>
    <xf numFmtId="0" fontId="12" fillId="2" borderId="1926" xfId="3" applyFont="1" applyFill="1" applyBorder="1" applyAlignment="1">
      <alignment horizontal="center" vertical="center" wrapText="1"/>
    </xf>
    <xf numFmtId="0" fontId="12" fillId="2" borderId="1937" xfId="3" applyFont="1" applyFill="1" applyBorder="1" applyAlignment="1">
      <alignment horizontal="center" vertical="center"/>
    </xf>
    <xf numFmtId="0" fontId="12" fillId="2" borderId="1938" xfId="3" applyFont="1" applyFill="1" applyBorder="1" applyAlignment="1">
      <alignment horizontal="center" vertical="center"/>
    </xf>
    <xf numFmtId="0" fontId="12" fillId="2" borderId="1939" xfId="3" applyFont="1" applyFill="1" applyBorder="1" applyAlignment="1">
      <alignment horizontal="center" vertical="center"/>
    </xf>
    <xf numFmtId="0" fontId="13" fillId="0" borderId="1940" xfId="3" applyFont="1" applyBorder="1" applyAlignment="1">
      <alignment horizontal="left" vertical="top" wrapText="1"/>
    </xf>
    <xf numFmtId="0" fontId="13" fillId="0" borderId="1938" xfId="3" applyFont="1" applyBorder="1" applyAlignment="1">
      <alignment horizontal="left" vertical="top" wrapText="1"/>
    </xf>
    <xf numFmtId="0" fontId="13" fillId="0" borderId="1941" xfId="3" applyFont="1" applyBorder="1" applyAlignment="1">
      <alignment horizontal="left" vertical="top" wrapText="1"/>
    </xf>
    <xf numFmtId="0" fontId="12" fillId="2" borderId="1932" xfId="3" applyFont="1" applyFill="1" applyBorder="1" applyAlignment="1">
      <alignment horizontal="center" vertical="center"/>
    </xf>
    <xf numFmtId="0" fontId="12" fillId="2" borderId="1933" xfId="3" applyFont="1" applyFill="1" applyBorder="1" applyAlignment="1">
      <alignment horizontal="center" vertical="center"/>
    </xf>
    <xf numFmtId="0" fontId="19" fillId="0" borderId="1934" xfId="3" applyFont="1" applyBorder="1" applyAlignment="1">
      <alignment horizontal="left" vertical="center" shrinkToFit="1"/>
    </xf>
    <xf numFmtId="0" fontId="19" fillId="0" borderId="1935" xfId="3" applyFont="1" applyBorder="1" applyAlignment="1">
      <alignment horizontal="left" vertical="center" shrinkToFit="1"/>
    </xf>
    <xf numFmtId="0" fontId="19" fillId="0" borderId="1936" xfId="3" applyFont="1" applyBorder="1" applyAlignment="1">
      <alignment horizontal="left" vertical="center" shrinkToFit="1"/>
    </xf>
    <xf numFmtId="0" fontId="12" fillId="2" borderId="1927" xfId="3" applyFont="1" applyFill="1" applyBorder="1" applyAlignment="1">
      <alignment horizontal="center" vertical="center"/>
    </xf>
    <xf numFmtId="0" fontId="12" fillId="2" borderId="1928" xfId="3" applyFont="1" applyFill="1" applyBorder="1" applyAlignment="1">
      <alignment horizontal="center" vertical="center"/>
    </xf>
    <xf numFmtId="0" fontId="18" fillId="0" borderId="1929" xfId="3" applyFont="1" applyBorder="1" applyAlignment="1">
      <alignment horizontal="left" vertical="center" shrinkToFit="1"/>
    </xf>
    <xf numFmtId="0" fontId="18" fillId="0" borderId="1930" xfId="3" applyFont="1" applyBorder="1" applyAlignment="1">
      <alignment horizontal="left" vertical="center" shrinkToFit="1"/>
    </xf>
    <xf numFmtId="0" fontId="18" fillId="0" borderId="1931" xfId="3" applyFont="1" applyBorder="1" applyAlignment="1">
      <alignment horizontal="left" vertical="center" shrinkToFit="1"/>
    </xf>
    <xf numFmtId="0" fontId="18" fillId="0" borderId="1934" xfId="3" applyFont="1" applyBorder="1" applyAlignment="1">
      <alignment horizontal="left" vertical="center" shrinkToFit="1"/>
    </xf>
    <xf numFmtId="0" fontId="18" fillId="0" borderId="1935" xfId="3" applyFont="1" applyBorder="1" applyAlignment="1">
      <alignment horizontal="left" vertical="center" shrinkToFit="1"/>
    </xf>
    <xf numFmtId="0" fontId="18" fillId="0" borderId="1936" xfId="3" applyFont="1" applyBorder="1" applyAlignment="1">
      <alignment horizontal="left" vertical="center" shrinkToFit="1"/>
    </xf>
    <xf numFmtId="0" fontId="12" fillId="2" borderId="1942" xfId="3" applyFont="1" applyFill="1" applyBorder="1" applyAlignment="1">
      <alignment horizontal="center" vertical="center"/>
    </xf>
    <xf numFmtId="0" fontId="12" fillId="2" borderId="1943" xfId="3" applyFont="1" applyFill="1" applyBorder="1" applyAlignment="1">
      <alignment horizontal="center" vertical="center"/>
    </xf>
    <xf numFmtId="0" fontId="19" fillId="0" borderId="1944" xfId="3" applyFont="1" applyBorder="1" applyAlignment="1">
      <alignment horizontal="left" vertical="center" shrinkToFit="1"/>
    </xf>
    <xf numFmtId="0" fontId="19" fillId="0" borderId="1945" xfId="3" applyFont="1" applyBorder="1" applyAlignment="1">
      <alignment horizontal="left" vertical="center" shrinkToFit="1"/>
    </xf>
    <xf numFmtId="0" fontId="19" fillId="0" borderId="1946" xfId="3" applyFont="1" applyBorder="1" applyAlignment="1">
      <alignment horizontal="left" vertical="center" shrinkToFit="1"/>
    </xf>
    <xf numFmtId="0" fontId="12" fillId="2" borderId="1947" xfId="3" applyFont="1" applyFill="1" applyBorder="1" applyAlignment="1">
      <alignment horizontal="center" vertical="center" wrapText="1"/>
    </xf>
    <xf numFmtId="0" fontId="12" fillId="2" borderId="1948" xfId="3" applyFont="1" applyFill="1" applyBorder="1" applyAlignment="1">
      <alignment horizontal="center" vertical="center" wrapText="1"/>
    </xf>
    <xf numFmtId="0" fontId="12" fillId="2" borderId="1949" xfId="3" applyFont="1" applyFill="1" applyBorder="1" applyAlignment="1">
      <alignment horizontal="center" vertical="center" wrapText="1"/>
    </xf>
    <xf numFmtId="0" fontId="12" fillId="5" borderId="1947" xfId="3" applyFont="1" applyFill="1" applyBorder="1" applyAlignment="1">
      <alignment horizontal="left" vertical="top" wrapText="1"/>
    </xf>
    <xf numFmtId="0" fontId="12" fillId="5" borderId="1948" xfId="3" applyFont="1" applyFill="1" applyBorder="1" applyAlignment="1">
      <alignment horizontal="left" vertical="top" wrapText="1"/>
    </xf>
    <xf numFmtId="0" fontId="12" fillId="5" borderId="1949" xfId="3" applyFont="1" applyFill="1" applyBorder="1" applyAlignment="1">
      <alignment horizontal="left" vertical="top" wrapText="1"/>
    </xf>
    <xf numFmtId="0" fontId="15" fillId="5" borderId="1947" xfId="3" applyFont="1" applyFill="1" applyBorder="1" applyAlignment="1">
      <alignment horizontal="center" vertical="center" wrapText="1"/>
    </xf>
    <xf numFmtId="0" fontId="15" fillId="5" borderId="1949" xfId="3" applyFont="1" applyFill="1" applyBorder="1" applyAlignment="1">
      <alignment horizontal="center" vertical="center" wrapText="1"/>
    </xf>
    <xf numFmtId="0" fontId="21" fillId="0" borderId="1947" xfId="3" applyFont="1" applyBorder="1" applyAlignment="1">
      <alignment horizontal="left" vertical="center" wrapText="1"/>
    </xf>
    <xf numFmtId="0" fontId="21" fillId="0" borderId="1948" xfId="3" applyFont="1" applyBorder="1" applyAlignment="1">
      <alignment horizontal="left" vertical="center" wrapText="1"/>
    </xf>
    <xf numFmtId="0" fontId="21" fillId="0" borderId="1949" xfId="3" applyFont="1" applyBorder="1" applyAlignment="1">
      <alignment horizontal="left" vertical="center" wrapText="1"/>
    </xf>
    <xf numFmtId="0" fontId="12" fillId="2" borderId="1947" xfId="3" applyFont="1" applyFill="1" applyBorder="1" applyAlignment="1">
      <alignment horizontal="center" vertical="center"/>
    </xf>
    <xf numFmtId="0" fontId="12" fillId="2" borderId="1948" xfId="3" applyFont="1" applyFill="1" applyBorder="1" applyAlignment="1">
      <alignment horizontal="center" vertical="center"/>
    </xf>
    <xf numFmtId="0" fontId="16" fillId="0" borderId="1948" xfId="3" applyFont="1" applyBorder="1" applyAlignment="1">
      <alignment horizontal="left" vertical="center" wrapText="1"/>
    </xf>
    <xf numFmtId="0" fontId="16" fillId="0" borderId="1949" xfId="3" applyFont="1" applyBorder="1" applyAlignment="1">
      <alignment horizontal="left" vertical="center" wrapText="1"/>
    </xf>
    <xf numFmtId="0" fontId="12" fillId="2" borderId="1950" xfId="3" applyFont="1" applyFill="1" applyBorder="1" applyAlignment="1">
      <alignment horizontal="center" vertical="center"/>
    </xf>
    <xf numFmtId="0" fontId="12" fillId="2" borderId="1951" xfId="3" applyFont="1" applyFill="1" applyBorder="1" applyAlignment="1">
      <alignment horizontal="center" vertical="center"/>
    </xf>
    <xf numFmtId="0" fontId="18" fillId="0" borderId="1952" xfId="3" applyFont="1" applyBorder="1" applyAlignment="1">
      <alignment horizontal="left" vertical="center" shrinkToFit="1"/>
    </xf>
    <xf numFmtId="0" fontId="18" fillId="0" borderId="1953" xfId="3" applyFont="1" applyBorder="1" applyAlignment="1">
      <alignment horizontal="left" vertical="center" shrinkToFit="1"/>
    </xf>
    <xf numFmtId="0" fontId="18" fillId="0" borderId="1954" xfId="3" applyFont="1" applyBorder="1" applyAlignment="1">
      <alignment horizontal="left" vertical="center" shrinkToFit="1"/>
    </xf>
    <xf numFmtId="0" fontId="12" fillId="5" borderId="1961" xfId="3" applyFont="1" applyFill="1" applyBorder="1" applyAlignment="1">
      <alignment horizontal="left" vertical="top" wrapText="1"/>
    </xf>
    <xf numFmtId="0" fontId="12" fillId="5" borderId="1962" xfId="3" applyFont="1" applyFill="1" applyBorder="1" applyAlignment="1">
      <alignment horizontal="left" vertical="top" wrapText="1"/>
    </xf>
    <xf numFmtId="0" fontId="12" fillId="2" borderId="1955" xfId="3" applyFont="1" applyFill="1" applyBorder="1" applyAlignment="1">
      <alignment horizontal="center" vertical="center"/>
    </xf>
    <xf numFmtId="0" fontId="12" fillId="2" borderId="1956" xfId="3" applyFont="1" applyFill="1" applyBorder="1" applyAlignment="1">
      <alignment horizontal="center" vertical="center"/>
    </xf>
    <xf numFmtId="0" fontId="19" fillId="0" borderId="1957" xfId="3" applyFont="1" applyBorder="1" applyAlignment="1">
      <alignment horizontal="left" vertical="center" shrinkToFit="1"/>
    </xf>
    <xf numFmtId="0" fontId="19" fillId="0" borderId="1958" xfId="3" applyFont="1" applyBorder="1" applyAlignment="1">
      <alignment horizontal="left" vertical="center" shrinkToFit="1"/>
    </xf>
    <xf numFmtId="0" fontId="19" fillId="0" borderId="1959" xfId="3" applyFont="1" applyBorder="1" applyAlignment="1">
      <alignment horizontal="left" vertical="center" shrinkToFit="1"/>
    </xf>
    <xf numFmtId="0" fontId="12" fillId="2" borderId="1968" xfId="3" applyFont="1" applyFill="1" applyBorder="1" applyAlignment="1">
      <alignment horizontal="center" vertical="center"/>
    </xf>
    <xf numFmtId="0" fontId="12" fillId="2" borderId="1969" xfId="3" applyFont="1" applyFill="1" applyBorder="1" applyAlignment="1">
      <alignment horizontal="center" vertical="center"/>
    </xf>
    <xf numFmtId="0" fontId="19" fillId="0" borderId="1970" xfId="3" applyFont="1" applyBorder="1" applyAlignment="1">
      <alignment horizontal="left" vertical="center" shrinkToFit="1"/>
    </xf>
    <xf numFmtId="0" fontId="19" fillId="0" borderId="1971" xfId="3" applyFont="1" applyBorder="1" applyAlignment="1">
      <alignment horizontal="left" vertical="center" shrinkToFit="1"/>
    </xf>
    <xf numFmtId="0" fontId="19" fillId="0" borderId="1972" xfId="3" applyFont="1" applyBorder="1" applyAlignment="1">
      <alignment horizontal="left" vertical="center" shrinkToFit="1"/>
    </xf>
    <xf numFmtId="0" fontId="18" fillId="0" borderId="1957" xfId="3" applyFont="1" applyBorder="1" applyAlignment="1">
      <alignment horizontal="left" vertical="center" shrinkToFit="1"/>
    </xf>
    <xf numFmtId="0" fontId="18" fillId="0" borderId="1958" xfId="3" applyFont="1" applyBorder="1" applyAlignment="1">
      <alignment horizontal="left" vertical="center" shrinkToFit="1"/>
    </xf>
    <xf numFmtId="0" fontId="18" fillId="0" borderId="1959" xfId="3" applyFont="1" applyBorder="1" applyAlignment="1">
      <alignment horizontal="left" vertical="center" shrinkToFit="1"/>
    </xf>
    <xf numFmtId="0" fontId="12" fillId="2" borderId="1960" xfId="3" applyFont="1" applyFill="1" applyBorder="1" applyAlignment="1">
      <alignment horizontal="center" vertical="center" wrapText="1"/>
    </xf>
    <xf numFmtId="0" fontId="12" fillId="2" borderId="1961" xfId="3" applyFont="1" applyFill="1" applyBorder="1" applyAlignment="1">
      <alignment horizontal="center" vertical="center" wrapText="1"/>
    </xf>
    <xf numFmtId="0" fontId="16" fillId="0" borderId="1961" xfId="3" applyFont="1" applyBorder="1" applyAlignment="1">
      <alignment horizontal="left" vertical="center" wrapText="1"/>
    </xf>
    <xf numFmtId="0" fontId="16" fillId="0" borderId="1962" xfId="3" applyFont="1" applyBorder="1" applyAlignment="1">
      <alignment horizontal="left" vertical="center" wrapText="1"/>
    </xf>
    <xf numFmtId="0" fontId="12" fillId="2" borderId="1963" xfId="3" applyFont="1" applyFill="1" applyBorder="1" applyAlignment="1">
      <alignment horizontal="center" vertical="center"/>
    </xf>
    <xf numFmtId="0" fontId="12" fillId="2" borderId="1964" xfId="3" applyFont="1" applyFill="1" applyBorder="1" applyAlignment="1">
      <alignment horizontal="center" vertical="center"/>
    </xf>
    <xf numFmtId="0" fontId="12" fillId="2" borderId="1965" xfId="3" applyFont="1" applyFill="1" applyBorder="1" applyAlignment="1">
      <alignment horizontal="center" vertical="center"/>
    </xf>
    <xf numFmtId="0" fontId="13" fillId="0" borderId="1966" xfId="3" applyFont="1" applyBorder="1" applyAlignment="1">
      <alignment horizontal="left" vertical="top" wrapText="1"/>
    </xf>
    <xf numFmtId="0" fontId="13" fillId="0" borderId="1964" xfId="3" applyFont="1" applyBorder="1" applyAlignment="1">
      <alignment horizontal="left" vertical="top" wrapText="1"/>
    </xf>
    <xf numFmtId="0" fontId="13" fillId="0" borderId="1967" xfId="3" applyFont="1" applyBorder="1" applyAlignment="1">
      <alignment horizontal="left" vertical="top" wrapText="1"/>
    </xf>
    <xf numFmtId="0" fontId="12" fillId="2" borderId="1960" xfId="3" applyFont="1" applyFill="1" applyBorder="1" applyAlignment="1">
      <alignment horizontal="center" vertical="center"/>
    </xf>
    <xf numFmtId="0" fontId="12" fillId="2" borderId="1961" xfId="3" applyFont="1" applyFill="1" applyBorder="1" applyAlignment="1">
      <alignment horizontal="center" vertical="center"/>
    </xf>
    <xf numFmtId="0" fontId="12" fillId="2" borderId="1973" xfId="3" applyFont="1" applyFill="1" applyBorder="1" applyAlignment="1">
      <alignment horizontal="center" vertical="center" wrapText="1"/>
    </xf>
    <xf numFmtId="0" fontId="12" fillId="2" borderId="1984" xfId="3" applyFont="1" applyFill="1" applyBorder="1" applyAlignment="1">
      <alignment horizontal="center" vertical="center"/>
    </xf>
    <xf numFmtId="0" fontId="12" fillId="2" borderId="1985" xfId="3" applyFont="1" applyFill="1" applyBorder="1" applyAlignment="1">
      <alignment horizontal="center" vertical="center"/>
    </xf>
    <xf numFmtId="0" fontId="12" fillId="2" borderId="1986" xfId="3" applyFont="1" applyFill="1" applyBorder="1" applyAlignment="1">
      <alignment horizontal="center" vertical="center"/>
    </xf>
    <xf numFmtId="0" fontId="13" fillId="0" borderId="1987" xfId="3" applyFont="1" applyBorder="1" applyAlignment="1">
      <alignment horizontal="left" vertical="top" wrapText="1"/>
    </xf>
    <xf numFmtId="0" fontId="13" fillId="0" borderId="1985" xfId="3" applyFont="1" applyBorder="1" applyAlignment="1">
      <alignment horizontal="left" vertical="top" wrapText="1"/>
    </xf>
    <xf numFmtId="0" fontId="13" fillId="0" borderId="1988" xfId="3" applyFont="1" applyBorder="1" applyAlignment="1">
      <alignment horizontal="left" vertical="top" wrapText="1"/>
    </xf>
    <xf numFmtId="0" fontId="12" fillId="2" borderId="1979" xfId="3" applyFont="1" applyFill="1" applyBorder="1" applyAlignment="1">
      <alignment horizontal="center" vertical="center"/>
    </xf>
    <xf numFmtId="0" fontId="12" fillId="2" borderId="1980" xfId="3" applyFont="1" applyFill="1" applyBorder="1" applyAlignment="1">
      <alignment horizontal="center" vertical="center"/>
    </xf>
    <xf numFmtId="0" fontId="19" fillId="0" borderId="1981" xfId="3" applyFont="1" applyBorder="1" applyAlignment="1">
      <alignment horizontal="left" vertical="center" shrinkToFit="1"/>
    </xf>
    <xf numFmtId="0" fontId="19" fillId="0" borderId="1982" xfId="3" applyFont="1" applyBorder="1" applyAlignment="1">
      <alignment horizontal="left" vertical="center" shrinkToFit="1"/>
    </xf>
    <xf numFmtId="0" fontId="19" fillId="0" borderId="1983" xfId="3" applyFont="1" applyBorder="1" applyAlignment="1">
      <alignment horizontal="left" vertical="center" shrinkToFit="1"/>
    </xf>
    <xf numFmtId="0" fontId="12" fillId="2" borderId="1974" xfId="3" applyFont="1" applyFill="1" applyBorder="1" applyAlignment="1">
      <alignment horizontal="center" vertical="center"/>
    </xf>
    <xf numFmtId="0" fontId="12" fillId="2" borderId="1975" xfId="3" applyFont="1" applyFill="1" applyBorder="1" applyAlignment="1">
      <alignment horizontal="center" vertical="center"/>
    </xf>
    <xf numFmtId="0" fontId="18" fillId="0" borderId="1976" xfId="3" applyFont="1" applyBorder="1" applyAlignment="1">
      <alignment horizontal="left" vertical="center" shrinkToFit="1"/>
    </xf>
    <xf numFmtId="0" fontId="18" fillId="0" borderId="1977" xfId="3" applyFont="1" applyBorder="1" applyAlignment="1">
      <alignment horizontal="left" vertical="center" shrinkToFit="1"/>
    </xf>
    <xf numFmtId="0" fontId="18" fillId="0" borderId="1978" xfId="3" applyFont="1" applyBorder="1" applyAlignment="1">
      <alignment horizontal="left" vertical="center" shrinkToFit="1"/>
    </xf>
    <xf numFmtId="0" fontId="18" fillId="0" borderId="1981" xfId="3" applyFont="1" applyBorder="1" applyAlignment="1">
      <alignment horizontal="left" vertical="center" shrinkToFit="1"/>
    </xf>
    <xf numFmtId="0" fontId="18" fillId="0" borderId="1982" xfId="3" applyFont="1" applyBorder="1" applyAlignment="1">
      <alignment horizontal="left" vertical="center" shrinkToFit="1"/>
    </xf>
    <xf numFmtId="0" fontId="18" fillId="0" borderId="1983" xfId="3" applyFont="1" applyBorder="1" applyAlignment="1">
      <alignment horizontal="left" vertical="center" shrinkToFit="1"/>
    </xf>
    <xf numFmtId="0" fontId="12" fillId="2" borderId="1989" xfId="3" applyFont="1" applyFill="1" applyBorder="1" applyAlignment="1">
      <alignment horizontal="center" vertical="center"/>
    </xf>
    <xf numFmtId="0" fontId="12" fillId="2" borderId="1990" xfId="3" applyFont="1" applyFill="1" applyBorder="1" applyAlignment="1">
      <alignment horizontal="center" vertical="center"/>
    </xf>
    <xf numFmtId="0" fontId="19" fillId="0" borderId="1991" xfId="3" applyFont="1" applyBorder="1" applyAlignment="1">
      <alignment horizontal="left" vertical="center" shrinkToFit="1"/>
    </xf>
    <xf numFmtId="0" fontId="19" fillId="0" borderId="1992" xfId="3" applyFont="1" applyBorder="1" applyAlignment="1">
      <alignment horizontal="left" vertical="center" shrinkToFit="1"/>
    </xf>
    <xf numFmtId="0" fontId="19" fillId="0" borderId="1993" xfId="3" applyFont="1" applyBorder="1" applyAlignment="1">
      <alignment horizontal="left" vertical="center" shrinkToFit="1"/>
    </xf>
    <xf numFmtId="0" fontId="12" fillId="2" borderId="1994" xfId="3" applyFont="1" applyFill="1" applyBorder="1" applyAlignment="1">
      <alignment horizontal="center" vertical="center" wrapText="1"/>
    </xf>
    <xf numFmtId="0" fontId="12" fillId="2" borderId="1995" xfId="3" applyFont="1" applyFill="1" applyBorder="1" applyAlignment="1">
      <alignment horizontal="center" vertical="center" wrapText="1"/>
    </xf>
    <xf numFmtId="0" fontId="12" fillId="2" borderId="1996" xfId="3" applyFont="1" applyFill="1" applyBorder="1" applyAlignment="1">
      <alignment horizontal="center" vertical="center" wrapText="1"/>
    </xf>
    <xf numFmtId="0" fontId="12" fillId="5" borderId="1994" xfId="3" applyFont="1" applyFill="1" applyBorder="1" applyAlignment="1">
      <alignment horizontal="left" vertical="top" wrapText="1"/>
    </xf>
    <xf numFmtId="0" fontId="12" fillId="5" borderId="1995" xfId="3" applyFont="1" applyFill="1" applyBorder="1" applyAlignment="1">
      <alignment horizontal="left" vertical="top" wrapText="1"/>
    </xf>
    <xf numFmtId="0" fontId="12" fillId="5" borderId="1996" xfId="3" applyFont="1" applyFill="1" applyBorder="1" applyAlignment="1">
      <alignment horizontal="left" vertical="top" wrapText="1"/>
    </xf>
    <xf numFmtId="0" fontId="15" fillId="5" borderId="1994" xfId="3" applyFont="1" applyFill="1" applyBorder="1" applyAlignment="1">
      <alignment horizontal="center" vertical="center" wrapText="1"/>
    </xf>
    <xf numFmtId="0" fontId="15" fillId="5" borderId="1996" xfId="3" applyFont="1" applyFill="1" applyBorder="1" applyAlignment="1">
      <alignment horizontal="center" vertical="center" wrapText="1"/>
    </xf>
    <xf numFmtId="0" fontId="21" fillId="0" borderId="1994" xfId="3" applyFont="1" applyBorder="1" applyAlignment="1">
      <alignment horizontal="left" vertical="center" wrapText="1"/>
    </xf>
    <xf numFmtId="0" fontId="21" fillId="0" borderId="1995" xfId="3" applyFont="1" applyBorder="1" applyAlignment="1">
      <alignment horizontal="left" vertical="center" wrapText="1"/>
    </xf>
    <xf numFmtId="0" fontId="21" fillId="0" borderId="1996" xfId="3" applyFont="1" applyBorder="1" applyAlignment="1">
      <alignment horizontal="left" vertical="center" wrapText="1"/>
    </xf>
    <xf numFmtId="0" fontId="12" fillId="2" borderId="1994" xfId="3" applyFont="1" applyFill="1" applyBorder="1" applyAlignment="1">
      <alignment horizontal="center" vertical="center"/>
    </xf>
    <xf numFmtId="0" fontId="12" fillId="2" borderId="1995" xfId="3" applyFont="1" applyFill="1" applyBorder="1" applyAlignment="1">
      <alignment horizontal="center" vertical="center"/>
    </xf>
    <xf numFmtId="0" fontId="16" fillId="0" borderId="1995" xfId="3" applyFont="1" applyBorder="1" applyAlignment="1">
      <alignment horizontal="left" vertical="center" wrapText="1"/>
    </xf>
    <xf numFmtId="0" fontId="16" fillId="0" borderId="1996" xfId="3" applyFont="1" applyBorder="1" applyAlignment="1">
      <alignment horizontal="left" vertical="center" wrapText="1"/>
    </xf>
    <xf numFmtId="0" fontId="12" fillId="2" borderId="1997" xfId="3" applyFont="1" applyFill="1" applyBorder="1" applyAlignment="1">
      <alignment horizontal="center" vertical="center"/>
    </xf>
    <xf numFmtId="0" fontId="12" fillId="2" borderId="1998" xfId="3" applyFont="1" applyFill="1" applyBorder="1" applyAlignment="1">
      <alignment horizontal="center" vertical="center"/>
    </xf>
    <xf numFmtId="0" fontId="18" fillId="0" borderId="1999" xfId="3" applyFont="1" applyBorder="1" applyAlignment="1">
      <alignment horizontal="left" vertical="center" shrinkToFit="1"/>
    </xf>
    <xf numFmtId="0" fontId="18" fillId="0" borderId="2000" xfId="3" applyFont="1" applyBorder="1" applyAlignment="1">
      <alignment horizontal="left" vertical="center" shrinkToFit="1"/>
    </xf>
    <xf numFmtId="0" fontId="18" fillId="0" borderId="2001" xfId="3" applyFont="1" applyBorder="1" applyAlignment="1">
      <alignment horizontal="left" vertical="center" shrinkToFit="1"/>
    </xf>
    <xf numFmtId="0" fontId="12" fillId="5" borderId="2008" xfId="3" applyFont="1" applyFill="1" applyBorder="1" applyAlignment="1">
      <alignment horizontal="left" vertical="top" wrapText="1"/>
    </xf>
    <xf numFmtId="0" fontId="12" fillId="5" borderId="2009" xfId="3" applyFont="1" applyFill="1" applyBorder="1" applyAlignment="1">
      <alignment horizontal="left" vertical="top" wrapText="1"/>
    </xf>
    <xf numFmtId="0" fontId="12" fillId="2" borderId="2002" xfId="3" applyFont="1" applyFill="1" applyBorder="1" applyAlignment="1">
      <alignment horizontal="center" vertical="center"/>
    </xf>
    <xf numFmtId="0" fontId="12" fillId="2" borderId="2003" xfId="3" applyFont="1" applyFill="1" applyBorder="1" applyAlignment="1">
      <alignment horizontal="center" vertical="center"/>
    </xf>
    <xf numFmtId="0" fontId="19" fillId="0" borderId="2004" xfId="3" applyFont="1" applyBorder="1" applyAlignment="1">
      <alignment horizontal="left" vertical="center" shrinkToFit="1"/>
    </xf>
    <xf numFmtId="0" fontId="19" fillId="0" borderId="2005" xfId="3" applyFont="1" applyBorder="1" applyAlignment="1">
      <alignment horizontal="left" vertical="center" shrinkToFit="1"/>
    </xf>
    <xf numFmtId="0" fontId="19" fillId="0" borderId="2006" xfId="3" applyFont="1" applyBorder="1" applyAlignment="1">
      <alignment horizontal="left" vertical="center" shrinkToFit="1"/>
    </xf>
    <xf numFmtId="0" fontId="12" fillId="2" borderId="2015" xfId="3" applyFont="1" applyFill="1" applyBorder="1" applyAlignment="1">
      <alignment horizontal="center" vertical="center"/>
    </xf>
    <xf numFmtId="0" fontId="12" fillId="2" borderId="2016" xfId="3" applyFont="1" applyFill="1" applyBorder="1" applyAlignment="1">
      <alignment horizontal="center" vertical="center"/>
    </xf>
    <xf numFmtId="0" fontId="19" fillId="0" borderId="2017" xfId="3" applyFont="1" applyBorder="1" applyAlignment="1">
      <alignment horizontal="left" vertical="center" shrinkToFit="1"/>
    </xf>
    <xf numFmtId="0" fontId="19" fillId="0" borderId="2018" xfId="3" applyFont="1" applyBorder="1" applyAlignment="1">
      <alignment horizontal="left" vertical="center" shrinkToFit="1"/>
    </xf>
    <xf numFmtId="0" fontId="19" fillId="0" borderId="2019" xfId="3" applyFont="1" applyBorder="1" applyAlignment="1">
      <alignment horizontal="left" vertical="center" shrinkToFit="1"/>
    </xf>
    <xf numFmtId="0" fontId="18" fillId="0" borderId="2004" xfId="3" applyFont="1" applyBorder="1" applyAlignment="1">
      <alignment horizontal="left" vertical="center" shrinkToFit="1"/>
    </xf>
    <xf numFmtId="0" fontId="18" fillId="0" borderId="2005" xfId="3" applyFont="1" applyBorder="1" applyAlignment="1">
      <alignment horizontal="left" vertical="center" shrinkToFit="1"/>
    </xf>
    <xf numFmtId="0" fontId="18" fillId="0" borderId="2006" xfId="3" applyFont="1" applyBorder="1" applyAlignment="1">
      <alignment horizontal="left" vertical="center" shrinkToFit="1"/>
    </xf>
    <xf numFmtId="0" fontId="12" fillId="2" borderId="2007" xfId="3" applyFont="1" applyFill="1" applyBorder="1" applyAlignment="1">
      <alignment horizontal="center" vertical="center" wrapText="1"/>
    </xf>
    <xf numFmtId="0" fontId="12" fillId="2" borderId="2008" xfId="3" applyFont="1" applyFill="1" applyBorder="1" applyAlignment="1">
      <alignment horizontal="center" vertical="center" wrapText="1"/>
    </xf>
    <xf numFmtId="0" fontId="16" fillId="0" borderId="2008" xfId="3" applyFont="1" applyBorder="1" applyAlignment="1">
      <alignment horizontal="left" vertical="center" wrapText="1"/>
    </xf>
    <xf numFmtId="0" fontId="16" fillId="0" borderId="2009" xfId="3" applyFont="1" applyBorder="1" applyAlignment="1">
      <alignment horizontal="left" vertical="center" wrapText="1"/>
    </xf>
    <xf numFmtId="0" fontId="12" fillId="2" borderId="2010" xfId="3" applyFont="1" applyFill="1" applyBorder="1" applyAlignment="1">
      <alignment horizontal="center" vertical="center"/>
    </xf>
    <xf numFmtId="0" fontId="12" fillId="2" borderId="2011" xfId="3" applyFont="1" applyFill="1" applyBorder="1" applyAlignment="1">
      <alignment horizontal="center" vertical="center"/>
    </xf>
    <xf numFmtId="0" fontId="12" fillId="2" borderId="2012" xfId="3" applyFont="1" applyFill="1" applyBorder="1" applyAlignment="1">
      <alignment horizontal="center" vertical="center"/>
    </xf>
    <xf numFmtId="0" fontId="13" fillId="0" borderId="2013" xfId="3" applyFont="1" applyBorder="1" applyAlignment="1">
      <alignment horizontal="left" vertical="top" wrapText="1"/>
    </xf>
    <xf numFmtId="0" fontId="13" fillId="0" borderId="2011" xfId="3" applyFont="1" applyBorder="1" applyAlignment="1">
      <alignment horizontal="left" vertical="top" wrapText="1"/>
    </xf>
    <xf numFmtId="0" fontId="13" fillId="0" borderId="2014" xfId="3" applyFont="1" applyBorder="1" applyAlignment="1">
      <alignment horizontal="left" vertical="top" wrapText="1"/>
    </xf>
    <xf numFmtId="0" fontId="12" fillId="2" borderId="2007" xfId="3" applyFont="1" applyFill="1" applyBorder="1" applyAlignment="1">
      <alignment horizontal="center" vertical="center"/>
    </xf>
    <xf numFmtId="0" fontId="12" fillId="2" borderId="2008" xfId="3" applyFont="1" applyFill="1" applyBorder="1" applyAlignment="1">
      <alignment horizontal="center" vertical="center"/>
    </xf>
    <xf numFmtId="0" fontId="12" fillId="2" borderId="2020" xfId="3" applyFont="1" applyFill="1" applyBorder="1" applyAlignment="1">
      <alignment horizontal="center" vertical="center" wrapText="1"/>
    </xf>
    <xf numFmtId="0" fontId="12" fillId="2" borderId="2031" xfId="3" applyFont="1" applyFill="1" applyBorder="1" applyAlignment="1">
      <alignment horizontal="center" vertical="center"/>
    </xf>
    <xf numFmtId="0" fontId="12" fillId="2" borderId="2032" xfId="3" applyFont="1" applyFill="1" applyBorder="1" applyAlignment="1">
      <alignment horizontal="center" vertical="center"/>
    </xf>
    <xf numFmtId="0" fontId="12" fillId="2" borderId="2033" xfId="3" applyFont="1" applyFill="1" applyBorder="1" applyAlignment="1">
      <alignment horizontal="center" vertical="center"/>
    </xf>
    <xf numFmtId="0" fontId="13" fillId="0" borderId="2034" xfId="3" applyFont="1" applyBorder="1" applyAlignment="1">
      <alignment horizontal="left" vertical="top" wrapText="1"/>
    </xf>
    <xf numFmtId="0" fontId="13" fillId="0" borderId="2032" xfId="3" applyFont="1" applyBorder="1" applyAlignment="1">
      <alignment horizontal="left" vertical="top" wrapText="1"/>
    </xf>
    <xf numFmtId="0" fontId="13" fillId="0" borderId="2035" xfId="3" applyFont="1" applyBorder="1" applyAlignment="1">
      <alignment horizontal="left" vertical="top" wrapText="1"/>
    </xf>
    <xf numFmtId="0" fontId="12" fillId="2" borderId="2026" xfId="3" applyFont="1" applyFill="1" applyBorder="1" applyAlignment="1">
      <alignment horizontal="center" vertical="center"/>
    </xf>
    <xf numFmtId="0" fontId="12" fillId="2" borderId="2027" xfId="3" applyFont="1" applyFill="1" applyBorder="1" applyAlignment="1">
      <alignment horizontal="center" vertical="center"/>
    </xf>
    <xf numFmtId="0" fontId="19" fillId="0" borderId="2028" xfId="3" applyFont="1" applyBorder="1" applyAlignment="1">
      <alignment horizontal="left" vertical="center" shrinkToFit="1"/>
    </xf>
    <xf numFmtId="0" fontId="19" fillId="0" borderId="2029" xfId="3" applyFont="1" applyBorder="1" applyAlignment="1">
      <alignment horizontal="left" vertical="center" shrinkToFit="1"/>
    </xf>
    <xf numFmtId="0" fontId="19" fillId="0" borderId="2030" xfId="3" applyFont="1" applyBorder="1" applyAlignment="1">
      <alignment horizontal="left" vertical="center" shrinkToFit="1"/>
    </xf>
    <xf numFmtId="0" fontId="12" fillId="2" borderId="2021" xfId="3" applyFont="1" applyFill="1" applyBorder="1" applyAlignment="1">
      <alignment horizontal="center" vertical="center"/>
    </xf>
    <xf numFmtId="0" fontId="12" fillId="2" borderId="2022" xfId="3" applyFont="1" applyFill="1" applyBorder="1" applyAlignment="1">
      <alignment horizontal="center" vertical="center"/>
    </xf>
    <xf numFmtId="0" fontId="18" fillId="0" borderId="2023" xfId="3" applyFont="1" applyBorder="1" applyAlignment="1">
      <alignment horizontal="left" vertical="center" shrinkToFit="1"/>
    </xf>
    <xf numFmtId="0" fontId="18" fillId="0" borderId="2024" xfId="3" applyFont="1" applyBorder="1" applyAlignment="1">
      <alignment horizontal="left" vertical="center" shrinkToFit="1"/>
    </xf>
    <xf numFmtId="0" fontId="18" fillId="0" borderId="2025" xfId="3" applyFont="1" applyBorder="1" applyAlignment="1">
      <alignment horizontal="left" vertical="center" shrinkToFit="1"/>
    </xf>
    <xf numFmtId="0" fontId="18" fillId="0" borderId="2028" xfId="3" applyFont="1" applyBorder="1" applyAlignment="1">
      <alignment horizontal="left" vertical="center" shrinkToFit="1"/>
    </xf>
    <xf numFmtId="0" fontId="18" fillId="0" borderId="2029" xfId="3" applyFont="1" applyBorder="1" applyAlignment="1">
      <alignment horizontal="left" vertical="center" shrinkToFit="1"/>
    </xf>
    <xf numFmtId="0" fontId="18" fillId="0" borderId="2030" xfId="3" applyFont="1" applyBorder="1" applyAlignment="1">
      <alignment horizontal="left" vertical="center" shrinkToFit="1"/>
    </xf>
    <xf numFmtId="0" fontId="12" fillId="2" borderId="2036" xfId="3" applyFont="1" applyFill="1" applyBorder="1" applyAlignment="1">
      <alignment horizontal="center" vertical="center"/>
    </xf>
    <xf numFmtId="0" fontId="12" fillId="2" borderId="2037" xfId="3" applyFont="1" applyFill="1" applyBorder="1" applyAlignment="1">
      <alignment horizontal="center" vertical="center"/>
    </xf>
    <xf numFmtId="0" fontId="19" fillId="0" borderId="2038" xfId="3" applyFont="1" applyBorder="1" applyAlignment="1">
      <alignment horizontal="left" vertical="center" shrinkToFit="1"/>
    </xf>
    <xf numFmtId="0" fontId="19" fillId="0" borderId="2039" xfId="3" applyFont="1" applyBorder="1" applyAlignment="1">
      <alignment horizontal="left" vertical="center" shrinkToFit="1"/>
    </xf>
    <xf numFmtId="0" fontId="19" fillId="0" borderId="2040" xfId="3" applyFont="1" applyBorder="1" applyAlignment="1">
      <alignment horizontal="left" vertical="center" shrinkToFit="1"/>
    </xf>
    <xf numFmtId="0" fontId="12" fillId="2" borderId="2041" xfId="3" applyFont="1" applyFill="1" applyBorder="1" applyAlignment="1">
      <alignment horizontal="center" vertical="center" wrapText="1"/>
    </xf>
    <xf numFmtId="0" fontId="12" fillId="2" borderId="2042" xfId="3" applyFont="1" applyFill="1" applyBorder="1" applyAlignment="1">
      <alignment horizontal="center" vertical="center" wrapText="1"/>
    </xf>
    <xf numFmtId="0" fontId="12" fillId="2" borderId="2043" xfId="3" applyFont="1" applyFill="1" applyBorder="1" applyAlignment="1">
      <alignment horizontal="center" vertical="center" wrapText="1"/>
    </xf>
    <xf numFmtId="0" fontId="12" fillId="5" borderId="2041" xfId="3" applyFont="1" applyFill="1" applyBorder="1" applyAlignment="1">
      <alignment horizontal="left" vertical="top" wrapText="1"/>
    </xf>
    <xf numFmtId="0" fontId="12" fillId="5" borderId="2042" xfId="3" applyFont="1" applyFill="1" applyBorder="1" applyAlignment="1">
      <alignment horizontal="left" vertical="top" wrapText="1"/>
    </xf>
    <xf numFmtId="0" fontId="12" fillId="5" borderId="2043" xfId="3" applyFont="1" applyFill="1" applyBorder="1" applyAlignment="1">
      <alignment horizontal="left" vertical="top" wrapText="1"/>
    </xf>
    <xf numFmtId="0" fontId="15" fillId="5" borderId="2041" xfId="3" applyFont="1" applyFill="1" applyBorder="1" applyAlignment="1">
      <alignment horizontal="center" vertical="center" wrapText="1"/>
    </xf>
    <xf numFmtId="0" fontId="15" fillId="5" borderId="2043" xfId="3" applyFont="1" applyFill="1" applyBorder="1" applyAlignment="1">
      <alignment horizontal="center" vertical="center" wrapText="1"/>
    </xf>
    <xf numFmtId="0" fontId="21" fillId="0" borderId="2041" xfId="3" applyFont="1" applyBorder="1" applyAlignment="1">
      <alignment horizontal="left" vertical="center" wrapText="1"/>
    </xf>
    <xf numFmtId="0" fontId="21" fillId="0" borderId="2042" xfId="3" applyFont="1" applyBorder="1" applyAlignment="1">
      <alignment horizontal="left" vertical="center" wrapText="1"/>
    </xf>
    <xf numFmtId="0" fontId="21" fillId="0" borderId="2043" xfId="3" applyFont="1" applyBorder="1" applyAlignment="1">
      <alignment horizontal="left" vertical="center" wrapText="1"/>
    </xf>
    <xf numFmtId="0" fontId="12" fillId="2" borderId="2041" xfId="3" applyFont="1" applyFill="1" applyBorder="1" applyAlignment="1">
      <alignment horizontal="center" vertical="center"/>
    </xf>
    <xf numFmtId="0" fontId="12" fillId="2" borderId="2042" xfId="3" applyFont="1" applyFill="1" applyBorder="1" applyAlignment="1">
      <alignment horizontal="center" vertical="center"/>
    </xf>
    <xf numFmtId="0" fontId="16" fillId="0" borderId="2042" xfId="3" applyFont="1" applyBorder="1" applyAlignment="1">
      <alignment horizontal="left" vertical="center" wrapText="1"/>
    </xf>
    <xf numFmtId="0" fontId="16" fillId="0" borderId="2043" xfId="3" applyFont="1" applyBorder="1" applyAlignment="1">
      <alignment horizontal="left" vertical="center" wrapText="1"/>
    </xf>
    <xf numFmtId="0" fontId="12" fillId="2" borderId="2044" xfId="3" applyFont="1" applyFill="1" applyBorder="1" applyAlignment="1">
      <alignment horizontal="center" vertical="center"/>
    </xf>
    <xf numFmtId="0" fontId="12" fillId="2" borderId="2045" xfId="3" applyFont="1" applyFill="1" applyBorder="1" applyAlignment="1">
      <alignment horizontal="center" vertical="center"/>
    </xf>
    <xf numFmtId="0" fontId="18" fillId="0" borderId="2046" xfId="3" applyFont="1" applyBorder="1" applyAlignment="1">
      <alignment horizontal="left" vertical="center" shrinkToFit="1"/>
    </xf>
    <xf numFmtId="0" fontId="18" fillId="0" borderId="2047" xfId="3" applyFont="1" applyBorder="1" applyAlignment="1">
      <alignment horizontal="left" vertical="center" shrinkToFit="1"/>
    </xf>
    <xf numFmtId="0" fontId="18" fillId="0" borderId="2048" xfId="3" applyFont="1" applyBorder="1" applyAlignment="1">
      <alignment horizontal="left" vertical="center" shrinkToFit="1"/>
    </xf>
    <xf numFmtId="0" fontId="12" fillId="5" borderId="2055" xfId="3" applyFont="1" applyFill="1" applyBorder="1" applyAlignment="1">
      <alignment horizontal="left" vertical="top" wrapText="1"/>
    </xf>
    <xf numFmtId="0" fontId="12" fillId="5" borderId="2056" xfId="3" applyFont="1" applyFill="1" applyBorder="1" applyAlignment="1">
      <alignment horizontal="left" vertical="top" wrapText="1"/>
    </xf>
    <xf numFmtId="0" fontId="12" fillId="2" borderId="2049" xfId="3" applyFont="1" applyFill="1" applyBorder="1" applyAlignment="1">
      <alignment horizontal="center" vertical="center"/>
    </xf>
    <xf numFmtId="0" fontId="12" fillId="2" borderId="2050" xfId="3" applyFont="1" applyFill="1" applyBorder="1" applyAlignment="1">
      <alignment horizontal="center" vertical="center"/>
    </xf>
    <xf numFmtId="0" fontId="19" fillId="0" borderId="2051" xfId="3" applyFont="1" applyBorder="1" applyAlignment="1">
      <alignment horizontal="left" vertical="center" shrinkToFit="1"/>
    </xf>
    <xf numFmtId="0" fontId="19" fillId="0" borderId="2052" xfId="3" applyFont="1" applyBorder="1" applyAlignment="1">
      <alignment horizontal="left" vertical="center" shrinkToFit="1"/>
    </xf>
    <xf numFmtId="0" fontId="19" fillId="0" borderId="2053" xfId="3" applyFont="1" applyBorder="1" applyAlignment="1">
      <alignment horizontal="left" vertical="center" shrinkToFit="1"/>
    </xf>
    <xf numFmtId="0" fontId="12" fillId="2" borderId="2062" xfId="3" applyFont="1" applyFill="1" applyBorder="1" applyAlignment="1">
      <alignment horizontal="center" vertical="center"/>
    </xf>
    <xf numFmtId="0" fontId="12" fillId="2" borderId="2063" xfId="3" applyFont="1" applyFill="1" applyBorder="1" applyAlignment="1">
      <alignment horizontal="center" vertical="center"/>
    </xf>
    <xf numFmtId="0" fontId="19" fillId="0" borderId="2064" xfId="3" applyFont="1" applyBorder="1" applyAlignment="1">
      <alignment horizontal="left" vertical="center" shrinkToFit="1"/>
    </xf>
    <xf numFmtId="0" fontId="19" fillId="0" borderId="2065" xfId="3" applyFont="1" applyBorder="1" applyAlignment="1">
      <alignment horizontal="left" vertical="center" shrinkToFit="1"/>
    </xf>
    <xf numFmtId="0" fontId="19" fillId="0" borderId="2066" xfId="3" applyFont="1" applyBorder="1" applyAlignment="1">
      <alignment horizontal="left" vertical="center" shrinkToFit="1"/>
    </xf>
    <xf numFmtId="0" fontId="18" fillId="0" borderId="2051" xfId="3" applyFont="1" applyBorder="1" applyAlignment="1">
      <alignment horizontal="left" vertical="center" shrinkToFit="1"/>
    </xf>
    <xf numFmtId="0" fontId="18" fillId="0" borderId="2052" xfId="3" applyFont="1" applyBorder="1" applyAlignment="1">
      <alignment horizontal="left" vertical="center" shrinkToFit="1"/>
    </xf>
    <xf numFmtId="0" fontId="18" fillId="0" borderId="2053" xfId="3" applyFont="1" applyBorder="1" applyAlignment="1">
      <alignment horizontal="left" vertical="center" shrinkToFit="1"/>
    </xf>
    <xf numFmtId="0" fontId="12" fillId="2" borderId="2054" xfId="3" applyFont="1" applyFill="1" applyBorder="1" applyAlignment="1">
      <alignment horizontal="center" vertical="center" wrapText="1"/>
    </xf>
    <xf numFmtId="0" fontId="12" fillId="2" borderId="2055" xfId="3" applyFont="1" applyFill="1" applyBorder="1" applyAlignment="1">
      <alignment horizontal="center" vertical="center" wrapText="1"/>
    </xf>
    <xf numFmtId="0" fontId="16" fillId="0" borderId="2055" xfId="3" applyFont="1" applyBorder="1" applyAlignment="1">
      <alignment horizontal="left" vertical="center" wrapText="1"/>
    </xf>
    <xf numFmtId="0" fontId="16" fillId="0" borderId="2056" xfId="3" applyFont="1" applyBorder="1" applyAlignment="1">
      <alignment horizontal="left" vertical="center" wrapText="1"/>
    </xf>
    <xf numFmtId="0" fontId="12" fillId="2" borderId="2057" xfId="3" applyFont="1" applyFill="1" applyBorder="1" applyAlignment="1">
      <alignment horizontal="center" vertical="center"/>
    </xf>
    <xf numFmtId="0" fontId="12" fillId="2" borderId="2058" xfId="3" applyFont="1" applyFill="1" applyBorder="1" applyAlignment="1">
      <alignment horizontal="center" vertical="center"/>
    </xf>
    <xf numFmtId="0" fontId="12" fillId="2" borderId="2059" xfId="3" applyFont="1" applyFill="1" applyBorder="1" applyAlignment="1">
      <alignment horizontal="center" vertical="center"/>
    </xf>
    <xf numFmtId="0" fontId="13" fillId="0" borderId="2060" xfId="3" applyFont="1" applyBorder="1" applyAlignment="1">
      <alignment horizontal="left" vertical="top" wrapText="1"/>
    </xf>
    <xf numFmtId="0" fontId="13" fillId="0" borderId="2058" xfId="3" applyFont="1" applyBorder="1" applyAlignment="1">
      <alignment horizontal="left" vertical="top" wrapText="1"/>
    </xf>
    <xf numFmtId="0" fontId="13" fillId="0" borderId="2061" xfId="3" applyFont="1" applyBorder="1" applyAlignment="1">
      <alignment horizontal="left" vertical="top" wrapText="1"/>
    </xf>
    <xf numFmtId="0" fontId="12" fillId="2" borderId="2054" xfId="3" applyFont="1" applyFill="1" applyBorder="1" applyAlignment="1">
      <alignment horizontal="center" vertical="center"/>
    </xf>
    <xf numFmtId="0" fontId="12" fillId="2" borderId="2055" xfId="3" applyFont="1" applyFill="1" applyBorder="1" applyAlignment="1">
      <alignment horizontal="center" vertical="center"/>
    </xf>
    <xf numFmtId="0" fontId="12" fillId="2" borderId="2067" xfId="3" applyFont="1" applyFill="1" applyBorder="1" applyAlignment="1">
      <alignment horizontal="center" vertical="center" wrapText="1"/>
    </xf>
    <xf numFmtId="0" fontId="12" fillId="2" borderId="2078" xfId="3" applyFont="1" applyFill="1" applyBorder="1" applyAlignment="1">
      <alignment horizontal="center" vertical="center"/>
    </xf>
    <xf numFmtId="0" fontId="12" fillId="2" borderId="2079" xfId="3" applyFont="1" applyFill="1" applyBorder="1" applyAlignment="1">
      <alignment horizontal="center" vertical="center"/>
    </xf>
    <xf numFmtId="0" fontId="12" fillId="2" borderId="2080" xfId="3" applyFont="1" applyFill="1" applyBorder="1" applyAlignment="1">
      <alignment horizontal="center" vertical="center"/>
    </xf>
    <xf numFmtId="0" fontId="13" fillId="0" borderId="2081" xfId="3" applyFont="1" applyBorder="1" applyAlignment="1">
      <alignment horizontal="left" vertical="top" wrapText="1"/>
    </xf>
    <xf numFmtId="0" fontId="13" fillId="0" borderId="2079" xfId="3" applyFont="1" applyBorder="1" applyAlignment="1">
      <alignment horizontal="left" vertical="top" wrapText="1"/>
    </xf>
    <xf numFmtId="0" fontId="13" fillId="0" borderId="2082" xfId="3" applyFont="1" applyBorder="1" applyAlignment="1">
      <alignment horizontal="left" vertical="top" wrapText="1"/>
    </xf>
    <xf numFmtId="0" fontId="12" fillId="2" borderId="2073" xfId="3" applyFont="1" applyFill="1" applyBorder="1" applyAlignment="1">
      <alignment horizontal="center" vertical="center"/>
    </xf>
    <xf numFmtId="0" fontId="12" fillId="2" borderId="2074" xfId="3" applyFont="1" applyFill="1" applyBorder="1" applyAlignment="1">
      <alignment horizontal="center" vertical="center"/>
    </xf>
    <xf numFmtId="0" fontId="19" fillId="0" borderId="2075" xfId="3" applyFont="1" applyBorder="1" applyAlignment="1">
      <alignment horizontal="left" vertical="center" shrinkToFit="1"/>
    </xf>
    <xf numFmtId="0" fontId="19" fillId="0" borderId="2076" xfId="3" applyFont="1" applyBorder="1" applyAlignment="1">
      <alignment horizontal="left" vertical="center" shrinkToFit="1"/>
    </xf>
    <xf numFmtId="0" fontId="19" fillId="0" borderId="2077" xfId="3" applyFont="1" applyBorder="1" applyAlignment="1">
      <alignment horizontal="left" vertical="center" shrinkToFit="1"/>
    </xf>
    <xf numFmtId="0" fontId="12" fillId="2" borderId="2068" xfId="3" applyFont="1" applyFill="1" applyBorder="1" applyAlignment="1">
      <alignment horizontal="center" vertical="center"/>
    </xf>
    <xf numFmtId="0" fontId="12" fillId="2" borderId="2069" xfId="3" applyFont="1" applyFill="1" applyBorder="1" applyAlignment="1">
      <alignment horizontal="center" vertical="center"/>
    </xf>
    <xf numFmtId="0" fontId="18" fillId="0" borderId="2070" xfId="3" applyFont="1" applyBorder="1" applyAlignment="1">
      <alignment horizontal="left" vertical="center" shrinkToFit="1"/>
    </xf>
    <xf numFmtId="0" fontId="18" fillId="0" borderId="2071" xfId="3" applyFont="1" applyBorder="1" applyAlignment="1">
      <alignment horizontal="left" vertical="center" shrinkToFit="1"/>
    </xf>
    <xf numFmtId="0" fontId="18" fillId="0" borderId="2072" xfId="3" applyFont="1" applyBorder="1" applyAlignment="1">
      <alignment horizontal="left" vertical="center" shrinkToFit="1"/>
    </xf>
    <xf numFmtId="0" fontId="18" fillId="0" borderId="2075" xfId="3" applyFont="1" applyBorder="1" applyAlignment="1">
      <alignment horizontal="left" vertical="center" shrinkToFit="1"/>
    </xf>
    <xf numFmtId="0" fontId="18" fillId="0" borderId="2076" xfId="3" applyFont="1" applyBorder="1" applyAlignment="1">
      <alignment horizontal="left" vertical="center" shrinkToFit="1"/>
    </xf>
    <xf numFmtId="0" fontId="18" fillId="0" borderId="2077" xfId="3" applyFont="1" applyBorder="1" applyAlignment="1">
      <alignment horizontal="left" vertical="center" shrinkToFit="1"/>
    </xf>
    <xf numFmtId="0" fontId="12" fillId="2" borderId="2083" xfId="3" applyFont="1" applyFill="1" applyBorder="1" applyAlignment="1">
      <alignment horizontal="center" vertical="center"/>
    </xf>
    <xf numFmtId="0" fontId="12" fillId="2" borderId="2084" xfId="3" applyFont="1" applyFill="1" applyBorder="1" applyAlignment="1">
      <alignment horizontal="center" vertical="center"/>
    </xf>
    <xf numFmtId="0" fontId="19" fillId="0" borderId="2085" xfId="3" applyFont="1" applyBorder="1" applyAlignment="1">
      <alignment horizontal="left" vertical="center" shrinkToFit="1"/>
    </xf>
    <xf numFmtId="0" fontId="19" fillId="0" borderId="2086" xfId="3" applyFont="1" applyBorder="1" applyAlignment="1">
      <alignment horizontal="left" vertical="center" shrinkToFit="1"/>
    </xf>
    <xf numFmtId="0" fontId="19" fillId="0" borderId="2087" xfId="3" applyFont="1" applyBorder="1" applyAlignment="1">
      <alignment horizontal="left" vertical="center" shrinkToFit="1"/>
    </xf>
    <xf numFmtId="0" fontId="12" fillId="2" borderId="2088" xfId="3" applyFont="1" applyFill="1" applyBorder="1" applyAlignment="1">
      <alignment horizontal="center" vertical="center" wrapText="1"/>
    </xf>
    <xf numFmtId="0" fontId="12" fillId="2" borderId="2089" xfId="3" applyFont="1" applyFill="1" applyBorder="1" applyAlignment="1">
      <alignment horizontal="center" vertical="center" wrapText="1"/>
    </xf>
    <xf numFmtId="0" fontId="12" fillId="2" borderId="2090" xfId="3" applyFont="1" applyFill="1" applyBorder="1" applyAlignment="1">
      <alignment horizontal="center" vertical="center" wrapText="1"/>
    </xf>
    <xf numFmtId="0" fontId="12" fillId="5" borderId="2088" xfId="3" applyFont="1" applyFill="1" applyBorder="1" applyAlignment="1">
      <alignment horizontal="left" vertical="top" wrapText="1"/>
    </xf>
    <xf numFmtId="0" fontId="12" fillId="5" borderId="2089" xfId="3" applyFont="1" applyFill="1" applyBorder="1" applyAlignment="1">
      <alignment horizontal="left" vertical="top" wrapText="1"/>
    </xf>
    <xf numFmtId="0" fontId="12" fillId="5" borderId="2090" xfId="3" applyFont="1" applyFill="1" applyBorder="1" applyAlignment="1">
      <alignment horizontal="left" vertical="top" wrapText="1"/>
    </xf>
    <xf numFmtId="0" fontId="15" fillId="5" borderId="2088" xfId="3" applyFont="1" applyFill="1" applyBorder="1" applyAlignment="1">
      <alignment horizontal="center" vertical="center" wrapText="1"/>
    </xf>
    <xf numFmtId="0" fontId="15" fillId="5" borderId="2090" xfId="3" applyFont="1" applyFill="1" applyBorder="1" applyAlignment="1">
      <alignment horizontal="center" vertical="center" wrapText="1"/>
    </xf>
    <xf numFmtId="0" fontId="21" fillId="0" borderId="2088" xfId="3" applyFont="1" applyBorder="1" applyAlignment="1">
      <alignment horizontal="left" vertical="center" wrapText="1"/>
    </xf>
    <xf numFmtId="0" fontId="21" fillId="0" borderId="2089" xfId="3" applyFont="1" applyBorder="1" applyAlignment="1">
      <alignment horizontal="left" vertical="center" wrapText="1"/>
    </xf>
    <xf numFmtId="0" fontId="21" fillId="0" borderId="2090" xfId="3" applyFont="1" applyBorder="1" applyAlignment="1">
      <alignment horizontal="left" vertical="center" wrapText="1"/>
    </xf>
    <xf numFmtId="0" fontId="12" fillId="2" borderId="2088" xfId="3" applyFont="1" applyFill="1" applyBorder="1" applyAlignment="1">
      <alignment horizontal="center" vertical="center"/>
    </xf>
    <xf numFmtId="0" fontId="12" fillId="2" borderId="2089" xfId="3" applyFont="1" applyFill="1" applyBorder="1" applyAlignment="1">
      <alignment horizontal="center" vertical="center"/>
    </xf>
    <xf numFmtId="0" fontId="16" fillId="0" borderId="2089" xfId="3" applyFont="1" applyBorder="1" applyAlignment="1">
      <alignment horizontal="left" vertical="center" wrapText="1"/>
    </xf>
    <xf numFmtId="0" fontId="16" fillId="0" borderId="2090" xfId="3" applyFont="1" applyBorder="1" applyAlignment="1">
      <alignment horizontal="left" vertical="center" wrapText="1"/>
    </xf>
    <xf numFmtId="0" fontId="12" fillId="2" borderId="2091" xfId="3" applyFont="1" applyFill="1" applyBorder="1" applyAlignment="1">
      <alignment horizontal="center" vertical="center"/>
    </xf>
    <xf numFmtId="0" fontId="12" fillId="2" borderId="2092" xfId="3" applyFont="1" applyFill="1" applyBorder="1" applyAlignment="1">
      <alignment horizontal="center" vertical="center"/>
    </xf>
    <xf numFmtId="0" fontId="18" fillId="0" borderId="2093" xfId="3" applyFont="1" applyBorder="1" applyAlignment="1">
      <alignment horizontal="left" vertical="center" shrinkToFit="1"/>
    </xf>
    <xf numFmtId="0" fontId="18" fillId="0" borderId="2094" xfId="3" applyFont="1" applyBorder="1" applyAlignment="1">
      <alignment horizontal="left" vertical="center" shrinkToFit="1"/>
    </xf>
    <xf numFmtId="0" fontId="18" fillId="0" borderId="2095" xfId="3" applyFont="1" applyBorder="1" applyAlignment="1">
      <alignment horizontal="left" vertical="center" shrinkToFit="1"/>
    </xf>
    <xf numFmtId="0" fontId="12" fillId="5" borderId="2102" xfId="3" applyFont="1" applyFill="1" applyBorder="1" applyAlignment="1">
      <alignment horizontal="left" vertical="top" wrapText="1"/>
    </xf>
    <xf numFmtId="0" fontId="12" fillId="5" borderId="2103" xfId="3" applyFont="1" applyFill="1" applyBorder="1" applyAlignment="1">
      <alignment horizontal="left" vertical="top" wrapText="1"/>
    </xf>
    <xf numFmtId="0" fontId="12" fillId="2" borderId="2096" xfId="3" applyFont="1" applyFill="1" applyBorder="1" applyAlignment="1">
      <alignment horizontal="center" vertical="center"/>
    </xf>
    <xf numFmtId="0" fontId="12" fillId="2" borderId="2097" xfId="3" applyFont="1" applyFill="1" applyBorder="1" applyAlignment="1">
      <alignment horizontal="center" vertical="center"/>
    </xf>
    <xf numFmtId="0" fontId="19" fillId="0" borderId="2098" xfId="3" applyFont="1" applyBorder="1" applyAlignment="1">
      <alignment horizontal="left" vertical="center" shrinkToFit="1"/>
    </xf>
    <xf numFmtId="0" fontId="19" fillId="0" borderId="2099" xfId="3" applyFont="1" applyBorder="1" applyAlignment="1">
      <alignment horizontal="left" vertical="center" shrinkToFit="1"/>
    </xf>
    <xf numFmtId="0" fontId="19" fillId="0" borderId="2100" xfId="3" applyFont="1" applyBorder="1" applyAlignment="1">
      <alignment horizontal="left" vertical="center" shrinkToFit="1"/>
    </xf>
    <xf numFmtId="0" fontId="12" fillId="2" borderId="2109" xfId="3" applyFont="1" applyFill="1" applyBorder="1" applyAlignment="1">
      <alignment horizontal="center" vertical="center"/>
    </xf>
    <xf numFmtId="0" fontId="12" fillId="2" borderId="2110" xfId="3" applyFont="1" applyFill="1" applyBorder="1" applyAlignment="1">
      <alignment horizontal="center" vertical="center"/>
    </xf>
    <xf numFmtId="0" fontId="19" fillId="0" borderId="2111" xfId="3" applyFont="1" applyBorder="1" applyAlignment="1">
      <alignment horizontal="left" vertical="center" shrinkToFit="1"/>
    </xf>
    <xf numFmtId="0" fontId="19" fillId="0" borderId="2112" xfId="3" applyFont="1" applyBorder="1" applyAlignment="1">
      <alignment horizontal="left" vertical="center" shrinkToFit="1"/>
    </xf>
    <xf numFmtId="0" fontId="19" fillId="0" borderId="2113" xfId="3" applyFont="1" applyBorder="1" applyAlignment="1">
      <alignment horizontal="left" vertical="center" shrinkToFit="1"/>
    </xf>
    <xf numFmtId="0" fontId="18" fillId="0" borderId="2098" xfId="3" applyFont="1" applyBorder="1" applyAlignment="1">
      <alignment horizontal="left" vertical="center" shrinkToFit="1"/>
    </xf>
    <xf numFmtId="0" fontId="18" fillId="0" borderId="2099" xfId="3" applyFont="1" applyBorder="1" applyAlignment="1">
      <alignment horizontal="left" vertical="center" shrinkToFit="1"/>
    </xf>
    <xf numFmtId="0" fontId="18" fillId="0" borderId="2100" xfId="3" applyFont="1" applyBorder="1" applyAlignment="1">
      <alignment horizontal="left" vertical="center" shrinkToFit="1"/>
    </xf>
    <xf numFmtId="0" fontId="12" fillId="2" borderId="2101" xfId="3" applyFont="1" applyFill="1" applyBorder="1" applyAlignment="1">
      <alignment horizontal="center" vertical="center" wrapText="1"/>
    </xf>
    <xf numFmtId="0" fontId="12" fillId="2" borderId="2102" xfId="3" applyFont="1" applyFill="1" applyBorder="1" applyAlignment="1">
      <alignment horizontal="center" vertical="center" wrapText="1"/>
    </xf>
    <xf numFmtId="0" fontId="16" fillId="0" borderId="2102" xfId="3" applyFont="1" applyBorder="1" applyAlignment="1">
      <alignment horizontal="left" vertical="center" wrapText="1"/>
    </xf>
    <xf numFmtId="0" fontId="16" fillId="0" borderId="2103" xfId="3" applyFont="1" applyBorder="1" applyAlignment="1">
      <alignment horizontal="left" vertical="center" wrapText="1"/>
    </xf>
    <xf numFmtId="0" fontId="12" fillId="2" borderId="2104" xfId="3" applyFont="1" applyFill="1" applyBorder="1" applyAlignment="1">
      <alignment horizontal="center" vertical="center"/>
    </xf>
    <xf numFmtId="0" fontId="12" fillId="2" borderId="2105" xfId="3" applyFont="1" applyFill="1" applyBorder="1" applyAlignment="1">
      <alignment horizontal="center" vertical="center"/>
    </xf>
    <xf numFmtId="0" fontId="12" fillId="2" borderId="2106" xfId="3" applyFont="1" applyFill="1" applyBorder="1" applyAlignment="1">
      <alignment horizontal="center" vertical="center"/>
    </xf>
    <xf numFmtId="0" fontId="13" fillId="0" borderId="2107" xfId="3" applyFont="1" applyBorder="1" applyAlignment="1">
      <alignment horizontal="left" vertical="top" wrapText="1"/>
    </xf>
    <xf numFmtId="0" fontId="13" fillId="0" borderId="2105" xfId="3" applyFont="1" applyBorder="1" applyAlignment="1">
      <alignment horizontal="left" vertical="top" wrapText="1"/>
    </xf>
    <xf numFmtId="0" fontId="13" fillId="0" borderId="2108" xfId="3" applyFont="1" applyBorder="1" applyAlignment="1">
      <alignment horizontal="left" vertical="top" wrapText="1"/>
    </xf>
    <xf numFmtId="0" fontId="12" fillId="2" borderId="2101" xfId="3" applyFont="1" applyFill="1" applyBorder="1" applyAlignment="1">
      <alignment horizontal="center" vertical="center"/>
    </xf>
    <xf numFmtId="0" fontId="12" fillId="2" borderId="2102" xfId="3" applyFont="1" applyFill="1" applyBorder="1" applyAlignment="1">
      <alignment horizontal="center" vertical="center"/>
    </xf>
    <xf numFmtId="0" fontId="12" fillId="2" borderId="2114" xfId="3" applyFont="1" applyFill="1" applyBorder="1" applyAlignment="1">
      <alignment horizontal="center" vertical="center" wrapText="1"/>
    </xf>
    <xf numFmtId="0" fontId="12" fillId="2" borderId="2125" xfId="3" applyFont="1" applyFill="1" applyBorder="1" applyAlignment="1">
      <alignment horizontal="center" vertical="center"/>
    </xf>
    <xf numFmtId="0" fontId="12" fillId="2" borderId="2126" xfId="3" applyFont="1" applyFill="1" applyBorder="1" applyAlignment="1">
      <alignment horizontal="center" vertical="center"/>
    </xf>
    <xf numFmtId="0" fontId="12" fillId="2" borderId="2127" xfId="3" applyFont="1" applyFill="1" applyBorder="1" applyAlignment="1">
      <alignment horizontal="center" vertical="center"/>
    </xf>
    <xf numFmtId="0" fontId="13" fillId="0" borderId="2128" xfId="3" applyFont="1" applyBorder="1" applyAlignment="1">
      <alignment horizontal="left" vertical="top" wrapText="1"/>
    </xf>
    <xf numFmtId="0" fontId="13" fillId="0" borderId="2126" xfId="3" applyFont="1" applyBorder="1" applyAlignment="1">
      <alignment horizontal="left" vertical="top" wrapText="1"/>
    </xf>
    <xf numFmtId="0" fontId="13" fillId="0" borderId="2129" xfId="3" applyFont="1" applyBorder="1" applyAlignment="1">
      <alignment horizontal="left" vertical="top" wrapText="1"/>
    </xf>
    <xf numFmtId="0" fontId="12" fillId="2" borderId="2120" xfId="3" applyFont="1" applyFill="1" applyBorder="1" applyAlignment="1">
      <alignment horizontal="center" vertical="center"/>
    </xf>
    <xf numFmtId="0" fontId="12" fillId="2" borderId="2121" xfId="3" applyFont="1" applyFill="1" applyBorder="1" applyAlignment="1">
      <alignment horizontal="center" vertical="center"/>
    </xf>
    <xf numFmtId="0" fontId="19" fillId="0" borderId="2122" xfId="3" applyFont="1" applyBorder="1" applyAlignment="1">
      <alignment horizontal="left" vertical="center" shrinkToFit="1"/>
    </xf>
    <xf numFmtId="0" fontId="19" fillId="0" borderId="2123" xfId="3" applyFont="1" applyBorder="1" applyAlignment="1">
      <alignment horizontal="left" vertical="center" shrinkToFit="1"/>
    </xf>
    <xf numFmtId="0" fontId="19" fillId="0" borderId="2124" xfId="3" applyFont="1" applyBorder="1" applyAlignment="1">
      <alignment horizontal="left" vertical="center" shrinkToFit="1"/>
    </xf>
    <xf numFmtId="0" fontId="12" fillId="2" borderId="2115" xfId="3" applyFont="1" applyFill="1" applyBorder="1" applyAlignment="1">
      <alignment horizontal="center" vertical="center"/>
    </xf>
    <xf numFmtId="0" fontId="12" fillId="2" borderId="2116" xfId="3" applyFont="1" applyFill="1" applyBorder="1" applyAlignment="1">
      <alignment horizontal="center" vertical="center"/>
    </xf>
    <xf numFmtId="0" fontId="18" fillId="0" borderId="2117" xfId="3" applyFont="1" applyBorder="1" applyAlignment="1">
      <alignment horizontal="left" vertical="center" shrinkToFit="1"/>
    </xf>
    <xf numFmtId="0" fontId="18" fillId="0" borderId="2118" xfId="3" applyFont="1" applyBorder="1" applyAlignment="1">
      <alignment horizontal="left" vertical="center" shrinkToFit="1"/>
    </xf>
    <xf numFmtId="0" fontId="18" fillId="0" borderId="2119" xfId="3" applyFont="1" applyBorder="1" applyAlignment="1">
      <alignment horizontal="left" vertical="center" shrinkToFit="1"/>
    </xf>
    <xf numFmtId="0" fontId="18" fillId="0" borderId="2122" xfId="3" applyFont="1" applyBorder="1" applyAlignment="1">
      <alignment horizontal="left" vertical="center" shrinkToFit="1"/>
    </xf>
    <xf numFmtId="0" fontId="18" fillId="0" borderId="2123" xfId="3" applyFont="1" applyBorder="1" applyAlignment="1">
      <alignment horizontal="left" vertical="center" shrinkToFit="1"/>
    </xf>
    <xf numFmtId="0" fontId="18" fillId="0" borderId="2124" xfId="3" applyFont="1" applyBorder="1" applyAlignment="1">
      <alignment horizontal="left" vertical="center" shrinkToFit="1"/>
    </xf>
    <xf numFmtId="0" fontId="12" fillId="2" borderId="2130" xfId="3" applyFont="1" applyFill="1" applyBorder="1" applyAlignment="1">
      <alignment horizontal="center" vertical="center"/>
    </xf>
    <xf numFmtId="0" fontId="12" fillId="2" borderId="2131" xfId="3" applyFont="1" applyFill="1" applyBorder="1" applyAlignment="1">
      <alignment horizontal="center" vertical="center"/>
    </xf>
    <xf numFmtId="0" fontId="19" fillId="0" borderId="2132" xfId="3" applyFont="1" applyBorder="1" applyAlignment="1">
      <alignment horizontal="left" vertical="center" shrinkToFit="1"/>
    </xf>
    <xf numFmtId="0" fontId="19" fillId="0" borderId="2133" xfId="3" applyFont="1" applyBorder="1" applyAlignment="1">
      <alignment horizontal="left" vertical="center" shrinkToFit="1"/>
    </xf>
    <xf numFmtId="0" fontId="19" fillId="0" borderId="2134" xfId="3" applyFont="1" applyBorder="1" applyAlignment="1">
      <alignment horizontal="left" vertical="center" shrinkToFit="1"/>
    </xf>
    <xf numFmtId="0" fontId="12" fillId="2" borderId="2135" xfId="3" applyFont="1" applyFill="1" applyBorder="1" applyAlignment="1">
      <alignment horizontal="center" vertical="center" wrapText="1"/>
    </xf>
    <xf numFmtId="0" fontId="12" fillId="2" borderId="2136" xfId="3" applyFont="1" applyFill="1" applyBorder="1" applyAlignment="1">
      <alignment horizontal="center" vertical="center" wrapText="1"/>
    </xf>
    <xf numFmtId="0" fontId="12" fillId="2" borderId="2137" xfId="3" applyFont="1" applyFill="1" applyBorder="1" applyAlignment="1">
      <alignment horizontal="center" vertical="center" wrapText="1"/>
    </xf>
    <xf numFmtId="0" fontId="12" fillId="5" borderId="2135" xfId="3" applyFont="1" applyFill="1" applyBorder="1" applyAlignment="1">
      <alignment horizontal="left" vertical="top" wrapText="1"/>
    </xf>
    <xf numFmtId="0" fontId="12" fillId="5" borderId="2136" xfId="3" applyFont="1" applyFill="1" applyBorder="1" applyAlignment="1">
      <alignment horizontal="left" vertical="top" wrapText="1"/>
    </xf>
    <xf numFmtId="0" fontId="12" fillId="5" borderId="2137" xfId="3" applyFont="1" applyFill="1" applyBorder="1" applyAlignment="1">
      <alignment horizontal="left" vertical="top" wrapText="1"/>
    </xf>
    <xf numFmtId="0" fontId="15" fillId="5" borderId="2135" xfId="3" applyFont="1" applyFill="1" applyBorder="1" applyAlignment="1">
      <alignment horizontal="center" vertical="center" wrapText="1"/>
    </xf>
    <xf numFmtId="0" fontId="15" fillId="5" borderId="2137" xfId="3" applyFont="1" applyFill="1" applyBorder="1" applyAlignment="1">
      <alignment horizontal="center" vertical="center" wrapText="1"/>
    </xf>
    <xf numFmtId="0" fontId="21" fillId="0" borderId="2135" xfId="3" applyFont="1" applyBorder="1" applyAlignment="1">
      <alignment horizontal="left" vertical="center" wrapText="1"/>
    </xf>
    <xf numFmtId="0" fontId="21" fillId="0" borderId="2136" xfId="3" applyFont="1" applyBorder="1" applyAlignment="1">
      <alignment horizontal="left" vertical="center" wrapText="1"/>
    </xf>
    <xf numFmtId="0" fontId="21" fillId="0" borderId="2137" xfId="3" applyFont="1" applyBorder="1" applyAlignment="1">
      <alignment horizontal="left" vertical="center" wrapText="1"/>
    </xf>
    <xf numFmtId="0" fontId="12" fillId="2" borderId="2135" xfId="3" applyFont="1" applyFill="1" applyBorder="1" applyAlignment="1">
      <alignment horizontal="center" vertical="center"/>
    </xf>
    <xf numFmtId="0" fontId="12" fillId="2" borderId="2136" xfId="3" applyFont="1" applyFill="1" applyBorder="1" applyAlignment="1">
      <alignment horizontal="center" vertical="center"/>
    </xf>
    <xf numFmtId="0" fontId="16" fillId="0" borderId="2136" xfId="3" applyFont="1" applyBorder="1" applyAlignment="1">
      <alignment horizontal="left" vertical="center" wrapText="1"/>
    </xf>
    <xf numFmtId="0" fontId="16" fillId="0" borderId="2137" xfId="3" applyFont="1" applyBorder="1" applyAlignment="1">
      <alignment horizontal="left" vertical="center" wrapText="1"/>
    </xf>
    <xf numFmtId="0" fontId="12" fillId="2" borderId="2138" xfId="3" applyFont="1" applyFill="1" applyBorder="1" applyAlignment="1">
      <alignment horizontal="center" vertical="center"/>
    </xf>
    <xf numFmtId="0" fontId="12" fillId="2" borderId="2139" xfId="3" applyFont="1" applyFill="1" applyBorder="1" applyAlignment="1">
      <alignment horizontal="center" vertical="center"/>
    </xf>
    <xf numFmtId="0" fontId="18" fillId="0" borderId="2140" xfId="3" applyFont="1" applyBorder="1" applyAlignment="1">
      <alignment horizontal="left" vertical="center" shrinkToFit="1"/>
    </xf>
    <xf numFmtId="0" fontId="18" fillId="0" borderId="2141" xfId="3" applyFont="1" applyBorder="1" applyAlignment="1">
      <alignment horizontal="left" vertical="center" shrinkToFit="1"/>
    </xf>
    <xf numFmtId="0" fontId="18" fillId="0" borderId="2142" xfId="3" applyFont="1" applyBorder="1" applyAlignment="1">
      <alignment horizontal="left" vertical="center" shrinkToFit="1"/>
    </xf>
    <xf numFmtId="0" fontId="12" fillId="5" borderId="2149" xfId="3" applyFont="1" applyFill="1" applyBorder="1" applyAlignment="1">
      <alignment horizontal="left" vertical="top" wrapText="1"/>
    </xf>
    <xf numFmtId="0" fontId="12" fillId="5" borderId="2150" xfId="3" applyFont="1" applyFill="1" applyBorder="1" applyAlignment="1">
      <alignment horizontal="left" vertical="top" wrapText="1"/>
    </xf>
    <xf numFmtId="0" fontId="12" fillId="2" borderId="2143" xfId="3" applyFont="1" applyFill="1" applyBorder="1" applyAlignment="1">
      <alignment horizontal="center" vertical="center"/>
    </xf>
    <xf numFmtId="0" fontId="12" fillId="2" borderId="2144" xfId="3" applyFont="1" applyFill="1" applyBorder="1" applyAlignment="1">
      <alignment horizontal="center" vertical="center"/>
    </xf>
    <xf numFmtId="0" fontId="19" fillId="0" borderId="2145" xfId="3" applyFont="1" applyBorder="1" applyAlignment="1">
      <alignment horizontal="left" vertical="center" shrinkToFit="1"/>
    </xf>
    <xf numFmtId="0" fontId="19" fillId="0" borderId="2146" xfId="3" applyFont="1" applyBorder="1" applyAlignment="1">
      <alignment horizontal="left" vertical="center" shrinkToFit="1"/>
    </xf>
    <xf numFmtId="0" fontId="19" fillId="0" borderId="2147" xfId="3" applyFont="1" applyBorder="1" applyAlignment="1">
      <alignment horizontal="left" vertical="center" shrinkToFit="1"/>
    </xf>
    <xf numFmtId="0" fontId="12" fillId="2" borderId="2156" xfId="3" applyFont="1" applyFill="1" applyBorder="1" applyAlignment="1">
      <alignment horizontal="center" vertical="center"/>
    </xf>
    <xf numFmtId="0" fontId="12" fillId="2" borderId="2157" xfId="3" applyFont="1" applyFill="1" applyBorder="1" applyAlignment="1">
      <alignment horizontal="center" vertical="center"/>
    </xf>
    <xf numFmtId="0" fontId="19" fillId="0" borderId="2158" xfId="3" applyFont="1" applyBorder="1" applyAlignment="1">
      <alignment horizontal="left" vertical="center" shrinkToFit="1"/>
    </xf>
    <xf numFmtId="0" fontId="19" fillId="0" borderId="2159" xfId="3" applyFont="1" applyBorder="1" applyAlignment="1">
      <alignment horizontal="left" vertical="center" shrinkToFit="1"/>
    </xf>
    <xf numFmtId="0" fontId="19" fillId="0" borderId="2160" xfId="3" applyFont="1" applyBorder="1" applyAlignment="1">
      <alignment horizontal="left" vertical="center" shrinkToFit="1"/>
    </xf>
    <xf numFmtId="0" fontId="18" fillId="0" borderId="2145" xfId="3" applyFont="1" applyBorder="1" applyAlignment="1">
      <alignment horizontal="left" vertical="center" shrinkToFit="1"/>
    </xf>
    <xf numFmtId="0" fontId="18" fillId="0" borderId="2146" xfId="3" applyFont="1" applyBorder="1" applyAlignment="1">
      <alignment horizontal="left" vertical="center" shrinkToFit="1"/>
    </xf>
    <xf numFmtId="0" fontId="18" fillId="0" borderId="2147" xfId="3" applyFont="1" applyBorder="1" applyAlignment="1">
      <alignment horizontal="left" vertical="center" shrinkToFit="1"/>
    </xf>
    <xf numFmtId="0" fontId="12" fillId="2" borderId="2148" xfId="3" applyFont="1" applyFill="1" applyBorder="1" applyAlignment="1">
      <alignment horizontal="center" vertical="center" wrapText="1"/>
    </xf>
    <xf numFmtId="0" fontId="12" fillId="2" borderId="2149" xfId="3" applyFont="1" applyFill="1" applyBorder="1" applyAlignment="1">
      <alignment horizontal="center" vertical="center" wrapText="1"/>
    </xf>
    <xf numFmtId="0" fontId="16" fillId="0" borderId="2149" xfId="3" applyFont="1" applyBorder="1" applyAlignment="1">
      <alignment horizontal="left" vertical="center" wrapText="1"/>
    </xf>
    <xf numFmtId="0" fontId="16" fillId="0" borderId="2150" xfId="3" applyFont="1" applyBorder="1" applyAlignment="1">
      <alignment horizontal="left" vertical="center" wrapText="1"/>
    </xf>
    <xf numFmtId="0" fontId="12" fillId="2" borderId="2151" xfId="3" applyFont="1" applyFill="1" applyBorder="1" applyAlignment="1">
      <alignment horizontal="center" vertical="center"/>
    </xf>
    <xf numFmtId="0" fontId="12" fillId="2" borderId="2152" xfId="3" applyFont="1" applyFill="1" applyBorder="1" applyAlignment="1">
      <alignment horizontal="center" vertical="center"/>
    </xf>
    <xf numFmtId="0" fontId="12" fillId="2" borderId="2153" xfId="3" applyFont="1" applyFill="1" applyBorder="1" applyAlignment="1">
      <alignment horizontal="center" vertical="center"/>
    </xf>
    <xf numFmtId="0" fontId="13" fillId="0" borderId="2154" xfId="3" applyFont="1" applyBorder="1" applyAlignment="1">
      <alignment horizontal="left" vertical="top" wrapText="1"/>
    </xf>
    <xf numFmtId="0" fontId="13" fillId="0" borderId="2152" xfId="3" applyFont="1" applyBorder="1" applyAlignment="1">
      <alignment horizontal="left" vertical="top" wrapText="1"/>
    </xf>
    <xf numFmtId="0" fontId="13" fillId="0" borderId="2155" xfId="3" applyFont="1" applyBorder="1" applyAlignment="1">
      <alignment horizontal="left" vertical="top" wrapText="1"/>
    </xf>
    <xf numFmtId="0" fontId="12" fillId="2" borderId="2148" xfId="3" applyFont="1" applyFill="1" applyBorder="1" applyAlignment="1">
      <alignment horizontal="center" vertical="center"/>
    </xf>
    <xf numFmtId="0" fontId="12" fillId="2" borderId="2149" xfId="3" applyFont="1" applyFill="1" applyBorder="1" applyAlignment="1">
      <alignment horizontal="center" vertical="center"/>
    </xf>
    <xf numFmtId="0" fontId="12" fillId="2" borderId="2161" xfId="3" applyFont="1" applyFill="1" applyBorder="1" applyAlignment="1">
      <alignment horizontal="center" vertical="center" wrapText="1"/>
    </xf>
    <xf numFmtId="0" fontId="12" fillId="2" borderId="2172" xfId="3" applyFont="1" applyFill="1" applyBorder="1" applyAlignment="1">
      <alignment horizontal="center" vertical="center"/>
    </xf>
    <xf numFmtId="0" fontId="12" fillId="2" borderId="2173" xfId="3" applyFont="1" applyFill="1" applyBorder="1" applyAlignment="1">
      <alignment horizontal="center" vertical="center"/>
    </xf>
    <xf numFmtId="0" fontId="12" fillId="2" borderId="2174" xfId="3" applyFont="1" applyFill="1" applyBorder="1" applyAlignment="1">
      <alignment horizontal="center" vertical="center"/>
    </xf>
    <xf numFmtId="0" fontId="13" fillId="0" borderId="2175" xfId="3" applyFont="1" applyBorder="1" applyAlignment="1">
      <alignment horizontal="left" vertical="top" wrapText="1"/>
    </xf>
    <xf numFmtId="0" fontId="13" fillId="0" borderId="2173" xfId="3" applyFont="1" applyBorder="1" applyAlignment="1">
      <alignment horizontal="left" vertical="top" wrapText="1"/>
    </xf>
    <xf numFmtId="0" fontId="13" fillId="0" borderId="2176" xfId="3" applyFont="1" applyBorder="1" applyAlignment="1">
      <alignment horizontal="left" vertical="top" wrapText="1"/>
    </xf>
    <xf numFmtId="0" fontId="12" fillId="2" borderId="2167" xfId="3" applyFont="1" applyFill="1" applyBorder="1" applyAlignment="1">
      <alignment horizontal="center" vertical="center"/>
    </xf>
    <xf numFmtId="0" fontId="12" fillId="2" borderId="2168" xfId="3" applyFont="1" applyFill="1" applyBorder="1" applyAlignment="1">
      <alignment horizontal="center" vertical="center"/>
    </xf>
    <xf numFmtId="0" fontId="19" fillId="0" borderId="2169" xfId="3" applyFont="1" applyBorder="1" applyAlignment="1">
      <alignment horizontal="left" vertical="center" shrinkToFit="1"/>
    </xf>
    <xf numFmtId="0" fontId="19" fillId="0" borderId="2170" xfId="3" applyFont="1" applyBorder="1" applyAlignment="1">
      <alignment horizontal="left" vertical="center" shrinkToFit="1"/>
    </xf>
    <xf numFmtId="0" fontId="19" fillId="0" borderId="2171" xfId="3" applyFont="1" applyBorder="1" applyAlignment="1">
      <alignment horizontal="left" vertical="center" shrinkToFit="1"/>
    </xf>
    <xf numFmtId="0" fontId="12" fillId="2" borderId="2162" xfId="3" applyFont="1" applyFill="1" applyBorder="1" applyAlignment="1">
      <alignment horizontal="center" vertical="center"/>
    </xf>
    <xf numFmtId="0" fontId="12" fillId="2" borderId="2163" xfId="3" applyFont="1" applyFill="1" applyBorder="1" applyAlignment="1">
      <alignment horizontal="center" vertical="center"/>
    </xf>
    <xf numFmtId="0" fontId="18" fillId="0" borderId="2164" xfId="3" applyFont="1" applyBorder="1" applyAlignment="1">
      <alignment horizontal="left" vertical="center" shrinkToFit="1"/>
    </xf>
    <xf numFmtId="0" fontId="18" fillId="0" borderId="2165" xfId="3" applyFont="1" applyBorder="1" applyAlignment="1">
      <alignment horizontal="left" vertical="center" shrinkToFit="1"/>
    </xf>
    <xf numFmtId="0" fontId="18" fillId="0" borderId="2166" xfId="3" applyFont="1" applyBorder="1" applyAlignment="1">
      <alignment horizontal="left" vertical="center" shrinkToFit="1"/>
    </xf>
    <xf numFmtId="0" fontId="18" fillId="0" borderId="2169" xfId="3" applyFont="1" applyBorder="1" applyAlignment="1">
      <alignment horizontal="left" vertical="center" shrinkToFit="1"/>
    </xf>
    <xf numFmtId="0" fontId="18" fillId="0" borderId="2170" xfId="3" applyFont="1" applyBorder="1" applyAlignment="1">
      <alignment horizontal="left" vertical="center" shrinkToFit="1"/>
    </xf>
    <xf numFmtId="0" fontId="18" fillId="0" borderId="2171" xfId="3" applyFont="1" applyBorder="1" applyAlignment="1">
      <alignment horizontal="left" vertical="center" shrinkToFit="1"/>
    </xf>
    <xf numFmtId="0" fontId="12" fillId="2" borderId="2177" xfId="3" applyFont="1" applyFill="1" applyBorder="1" applyAlignment="1">
      <alignment horizontal="center" vertical="center"/>
    </xf>
    <xf numFmtId="0" fontId="12" fillId="2" borderId="2178" xfId="3" applyFont="1" applyFill="1" applyBorder="1" applyAlignment="1">
      <alignment horizontal="center" vertical="center"/>
    </xf>
    <xf numFmtId="0" fontId="19" fillId="0" borderId="2179" xfId="3" applyFont="1" applyBorder="1" applyAlignment="1">
      <alignment horizontal="left" vertical="center" shrinkToFit="1"/>
    </xf>
    <xf numFmtId="0" fontId="19" fillId="0" borderId="2180" xfId="3" applyFont="1" applyBorder="1" applyAlignment="1">
      <alignment horizontal="left" vertical="center" shrinkToFit="1"/>
    </xf>
    <xf numFmtId="0" fontId="19" fillId="0" borderId="2181" xfId="3" applyFont="1" applyBorder="1" applyAlignment="1">
      <alignment horizontal="left" vertical="center" shrinkToFit="1"/>
    </xf>
    <xf numFmtId="0" fontId="12" fillId="2" borderId="2182" xfId="3" applyFont="1" applyFill="1" applyBorder="1" applyAlignment="1">
      <alignment horizontal="center" vertical="center" wrapText="1"/>
    </xf>
    <xf numFmtId="0" fontId="12" fillId="2" borderId="2183" xfId="3" applyFont="1" applyFill="1" applyBorder="1" applyAlignment="1">
      <alignment horizontal="center" vertical="center" wrapText="1"/>
    </xf>
    <xf numFmtId="0" fontId="12" fillId="2" borderId="2184" xfId="3" applyFont="1" applyFill="1" applyBorder="1" applyAlignment="1">
      <alignment horizontal="center" vertical="center" wrapText="1"/>
    </xf>
    <xf numFmtId="0" fontId="12" fillId="5" borderId="2182" xfId="3" applyFont="1" applyFill="1" applyBorder="1" applyAlignment="1">
      <alignment horizontal="left" vertical="top" wrapText="1"/>
    </xf>
    <xf numFmtId="0" fontId="12" fillId="5" borderId="2183" xfId="3" applyFont="1" applyFill="1" applyBorder="1" applyAlignment="1">
      <alignment horizontal="left" vertical="top" wrapText="1"/>
    </xf>
    <xf numFmtId="0" fontId="12" fillId="5" borderId="2184" xfId="3" applyFont="1" applyFill="1" applyBorder="1" applyAlignment="1">
      <alignment horizontal="left" vertical="top" wrapText="1"/>
    </xf>
    <xf numFmtId="0" fontId="15" fillId="5" borderId="2182" xfId="3" applyFont="1" applyFill="1" applyBorder="1" applyAlignment="1">
      <alignment horizontal="center" vertical="center" wrapText="1"/>
    </xf>
    <xf numFmtId="0" fontId="15" fillId="5" borderId="2184" xfId="3" applyFont="1" applyFill="1" applyBorder="1" applyAlignment="1">
      <alignment horizontal="center" vertical="center" wrapText="1"/>
    </xf>
    <xf numFmtId="0" fontId="21" fillId="0" borderId="2182" xfId="3" applyFont="1" applyBorder="1" applyAlignment="1">
      <alignment horizontal="left" vertical="center" wrapText="1"/>
    </xf>
    <xf numFmtId="0" fontId="21" fillId="0" borderId="2183" xfId="3" applyFont="1" applyBorder="1" applyAlignment="1">
      <alignment horizontal="left" vertical="center" wrapText="1"/>
    </xf>
    <xf numFmtId="0" fontId="21" fillId="0" borderId="2184" xfId="3" applyFont="1" applyBorder="1" applyAlignment="1">
      <alignment horizontal="left" vertical="center" wrapText="1"/>
    </xf>
    <xf numFmtId="0" fontId="12" fillId="2" borderId="2182" xfId="3" applyFont="1" applyFill="1" applyBorder="1" applyAlignment="1">
      <alignment horizontal="center" vertical="center"/>
    </xf>
    <xf numFmtId="0" fontId="12" fillId="2" borderId="2183" xfId="3" applyFont="1" applyFill="1" applyBorder="1" applyAlignment="1">
      <alignment horizontal="center" vertical="center"/>
    </xf>
    <xf numFmtId="0" fontId="16" fillId="0" borderId="2183" xfId="3" applyFont="1" applyBorder="1" applyAlignment="1">
      <alignment horizontal="left" vertical="center" wrapText="1"/>
    </xf>
    <xf numFmtId="0" fontId="16" fillId="0" borderId="2184" xfId="3" applyFont="1" applyBorder="1" applyAlignment="1">
      <alignment horizontal="left" vertical="center" wrapText="1"/>
    </xf>
    <xf numFmtId="0" fontId="12" fillId="2" borderId="2185" xfId="3" applyFont="1" applyFill="1" applyBorder="1" applyAlignment="1">
      <alignment horizontal="center" vertical="center"/>
    </xf>
    <xf numFmtId="0" fontId="12" fillId="2" borderId="2186" xfId="3" applyFont="1" applyFill="1" applyBorder="1" applyAlignment="1">
      <alignment horizontal="center" vertical="center"/>
    </xf>
    <xf numFmtId="0" fontId="18" fillId="0" borderId="2187" xfId="3" applyFont="1" applyBorder="1" applyAlignment="1">
      <alignment horizontal="left" vertical="center" shrinkToFit="1"/>
    </xf>
    <xf numFmtId="0" fontId="18" fillId="0" borderId="2188" xfId="3" applyFont="1" applyBorder="1" applyAlignment="1">
      <alignment horizontal="left" vertical="center" shrinkToFit="1"/>
    </xf>
    <xf numFmtId="0" fontId="18" fillId="0" borderId="2189" xfId="3" applyFont="1" applyBorder="1" applyAlignment="1">
      <alignment horizontal="left" vertical="center" shrinkToFit="1"/>
    </xf>
    <xf numFmtId="0" fontId="12" fillId="5" borderId="2196" xfId="3" applyFont="1" applyFill="1" applyBorder="1" applyAlignment="1">
      <alignment horizontal="left" vertical="top" wrapText="1"/>
    </xf>
    <xf numFmtId="0" fontId="12" fillId="5" borderId="2197" xfId="3" applyFont="1" applyFill="1" applyBorder="1" applyAlignment="1">
      <alignment horizontal="left" vertical="top" wrapText="1"/>
    </xf>
    <xf numFmtId="0" fontId="12" fillId="2" borderId="2190" xfId="3" applyFont="1" applyFill="1" applyBorder="1" applyAlignment="1">
      <alignment horizontal="center" vertical="center"/>
    </xf>
    <xf numFmtId="0" fontId="12" fillId="2" borderId="2191" xfId="3" applyFont="1" applyFill="1" applyBorder="1" applyAlignment="1">
      <alignment horizontal="center" vertical="center"/>
    </xf>
    <xf numFmtId="0" fontId="19" fillId="0" borderId="2192" xfId="3" applyFont="1" applyBorder="1" applyAlignment="1">
      <alignment horizontal="left" vertical="center" shrinkToFit="1"/>
    </xf>
    <xf numFmtId="0" fontId="19" fillId="0" borderId="2193" xfId="3" applyFont="1" applyBorder="1" applyAlignment="1">
      <alignment horizontal="left" vertical="center" shrinkToFit="1"/>
    </xf>
    <xf numFmtId="0" fontId="19" fillId="0" borderId="2194" xfId="3" applyFont="1" applyBorder="1" applyAlignment="1">
      <alignment horizontal="left" vertical="center" shrinkToFit="1"/>
    </xf>
    <xf numFmtId="0" fontId="12" fillId="2" borderId="2203" xfId="3" applyFont="1" applyFill="1" applyBorder="1" applyAlignment="1">
      <alignment horizontal="center" vertical="center"/>
    </xf>
    <xf numFmtId="0" fontId="12" fillId="2" borderId="2204" xfId="3" applyFont="1" applyFill="1" applyBorder="1" applyAlignment="1">
      <alignment horizontal="center" vertical="center"/>
    </xf>
    <xf numFmtId="0" fontId="19" fillId="0" borderId="2205" xfId="3" applyFont="1" applyBorder="1" applyAlignment="1">
      <alignment horizontal="left" vertical="center" shrinkToFit="1"/>
    </xf>
    <xf numFmtId="0" fontId="19" fillId="0" borderId="2206" xfId="3" applyFont="1" applyBorder="1" applyAlignment="1">
      <alignment horizontal="left" vertical="center" shrinkToFit="1"/>
    </xf>
    <xf numFmtId="0" fontId="19" fillId="0" borderId="2207" xfId="3" applyFont="1" applyBorder="1" applyAlignment="1">
      <alignment horizontal="left" vertical="center" shrinkToFit="1"/>
    </xf>
    <xf numFmtId="0" fontId="18" fillId="0" borderId="2192" xfId="3" applyFont="1" applyBorder="1" applyAlignment="1">
      <alignment horizontal="left" vertical="center" shrinkToFit="1"/>
    </xf>
    <xf numFmtId="0" fontId="18" fillId="0" borderId="2193" xfId="3" applyFont="1" applyBorder="1" applyAlignment="1">
      <alignment horizontal="left" vertical="center" shrinkToFit="1"/>
    </xf>
    <xf numFmtId="0" fontId="18" fillId="0" borderId="2194" xfId="3" applyFont="1" applyBorder="1" applyAlignment="1">
      <alignment horizontal="left" vertical="center" shrinkToFit="1"/>
    </xf>
    <xf numFmtId="0" fontId="12" fillId="2" borderId="2195" xfId="3" applyFont="1" applyFill="1" applyBorder="1" applyAlignment="1">
      <alignment horizontal="center" vertical="center" wrapText="1"/>
    </xf>
    <xf numFmtId="0" fontId="12" fillId="2" borderId="2196" xfId="3" applyFont="1" applyFill="1" applyBorder="1" applyAlignment="1">
      <alignment horizontal="center" vertical="center" wrapText="1"/>
    </xf>
    <xf numFmtId="0" fontId="16" fillId="0" borderId="2196" xfId="3" applyFont="1" applyBorder="1" applyAlignment="1">
      <alignment horizontal="left" vertical="center" wrapText="1"/>
    </xf>
    <xf numFmtId="0" fontId="16" fillId="0" borderId="2197" xfId="3" applyFont="1" applyBorder="1" applyAlignment="1">
      <alignment horizontal="left" vertical="center" wrapText="1"/>
    </xf>
    <xf numFmtId="0" fontId="12" fillId="2" borderId="2198" xfId="3" applyFont="1" applyFill="1" applyBorder="1" applyAlignment="1">
      <alignment horizontal="center" vertical="center"/>
    </xf>
    <xf numFmtId="0" fontId="12" fillId="2" borderId="2199" xfId="3" applyFont="1" applyFill="1" applyBorder="1" applyAlignment="1">
      <alignment horizontal="center" vertical="center"/>
    </xf>
    <xf numFmtId="0" fontId="12" fillId="2" borderId="2200" xfId="3" applyFont="1" applyFill="1" applyBorder="1" applyAlignment="1">
      <alignment horizontal="center" vertical="center"/>
    </xf>
    <xf numFmtId="0" fontId="13" fillId="0" borderId="2201" xfId="3" applyFont="1" applyBorder="1" applyAlignment="1">
      <alignment horizontal="left" vertical="top" wrapText="1"/>
    </xf>
    <xf numFmtId="0" fontId="13" fillId="0" borderId="2199" xfId="3" applyFont="1" applyBorder="1" applyAlignment="1">
      <alignment horizontal="left" vertical="top" wrapText="1"/>
    </xf>
    <xf numFmtId="0" fontId="13" fillId="0" borderId="2202" xfId="3" applyFont="1" applyBorder="1" applyAlignment="1">
      <alignment horizontal="left" vertical="top" wrapText="1"/>
    </xf>
    <xf numFmtId="0" fontId="12" fillId="2" borderId="2195" xfId="3" applyFont="1" applyFill="1" applyBorder="1" applyAlignment="1">
      <alignment horizontal="center" vertical="center"/>
    </xf>
    <xf numFmtId="0" fontId="12" fillId="2" borderId="2196" xfId="3" applyFont="1" applyFill="1" applyBorder="1" applyAlignment="1">
      <alignment horizontal="center" vertical="center"/>
    </xf>
    <xf numFmtId="0" fontId="12" fillId="2" borderId="2208" xfId="3" applyFont="1" applyFill="1" applyBorder="1" applyAlignment="1">
      <alignment horizontal="center" vertical="center" wrapText="1"/>
    </xf>
    <xf numFmtId="0" fontId="12" fillId="2" borderId="2219" xfId="3" applyFont="1" applyFill="1" applyBorder="1" applyAlignment="1">
      <alignment horizontal="center" vertical="center"/>
    </xf>
    <xf numFmtId="0" fontId="12" fillId="2" borderId="2220" xfId="3" applyFont="1" applyFill="1" applyBorder="1" applyAlignment="1">
      <alignment horizontal="center" vertical="center"/>
    </xf>
    <xf numFmtId="0" fontId="12" fillId="2" borderId="2221" xfId="3" applyFont="1" applyFill="1" applyBorder="1" applyAlignment="1">
      <alignment horizontal="center" vertical="center"/>
    </xf>
    <xf numFmtId="0" fontId="13" fillId="0" borderId="2222" xfId="3" applyFont="1" applyBorder="1" applyAlignment="1">
      <alignment horizontal="left" vertical="top" wrapText="1"/>
    </xf>
    <xf numFmtId="0" fontId="13" fillId="0" borderId="2220" xfId="3" applyFont="1" applyBorder="1" applyAlignment="1">
      <alignment horizontal="left" vertical="top" wrapText="1"/>
    </xf>
    <xf numFmtId="0" fontId="13" fillId="0" borderId="2223" xfId="3" applyFont="1" applyBorder="1" applyAlignment="1">
      <alignment horizontal="left" vertical="top" wrapText="1"/>
    </xf>
    <xf numFmtId="0" fontId="12" fillId="2" borderId="2214" xfId="3" applyFont="1" applyFill="1" applyBorder="1" applyAlignment="1">
      <alignment horizontal="center" vertical="center"/>
    </xf>
    <xf numFmtId="0" fontId="12" fillId="2" borderId="2215" xfId="3" applyFont="1" applyFill="1" applyBorder="1" applyAlignment="1">
      <alignment horizontal="center" vertical="center"/>
    </xf>
    <xf numFmtId="0" fontId="19" fillId="0" borderId="2216" xfId="3" applyFont="1" applyBorder="1" applyAlignment="1">
      <alignment horizontal="left" vertical="center" shrinkToFit="1"/>
    </xf>
    <xf numFmtId="0" fontId="19" fillId="0" borderId="2217" xfId="3" applyFont="1" applyBorder="1" applyAlignment="1">
      <alignment horizontal="left" vertical="center" shrinkToFit="1"/>
    </xf>
    <xf numFmtId="0" fontId="19" fillId="0" borderId="2218" xfId="3" applyFont="1" applyBorder="1" applyAlignment="1">
      <alignment horizontal="left" vertical="center" shrinkToFit="1"/>
    </xf>
    <xf numFmtId="0" fontId="12" fillId="2" borderId="2209" xfId="3" applyFont="1" applyFill="1" applyBorder="1" applyAlignment="1">
      <alignment horizontal="center" vertical="center"/>
    </xf>
    <xf numFmtId="0" fontId="12" fillId="2" borderId="2210" xfId="3" applyFont="1" applyFill="1" applyBorder="1" applyAlignment="1">
      <alignment horizontal="center" vertical="center"/>
    </xf>
    <xf numFmtId="0" fontId="18" fillId="0" borderId="2211" xfId="3" applyFont="1" applyBorder="1" applyAlignment="1">
      <alignment horizontal="left" vertical="center" shrinkToFit="1"/>
    </xf>
    <xf numFmtId="0" fontId="18" fillId="0" borderId="2212" xfId="3" applyFont="1" applyBorder="1" applyAlignment="1">
      <alignment horizontal="left" vertical="center" shrinkToFit="1"/>
    </xf>
    <xf numFmtId="0" fontId="18" fillId="0" borderId="2213" xfId="3" applyFont="1" applyBorder="1" applyAlignment="1">
      <alignment horizontal="left" vertical="center" shrinkToFit="1"/>
    </xf>
    <xf numFmtId="0" fontId="18" fillId="0" borderId="2216" xfId="3" applyFont="1" applyBorder="1" applyAlignment="1">
      <alignment horizontal="left" vertical="center" shrinkToFit="1"/>
    </xf>
    <xf numFmtId="0" fontId="18" fillId="0" borderId="2217" xfId="3" applyFont="1" applyBorder="1" applyAlignment="1">
      <alignment horizontal="left" vertical="center" shrinkToFit="1"/>
    </xf>
    <xf numFmtId="0" fontId="18" fillId="0" borderId="2218" xfId="3" applyFont="1" applyBorder="1" applyAlignment="1">
      <alignment horizontal="left" vertical="center" shrinkToFit="1"/>
    </xf>
    <xf numFmtId="0" fontId="12" fillId="2" borderId="2224" xfId="3" applyFont="1" applyFill="1" applyBorder="1" applyAlignment="1">
      <alignment horizontal="center" vertical="center"/>
    </xf>
    <xf numFmtId="0" fontId="12" fillId="2" borderId="2225" xfId="3" applyFont="1" applyFill="1" applyBorder="1" applyAlignment="1">
      <alignment horizontal="center" vertical="center"/>
    </xf>
    <xf numFmtId="0" fontId="19" fillId="0" borderId="2226" xfId="3" applyFont="1" applyBorder="1" applyAlignment="1">
      <alignment horizontal="left" vertical="center" shrinkToFit="1"/>
    </xf>
    <xf numFmtId="0" fontId="19" fillId="0" borderId="2227" xfId="3" applyFont="1" applyBorder="1" applyAlignment="1">
      <alignment horizontal="left" vertical="center" shrinkToFit="1"/>
    </xf>
    <xf numFmtId="0" fontId="19" fillId="0" borderId="2228" xfId="3" applyFont="1" applyBorder="1" applyAlignment="1">
      <alignment horizontal="left" vertical="center" shrinkToFit="1"/>
    </xf>
    <xf numFmtId="0" fontId="12" fillId="2" borderId="2229" xfId="3" applyFont="1" applyFill="1" applyBorder="1" applyAlignment="1">
      <alignment horizontal="center" vertical="center" wrapText="1"/>
    </xf>
    <xf numFmtId="0" fontId="12" fillId="2" borderId="2230" xfId="3" applyFont="1" applyFill="1" applyBorder="1" applyAlignment="1">
      <alignment horizontal="center" vertical="center" wrapText="1"/>
    </xf>
    <xf numFmtId="0" fontId="12" fillId="2" borderId="2231" xfId="3" applyFont="1" applyFill="1" applyBorder="1" applyAlignment="1">
      <alignment horizontal="center" vertical="center" wrapText="1"/>
    </xf>
    <xf numFmtId="0" fontId="12" fillId="5" borderId="2229" xfId="3" applyFont="1" applyFill="1" applyBorder="1" applyAlignment="1">
      <alignment horizontal="left" vertical="top" wrapText="1"/>
    </xf>
    <xf numFmtId="0" fontId="12" fillId="5" borderId="2230" xfId="3" applyFont="1" applyFill="1" applyBorder="1" applyAlignment="1">
      <alignment horizontal="left" vertical="top" wrapText="1"/>
    </xf>
    <xf numFmtId="0" fontId="12" fillId="5" borderId="2231" xfId="3" applyFont="1" applyFill="1" applyBorder="1" applyAlignment="1">
      <alignment horizontal="left" vertical="top" wrapText="1"/>
    </xf>
    <xf numFmtId="0" fontId="15" fillId="5" borderId="2229" xfId="3" applyFont="1" applyFill="1" applyBorder="1" applyAlignment="1">
      <alignment horizontal="center" vertical="center" wrapText="1"/>
    </xf>
    <xf numFmtId="0" fontId="15" fillId="5" borderId="2231" xfId="3" applyFont="1" applyFill="1" applyBorder="1" applyAlignment="1">
      <alignment horizontal="center" vertical="center" wrapText="1"/>
    </xf>
    <xf numFmtId="0" fontId="21" fillId="0" borderId="2229" xfId="3" applyFont="1" applyBorder="1" applyAlignment="1">
      <alignment horizontal="left" vertical="center" wrapText="1"/>
    </xf>
    <xf numFmtId="0" fontId="21" fillId="0" borderId="2230" xfId="3" applyFont="1" applyBorder="1" applyAlignment="1">
      <alignment horizontal="left" vertical="center" wrapText="1"/>
    </xf>
    <xf numFmtId="0" fontId="21" fillId="0" borderId="2231" xfId="3" applyFont="1" applyBorder="1" applyAlignment="1">
      <alignment horizontal="left" vertical="center" wrapText="1"/>
    </xf>
    <xf numFmtId="0" fontId="12" fillId="2" borderId="2229" xfId="3" applyFont="1" applyFill="1" applyBorder="1" applyAlignment="1">
      <alignment horizontal="center" vertical="center"/>
    </xf>
    <xf numFmtId="0" fontId="12" fillId="2" borderId="2230" xfId="3" applyFont="1" applyFill="1" applyBorder="1" applyAlignment="1">
      <alignment horizontal="center" vertical="center"/>
    </xf>
    <xf numFmtId="0" fontId="16" fillId="0" borderId="2230" xfId="3" applyFont="1" applyBorder="1" applyAlignment="1">
      <alignment horizontal="left" vertical="center" wrapText="1"/>
    </xf>
    <xf numFmtId="0" fontId="16" fillId="0" borderId="2231" xfId="3" applyFont="1" applyBorder="1" applyAlignment="1">
      <alignment horizontal="left" vertical="center" wrapText="1"/>
    </xf>
    <xf numFmtId="0" fontId="12" fillId="2" borderId="2232" xfId="3" applyFont="1" applyFill="1" applyBorder="1" applyAlignment="1">
      <alignment horizontal="center" vertical="center"/>
    </xf>
    <xf numFmtId="0" fontId="12" fillId="2" borderId="2233" xfId="3" applyFont="1" applyFill="1" applyBorder="1" applyAlignment="1">
      <alignment horizontal="center" vertical="center"/>
    </xf>
    <xf numFmtId="0" fontId="18" fillId="0" borderId="2234" xfId="3" applyFont="1" applyBorder="1" applyAlignment="1">
      <alignment horizontal="left" vertical="center" shrinkToFit="1"/>
    </xf>
    <xf numFmtId="0" fontId="18" fillId="0" borderId="2235" xfId="3" applyFont="1" applyBorder="1" applyAlignment="1">
      <alignment horizontal="left" vertical="center" shrinkToFit="1"/>
    </xf>
    <xf numFmtId="0" fontId="18" fillId="0" borderId="2236" xfId="3" applyFont="1" applyBorder="1" applyAlignment="1">
      <alignment horizontal="left" vertical="center" shrinkToFit="1"/>
    </xf>
    <xf numFmtId="0" fontId="12" fillId="5" borderId="2243" xfId="3" applyFont="1" applyFill="1" applyBorder="1" applyAlignment="1">
      <alignment horizontal="left" vertical="top" wrapText="1"/>
    </xf>
    <xf numFmtId="0" fontId="12" fillId="5" borderId="2244" xfId="3" applyFont="1" applyFill="1" applyBorder="1" applyAlignment="1">
      <alignment horizontal="left" vertical="top" wrapText="1"/>
    </xf>
    <xf numFmtId="0" fontId="12" fillId="2" borderId="2237" xfId="3" applyFont="1" applyFill="1" applyBorder="1" applyAlignment="1">
      <alignment horizontal="center" vertical="center"/>
    </xf>
    <xf numFmtId="0" fontId="12" fillId="2" borderId="2238" xfId="3" applyFont="1" applyFill="1" applyBorder="1" applyAlignment="1">
      <alignment horizontal="center" vertical="center"/>
    </xf>
    <xf numFmtId="0" fontId="19" fillId="0" borderId="2239" xfId="3" applyFont="1" applyBorder="1" applyAlignment="1">
      <alignment horizontal="left" vertical="center" shrinkToFit="1"/>
    </xf>
    <xf numFmtId="0" fontId="19" fillId="0" borderId="2240" xfId="3" applyFont="1" applyBorder="1" applyAlignment="1">
      <alignment horizontal="left" vertical="center" shrinkToFit="1"/>
    </xf>
    <xf numFmtId="0" fontId="19" fillId="0" borderId="2241" xfId="3" applyFont="1" applyBorder="1" applyAlignment="1">
      <alignment horizontal="left" vertical="center" shrinkToFit="1"/>
    </xf>
    <xf numFmtId="0" fontId="12" fillId="2" borderId="2250" xfId="3" applyFont="1" applyFill="1" applyBorder="1" applyAlignment="1">
      <alignment horizontal="center" vertical="center"/>
    </xf>
    <xf numFmtId="0" fontId="12" fillId="2" borderId="2251" xfId="3" applyFont="1" applyFill="1" applyBorder="1" applyAlignment="1">
      <alignment horizontal="center" vertical="center"/>
    </xf>
    <xf numFmtId="0" fontId="19" fillId="0" borderId="2252" xfId="3" applyFont="1" applyBorder="1" applyAlignment="1">
      <alignment horizontal="left" vertical="center" shrinkToFit="1"/>
    </xf>
    <xf numFmtId="0" fontId="19" fillId="0" borderId="2253" xfId="3" applyFont="1" applyBorder="1" applyAlignment="1">
      <alignment horizontal="left" vertical="center" shrinkToFit="1"/>
    </xf>
    <xf numFmtId="0" fontId="19" fillId="0" borderId="2254" xfId="3" applyFont="1" applyBorder="1" applyAlignment="1">
      <alignment horizontal="left" vertical="center" shrinkToFit="1"/>
    </xf>
    <xf numFmtId="0" fontId="18" fillId="0" borderId="2239" xfId="3" applyFont="1" applyBorder="1" applyAlignment="1">
      <alignment horizontal="left" vertical="center" shrinkToFit="1"/>
    </xf>
    <xf numFmtId="0" fontId="18" fillId="0" borderId="2240" xfId="3" applyFont="1" applyBorder="1" applyAlignment="1">
      <alignment horizontal="left" vertical="center" shrinkToFit="1"/>
    </xf>
    <xf numFmtId="0" fontId="18" fillId="0" borderId="2241" xfId="3" applyFont="1" applyBorder="1" applyAlignment="1">
      <alignment horizontal="left" vertical="center" shrinkToFit="1"/>
    </xf>
    <xf numFmtId="0" fontId="12" fillId="2" borderId="2242" xfId="3" applyFont="1" applyFill="1" applyBorder="1" applyAlignment="1">
      <alignment horizontal="center" vertical="center" wrapText="1"/>
    </xf>
    <xf numFmtId="0" fontId="12" fillId="2" borderId="2243" xfId="3" applyFont="1" applyFill="1" applyBorder="1" applyAlignment="1">
      <alignment horizontal="center" vertical="center" wrapText="1"/>
    </xf>
    <xf numFmtId="0" fontId="16" fillId="0" borderId="2243" xfId="3" applyFont="1" applyBorder="1" applyAlignment="1">
      <alignment horizontal="left" vertical="center" wrapText="1"/>
    </xf>
    <xf numFmtId="0" fontId="16" fillId="0" borderId="2244" xfId="3" applyFont="1" applyBorder="1" applyAlignment="1">
      <alignment horizontal="left" vertical="center" wrapText="1"/>
    </xf>
    <xf numFmtId="0" fontId="12" fillId="2" borderId="2245" xfId="3" applyFont="1" applyFill="1" applyBorder="1" applyAlignment="1">
      <alignment horizontal="center" vertical="center"/>
    </xf>
    <xf numFmtId="0" fontId="12" fillId="2" borderId="2246" xfId="3" applyFont="1" applyFill="1" applyBorder="1" applyAlignment="1">
      <alignment horizontal="center" vertical="center"/>
    </xf>
    <xf numFmtId="0" fontId="12" fillId="2" borderId="2247" xfId="3" applyFont="1" applyFill="1" applyBorder="1" applyAlignment="1">
      <alignment horizontal="center" vertical="center"/>
    </xf>
    <xf numFmtId="0" fontId="13" fillId="0" borderId="2248" xfId="3" applyFont="1" applyBorder="1" applyAlignment="1">
      <alignment horizontal="left" vertical="top" wrapText="1"/>
    </xf>
    <xf numFmtId="0" fontId="13" fillId="0" borderId="2246" xfId="3" applyFont="1" applyBorder="1" applyAlignment="1">
      <alignment horizontal="left" vertical="top" wrapText="1"/>
    </xf>
    <xf numFmtId="0" fontId="13" fillId="0" borderId="2249" xfId="3" applyFont="1" applyBorder="1" applyAlignment="1">
      <alignment horizontal="left" vertical="top" wrapText="1"/>
    </xf>
    <xf numFmtId="0" fontId="12" fillId="2" borderId="2242" xfId="3" applyFont="1" applyFill="1" applyBorder="1" applyAlignment="1">
      <alignment horizontal="center" vertical="center"/>
    </xf>
    <xf numFmtId="0" fontId="12" fillId="2" borderId="2243" xfId="3" applyFont="1" applyFill="1" applyBorder="1" applyAlignment="1">
      <alignment horizontal="center" vertical="center"/>
    </xf>
    <xf numFmtId="0" fontId="12" fillId="2" borderId="2255" xfId="3" applyFont="1" applyFill="1" applyBorder="1" applyAlignment="1">
      <alignment horizontal="center" vertical="center" wrapText="1"/>
    </xf>
    <xf numFmtId="0" fontId="12" fillId="2" borderId="2266" xfId="3" applyFont="1" applyFill="1" applyBorder="1" applyAlignment="1">
      <alignment horizontal="center" vertical="center"/>
    </xf>
    <xf numFmtId="0" fontId="12" fillId="2" borderId="2267" xfId="3" applyFont="1" applyFill="1" applyBorder="1" applyAlignment="1">
      <alignment horizontal="center" vertical="center"/>
    </xf>
    <xf numFmtId="0" fontId="12" fillId="2" borderId="2268" xfId="3" applyFont="1" applyFill="1" applyBorder="1" applyAlignment="1">
      <alignment horizontal="center" vertical="center"/>
    </xf>
    <xf numFmtId="0" fontId="13" fillId="0" borderId="2269" xfId="3" applyFont="1" applyBorder="1" applyAlignment="1">
      <alignment horizontal="left" vertical="top" wrapText="1"/>
    </xf>
    <xf numFmtId="0" fontId="13" fillId="0" borderId="2267" xfId="3" applyFont="1" applyBorder="1" applyAlignment="1">
      <alignment horizontal="left" vertical="top" wrapText="1"/>
    </xf>
    <xf numFmtId="0" fontId="13" fillId="0" borderId="2270" xfId="3" applyFont="1" applyBorder="1" applyAlignment="1">
      <alignment horizontal="left" vertical="top" wrapText="1"/>
    </xf>
    <xf numFmtId="0" fontId="12" fillId="2" borderId="2261" xfId="3" applyFont="1" applyFill="1" applyBorder="1" applyAlignment="1">
      <alignment horizontal="center" vertical="center"/>
    </xf>
    <xf numFmtId="0" fontId="12" fillId="2" borderId="2262" xfId="3" applyFont="1" applyFill="1" applyBorder="1" applyAlignment="1">
      <alignment horizontal="center" vertical="center"/>
    </xf>
    <xf numFmtId="0" fontId="19" fillId="0" borderId="2263" xfId="3" applyFont="1" applyBorder="1" applyAlignment="1">
      <alignment horizontal="left" vertical="center" shrinkToFit="1"/>
    </xf>
    <xf numFmtId="0" fontId="19" fillId="0" borderId="2264" xfId="3" applyFont="1" applyBorder="1" applyAlignment="1">
      <alignment horizontal="left" vertical="center" shrinkToFit="1"/>
    </xf>
    <xf numFmtId="0" fontId="19" fillId="0" borderId="2265" xfId="3" applyFont="1" applyBorder="1" applyAlignment="1">
      <alignment horizontal="left" vertical="center" shrinkToFit="1"/>
    </xf>
    <xf numFmtId="0" fontId="12" fillId="2" borderId="2256" xfId="3" applyFont="1" applyFill="1" applyBorder="1" applyAlignment="1">
      <alignment horizontal="center" vertical="center"/>
    </xf>
    <xf numFmtId="0" fontId="12" fillId="2" borderId="2257" xfId="3" applyFont="1" applyFill="1" applyBorder="1" applyAlignment="1">
      <alignment horizontal="center" vertical="center"/>
    </xf>
    <xf numFmtId="0" fontId="18" fillId="0" borderId="2258" xfId="3" applyFont="1" applyBorder="1" applyAlignment="1">
      <alignment horizontal="left" vertical="center" shrinkToFit="1"/>
    </xf>
    <xf numFmtId="0" fontId="18" fillId="0" borderId="2259" xfId="3" applyFont="1" applyBorder="1" applyAlignment="1">
      <alignment horizontal="left" vertical="center" shrinkToFit="1"/>
    </xf>
    <xf numFmtId="0" fontId="18" fillId="0" borderId="2260" xfId="3" applyFont="1" applyBorder="1" applyAlignment="1">
      <alignment horizontal="left" vertical="center" shrinkToFit="1"/>
    </xf>
    <xf numFmtId="0" fontId="18" fillId="0" borderId="2263" xfId="3" applyFont="1" applyBorder="1" applyAlignment="1">
      <alignment horizontal="left" vertical="center" shrinkToFit="1"/>
    </xf>
    <xf numFmtId="0" fontId="18" fillId="0" borderId="2264" xfId="3" applyFont="1" applyBorder="1" applyAlignment="1">
      <alignment horizontal="left" vertical="center" shrinkToFit="1"/>
    </xf>
    <xf numFmtId="0" fontId="18" fillId="0" borderId="2265" xfId="3" applyFont="1" applyBorder="1" applyAlignment="1">
      <alignment horizontal="left" vertical="center" shrinkToFit="1"/>
    </xf>
    <xf numFmtId="0" fontId="12" fillId="2" borderId="2271" xfId="3" applyFont="1" applyFill="1" applyBorder="1" applyAlignment="1">
      <alignment horizontal="center" vertical="center"/>
    </xf>
    <xf numFmtId="0" fontId="12" fillId="2" borderId="2272" xfId="3" applyFont="1" applyFill="1" applyBorder="1" applyAlignment="1">
      <alignment horizontal="center" vertical="center"/>
    </xf>
    <xf numFmtId="0" fontId="19" fillId="0" borderId="2273" xfId="3" applyFont="1" applyBorder="1" applyAlignment="1">
      <alignment horizontal="left" vertical="center" shrinkToFit="1"/>
    </xf>
    <xf numFmtId="0" fontId="19" fillId="0" borderId="2274" xfId="3" applyFont="1" applyBorder="1" applyAlignment="1">
      <alignment horizontal="left" vertical="center" shrinkToFit="1"/>
    </xf>
    <xf numFmtId="0" fontId="19" fillId="0" borderId="2275" xfId="3" applyFont="1" applyBorder="1" applyAlignment="1">
      <alignment horizontal="left" vertical="center" shrinkToFit="1"/>
    </xf>
    <xf numFmtId="0" fontId="12" fillId="2" borderId="2276" xfId="3" applyFont="1" applyFill="1" applyBorder="1" applyAlignment="1">
      <alignment horizontal="center" vertical="center" wrapText="1"/>
    </xf>
    <xf numFmtId="0" fontId="12" fillId="2" borderId="2277" xfId="3" applyFont="1" applyFill="1" applyBorder="1" applyAlignment="1">
      <alignment horizontal="center" vertical="center" wrapText="1"/>
    </xf>
    <xf numFmtId="0" fontId="12" fillId="2" borderId="2278" xfId="3" applyFont="1" applyFill="1" applyBorder="1" applyAlignment="1">
      <alignment horizontal="center" vertical="center" wrapText="1"/>
    </xf>
    <xf numFmtId="0" fontId="12" fillId="5" borderId="2276" xfId="3" applyFont="1" applyFill="1" applyBorder="1" applyAlignment="1">
      <alignment horizontal="left" vertical="top" wrapText="1"/>
    </xf>
    <xf numFmtId="0" fontId="12" fillId="5" borderId="2277" xfId="3" applyFont="1" applyFill="1" applyBorder="1" applyAlignment="1">
      <alignment horizontal="left" vertical="top" wrapText="1"/>
    </xf>
    <xf numFmtId="0" fontId="12" fillId="5" borderId="2278" xfId="3" applyFont="1" applyFill="1" applyBorder="1" applyAlignment="1">
      <alignment horizontal="left" vertical="top" wrapText="1"/>
    </xf>
    <xf numFmtId="0" fontId="15" fillId="5" borderId="2276" xfId="3" applyFont="1" applyFill="1" applyBorder="1" applyAlignment="1">
      <alignment horizontal="center" vertical="center" wrapText="1"/>
    </xf>
    <xf numFmtId="0" fontId="15" fillId="5" borderId="2278" xfId="3" applyFont="1" applyFill="1" applyBorder="1" applyAlignment="1">
      <alignment horizontal="center" vertical="center" wrapText="1"/>
    </xf>
    <xf numFmtId="0" fontId="21" fillId="0" borderId="2276" xfId="3" applyFont="1" applyBorder="1" applyAlignment="1">
      <alignment horizontal="left" vertical="center" wrapText="1"/>
    </xf>
    <xf numFmtId="0" fontId="21" fillId="0" borderId="2277" xfId="3" applyFont="1" applyBorder="1" applyAlignment="1">
      <alignment horizontal="left" vertical="center" wrapText="1"/>
    </xf>
    <xf numFmtId="0" fontId="21" fillId="0" borderId="2278" xfId="3" applyFont="1" applyBorder="1" applyAlignment="1">
      <alignment horizontal="left" vertical="center" wrapText="1"/>
    </xf>
    <xf numFmtId="0" fontId="12" fillId="2" borderId="2276" xfId="3" applyFont="1" applyFill="1" applyBorder="1" applyAlignment="1">
      <alignment horizontal="center" vertical="center"/>
    </xf>
    <xf numFmtId="0" fontId="12" fillId="2" borderId="2277" xfId="3" applyFont="1" applyFill="1" applyBorder="1" applyAlignment="1">
      <alignment horizontal="center" vertical="center"/>
    </xf>
    <xf numFmtId="0" fontId="16" fillId="0" borderId="2277" xfId="3" applyFont="1" applyBorder="1" applyAlignment="1">
      <alignment horizontal="left" vertical="center" wrapText="1"/>
    </xf>
    <xf numFmtId="0" fontId="16" fillId="0" borderId="2278" xfId="3" applyFont="1" applyBorder="1" applyAlignment="1">
      <alignment horizontal="left" vertical="center" wrapText="1"/>
    </xf>
    <xf numFmtId="0" fontId="12" fillId="2" borderId="2279" xfId="3" applyFont="1" applyFill="1" applyBorder="1" applyAlignment="1">
      <alignment horizontal="center" vertical="center"/>
    </xf>
    <xf numFmtId="0" fontId="12" fillId="2" borderId="2280" xfId="3" applyFont="1" applyFill="1" applyBorder="1" applyAlignment="1">
      <alignment horizontal="center" vertical="center"/>
    </xf>
    <xf numFmtId="0" fontId="18" fillId="0" borderId="2281" xfId="3" applyFont="1" applyBorder="1" applyAlignment="1">
      <alignment horizontal="left" vertical="center" shrinkToFit="1"/>
    </xf>
    <xf numFmtId="0" fontId="18" fillId="0" borderId="2282" xfId="3" applyFont="1" applyBorder="1" applyAlignment="1">
      <alignment horizontal="left" vertical="center" shrinkToFit="1"/>
    </xf>
    <xf numFmtId="0" fontId="18" fillId="0" borderId="2283" xfId="3" applyFont="1" applyBorder="1" applyAlignment="1">
      <alignment horizontal="left" vertical="center" shrinkToFit="1"/>
    </xf>
    <xf numFmtId="0" fontId="12" fillId="5" borderId="2290" xfId="3" applyFont="1" applyFill="1" applyBorder="1" applyAlignment="1">
      <alignment horizontal="left" vertical="top" wrapText="1"/>
    </xf>
    <xf numFmtId="0" fontId="12" fillId="5" borderId="2291" xfId="3" applyFont="1" applyFill="1" applyBorder="1" applyAlignment="1">
      <alignment horizontal="left" vertical="top" wrapText="1"/>
    </xf>
    <xf numFmtId="0" fontId="12" fillId="2" borderId="2284" xfId="3" applyFont="1" applyFill="1" applyBorder="1" applyAlignment="1">
      <alignment horizontal="center" vertical="center"/>
    </xf>
    <xf numFmtId="0" fontId="12" fillId="2" borderId="2285" xfId="3" applyFont="1" applyFill="1" applyBorder="1" applyAlignment="1">
      <alignment horizontal="center" vertical="center"/>
    </xf>
    <xf numFmtId="0" fontId="19" fillId="0" borderId="2286" xfId="3" applyFont="1" applyBorder="1" applyAlignment="1">
      <alignment horizontal="left" vertical="center" shrinkToFit="1"/>
    </xf>
    <xf numFmtId="0" fontId="19" fillId="0" borderId="2287" xfId="3" applyFont="1" applyBorder="1" applyAlignment="1">
      <alignment horizontal="left" vertical="center" shrinkToFit="1"/>
    </xf>
    <xf numFmtId="0" fontId="19" fillId="0" borderId="2288" xfId="3" applyFont="1" applyBorder="1" applyAlignment="1">
      <alignment horizontal="left" vertical="center" shrinkToFit="1"/>
    </xf>
    <xf numFmtId="0" fontId="12" fillId="2" borderId="2297" xfId="3" applyFont="1" applyFill="1" applyBorder="1" applyAlignment="1">
      <alignment horizontal="center" vertical="center"/>
    </xf>
    <xf numFmtId="0" fontId="12" fillId="2" borderId="2298" xfId="3" applyFont="1" applyFill="1" applyBorder="1" applyAlignment="1">
      <alignment horizontal="center" vertical="center"/>
    </xf>
    <xf numFmtId="0" fontId="19" fillId="0" borderId="2299" xfId="3" applyFont="1" applyBorder="1" applyAlignment="1">
      <alignment horizontal="left" vertical="center" shrinkToFit="1"/>
    </xf>
    <xf numFmtId="0" fontId="19" fillId="0" borderId="2300" xfId="3" applyFont="1" applyBorder="1" applyAlignment="1">
      <alignment horizontal="left" vertical="center" shrinkToFit="1"/>
    </xf>
    <xf numFmtId="0" fontId="19" fillId="0" borderId="2301" xfId="3" applyFont="1" applyBorder="1" applyAlignment="1">
      <alignment horizontal="left" vertical="center" shrinkToFit="1"/>
    </xf>
    <xf numFmtId="0" fontId="18" fillId="0" borderId="2286" xfId="3" applyFont="1" applyBorder="1" applyAlignment="1">
      <alignment horizontal="left" vertical="center" shrinkToFit="1"/>
    </xf>
    <xf numFmtId="0" fontId="18" fillId="0" borderId="2287" xfId="3" applyFont="1" applyBorder="1" applyAlignment="1">
      <alignment horizontal="left" vertical="center" shrinkToFit="1"/>
    </xf>
    <xf numFmtId="0" fontId="18" fillId="0" borderId="2288" xfId="3" applyFont="1" applyBorder="1" applyAlignment="1">
      <alignment horizontal="left" vertical="center" shrinkToFit="1"/>
    </xf>
    <xf numFmtId="0" fontId="12" fillId="2" borderId="2289" xfId="3" applyFont="1" applyFill="1" applyBorder="1" applyAlignment="1">
      <alignment horizontal="center" vertical="center" wrapText="1"/>
    </xf>
    <xf numFmtId="0" fontId="12" fillId="2" borderId="2290" xfId="3" applyFont="1" applyFill="1" applyBorder="1" applyAlignment="1">
      <alignment horizontal="center" vertical="center" wrapText="1"/>
    </xf>
    <xf numFmtId="0" fontId="16" fillId="0" borderId="2290" xfId="3" applyFont="1" applyBorder="1" applyAlignment="1">
      <alignment horizontal="left" vertical="center" wrapText="1"/>
    </xf>
    <xf numFmtId="0" fontId="16" fillId="0" borderId="2291" xfId="3" applyFont="1" applyBorder="1" applyAlignment="1">
      <alignment horizontal="left" vertical="center" wrapText="1"/>
    </xf>
    <xf numFmtId="0" fontId="12" fillId="2" borderId="2292" xfId="3" applyFont="1" applyFill="1" applyBorder="1" applyAlignment="1">
      <alignment horizontal="center" vertical="center"/>
    </xf>
    <xf numFmtId="0" fontId="12" fillId="2" borderId="2293" xfId="3" applyFont="1" applyFill="1" applyBorder="1" applyAlignment="1">
      <alignment horizontal="center" vertical="center"/>
    </xf>
    <xf numFmtId="0" fontId="12" fillId="2" borderId="2294" xfId="3" applyFont="1" applyFill="1" applyBorder="1" applyAlignment="1">
      <alignment horizontal="center" vertical="center"/>
    </xf>
    <xf numFmtId="0" fontId="13" fillId="0" borderId="2295" xfId="3" applyFont="1" applyBorder="1" applyAlignment="1">
      <alignment horizontal="left" vertical="top" wrapText="1"/>
    </xf>
    <xf numFmtId="0" fontId="13" fillId="0" borderId="2293" xfId="3" applyFont="1" applyBorder="1" applyAlignment="1">
      <alignment horizontal="left" vertical="top" wrapText="1"/>
    </xf>
    <xf numFmtId="0" fontId="13" fillId="0" borderId="2296" xfId="3" applyFont="1" applyBorder="1" applyAlignment="1">
      <alignment horizontal="left" vertical="top" wrapText="1"/>
    </xf>
    <xf numFmtId="0" fontId="12" fillId="2" borderId="2289" xfId="3" applyFont="1" applyFill="1" applyBorder="1" applyAlignment="1">
      <alignment horizontal="center" vertical="center"/>
    </xf>
    <xf numFmtId="0" fontId="12" fillId="2" borderId="2290" xfId="3" applyFont="1" applyFill="1" applyBorder="1" applyAlignment="1">
      <alignment horizontal="center" vertical="center"/>
    </xf>
    <xf numFmtId="0" fontId="12" fillId="2" borderId="2302" xfId="3" applyFont="1" applyFill="1" applyBorder="1" applyAlignment="1">
      <alignment horizontal="center" vertical="center" wrapText="1"/>
    </xf>
    <xf numFmtId="0" fontId="12" fillId="2" borderId="2313" xfId="3" applyFont="1" applyFill="1" applyBorder="1" applyAlignment="1">
      <alignment horizontal="center" vertical="center"/>
    </xf>
    <xf numFmtId="0" fontId="12" fillId="2" borderId="2314" xfId="3" applyFont="1" applyFill="1" applyBorder="1" applyAlignment="1">
      <alignment horizontal="center" vertical="center"/>
    </xf>
    <xf numFmtId="0" fontId="12" fillId="2" borderId="2315" xfId="3" applyFont="1" applyFill="1" applyBorder="1" applyAlignment="1">
      <alignment horizontal="center" vertical="center"/>
    </xf>
    <xf numFmtId="0" fontId="13" fillId="0" borderId="2316" xfId="3" applyFont="1" applyBorder="1" applyAlignment="1">
      <alignment horizontal="left" vertical="top" wrapText="1"/>
    </xf>
    <xf numFmtId="0" fontId="13" fillId="0" borderId="2314" xfId="3" applyFont="1" applyBorder="1" applyAlignment="1">
      <alignment horizontal="left" vertical="top" wrapText="1"/>
    </xf>
    <xf numFmtId="0" fontId="13" fillId="0" borderId="2317" xfId="3" applyFont="1" applyBorder="1" applyAlignment="1">
      <alignment horizontal="left" vertical="top" wrapText="1"/>
    </xf>
    <xf numFmtId="0" fontId="12" fillId="2" borderId="2308" xfId="3" applyFont="1" applyFill="1" applyBorder="1" applyAlignment="1">
      <alignment horizontal="center" vertical="center"/>
    </xf>
    <xf numFmtId="0" fontId="12" fillId="2" borderId="2309" xfId="3" applyFont="1" applyFill="1" applyBorder="1" applyAlignment="1">
      <alignment horizontal="center" vertical="center"/>
    </xf>
    <xf numFmtId="0" fontId="19" fillId="0" borderId="2310" xfId="3" applyFont="1" applyBorder="1" applyAlignment="1">
      <alignment horizontal="left" vertical="center" shrinkToFit="1"/>
    </xf>
    <xf numFmtId="0" fontId="19" fillId="0" borderId="2311" xfId="3" applyFont="1" applyBorder="1" applyAlignment="1">
      <alignment horizontal="left" vertical="center" shrinkToFit="1"/>
    </xf>
    <xf numFmtId="0" fontId="19" fillId="0" borderId="2312" xfId="3" applyFont="1" applyBorder="1" applyAlignment="1">
      <alignment horizontal="left" vertical="center" shrinkToFit="1"/>
    </xf>
    <xf numFmtId="0" fontId="12" fillId="2" borderId="2303" xfId="3" applyFont="1" applyFill="1" applyBorder="1" applyAlignment="1">
      <alignment horizontal="center" vertical="center"/>
    </xf>
    <xf numFmtId="0" fontId="12" fillId="2" borderId="2304" xfId="3" applyFont="1" applyFill="1" applyBorder="1" applyAlignment="1">
      <alignment horizontal="center" vertical="center"/>
    </xf>
    <xf numFmtId="0" fontId="18" fillId="0" borderId="2305" xfId="3" applyFont="1" applyBorder="1" applyAlignment="1">
      <alignment horizontal="left" vertical="center" shrinkToFit="1"/>
    </xf>
    <xf numFmtId="0" fontId="18" fillId="0" borderId="2306" xfId="3" applyFont="1" applyBorder="1" applyAlignment="1">
      <alignment horizontal="left" vertical="center" shrinkToFit="1"/>
    </xf>
    <xf numFmtId="0" fontId="18" fillId="0" borderId="2307" xfId="3" applyFont="1" applyBorder="1" applyAlignment="1">
      <alignment horizontal="left" vertical="center" shrinkToFit="1"/>
    </xf>
    <xf numFmtId="0" fontId="18" fillId="0" borderId="2310" xfId="3" applyFont="1" applyBorder="1" applyAlignment="1">
      <alignment horizontal="left" vertical="center" shrinkToFit="1"/>
    </xf>
    <xf numFmtId="0" fontId="18" fillId="0" borderId="2311" xfId="3" applyFont="1" applyBorder="1" applyAlignment="1">
      <alignment horizontal="left" vertical="center" shrinkToFit="1"/>
    </xf>
    <xf numFmtId="0" fontId="18" fillId="0" borderId="2312" xfId="3" applyFont="1" applyBorder="1" applyAlignment="1">
      <alignment horizontal="left" vertical="center" shrinkToFit="1"/>
    </xf>
    <xf numFmtId="0" fontId="12" fillId="2" borderId="2318" xfId="3" applyFont="1" applyFill="1" applyBorder="1" applyAlignment="1">
      <alignment horizontal="center" vertical="center"/>
    </xf>
    <xf numFmtId="0" fontId="12" fillId="2" borderId="2319" xfId="3" applyFont="1" applyFill="1" applyBorder="1" applyAlignment="1">
      <alignment horizontal="center" vertical="center"/>
    </xf>
    <xf numFmtId="0" fontId="19" fillId="0" borderId="2320" xfId="3" applyFont="1" applyBorder="1" applyAlignment="1">
      <alignment horizontal="left" vertical="center" shrinkToFit="1"/>
    </xf>
    <xf numFmtId="0" fontId="19" fillId="0" borderId="2321" xfId="3" applyFont="1" applyBorder="1" applyAlignment="1">
      <alignment horizontal="left" vertical="center" shrinkToFit="1"/>
    </xf>
    <xf numFmtId="0" fontId="19" fillId="0" borderId="2322" xfId="3" applyFont="1" applyBorder="1" applyAlignment="1">
      <alignment horizontal="left" vertical="center" shrinkToFit="1"/>
    </xf>
    <xf numFmtId="0" fontId="12" fillId="2" borderId="2323" xfId="3" applyFont="1" applyFill="1" applyBorder="1" applyAlignment="1">
      <alignment horizontal="center" vertical="center" wrapText="1"/>
    </xf>
    <xf numFmtId="0" fontId="12" fillId="2" borderId="2324" xfId="3" applyFont="1" applyFill="1" applyBorder="1" applyAlignment="1">
      <alignment horizontal="center" vertical="center" wrapText="1"/>
    </xf>
    <xf numFmtId="0" fontId="12" fillId="2" borderId="2325" xfId="3" applyFont="1" applyFill="1" applyBorder="1" applyAlignment="1">
      <alignment horizontal="center" vertical="center" wrapText="1"/>
    </xf>
    <xf numFmtId="0" fontId="12" fillId="5" borderId="2323" xfId="3" applyFont="1" applyFill="1" applyBorder="1" applyAlignment="1">
      <alignment horizontal="left" vertical="top" wrapText="1"/>
    </xf>
    <xf numFmtId="0" fontId="12" fillId="5" borderId="2324" xfId="3" applyFont="1" applyFill="1" applyBorder="1" applyAlignment="1">
      <alignment horizontal="left" vertical="top" wrapText="1"/>
    </xf>
    <xf numFmtId="0" fontId="12" fillId="5" borderId="2325" xfId="3" applyFont="1" applyFill="1" applyBorder="1" applyAlignment="1">
      <alignment horizontal="left" vertical="top" wrapText="1"/>
    </xf>
    <xf numFmtId="0" fontId="15" fillId="5" borderId="2323" xfId="3" applyFont="1" applyFill="1" applyBorder="1" applyAlignment="1">
      <alignment horizontal="center" vertical="center" wrapText="1"/>
    </xf>
    <xf numFmtId="0" fontId="15" fillId="5" borderId="2325" xfId="3" applyFont="1" applyFill="1" applyBorder="1" applyAlignment="1">
      <alignment horizontal="center" vertical="center" wrapText="1"/>
    </xf>
    <xf numFmtId="0" fontId="21" fillId="0" borderId="2323" xfId="3" applyFont="1" applyBorder="1" applyAlignment="1">
      <alignment horizontal="left" vertical="center" wrapText="1"/>
    </xf>
    <xf numFmtId="0" fontId="21" fillId="0" borderId="2324" xfId="3" applyFont="1" applyBorder="1" applyAlignment="1">
      <alignment horizontal="left" vertical="center" wrapText="1"/>
    </xf>
    <xf numFmtId="0" fontId="21" fillId="0" borderId="2325" xfId="3" applyFont="1" applyBorder="1" applyAlignment="1">
      <alignment horizontal="left" vertical="center" wrapText="1"/>
    </xf>
    <xf numFmtId="0" fontId="12" fillId="2" borderId="2323" xfId="3" applyFont="1" applyFill="1" applyBorder="1" applyAlignment="1">
      <alignment horizontal="center" vertical="center"/>
    </xf>
    <xf numFmtId="0" fontId="12" fillId="2" borderId="2324" xfId="3" applyFont="1" applyFill="1" applyBorder="1" applyAlignment="1">
      <alignment horizontal="center" vertical="center"/>
    </xf>
    <xf numFmtId="0" fontId="16" fillId="0" borderId="2324" xfId="3" applyFont="1" applyBorder="1" applyAlignment="1">
      <alignment horizontal="left" vertical="center" wrapText="1"/>
    </xf>
    <xf numFmtId="0" fontId="16" fillId="0" borderId="2325" xfId="3" applyFont="1" applyBorder="1" applyAlignment="1">
      <alignment horizontal="left" vertical="center" wrapText="1"/>
    </xf>
    <xf numFmtId="0" fontId="12" fillId="2" borderId="2326" xfId="3" applyFont="1" applyFill="1" applyBorder="1" applyAlignment="1">
      <alignment horizontal="center" vertical="center"/>
    </xf>
    <xf numFmtId="0" fontId="12" fillId="2" borderId="2327" xfId="3" applyFont="1" applyFill="1" applyBorder="1" applyAlignment="1">
      <alignment horizontal="center" vertical="center"/>
    </xf>
    <xf numFmtId="0" fontId="18" fillId="0" borderId="2328" xfId="3" applyFont="1" applyBorder="1" applyAlignment="1">
      <alignment horizontal="left" vertical="center" shrinkToFit="1"/>
    </xf>
    <xf numFmtId="0" fontId="18" fillId="0" borderId="2329" xfId="3" applyFont="1" applyBorder="1" applyAlignment="1">
      <alignment horizontal="left" vertical="center" shrinkToFit="1"/>
    </xf>
    <xf numFmtId="0" fontId="18" fillId="0" borderId="2330" xfId="3" applyFont="1" applyBorder="1" applyAlignment="1">
      <alignment horizontal="left" vertical="center" shrinkToFit="1"/>
    </xf>
    <xf numFmtId="0" fontId="12" fillId="5" borderId="2337" xfId="3" applyFont="1" applyFill="1" applyBorder="1" applyAlignment="1">
      <alignment horizontal="left" vertical="top" wrapText="1"/>
    </xf>
    <xf numFmtId="0" fontId="12" fillId="5" borderId="2338" xfId="3" applyFont="1" applyFill="1" applyBorder="1" applyAlignment="1">
      <alignment horizontal="left" vertical="top" wrapText="1"/>
    </xf>
    <xf numFmtId="0" fontId="12" fillId="2" borderId="2331" xfId="3" applyFont="1" applyFill="1" applyBorder="1" applyAlignment="1">
      <alignment horizontal="center" vertical="center"/>
    </xf>
    <xf numFmtId="0" fontId="12" fillId="2" borderId="2332" xfId="3" applyFont="1" applyFill="1" applyBorder="1" applyAlignment="1">
      <alignment horizontal="center" vertical="center"/>
    </xf>
    <xf numFmtId="0" fontId="19" fillId="0" borderId="2333" xfId="3" applyFont="1" applyBorder="1" applyAlignment="1">
      <alignment horizontal="left" vertical="center" shrinkToFit="1"/>
    </xf>
    <xf numFmtId="0" fontId="19" fillId="0" borderId="2334" xfId="3" applyFont="1" applyBorder="1" applyAlignment="1">
      <alignment horizontal="left" vertical="center" shrinkToFit="1"/>
    </xf>
    <xf numFmtId="0" fontId="19" fillId="0" borderId="2335" xfId="3" applyFont="1" applyBorder="1" applyAlignment="1">
      <alignment horizontal="left" vertical="center" shrinkToFit="1"/>
    </xf>
    <xf numFmtId="0" fontId="12" fillId="2" borderId="2344" xfId="3" applyFont="1" applyFill="1" applyBorder="1" applyAlignment="1">
      <alignment horizontal="center" vertical="center"/>
    </xf>
    <xf numFmtId="0" fontId="12" fillId="2" borderId="2345" xfId="3" applyFont="1" applyFill="1" applyBorder="1" applyAlignment="1">
      <alignment horizontal="center" vertical="center"/>
    </xf>
    <xf numFmtId="0" fontId="19" fillId="0" borderId="2346" xfId="3" applyFont="1" applyBorder="1" applyAlignment="1">
      <alignment horizontal="left" vertical="center" shrinkToFit="1"/>
    </xf>
    <xf numFmtId="0" fontId="19" fillId="0" borderId="2347" xfId="3" applyFont="1" applyBorder="1" applyAlignment="1">
      <alignment horizontal="left" vertical="center" shrinkToFit="1"/>
    </xf>
    <xf numFmtId="0" fontId="19" fillId="0" borderId="2348" xfId="3" applyFont="1" applyBorder="1" applyAlignment="1">
      <alignment horizontal="left" vertical="center" shrinkToFit="1"/>
    </xf>
    <xf numFmtId="0" fontId="18" fillId="0" borderId="2333" xfId="3" applyFont="1" applyBorder="1" applyAlignment="1">
      <alignment horizontal="left" vertical="center" shrinkToFit="1"/>
    </xf>
    <xf numFmtId="0" fontId="18" fillId="0" borderId="2334" xfId="3" applyFont="1" applyBorder="1" applyAlignment="1">
      <alignment horizontal="left" vertical="center" shrinkToFit="1"/>
    </xf>
    <xf numFmtId="0" fontId="18" fillId="0" borderId="2335" xfId="3" applyFont="1" applyBorder="1" applyAlignment="1">
      <alignment horizontal="left" vertical="center" shrinkToFit="1"/>
    </xf>
    <xf numFmtId="0" fontId="12" fillId="2" borderId="2336" xfId="3" applyFont="1" applyFill="1" applyBorder="1" applyAlignment="1">
      <alignment horizontal="center" vertical="center" wrapText="1"/>
    </xf>
    <xf numFmtId="0" fontId="12" fillId="2" borderId="2337" xfId="3" applyFont="1" applyFill="1" applyBorder="1" applyAlignment="1">
      <alignment horizontal="center" vertical="center" wrapText="1"/>
    </xf>
    <xf numFmtId="0" fontId="16" fillId="0" borderId="2337" xfId="3" applyFont="1" applyBorder="1" applyAlignment="1">
      <alignment horizontal="left" vertical="center" wrapText="1"/>
    </xf>
    <xf numFmtId="0" fontId="16" fillId="0" borderId="2338" xfId="3" applyFont="1" applyBorder="1" applyAlignment="1">
      <alignment horizontal="left" vertical="center" wrapText="1"/>
    </xf>
    <xf numFmtId="0" fontId="12" fillId="2" borderId="2339" xfId="3" applyFont="1" applyFill="1" applyBorder="1" applyAlignment="1">
      <alignment horizontal="center" vertical="center"/>
    </xf>
    <xf numFmtId="0" fontId="12" fillId="2" borderId="2340" xfId="3" applyFont="1" applyFill="1" applyBorder="1" applyAlignment="1">
      <alignment horizontal="center" vertical="center"/>
    </xf>
    <xf numFmtId="0" fontId="12" fillId="2" borderId="2341" xfId="3" applyFont="1" applyFill="1" applyBorder="1" applyAlignment="1">
      <alignment horizontal="center" vertical="center"/>
    </xf>
    <xf numFmtId="0" fontId="13" fillId="0" borderId="2342" xfId="3" applyFont="1" applyBorder="1" applyAlignment="1">
      <alignment horizontal="left" vertical="top" wrapText="1"/>
    </xf>
    <xf numFmtId="0" fontId="13" fillId="0" borderId="2340" xfId="3" applyFont="1" applyBorder="1" applyAlignment="1">
      <alignment horizontal="left" vertical="top" wrapText="1"/>
    </xf>
    <xf numFmtId="0" fontId="13" fillId="0" borderId="2343" xfId="3" applyFont="1" applyBorder="1" applyAlignment="1">
      <alignment horizontal="left" vertical="top" wrapText="1"/>
    </xf>
    <xf numFmtId="0" fontId="12" fillId="2" borderId="2336" xfId="3" applyFont="1" applyFill="1" applyBorder="1" applyAlignment="1">
      <alignment horizontal="center" vertical="center"/>
    </xf>
    <xf numFmtId="0" fontId="12" fillId="2" borderId="2337" xfId="3" applyFont="1" applyFill="1" applyBorder="1" applyAlignment="1">
      <alignment horizontal="center" vertical="center"/>
    </xf>
    <xf numFmtId="0" fontId="12" fillId="2" borderId="2349" xfId="3" applyFont="1" applyFill="1" applyBorder="1" applyAlignment="1">
      <alignment horizontal="center" vertical="center" wrapText="1"/>
    </xf>
    <xf numFmtId="0" fontId="12" fillId="2" borderId="2360" xfId="3" applyFont="1" applyFill="1" applyBorder="1" applyAlignment="1">
      <alignment horizontal="center" vertical="center"/>
    </xf>
    <xf numFmtId="0" fontId="12" fillId="2" borderId="2361" xfId="3" applyFont="1" applyFill="1" applyBorder="1" applyAlignment="1">
      <alignment horizontal="center" vertical="center"/>
    </xf>
    <xf numFmtId="0" fontId="12" fillId="2" borderId="2362" xfId="3" applyFont="1" applyFill="1" applyBorder="1" applyAlignment="1">
      <alignment horizontal="center" vertical="center"/>
    </xf>
    <xf numFmtId="0" fontId="13" fillId="0" borderId="2363" xfId="3" applyFont="1" applyBorder="1" applyAlignment="1">
      <alignment horizontal="left" vertical="top" wrapText="1"/>
    </xf>
    <xf numFmtId="0" fontId="13" fillId="0" borderId="2361" xfId="3" applyFont="1" applyBorder="1" applyAlignment="1">
      <alignment horizontal="left" vertical="top" wrapText="1"/>
    </xf>
    <xf numFmtId="0" fontId="13" fillId="0" borderId="2364" xfId="3" applyFont="1" applyBorder="1" applyAlignment="1">
      <alignment horizontal="left" vertical="top" wrapText="1"/>
    </xf>
    <xf numFmtId="0" fontId="12" fillId="2" borderId="2355" xfId="3" applyFont="1" applyFill="1" applyBorder="1" applyAlignment="1">
      <alignment horizontal="center" vertical="center"/>
    </xf>
    <xf numFmtId="0" fontId="12" fillId="2" borderId="2356" xfId="3" applyFont="1" applyFill="1" applyBorder="1" applyAlignment="1">
      <alignment horizontal="center" vertical="center"/>
    </xf>
    <xf numFmtId="0" fontId="19" fillId="0" borderId="2357" xfId="3" applyFont="1" applyBorder="1" applyAlignment="1">
      <alignment horizontal="left" vertical="center" shrinkToFit="1"/>
    </xf>
    <xf numFmtId="0" fontId="19" fillId="0" borderId="2358" xfId="3" applyFont="1" applyBorder="1" applyAlignment="1">
      <alignment horizontal="left" vertical="center" shrinkToFit="1"/>
    </xf>
    <xf numFmtId="0" fontId="19" fillId="0" borderId="2359" xfId="3" applyFont="1" applyBorder="1" applyAlignment="1">
      <alignment horizontal="left" vertical="center" shrinkToFit="1"/>
    </xf>
    <xf numFmtId="0" fontId="12" fillId="2" borderId="2350" xfId="3" applyFont="1" applyFill="1" applyBorder="1" applyAlignment="1">
      <alignment horizontal="center" vertical="center"/>
    </xf>
    <xf numFmtId="0" fontId="12" fillId="2" borderId="2351" xfId="3" applyFont="1" applyFill="1" applyBorder="1" applyAlignment="1">
      <alignment horizontal="center" vertical="center"/>
    </xf>
    <xf numFmtId="0" fontId="18" fillId="0" borderId="2352" xfId="3" applyFont="1" applyBorder="1" applyAlignment="1">
      <alignment horizontal="left" vertical="center" shrinkToFit="1"/>
    </xf>
    <xf numFmtId="0" fontId="18" fillId="0" borderId="2353" xfId="3" applyFont="1" applyBorder="1" applyAlignment="1">
      <alignment horizontal="left" vertical="center" shrinkToFit="1"/>
    </xf>
    <xf numFmtId="0" fontId="18" fillId="0" borderId="2354" xfId="3" applyFont="1" applyBorder="1" applyAlignment="1">
      <alignment horizontal="left" vertical="center" shrinkToFit="1"/>
    </xf>
    <xf numFmtId="0" fontId="18" fillId="0" borderId="2357" xfId="3" applyFont="1" applyBorder="1" applyAlignment="1">
      <alignment horizontal="left" vertical="center" shrinkToFit="1"/>
    </xf>
    <xf numFmtId="0" fontId="18" fillId="0" borderId="2358" xfId="3" applyFont="1" applyBorder="1" applyAlignment="1">
      <alignment horizontal="left" vertical="center" shrinkToFit="1"/>
    </xf>
    <xf numFmtId="0" fontId="18" fillId="0" borderId="2359" xfId="3" applyFont="1" applyBorder="1" applyAlignment="1">
      <alignment horizontal="left" vertical="center" shrinkToFit="1"/>
    </xf>
    <xf numFmtId="0" fontId="12" fillId="2" borderId="2365" xfId="3" applyFont="1" applyFill="1" applyBorder="1" applyAlignment="1">
      <alignment horizontal="center" vertical="center"/>
    </xf>
    <xf numFmtId="0" fontId="12" fillId="2" borderId="2366" xfId="3" applyFont="1" applyFill="1" applyBorder="1" applyAlignment="1">
      <alignment horizontal="center" vertical="center"/>
    </xf>
    <xf numFmtId="0" fontId="19" fillId="0" borderId="2367" xfId="3" applyFont="1" applyBorder="1" applyAlignment="1">
      <alignment horizontal="left" vertical="center" shrinkToFit="1"/>
    </xf>
    <xf numFmtId="0" fontId="19" fillId="0" borderId="2368" xfId="3" applyFont="1" applyBorder="1" applyAlignment="1">
      <alignment horizontal="left" vertical="center" shrinkToFit="1"/>
    </xf>
    <xf numFmtId="0" fontId="19" fillId="0" borderId="2369" xfId="3" applyFont="1" applyBorder="1" applyAlignment="1">
      <alignment horizontal="left" vertical="center" shrinkToFit="1"/>
    </xf>
    <xf numFmtId="0" fontId="12" fillId="2" borderId="2370" xfId="3" applyFont="1" applyFill="1" applyBorder="1" applyAlignment="1">
      <alignment horizontal="center" vertical="center" wrapText="1"/>
    </xf>
    <xf numFmtId="0" fontId="12" fillId="2" borderId="2371" xfId="3" applyFont="1" applyFill="1" applyBorder="1" applyAlignment="1">
      <alignment horizontal="center" vertical="center" wrapText="1"/>
    </xf>
    <xf numFmtId="0" fontId="12" fillId="2" borderId="2372" xfId="3" applyFont="1" applyFill="1" applyBorder="1" applyAlignment="1">
      <alignment horizontal="center" vertical="center" wrapText="1"/>
    </xf>
    <xf numFmtId="0" fontId="12" fillId="5" borderId="2370" xfId="3" applyFont="1" applyFill="1" applyBorder="1" applyAlignment="1">
      <alignment horizontal="left" vertical="top" wrapText="1"/>
    </xf>
    <xf numFmtId="0" fontId="12" fillId="5" borderId="2371" xfId="3" applyFont="1" applyFill="1" applyBorder="1" applyAlignment="1">
      <alignment horizontal="left" vertical="top" wrapText="1"/>
    </xf>
    <xf numFmtId="0" fontId="12" fillId="5" borderId="2372" xfId="3" applyFont="1" applyFill="1" applyBorder="1" applyAlignment="1">
      <alignment horizontal="left" vertical="top" wrapText="1"/>
    </xf>
    <xf numFmtId="0" fontId="15" fillId="5" borderId="2370" xfId="3" applyFont="1" applyFill="1" applyBorder="1" applyAlignment="1">
      <alignment horizontal="center" vertical="center" wrapText="1"/>
    </xf>
    <xf numFmtId="0" fontId="15" fillId="5" borderId="2372" xfId="3" applyFont="1" applyFill="1" applyBorder="1" applyAlignment="1">
      <alignment horizontal="center" vertical="center" wrapText="1"/>
    </xf>
    <xf numFmtId="0" fontId="21" fillId="0" borderId="2370" xfId="3" applyFont="1" applyBorder="1" applyAlignment="1">
      <alignment horizontal="left" vertical="center" wrapText="1"/>
    </xf>
    <xf numFmtId="0" fontId="21" fillId="0" borderId="2371" xfId="3" applyFont="1" applyBorder="1" applyAlignment="1">
      <alignment horizontal="left" vertical="center" wrapText="1"/>
    </xf>
    <xf numFmtId="0" fontId="21" fillId="0" borderId="2372" xfId="3" applyFont="1" applyBorder="1" applyAlignment="1">
      <alignment horizontal="left" vertical="center" wrapText="1"/>
    </xf>
    <xf numFmtId="0" fontId="12" fillId="2" borderId="2370" xfId="3" applyFont="1" applyFill="1" applyBorder="1" applyAlignment="1">
      <alignment horizontal="center" vertical="center"/>
    </xf>
    <xf numFmtId="0" fontId="12" fillId="2" borderId="2371" xfId="3" applyFont="1" applyFill="1" applyBorder="1" applyAlignment="1">
      <alignment horizontal="center" vertical="center"/>
    </xf>
    <xf numFmtId="0" fontId="16" fillId="0" borderId="2371" xfId="3" applyFont="1" applyBorder="1" applyAlignment="1">
      <alignment horizontal="left" vertical="center" wrapText="1"/>
    </xf>
    <xf numFmtId="0" fontId="16" fillId="0" borderId="2372" xfId="3" applyFont="1" applyBorder="1" applyAlignment="1">
      <alignment horizontal="left" vertical="center" wrapText="1"/>
    </xf>
    <xf numFmtId="0" fontId="12" fillId="2" borderId="2373" xfId="3" applyFont="1" applyFill="1" applyBorder="1" applyAlignment="1">
      <alignment horizontal="center" vertical="center"/>
    </xf>
    <xf numFmtId="0" fontId="12" fillId="2" borderId="2374" xfId="3" applyFont="1" applyFill="1" applyBorder="1" applyAlignment="1">
      <alignment horizontal="center" vertical="center"/>
    </xf>
    <xf numFmtId="0" fontId="18" fillId="0" borderId="2375" xfId="3" applyFont="1" applyBorder="1" applyAlignment="1">
      <alignment horizontal="left" vertical="center" shrinkToFit="1"/>
    </xf>
    <xf numFmtId="0" fontId="18" fillId="0" borderId="2376" xfId="3" applyFont="1" applyBorder="1" applyAlignment="1">
      <alignment horizontal="left" vertical="center" shrinkToFit="1"/>
    </xf>
    <xf numFmtId="0" fontId="18" fillId="0" borderId="2377" xfId="3" applyFont="1" applyBorder="1" applyAlignment="1">
      <alignment horizontal="left" vertical="center" shrinkToFit="1"/>
    </xf>
    <xf numFmtId="0" fontId="12" fillId="5" borderId="2384" xfId="3" applyFont="1" applyFill="1" applyBorder="1" applyAlignment="1">
      <alignment horizontal="left" vertical="top" wrapText="1"/>
    </xf>
    <xf numFmtId="0" fontId="12" fillId="5" borderId="2385" xfId="3" applyFont="1" applyFill="1" applyBorder="1" applyAlignment="1">
      <alignment horizontal="left" vertical="top" wrapText="1"/>
    </xf>
    <xf numFmtId="0" fontId="12" fillId="2" borderId="2378" xfId="3" applyFont="1" applyFill="1" applyBorder="1" applyAlignment="1">
      <alignment horizontal="center" vertical="center"/>
    </xf>
    <xf numFmtId="0" fontId="12" fillId="2" borderId="2379" xfId="3" applyFont="1" applyFill="1" applyBorder="1" applyAlignment="1">
      <alignment horizontal="center" vertical="center"/>
    </xf>
    <xf numFmtId="0" fontId="19" fillId="0" borderId="2380" xfId="3" applyFont="1" applyBorder="1" applyAlignment="1">
      <alignment horizontal="left" vertical="center" shrinkToFit="1"/>
    </xf>
    <xf numFmtId="0" fontId="19" fillId="0" borderId="2381" xfId="3" applyFont="1" applyBorder="1" applyAlignment="1">
      <alignment horizontal="left" vertical="center" shrinkToFit="1"/>
    </xf>
    <xf numFmtId="0" fontId="19" fillId="0" borderId="2382" xfId="3" applyFont="1" applyBorder="1" applyAlignment="1">
      <alignment horizontal="left" vertical="center" shrinkToFit="1"/>
    </xf>
    <xf numFmtId="0" fontId="12" fillId="2" borderId="2391" xfId="3" applyFont="1" applyFill="1" applyBorder="1" applyAlignment="1">
      <alignment horizontal="center" vertical="center"/>
    </xf>
    <xf numFmtId="0" fontId="12" fillId="2" borderId="2392" xfId="3" applyFont="1" applyFill="1" applyBorder="1" applyAlignment="1">
      <alignment horizontal="center" vertical="center"/>
    </xf>
    <xf numFmtId="0" fontId="19" fillId="0" borderId="2393" xfId="3" applyFont="1" applyBorder="1" applyAlignment="1">
      <alignment horizontal="left" vertical="center" shrinkToFit="1"/>
    </xf>
    <xf numFmtId="0" fontId="19" fillId="0" borderId="2394" xfId="3" applyFont="1" applyBorder="1" applyAlignment="1">
      <alignment horizontal="left" vertical="center" shrinkToFit="1"/>
    </xf>
    <xf numFmtId="0" fontId="19" fillId="0" borderId="2395" xfId="3" applyFont="1" applyBorder="1" applyAlignment="1">
      <alignment horizontal="left" vertical="center" shrinkToFit="1"/>
    </xf>
    <xf numFmtId="0" fontId="18" fillId="0" borderId="2380" xfId="3" applyFont="1" applyBorder="1" applyAlignment="1">
      <alignment horizontal="left" vertical="center" shrinkToFit="1"/>
    </xf>
    <xf numFmtId="0" fontId="18" fillId="0" borderId="2381" xfId="3" applyFont="1" applyBorder="1" applyAlignment="1">
      <alignment horizontal="left" vertical="center" shrinkToFit="1"/>
    </xf>
    <xf numFmtId="0" fontId="18" fillId="0" borderId="2382" xfId="3" applyFont="1" applyBorder="1" applyAlignment="1">
      <alignment horizontal="left" vertical="center" shrinkToFit="1"/>
    </xf>
    <xf numFmtId="0" fontId="12" fillId="2" borderId="2383" xfId="3" applyFont="1" applyFill="1" applyBorder="1" applyAlignment="1">
      <alignment horizontal="center" vertical="center" wrapText="1"/>
    </xf>
    <xf numFmtId="0" fontId="12" fillId="2" borderId="2384" xfId="3" applyFont="1" applyFill="1" applyBorder="1" applyAlignment="1">
      <alignment horizontal="center" vertical="center" wrapText="1"/>
    </xf>
    <xf numFmtId="0" fontId="16" fillId="0" borderId="2384" xfId="3" applyFont="1" applyBorder="1" applyAlignment="1">
      <alignment horizontal="left" vertical="center" wrapText="1"/>
    </xf>
    <xf numFmtId="0" fontId="16" fillId="0" borderId="2385" xfId="3" applyFont="1" applyBorder="1" applyAlignment="1">
      <alignment horizontal="left" vertical="center" wrapText="1"/>
    </xf>
    <xf numFmtId="0" fontId="12" fillId="2" borderId="2386" xfId="3" applyFont="1" applyFill="1" applyBorder="1" applyAlignment="1">
      <alignment horizontal="center" vertical="center"/>
    </xf>
    <xf numFmtId="0" fontId="12" fillId="2" borderId="2387" xfId="3" applyFont="1" applyFill="1" applyBorder="1" applyAlignment="1">
      <alignment horizontal="center" vertical="center"/>
    </xf>
    <xf numFmtId="0" fontId="12" fillId="2" borderId="2388" xfId="3" applyFont="1" applyFill="1" applyBorder="1" applyAlignment="1">
      <alignment horizontal="center" vertical="center"/>
    </xf>
    <xf numFmtId="0" fontId="13" fillId="0" borderId="2389" xfId="3" applyFont="1" applyBorder="1" applyAlignment="1">
      <alignment horizontal="left" vertical="top" wrapText="1"/>
    </xf>
    <xf numFmtId="0" fontId="13" fillId="0" borderId="2387" xfId="3" applyFont="1" applyBorder="1" applyAlignment="1">
      <alignment horizontal="left" vertical="top" wrapText="1"/>
    </xf>
    <xf numFmtId="0" fontId="13" fillId="0" borderId="2390" xfId="3" applyFont="1" applyBorder="1" applyAlignment="1">
      <alignment horizontal="left" vertical="top" wrapText="1"/>
    </xf>
    <xf numFmtId="0" fontId="12" fillId="2" borderId="2383" xfId="3" applyFont="1" applyFill="1" applyBorder="1" applyAlignment="1">
      <alignment horizontal="center" vertical="center"/>
    </xf>
    <xf numFmtId="0" fontId="12" fillId="2" borderId="2384" xfId="3" applyFont="1" applyFill="1" applyBorder="1" applyAlignment="1">
      <alignment horizontal="center" vertical="center"/>
    </xf>
    <xf numFmtId="0" fontId="12" fillId="2" borderId="2396" xfId="3" applyFont="1" applyFill="1" applyBorder="1" applyAlignment="1">
      <alignment horizontal="center" vertical="center" wrapText="1"/>
    </xf>
    <xf numFmtId="0" fontId="12" fillId="2" borderId="2407" xfId="3" applyFont="1" applyFill="1" applyBorder="1" applyAlignment="1">
      <alignment horizontal="center" vertical="center"/>
    </xf>
    <xf numFmtId="0" fontId="12" fillId="2" borderId="2408" xfId="3" applyFont="1" applyFill="1" applyBorder="1" applyAlignment="1">
      <alignment horizontal="center" vertical="center"/>
    </xf>
    <xf numFmtId="0" fontId="12" fillId="2" borderId="2409" xfId="3" applyFont="1" applyFill="1" applyBorder="1" applyAlignment="1">
      <alignment horizontal="center" vertical="center"/>
    </xf>
    <xf numFmtId="0" fontId="13" fillId="0" borderId="2410" xfId="3" applyFont="1" applyBorder="1" applyAlignment="1">
      <alignment horizontal="left" vertical="top" wrapText="1"/>
    </xf>
    <xf numFmtId="0" fontId="13" fillId="0" borderId="2408" xfId="3" applyFont="1" applyBorder="1" applyAlignment="1">
      <alignment horizontal="left" vertical="top" wrapText="1"/>
    </xf>
    <xf numFmtId="0" fontId="13" fillId="0" borderId="2411" xfId="3" applyFont="1" applyBorder="1" applyAlignment="1">
      <alignment horizontal="left" vertical="top" wrapText="1"/>
    </xf>
    <xf numFmtId="0" fontId="12" fillId="2" borderId="2402" xfId="3" applyFont="1" applyFill="1" applyBorder="1" applyAlignment="1">
      <alignment horizontal="center" vertical="center"/>
    </xf>
    <xf numFmtId="0" fontId="12" fillId="2" borderId="2403" xfId="3" applyFont="1" applyFill="1" applyBorder="1" applyAlignment="1">
      <alignment horizontal="center" vertical="center"/>
    </xf>
    <xf numFmtId="0" fontId="19" fillId="0" borderId="2404" xfId="3" applyFont="1" applyBorder="1" applyAlignment="1">
      <alignment horizontal="left" vertical="center" shrinkToFit="1"/>
    </xf>
    <xf numFmtId="0" fontId="19" fillId="0" borderId="2405" xfId="3" applyFont="1" applyBorder="1" applyAlignment="1">
      <alignment horizontal="left" vertical="center" shrinkToFit="1"/>
    </xf>
    <xf numFmtId="0" fontId="19" fillId="0" borderId="2406" xfId="3" applyFont="1" applyBorder="1" applyAlignment="1">
      <alignment horizontal="left" vertical="center" shrinkToFit="1"/>
    </xf>
    <xf numFmtId="0" fontId="12" fillId="2" borderId="2397" xfId="3" applyFont="1" applyFill="1" applyBorder="1" applyAlignment="1">
      <alignment horizontal="center" vertical="center"/>
    </xf>
    <xf numFmtId="0" fontId="12" fillId="2" borderId="2398" xfId="3" applyFont="1" applyFill="1" applyBorder="1" applyAlignment="1">
      <alignment horizontal="center" vertical="center"/>
    </xf>
    <xf numFmtId="0" fontId="18" fillId="0" borderId="2399" xfId="3" applyFont="1" applyBorder="1" applyAlignment="1">
      <alignment horizontal="left" vertical="center" shrinkToFit="1"/>
    </xf>
    <xf numFmtId="0" fontId="18" fillId="0" borderId="2400" xfId="3" applyFont="1" applyBorder="1" applyAlignment="1">
      <alignment horizontal="left" vertical="center" shrinkToFit="1"/>
    </xf>
    <xf numFmtId="0" fontId="18" fillId="0" borderId="2401" xfId="3" applyFont="1" applyBorder="1" applyAlignment="1">
      <alignment horizontal="left" vertical="center" shrinkToFit="1"/>
    </xf>
    <xf numFmtId="0" fontId="18" fillId="0" borderId="2404" xfId="3" applyFont="1" applyBorder="1" applyAlignment="1">
      <alignment horizontal="left" vertical="center" shrinkToFit="1"/>
    </xf>
    <xf numFmtId="0" fontId="18" fillId="0" borderId="2405" xfId="3" applyFont="1" applyBorder="1" applyAlignment="1">
      <alignment horizontal="left" vertical="center" shrinkToFit="1"/>
    </xf>
    <xf numFmtId="0" fontId="18" fillId="0" borderId="2406" xfId="3" applyFont="1" applyBorder="1" applyAlignment="1">
      <alignment horizontal="left" vertical="center" shrinkToFit="1"/>
    </xf>
    <xf numFmtId="0" fontId="12" fillId="2" borderId="2412" xfId="3" applyFont="1" applyFill="1" applyBorder="1" applyAlignment="1">
      <alignment horizontal="center" vertical="center"/>
    </xf>
    <xf numFmtId="0" fontId="12" fillId="2" borderId="2413" xfId="3" applyFont="1" applyFill="1" applyBorder="1" applyAlignment="1">
      <alignment horizontal="center" vertical="center"/>
    </xf>
    <xf numFmtId="0" fontId="19" fillId="0" borderId="2414" xfId="3" applyFont="1" applyBorder="1" applyAlignment="1">
      <alignment horizontal="left" vertical="center" shrinkToFit="1"/>
    </xf>
    <xf numFmtId="0" fontId="19" fillId="0" borderId="2415" xfId="3" applyFont="1" applyBorder="1" applyAlignment="1">
      <alignment horizontal="left" vertical="center" shrinkToFit="1"/>
    </xf>
    <xf numFmtId="0" fontId="19" fillId="0" borderId="2416" xfId="3" applyFont="1" applyBorder="1" applyAlignment="1">
      <alignment horizontal="left" vertical="center" shrinkToFit="1"/>
    </xf>
    <xf numFmtId="0" fontId="12" fillId="2" borderId="2417" xfId="3" applyFont="1" applyFill="1" applyBorder="1" applyAlignment="1">
      <alignment horizontal="center" vertical="center" wrapText="1"/>
    </xf>
    <xf numFmtId="0" fontId="12" fillId="2" borderId="2418" xfId="3" applyFont="1" applyFill="1" applyBorder="1" applyAlignment="1">
      <alignment horizontal="center" vertical="center" wrapText="1"/>
    </xf>
    <xf numFmtId="0" fontId="12" fillId="2" borderId="2419" xfId="3" applyFont="1" applyFill="1" applyBorder="1" applyAlignment="1">
      <alignment horizontal="center" vertical="center" wrapText="1"/>
    </xf>
    <xf numFmtId="0" fontId="12" fillId="5" borderId="2417" xfId="3" applyFont="1" applyFill="1" applyBorder="1" applyAlignment="1">
      <alignment horizontal="left" vertical="top" wrapText="1"/>
    </xf>
    <xf numFmtId="0" fontId="12" fillId="5" borderId="2418" xfId="3" applyFont="1" applyFill="1" applyBorder="1" applyAlignment="1">
      <alignment horizontal="left" vertical="top" wrapText="1"/>
    </xf>
    <xf numFmtId="0" fontId="12" fillId="5" borderId="2419" xfId="3" applyFont="1" applyFill="1" applyBorder="1" applyAlignment="1">
      <alignment horizontal="left" vertical="top" wrapText="1"/>
    </xf>
    <xf numFmtId="0" fontId="15" fillId="5" borderId="2417" xfId="3" applyFont="1" applyFill="1" applyBorder="1" applyAlignment="1">
      <alignment horizontal="center" vertical="center" wrapText="1"/>
    </xf>
    <xf numFmtId="0" fontId="15" fillId="5" borderId="2419" xfId="3" applyFont="1" applyFill="1" applyBorder="1" applyAlignment="1">
      <alignment horizontal="center" vertical="center" wrapText="1"/>
    </xf>
    <xf numFmtId="0" fontId="21" fillId="0" borderId="2417" xfId="3" applyFont="1" applyBorder="1" applyAlignment="1">
      <alignment horizontal="left" vertical="center" wrapText="1"/>
    </xf>
    <xf numFmtId="0" fontId="21" fillId="0" borderId="2418" xfId="3" applyFont="1" applyBorder="1" applyAlignment="1">
      <alignment horizontal="left" vertical="center" wrapText="1"/>
    </xf>
    <xf numFmtId="0" fontId="21" fillId="0" borderId="2419" xfId="3" applyFont="1" applyBorder="1" applyAlignment="1">
      <alignment horizontal="left" vertical="center" wrapText="1"/>
    </xf>
    <xf numFmtId="0" fontId="12" fillId="2" borderId="2417" xfId="3" applyFont="1" applyFill="1" applyBorder="1" applyAlignment="1">
      <alignment horizontal="center" vertical="center"/>
    </xf>
    <xf numFmtId="0" fontId="12" fillId="2" borderId="2418" xfId="3" applyFont="1" applyFill="1" applyBorder="1" applyAlignment="1">
      <alignment horizontal="center" vertical="center"/>
    </xf>
    <xf numFmtId="0" fontId="16" fillId="0" borderId="2418" xfId="3" applyFont="1" applyBorder="1" applyAlignment="1">
      <alignment horizontal="left" vertical="center" wrapText="1"/>
    </xf>
    <xf numFmtId="0" fontId="16" fillId="0" borderId="2419" xfId="3" applyFont="1" applyBorder="1" applyAlignment="1">
      <alignment horizontal="left" vertical="center" wrapText="1"/>
    </xf>
    <xf numFmtId="0" fontId="12" fillId="2" borderId="2420" xfId="3" applyFont="1" applyFill="1" applyBorder="1" applyAlignment="1">
      <alignment horizontal="center" vertical="center"/>
    </xf>
    <xf numFmtId="0" fontId="12" fillId="2" borderId="2421" xfId="3" applyFont="1" applyFill="1" applyBorder="1" applyAlignment="1">
      <alignment horizontal="center" vertical="center"/>
    </xf>
    <xf numFmtId="0" fontId="18" fillId="0" borderId="2422" xfId="3" applyFont="1" applyBorder="1" applyAlignment="1">
      <alignment horizontal="left" vertical="center" shrinkToFit="1"/>
    </xf>
    <xf numFmtId="0" fontId="18" fillId="0" borderId="2423" xfId="3" applyFont="1" applyBorder="1" applyAlignment="1">
      <alignment horizontal="left" vertical="center" shrinkToFit="1"/>
    </xf>
    <xf numFmtId="0" fontId="18" fillId="0" borderId="2424" xfId="3" applyFont="1" applyBorder="1" applyAlignment="1">
      <alignment horizontal="left" vertical="center" shrinkToFit="1"/>
    </xf>
    <xf numFmtId="0" fontId="12" fillId="5" borderId="2431" xfId="3" applyFont="1" applyFill="1" applyBorder="1" applyAlignment="1">
      <alignment horizontal="left" vertical="top" wrapText="1"/>
    </xf>
    <xf numFmtId="0" fontId="12" fillId="5" borderId="2432" xfId="3" applyFont="1" applyFill="1" applyBorder="1" applyAlignment="1">
      <alignment horizontal="left" vertical="top" wrapText="1"/>
    </xf>
    <xf numFmtId="0" fontId="12" fillId="2" borderId="2425" xfId="3" applyFont="1" applyFill="1" applyBorder="1" applyAlignment="1">
      <alignment horizontal="center" vertical="center"/>
    </xf>
    <xf numFmtId="0" fontId="12" fillId="2" borderId="2426" xfId="3" applyFont="1" applyFill="1" applyBorder="1" applyAlignment="1">
      <alignment horizontal="center" vertical="center"/>
    </xf>
    <xf numFmtId="0" fontId="19" fillId="0" borderId="2427" xfId="3" applyFont="1" applyBorder="1" applyAlignment="1">
      <alignment horizontal="left" vertical="center" shrinkToFit="1"/>
    </xf>
    <xf numFmtId="0" fontId="19" fillId="0" borderId="2428" xfId="3" applyFont="1" applyBorder="1" applyAlignment="1">
      <alignment horizontal="left" vertical="center" shrinkToFit="1"/>
    </xf>
    <xf numFmtId="0" fontId="19" fillId="0" borderId="2429" xfId="3" applyFont="1" applyBorder="1" applyAlignment="1">
      <alignment horizontal="left" vertical="center" shrinkToFit="1"/>
    </xf>
    <xf numFmtId="0" fontId="12" fillId="2" borderId="2438" xfId="3" applyFont="1" applyFill="1" applyBorder="1" applyAlignment="1">
      <alignment horizontal="center" vertical="center"/>
    </xf>
    <xf numFmtId="0" fontId="12" fillId="2" borderId="2439" xfId="3" applyFont="1" applyFill="1" applyBorder="1" applyAlignment="1">
      <alignment horizontal="center" vertical="center"/>
    </xf>
    <xf numFmtId="0" fontId="19" fillId="0" borderId="2440" xfId="3" applyFont="1" applyBorder="1" applyAlignment="1">
      <alignment horizontal="left" vertical="center" shrinkToFit="1"/>
    </xf>
    <xf numFmtId="0" fontId="19" fillId="0" borderId="2441" xfId="3" applyFont="1" applyBorder="1" applyAlignment="1">
      <alignment horizontal="left" vertical="center" shrinkToFit="1"/>
    </xf>
    <xf numFmtId="0" fontId="19" fillId="0" borderId="2442" xfId="3" applyFont="1" applyBorder="1" applyAlignment="1">
      <alignment horizontal="left" vertical="center" shrinkToFit="1"/>
    </xf>
    <xf numFmtId="0" fontId="18" fillId="0" borderId="2427" xfId="3" applyFont="1" applyBorder="1" applyAlignment="1">
      <alignment horizontal="left" vertical="center" shrinkToFit="1"/>
    </xf>
    <xf numFmtId="0" fontId="18" fillId="0" borderId="2428" xfId="3" applyFont="1" applyBorder="1" applyAlignment="1">
      <alignment horizontal="left" vertical="center" shrinkToFit="1"/>
    </xf>
    <xf numFmtId="0" fontId="18" fillId="0" borderId="2429" xfId="3" applyFont="1" applyBorder="1" applyAlignment="1">
      <alignment horizontal="left" vertical="center" shrinkToFit="1"/>
    </xf>
    <xf numFmtId="0" fontId="12" fillId="2" borderId="2430" xfId="3" applyFont="1" applyFill="1" applyBorder="1" applyAlignment="1">
      <alignment horizontal="center" vertical="center" wrapText="1"/>
    </xf>
    <xf numFmtId="0" fontId="12" fillId="2" borderId="2431" xfId="3" applyFont="1" applyFill="1" applyBorder="1" applyAlignment="1">
      <alignment horizontal="center" vertical="center" wrapText="1"/>
    </xf>
    <xf numFmtId="0" fontId="16" fillId="0" borderId="2431" xfId="3" applyFont="1" applyBorder="1" applyAlignment="1">
      <alignment horizontal="left" vertical="center" wrapText="1"/>
    </xf>
    <xf numFmtId="0" fontId="16" fillId="0" borderId="2432" xfId="3" applyFont="1" applyBorder="1" applyAlignment="1">
      <alignment horizontal="left" vertical="center" wrapText="1"/>
    </xf>
    <xf numFmtId="0" fontId="12" fillId="2" borderId="2433" xfId="3" applyFont="1" applyFill="1" applyBorder="1" applyAlignment="1">
      <alignment horizontal="center" vertical="center"/>
    </xf>
    <xf numFmtId="0" fontId="12" fillId="2" borderId="2434" xfId="3" applyFont="1" applyFill="1" applyBorder="1" applyAlignment="1">
      <alignment horizontal="center" vertical="center"/>
    </xf>
    <xf numFmtId="0" fontId="12" fillId="2" borderId="2435" xfId="3" applyFont="1" applyFill="1" applyBorder="1" applyAlignment="1">
      <alignment horizontal="center" vertical="center"/>
    </xf>
    <xf numFmtId="0" fontId="13" fillId="0" borderId="2436" xfId="3" applyFont="1" applyBorder="1" applyAlignment="1">
      <alignment horizontal="left" vertical="top" wrapText="1"/>
    </xf>
    <xf numFmtId="0" fontId="13" fillId="0" borderId="2434" xfId="3" applyFont="1" applyBorder="1" applyAlignment="1">
      <alignment horizontal="left" vertical="top" wrapText="1"/>
    </xf>
    <xf numFmtId="0" fontId="13" fillId="0" borderId="2437" xfId="3" applyFont="1" applyBorder="1" applyAlignment="1">
      <alignment horizontal="left" vertical="top" wrapText="1"/>
    </xf>
    <xf numFmtId="0" fontId="12" fillId="2" borderId="2430" xfId="3" applyFont="1" applyFill="1" applyBorder="1" applyAlignment="1">
      <alignment horizontal="center" vertical="center"/>
    </xf>
    <xf numFmtId="0" fontId="12" fillId="2" borderId="2431" xfId="3" applyFont="1" applyFill="1" applyBorder="1" applyAlignment="1">
      <alignment horizontal="center" vertical="center"/>
    </xf>
    <xf numFmtId="0" fontId="12" fillId="2" borderId="2443" xfId="3" applyFont="1" applyFill="1" applyBorder="1" applyAlignment="1">
      <alignment horizontal="center" vertical="center" wrapText="1"/>
    </xf>
    <xf numFmtId="0" fontId="12" fillId="2" borderId="2454" xfId="3" applyFont="1" applyFill="1" applyBorder="1" applyAlignment="1">
      <alignment horizontal="center" vertical="center"/>
    </xf>
    <xf numFmtId="0" fontId="12" fillId="2" borderId="2455" xfId="3" applyFont="1" applyFill="1" applyBorder="1" applyAlignment="1">
      <alignment horizontal="center" vertical="center"/>
    </xf>
    <xf numFmtId="0" fontId="12" fillId="2" borderId="2456" xfId="3" applyFont="1" applyFill="1" applyBorder="1" applyAlignment="1">
      <alignment horizontal="center" vertical="center"/>
    </xf>
    <xf numFmtId="0" fontId="13" fillId="0" borderId="2457" xfId="3" applyFont="1" applyBorder="1" applyAlignment="1">
      <alignment horizontal="left" vertical="top" wrapText="1"/>
    </xf>
    <xf numFmtId="0" fontId="13" fillId="0" borderId="2455" xfId="3" applyFont="1" applyBorder="1" applyAlignment="1">
      <alignment horizontal="left" vertical="top" wrapText="1"/>
    </xf>
    <xf numFmtId="0" fontId="13" fillId="0" borderId="2458" xfId="3" applyFont="1" applyBorder="1" applyAlignment="1">
      <alignment horizontal="left" vertical="top" wrapText="1"/>
    </xf>
    <xf numFmtId="0" fontId="12" fillId="2" borderId="2449" xfId="3" applyFont="1" applyFill="1" applyBorder="1" applyAlignment="1">
      <alignment horizontal="center" vertical="center"/>
    </xf>
    <xf numFmtId="0" fontId="12" fillId="2" borderId="2450" xfId="3" applyFont="1" applyFill="1" applyBorder="1" applyAlignment="1">
      <alignment horizontal="center" vertical="center"/>
    </xf>
    <xf numFmtId="0" fontId="19" fillId="0" borderId="2451" xfId="3" applyFont="1" applyBorder="1" applyAlignment="1">
      <alignment horizontal="left" vertical="center" shrinkToFit="1"/>
    </xf>
    <xf numFmtId="0" fontId="19" fillId="0" borderId="2452" xfId="3" applyFont="1" applyBorder="1" applyAlignment="1">
      <alignment horizontal="left" vertical="center" shrinkToFit="1"/>
    </xf>
    <xf numFmtId="0" fontId="19" fillId="0" borderId="2453" xfId="3" applyFont="1" applyBorder="1" applyAlignment="1">
      <alignment horizontal="left" vertical="center" shrinkToFit="1"/>
    </xf>
    <xf numFmtId="0" fontId="12" fillId="2" borderId="2444" xfId="3" applyFont="1" applyFill="1" applyBorder="1" applyAlignment="1">
      <alignment horizontal="center" vertical="center"/>
    </xf>
    <xf numFmtId="0" fontId="12" fillId="2" borderId="2445" xfId="3" applyFont="1" applyFill="1" applyBorder="1" applyAlignment="1">
      <alignment horizontal="center" vertical="center"/>
    </xf>
    <xf numFmtId="0" fontId="18" fillId="0" borderId="2446" xfId="3" applyFont="1" applyBorder="1" applyAlignment="1">
      <alignment horizontal="left" vertical="center" shrinkToFit="1"/>
    </xf>
    <xf numFmtId="0" fontId="18" fillId="0" borderId="2447" xfId="3" applyFont="1" applyBorder="1" applyAlignment="1">
      <alignment horizontal="left" vertical="center" shrinkToFit="1"/>
    </xf>
    <xf numFmtId="0" fontId="18" fillId="0" borderId="2448" xfId="3" applyFont="1" applyBorder="1" applyAlignment="1">
      <alignment horizontal="left" vertical="center" shrinkToFit="1"/>
    </xf>
    <xf numFmtId="0" fontId="18" fillId="0" borderId="2451" xfId="3" applyFont="1" applyBorder="1" applyAlignment="1">
      <alignment horizontal="left" vertical="center" shrinkToFit="1"/>
    </xf>
    <xf numFmtId="0" fontId="18" fillId="0" borderId="2452" xfId="3" applyFont="1" applyBorder="1" applyAlignment="1">
      <alignment horizontal="left" vertical="center" shrinkToFit="1"/>
    </xf>
    <xf numFmtId="0" fontId="18" fillId="0" borderId="2453" xfId="3" applyFont="1" applyBorder="1" applyAlignment="1">
      <alignment horizontal="left" vertical="center" shrinkToFit="1"/>
    </xf>
    <xf numFmtId="0" fontId="12" fillId="2" borderId="2459" xfId="3" applyFont="1" applyFill="1" applyBorder="1" applyAlignment="1">
      <alignment horizontal="center" vertical="center"/>
    </xf>
    <xf numFmtId="0" fontId="12" fillId="2" borderId="2460" xfId="3" applyFont="1" applyFill="1" applyBorder="1" applyAlignment="1">
      <alignment horizontal="center" vertical="center"/>
    </xf>
    <xf numFmtId="0" fontId="19" fillId="0" borderId="2461" xfId="3" applyFont="1" applyBorder="1" applyAlignment="1">
      <alignment horizontal="left" vertical="center" shrinkToFit="1"/>
    </xf>
    <xf numFmtId="0" fontId="19" fillId="0" borderId="2462" xfId="3" applyFont="1" applyBorder="1" applyAlignment="1">
      <alignment horizontal="left" vertical="center" shrinkToFit="1"/>
    </xf>
    <xf numFmtId="0" fontId="19" fillId="0" borderId="2463" xfId="3" applyFont="1" applyBorder="1" applyAlignment="1">
      <alignment horizontal="left" vertical="center" shrinkToFit="1"/>
    </xf>
    <xf numFmtId="0" fontId="12" fillId="2" borderId="2464" xfId="3" applyFont="1" applyFill="1" applyBorder="1" applyAlignment="1">
      <alignment horizontal="center" vertical="center" wrapText="1"/>
    </xf>
    <xf numFmtId="0" fontId="12" fillId="2" borderId="2465" xfId="3" applyFont="1" applyFill="1" applyBorder="1" applyAlignment="1">
      <alignment horizontal="center" vertical="center" wrapText="1"/>
    </xf>
    <xf numFmtId="0" fontId="12" fillId="2" borderId="2466" xfId="3" applyFont="1" applyFill="1" applyBorder="1" applyAlignment="1">
      <alignment horizontal="center" vertical="center" wrapText="1"/>
    </xf>
    <xf numFmtId="0" fontId="12" fillId="5" borderId="2464" xfId="3" applyFont="1" applyFill="1" applyBorder="1" applyAlignment="1">
      <alignment horizontal="left" vertical="top" wrapText="1"/>
    </xf>
    <xf numFmtId="0" fontId="12" fillId="5" borderId="2465" xfId="3" applyFont="1" applyFill="1" applyBorder="1" applyAlignment="1">
      <alignment horizontal="left" vertical="top" wrapText="1"/>
    </xf>
    <xf numFmtId="0" fontId="12" fillId="5" borderId="2466" xfId="3" applyFont="1" applyFill="1" applyBorder="1" applyAlignment="1">
      <alignment horizontal="left" vertical="top" wrapText="1"/>
    </xf>
    <xf numFmtId="0" fontId="15" fillId="5" borderId="2464" xfId="3" applyFont="1" applyFill="1" applyBorder="1" applyAlignment="1">
      <alignment horizontal="center" vertical="center" wrapText="1"/>
    </xf>
    <xf numFmtId="0" fontId="15" fillId="5" borderId="2466" xfId="3" applyFont="1" applyFill="1" applyBorder="1" applyAlignment="1">
      <alignment horizontal="center" vertical="center" wrapText="1"/>
    </xf>
    <xf numFmtId="0" fontId="21" fillId="0" borderId="2464" xfId="3" applyFont="1" applyBorder="1" applyAlignment="1">
      <alignment horizontal="left" vertical="center" wrapText="1"/>
    </xf>
    <xf numFmtId="0" fontId="21" fillId="0" borderId="2465" xfId="3" applyFont="1" applyBorder="1" applyAlignment="1">
      <alignment horizontal="left" vertical="center" wrapText="1"/>
    </xf>
    <xf numFmtId="0" fontId="21" fillId="0" borderId="2466" xfId="3" applyFont="1" applyBorder="1" applyAlignment="1">
      <alignment horizontal="left" vertical="center" wrapText="1"/>
    </xf>
    <xf numFmtId="0" fontId="12" fillId="2" borderId="2464" xfId="3" applyFont="1" applyFill="1" applyBorder="1" applyAlignment="1">
      <alignment horizontal="center" vertical="center"/>
    </xf>
    <xf numFmtId="0" fontId="12" fillId="2" borderId="2465" xfId="3" applyFont="1" applyFill="1" applyBorder="1" applyAlignment="1">
      <alignment horizontal="center" vertical="center"/>
    </xf>
    <xf numFmtId="0" fontId="16" fillId="0" borderId="2465" xfId="3" applyFont="1" applyBorder="1" applyAlignment="1">
      <alignment horizontal="left" vertical="center" wrapText="1"/>
    </xf>
    <xf numFmtId="0" fontId="16" fillId="0" borderId="2466" xfId="3" applyFont="1" applyBorder="1" applyAlignment="1">
      <alignment horizontal="left" vertical="center" wrapText="1"/>
    </xf>
    <xf numFmtId="0" fontId="12" fillId="2" borderId="2467" xfId="3" applyFont="1" applyFill="1" applyBorder="1" applyAlignment="1">
      <alignment horizontal="center" vertical="center"/>
    </xf>
    <xf numFmtId="0" fontId="12" fillId="2" borderId="2468" xfId="3" applyFont="1" applyFill="1" applyBorder="1" applyAlignment="1">
      <alignment horizontal="center" vertical="center"/>
    </xf>
    <xf numFmtId="0" fontId="18" fillId="0" borderId="2469" xfId="3" applyFont="1" applyBorder="1" applyAlignment="1">
      <alignment horizontal="left" vertical="center" shrinkToFit="1"/>
    </xf>
    <xf numFmtId="0" fontId="18" fillId="0" borderId="2470" xfId="3" applyFont="1" applyBorder="1" applyAlignment="1">
      <alignment horizontal="left" vertical="center" shrinkToFit="1"/>
    </xf>
    <xf numFmtId="0" fontId="18" fillId="0" borderId="2471" xfId="3" applyFont="1" applyBorder="1" applyAlignment="1">
      <alignment horizontal="left" vertical="center" shrinkToFit="1"/>
    </xf>
    <xf numFmtId="0" fontId="12" fillId="5" borderId="2478" xfId="3" applyFont="1" applyFill="1" applyBorder="1" applyAlignment="1">
      <alignment horizontal="left" vertical="top" wrapText="1"/>
    </xf>
    <xf numFmtId="0" fontId="12" fillId="5" borderId="2479" xfId="3" applyFont="1" applyFill="1" applyBorder="1" applyAlignment="1">
      <alignment horizontal="left" vertical="top" wrapText="1"/>
    </xf>
    <xf numFmtId="0" fontId="12" fillId="2" borderId="2472" xfId="3" applyFont="1" applyFill="1" applyBorder="1" applyAlignment="1">
      <alignment horizontal="center" vertical="center"/>
    </xf>
    <xf numFmtId="0" fontId="12" fillId="2" borderId="2473" xfId="3" applyFont="1" applyFill="1" applyBorder="1" applyAlignment="1">
      <alignment horizontal="center" vertical="center"/>
    </xf>
    <xf numFmtId="0" fontId="19" fillId="0" borderId="2474" xfId="3" applyFont="1" applyBorder="1" applyAlignment="1">
      <alignment horizontal="left" vertical="center" shrinkToFit="1"/>
    </xf>
    <xf numFmtId="0" fontId="19" fillId="0" borderId="2475" xfId="3" applyFont="1" applyBorder="1" applyAlignment="1">
      <alignment horizontal="left" vertical="center" shrinkToFit="1"/>
    </xf>
    <xf numFmtId="0" fontId="19" fillId="0" borderId="2476" xfId="3" applyFont="1" applyBorder="1" applyAlignment="1">
      <alignment horizontal="left" vertical="center" shrinkToFit="1"/>
    </xf>
    <xf numFmtId="0" fontId="12" fillId="2" borderId="2485" xfId="3" applyFont="1" applyFill="1" applyBorder="1" applyAlignment="1">
      <alignment horizontal="center" vertical="center"/>
    </xf>
    <xf numFmtId="0" fontId="12" fillId="2" borderId="2486" xfId="3" applyFont="1" applyFill="1" applyBorder="1" applyAlignment="1">
      <alignment horizontal="center" vertical="center"/>
    </xf>
    <xf numFmtId="0" fontId="19" fillId="0" borderId="2487" xfId="3" applyFont="1" applyBorder="1" applyAlignment="1">
      <alignment horizontal="left" vertical="center" shrinkToFit="1"/>
    </xf>
    <xf numFmtId="0" fontId="19" fillId="0" borderId="2488" xfId="3" applyFont="1" applyBorder="1" applyAlignment="1">
      <alignment horizontal="left" vertical="center" shrinkToFit="1"/>
    </xf>
    <xf numFmtId="0" fontId="19" fillId="0" borderId="2489" xfId="3" applyFont="1" applyBorder="1" applyAlignment="1">
      <alignment horizontal="left" vertical="center" shrinkToFit="1"/>
    </xf>
    <xf numFmtId="0" fontId="18" fillId="0" borderId="2474" xfId="3" applyFont="1" applyBorder="1" applyAlignment="1">
      <alignment horizontal="left" vertical="center" shrinkToFit="1"/>
    </xf>
    <xf numFmtId="0" fontId="18" fillId="0" borderId="2475" xfId="3" applyFont="1" applyBorder="1" applyAlignment="1">
      <alignment horizontal="left" vertical="center" shrinkToFit="1"/>
    </xf>
    <xf numFmtId="0" fontId="18" fillId="0" borderId="2476" xfId="3" applyFont="1" applyBorder="1" applyAlignment="1">
      <alignment horizontal="left" vertical="center" shrinkToFit="1"/>
    </xf>
    <xf numFmtId="0" fontId="12" fillId="2" borderId="2477" xfId="3" applyFont="1" applyFill="1" applyBorder="1" applyAlignment="1">
      <alignment horizontal="center" vertical="center" wrapText="1"/>
    </xf>
    <xf numFmtId="0" fontId="12" fillId="2" borderId="2478" xfId="3" applyFont="1" applyFill="1" applyBorder="1" applyAlignment="1">
      <alignment horizontal="center" vertical="center" wrapText="1"/>
    </xf>
    <xf numFmtId="0" fontId="16" fillId="0" borderId="2478" xfId="3" applyFont="1" applyBorder="1" applyAlignment="1">
      <alignment horizontal="left" vertical="center" wrapText="1"/>
    </xf>
    <xf numFmtId="0" fontId="16" fillId="0" borderId="2479" xfId="3" applyFont="1" applyBorder="1" applyAlignment="1">
      <alignment horizontal="left" vertical="center" wrapText="1"/>
    </xf>
    <xf numFmtId="0" fontId="12" fillId="2" borderId="2480" xfId="3" applyFont="1" applyFill="1" applyBorder="1" applyAlignment="1">
      <alignment horizontal="center" vertical="center"/>
    </xf>
    <xf numFmtId="0" fontId="12" fillId="2" borderId="2481" xfId="3" applyFont="1" applyFill="1" applyBorder="1" applyAlignment="1">
      <alignment horizontal="center" vertical="center"/>
    </xf>
    <xf numFmtId="0" fontId="12" fillId="2" borderId="2482" xfId="3" applyFont="1" applyFill="1" applyBorder="1" applyAlignment="1">
      <alignment horizontal="center" vertical="center"/>
    </xf>
    <xf numFmtId="0" fontId="13" fillId="0" borderId="2483" xfId="3" applyFont="1" applyBorder="1" applyAlignment="1">
      <alignment horizontal="left" vertical="top" wrapText="1"/>
    </xf>
    <xf numFmtId="0" fontId="13" fillId="0" borderId="2481" xfId="3" applyFont="1" applyBorder="1" applyAlignment="1">
      <alignment horizontal="left" vertical="top" wrapText="1"/>
    </xf>
    <xf numFmtId="0" fontId="13" fillId="0" borderId="2484" xfId="3" applyFont="1" applyBorder="1" applyAlignment="1">
      <alignment horizontal="left" vertical="top" wrapText="1"/>
    </xf>
    <xf numFmtId="0" fontId="12" fillId="2" borderId="2477" xfId="3" applyFont="1" applyFill="1" applyBorder="1" applyAlignment="1">
      <alignment horizontal="center" vertical="center"/>
    </xf>
    <xf numFmtId="0" fontId="12" fillId="2" borderId="2478" xfId="3" applyFont="1" applyFill="1" applyBorder="1" applyAlignment="1">
      <alignment horizontal="center" vertical="center"/>
    </xf>
    <xf numFmtId="0" fontId="12" fillId="2" borderId="2490" xfId="3" applyFont="1" applyFill="1" applyBorder="1" applyAlignment="1">
      <alignment horizontal="center" vertical="center" wrapText="1"/>
    </xf>
    <xf numFmtId="0" fontId="12" fillId="2" borderId="2501" xfId="3" applyFont="1" applyFill="1" applyBorder="1" applyAlignment="1">
      <alignment horizontal="center" vertical="center"/>
    </xf>
    <xf numFmtId="0" fontId="12" fillId="2" borderId="2502" xfId="3" applyFont="1" applyFill="1" applyBorder="1" applyAlignment="1">
      <alignment horizontal="center" vertical="center"/>
    </xf>
    <xf numFmtId="0" fontId="12" fillId="2" borderId="2503" xfId="3" applyFont="1" applyFill="1" applyBorder="1" applyAlignment="1">
      <alignment horizontal="center" vertical="center"/>
    </xf>
    <xf numFmtId="0" fontId="13" fillId="0" borderId="2504" xfId="3" applyFont="1" applyBorder="1" applyAlignment="1">
      <alignment horizontal="left" vertical="top" wrapText="1"/>
    </xf>
    <xf numFmtId="0" fontId="13" fillId="0" borderId="2502" xfId="3" applyFont="1" applyBorder="1" applyAlignment="1">
      <alignment horizontal="left" vertical="top" wrapText="1"/>
    </xf>
    <xf numFmtId="0" fontId="13" fillId="0" borderId="2505" xfId="3" applyFont="1" applyBorder="1" applyAlignment="1">
      <alignment horizontal="left" vertical="top" wrapText="1"/>
    </xf>
    <xf numFmtId="0" fontId="12" fillId="2" borderId="2496" xfId="3" applyFont="1" applyFill="1" applyBorder="1" applyAlignment="1">
      <alignment horizontal="center" vertical="center"/>
    </xf>
    <xf numFmtId="0" fontId="12" fillId="2" borderId="2497" xfId="3" applyFont="1" applyFill="1" applyBorder="1" applyAlignment="1">
      <alignment horizontal="center" vertical="center"/>
    </xf>
    <xf numFmtId="0" fontId="19" fillId="0" borderId="2498" xfId="3" applyFont="1" applyBorder="1" applyAlignment="1">
      <alignment horizontal="left" vertical="center" shrinkToFit="1"/>
    </xf>
    <xf numFmtId="0" fontId="19" fillId="0" borderId="2499" xfId="3" applyFont="1" applyBorder="1" applyAlignment="1">
      <alignment horizontal="left" vertical="center" shrinkToFit="1"/>
    </xf>
    <xf numFmtId="0" fontId="19" fillId="0" borderId="2500" xfId="3" applyFont="1" applyBorder="1" applyAlignment="1">
      <alignment horizontal="left" vertical="center" shrinkToFit="1"/>
    </xf>
    <xf numFmtId="0" fontId="12" fillId="2" borderId="2491" xfId="3" applyFont="1" applyFill="1" applyBorder="1" applyAlignment="1">
      <alignment horizontal="center" vertical="center"/>
    </xf>
    <xf numFmtId="0" fontId="12" fillId="2" borderId="2492" xfId="3" applyFont="1" applyFill="1" applyBorder="1" applyAlignment="1">
      <alignment horizontal="center" vertical="center"/>
    </xf>
    <xf numFmtId="0" fontId="18" fillId="0" borderId="2493" xfId="3" applyFont="1" applyBorder="1" applyAlignment="1">
      <alignment horizontal="left" vertical="center" shrinkToFit="1"/>
    </xf>
    <xf numFmtId="0" fontId="18" fillId="0" borderId="2494" xfId="3" applyFont="1" applyBorder="1" applyAlignment="1">
      <alignment horizontal="left" vertical="center" shrinkToFit="1"/>
    </xf>
    <xf numFmtId="0" fontId="18" fillId="0" borderId="2495" xfId="3" applyFont="1" applyBorder="1" applyAlignment="1">
      <alignment horizontal="left" vertical="center" shrinkToFit="1"/>
    </xf>
    <xf numFmtId="0" fontId="18" fillId="0" borderId="2498" xfId="3" applyFont="1" applyBorder="1" applyAlignment="1">
      <alignment horizontal="left" vertical="center" shrinkToFit="1"/>
    </xf>
    <xf numFmtId="0" fontId="18" fillId="0" borderId="2499" xfId="3" applyFont="1" applyBorder="1" applyAlignment="1">
      <alignment horizontal="left" vertical="center" shrinkToFit="1"/>
    </xf>
    <xf numFmtId="0" fontId="18" fillId="0" borderId="2500" xfId="3" applyFont="1" applyBorder="1" applyAlignment="1">
      <alignment horizontal="left" vertical="center" shrinkToFit="1"/>
    </xf>
    <xf numFmtId="0" fontId="12" fillId="2" borderId="2506" xfId="3" applyFont="1" applyFill="1" applyBorder="1" applyAlignment="1">
      <alignment horizontal="center" vertical="center"/>
    </xf>
    <xf numFmtId="0" fontId="12" fillId="2" borderId="2507" xfId="3" applyFont="1" applyFill="1" applyBorder="1" applyAlignment="1">
      <alignment horizontal="center" vertical="center"/>
    </xf>
    <xf numFmtId="0" fontId="19" fillId="0" borderId="2508" xfId="3" applyFont="1" applyBorder="1" applyAlignment="1">
      <alignment horizontal="left" vertical="center" shrinkToFit="1"/>
    </xf>
    <xf numFmtId="0" fontId="19" fillId="0" borderId="2509" xfId="3" applyFont="1" applyBorder="1" applyAlignment="1">
      <alignment horizontal="left" vertical="center" shrinkToFit="1"/>
    </xf>
    <xf numFmtId="0" fontId="19" fillId="0" borderId="2510" xfId="3" applyFont="1" applyBorder="1" applyAlignment="1">
      <alignment horizontal="left" vertical="center" shrinkToFit="1"/>
    </xf>
    <xf numFmtId="0" fontId="12" fillId="2" borderId="2511" xfId="3" applyFont="1" applyFill="1" applyBorder="1" applyAlignment="1">
      <alignment horizontal="center" vertical="center" wrapText="1"/>
    </xf>
    <xf numFmtId="0" fontId="12" fillId="2" borderId="2512" xfId="3" applyFont="1" applyFill="1" applyBorder="1" applyAlignment="1">
      <alignment horizontal="center" vertical="center" wrapText="1"/>
    </xf>
    <xf numFmtId="0" fontId="12" fillId="2" borderId="2513" xfId="3" applyFont="1" applyFill="1" applyBorder="1" applyAlignment="1">
      <alignment horizontal="center" vertical="center" wrapText="1"/>
    </xf>
    <xf numFmtId="0" fontId="12" fillId="5" borderId="2511" xfId="3" applyFont="1" applyFill="1" applyBorder="1" applyAlignment="1">
      <alignment horizontal="left" vertical="top" wrapText="1"/>
    </xf>
    <xf numFmtId="0" fontId="12" fillId="5" borderId="2512" xfId="3" applyFont="1" applyFill="1" applyBorder="1" applyAlignment="1">
      <alignment horizontal="left" vertical="top" wrapText="1"/>
    </xf>
    <xf numFmtId="0" fontId="12" fillId="5" borderId="2513" xfId="3" applyFont="1" applyFill="1" applyBorder="1" applyAlignment="1">
      <alignment horizontal="left" vertical="top" wrapText="1"/>
    </xf>
    <xf numFmtId="0" fontId="15" fillId="5" borderId="2511" xfId="3" applyFont="1" applyFill="1" applyBorder="1" applyAlignment="1">
      <alignment horizontal="center" vertical="center" wrapText="1"/>
    </xf>
    <xf numFmtId="0" fontId="15" fillId="5" borderId="2513" xfId="3" applyFont="1" applyFill="1" applyBorder="1" applyAlignment="1">
      <alignment horizontal="center" vertical="center" wrapText="1"/>
    </xf>
    <xf numFmtId="0" fontId="21" fillId="0" borderId="2511" xfId="3" applyFont="1" applyBorder="1" applyAlignment="1">
      <alignment horizontal="left" vertical="center" wrapText="1"/>
    </xf>
    <xf numFmtId="0" fontId="21" fillId="0" borderId="2512" xfId="3" applyFont="1" applyBorder="1" applyAlignment="1">
      <alignment horizontal="left" vertical="center" wrapText="1"/>
    </xf>
    <xf numFmtId="0" fontId="21" fillId="0" borderId="2513" xfId="3" applyFont="1" applyBorder="1" applyAlignment="1">
      <alignment horizontal="left" vertical="center" wrapText="1"/>
    </xf>
    <xf numFmtId="0" fontId="12" fillId="2" borderId="2511" xfId="3" applyFont="1" applyFill="1" applyBorder="1" applyAlignment="1">
      <alignment horizontal="center" vertical="center"/>
    </xf>
    <xf numFmtId="0" fontId="12" fillId="2" borderId="2512" xfId="3" applyFont="1" applyFill="1" applyBorder="1" applyAlignment="1">
      <alignment horizontal="center" vertical="center"/>
    </xf>
    <xf numFmtId="0" fontId="16" fillId="0" borderId="2512" xfId="3" applyFont="1" applyBorder="1" applyAlignment="1">
      <alignment horizontal="left" vertical="center" wrapText="1"/>
    </xf>
    <xf numFmtId="0" fontId="16" fillId="0" borderId="2513" xfId="3" applyFont="1" applyBorder="1" applyAlignment="1">
      <alignment horizontal="left" vertical="center" wrapText="1"/>
    </xf>
    <xf numFmtId="0" fontId="12" fillId="2" borderId="2514" xfId="3" applyFont="1" applyFill="1" applyBorder="1" applyAlignment="1">
      <alignment horizontal="center" vertical="center"/>
    </xf>
    <xf numFmtId="0" fontId="12" fillId="2" borderId="2515" xfId="3" applyFont="1" applyFill="1" applyBorder="1" applyAlignment="1">
      <alignment horizontal="center" vertical="center"/>
    </xf>
    <xf numFmtId="0" fontId="18" fillId="0" borderId="2516" xfId="3" applyFont="1" applyBorder="1" applyAlignment="1">
      <alignment horizontal="left" vertical="center" shrinkToFit="1"/>
    </xf>
    <xf numFmtId="0" fontId="18" fillId="0" borderId="2517" xfId="3" applyFont="1" applyBorder="1" applyAlignment="1">
      <alignment horizontal="left" vertical="center" shrinkToFit="1"/>
    </xf>
    <xf numFmtId="0" fontId="18" fillId="0" borderId="2518" xfId="3" applyFont="1" applyBorder="1" applyAlignment="1">
      <alignment horizontal="left" vertical="center" shrinkToFit="1"/>
    </xf>
    <xf numFmtId="0" fontId="12" fillId="5" borderId="2525" xfId="3" applyFont="1" applyFill="1" applyBorder="1" applyAlignment="1">
      <alignment horizontal="left" vertical="top" wrapText="1"/>
    </xf>
    <xf numFmtId="0" fontId="12" fillId="5" borderId="2526" xfId="3" applyFont="1" applyFill="1" applyBorder="1" applyAlignment="1">
      <alignment horizontal="left" vertical="top" wrapText="1"/>
    </xf>
    <xf numFmtId="0" fontId="12" fillId="2" borderId="2519" xfId="3" applyFont="1" applyFill="1" applyBorder="1" applyAlignment="1">
      <alignment horizontal="center" vertical="center"/>
    </xf>
    <xf numFmtId="0" fontId="12" fillId="2" borderId="2520" xfId="3" applyFont="1" applyFill="1" applyBorder="1" applyAlignment="1">
      <alignment horizontal="center" vertical="center"/>
    </xf>
    <xf numFmtId="0" fontId="19" fillId="0" borderId="2521" xfId="3" applyFont="1" applyBorder="1" applyAlignment="1">
      <alignment horizontal="left" vertical="center" shrinkToFit="1"/>
    </xf>
    <xf numFmtId="0" fontId="19" fillId="0" borderId="2522" xfId="3" applyFont="1" applyBorder="1" applyAlignment="1">
      <alignment horizontal="left" vertical="center" shrinkToFit="1"/>
    </xf>
    <xf numFmtId="0" fontId="19" fillId="0" borderId="2523" xfId="3" applyFont="1" applyBorder="1" applyAlignment="1">
      <alignment horizontal="left" vertical="center" shrinkToFit="1"/>
    </xf>
    <xf numFmtId="0" fontId="12" fillId="2" borderId="2532" xfId="3" applyFont="1" applyFill="1" applyBorder="1" applyAlignment="1">
      <alignment horizontal="center" vertical="center"/>
    </xf>
    <xf numFmtId="0" fontId="12" fillId="2" borderId="2533" xfId="3" applyFont="1" applyFill="1" applyBorder="1" applyAlignment="1">
      <alignment horizontal="center" vertical="center"/>
    </xf>
    <xf numFmtId="0" fontId="19" fillId="0" borderId="2534" xfId="3" applyFont="1" applyBorder="1" applyAlignment="1">
      <alignment horizontal="left" vertical="center" shrinkToFit="1"/>
    </xf>
    <xf numFmtId="0" fontId="19" fillId="0" borderId="2535" xfId="3" applyFont="1" applyBorder="1" applyAlignment="1">
      <alignment horizontal="left" vertical="center" shrinkToFit="1"/>
    </xf>
    <xf numFmtId="0" fontId="19" fillId="0" borderId="2536" xfId="3" applyFont="1" applyBorder="1" applyAlignment="1">
      <alignment horizontal="left" vertical="center" shrinkToFit="1"/>
    </xf>
    <xf numFmtId="0" fontId="18" fillId="0" borderId="2521" xfId="3" applyFont="1" applyBorder="1" applyAlignment="1">
      <alignment horizontal="left" vertical="center" shrinkToFit="1"/>
    </xf>
    <xf numFmtId="0" fontId="18" fillId="0" borderId="2522" xfId="3" applyFont="1" applyBorder="1" applyAlignment="1">
      <alignment horizontal="left" vertical="center" shrinkToFit="1"/>
    </xf>
    <xf numFmtId="0" fontId="18" fillId="0" borderId="2523" xfId="3" applyFont="1" applyBorder="1" applyAlignment="1">
      <alignment horizontal="left" vertical="center" shrinkToFit="1"/>
    </xf>
    <xf numFmtId="0" fontId="12" fillId="2" borderId="2524" xfId="3" applyFont="1" applyFill="1" applyBorder="1" applyAlignment="1">
      <alignment horizontal="center" vertical="center" wrapText="1"/>
    </xf>
    <xf numFmtId="0" fontId="12" fillId="2" borderId="2525" xfId="3" applyFont="1" applyFill="1" applyBorder="1" applyAlignment="1">
      <alignment horizontal="center" vertical="center" wrapText="1"/>
    </xf>
    <xf numFmtId="0" fontId="16" fillId="0" borderId="2525" xfId="3" applyFont="1" applyBorder="1" applyAlignment="1">
      <alignment horizontal="left" vertical="center" wrapText="1"/>
    </xf>
    <xf numFmtId="0" fontId="16" fillId="0" borderId="2526" xfId="3" applyFont="1" applyBorder="1" applyAlignment="1">
      <alignment horizontal="left" vertical="center" wrapText="1"/>
    </xf>
    <xf numFmtId="0" fontId="12" fillId="2" borderId="2527" xfId="3" applyFont="1" applyFill="1" applyBorder="1" applyAlignment="1">
      <alignment horizontal="center" vertical="center"/>
    </xf>
    <xf numFmtId="0" fontId="12" fillId="2" borderId="2528" xfId="3" applyFont="1" applyFill="1" applyBorder="1" applyAlignment="1">
      <alignment horizontal="center" vertical="center"/>
    </xf>
    <xf numFmtId="0" fontId="12" fillId="2" borderId="2529" xfId="3" applyFont="1" applyFill="1" applyBorder="1" applyAlignment="1">
      <alignment horizontal="center" vertical="center"/>
    </xf>
    <xf numFmtId="0" fontId="13" fillId="0" borderId="2530" xfId="3" applyFont="1" applyBorder="1" applyAlignment="1">
      <alignment horizontal="left" vertical="top" wrapText="1"/>
    </xf>
    <xf numFmtId="0" fontId="13" fillId="0" borderId="2528" xfId="3" applyFont="1" applyBorder="1" applyAlignment="1">
      <alignment horizontal="left" vertical="top" wrapText="1"/>
    </xf>
    <xf numFmtId="0" fontId="13" fillId="0" borderId="2531" xfId="3" applyFont="1" applyBorder="1" applyAlignment="1">
      <alignment horizontal="left" vertical="top" wrapText="1"/>
    </xf>
    <xf numFmtId="0" fontId="12" fillId="2" borderId="2524" xfId="3" applyFont="1" applyFill="1" applyBorder="1" applyAlignment="1">
      <alignment horizontal="center" vertical="center"/>
    </xf>
    <xf numFmtId="0" fontId="12" fillId="2" borderId="2525" xfId="3" applyFont="1" applyFill="1" applyBorder="1" applyAlignment="1">
      <alignment horizontal="center" vertical="center"/>
    </xf>
    <xf numFmtId="0" fontId="12" fillId="2" borderId="2537" xfId="3" applyFont="1" applyFill="1" applyBorder="1" applyAlignment="1">
      <alignment horizontal="center" vertical="center" wrapText="1"/>
    </xf>
    <xf numFmtId="0" fontId="12" fillId="2" borderId="2548" xfId="3" applyFont="1" applyFill="1" applyBorder="1" applyAlignment="1">
      <alignment horizontal="center" vertical="center"/>
    </xf>
    <xf numFmtId="0" fontId="12" fillId="2" borderId="2549" xfId="3" applyFont="1" applyFill="1" applyBorder="1" applyAlignment="1">
      <alignment horizontal="center" vertical="center"/>
    </xf>
    <xf numFmtId="0" fontId="12" fillId="2" borderId="2550" xfId="3" applyFont="1" applyFill="1" applyBorder="1" applyAlignment="1">
      <alignment horizontal="center" vertical="center"/>
    </xf>
    <xf numFmtId="0" fontId="13" fillId="0" borderId="2551" xfId="3" applyFont="1" applyBorder="1" applyAlignment="1">
      <alignment horizontal="left" vertical="top" wrapText="1"/>
    </xf>
    <xf numFmtId="0" fontId="13" fillId="0" borderId="2549" xfId="3" applyFont="1" applyBorder="1" applyAlignment="1">
      <alignment horizontal="left" vertical="top" wrapText="1"/>
    </xf>
    <xf numFmtId="0" fontId="13" fillId="0" borderId="2552" xfId="3" applyFont="1" applyBorder="1" applyAlignment="1">
      <alignment horizontal="left" vertical="top" wrapText="1"/>
    </xf>
    <xf numFmtId="0" fontId="12" fillId="2" borderId="2543" xfId="3" applyFont="1" applyFill="1" applyBorder="1" applyAlignment="1">
      <alignment horizontal="center" vertical="center"/>
    </xf>
    <xf numFmtId="0" fontId="12" fillId="2" borderId="2544" xfId="3" applyFont="1" applyFill="1" applyBorder="1" applyAlignment="1">
      <alignment horizontal="center" vertical="center"/>
    </xf>
    <xf numFmtId="0" fontId="19" fillId="0" borderId="2545" xfId="3" applyFont="1" applyBorder="1" applyAlignment="1">
      <alignment horizontal="left" vertical="center" shrinkToFit="1"/>
    </xf>
    <xf numFmtId="0" fontId="19" fillId="0" borderId="2546" xfId="3" applyFont="1" applyBorder="1" applyAlignment="1">
      <alignment horizontal="left" vertical="center" shrinkToFit="1"/>
    </xf>
    <xf numFmtId="0" fontId="19" fillId="0" borderId="2547" xfId="3" applyFont="1" applyBorder="1" applyAlignment="1">
      <alignment horizontal="left" vertical="center" shrinkToFit="1"/>
    </xf>
    <xf numFmtId="0" fontId="12" fillId="2" borderId="2538" xfId="3" applyFont="1" applyFill="1" applyBorder="1" applyAlignment="1">
      <alignment horizontal="center" vertical="center"/>
    </xf>
    <xf numFmtId="0" fontId="12" fillId="2" borderId="2539" xfId="3" applyFont="1" applyFill="1" applyBorder="1" applyAlignment="1">
      <alignment horizontal="center" vertical="center"/>
    </xf>
    <xf numFmtId="0" fontId="18" fillId="0" borderId="2540" xfId="3" applyFont="1" applyBorder="1" applyAlignment="1">
      <alignment horizontal="left" vertical="center" shrinkToFit="1"/>
    </xf>
    <xf numFmtId="0" fontId="18" fillId="0" borderId="2541" xfId="3" applyFont="1" applyBorder="1" applyAlignment="1">
      <alignment horizontal="left" vertical="center" shrinkToFit="1"/>
    </xf>
    <xf numFmtId="0" fontId="18" fillId="0" borderId="2542" xfId="3" applyFont="1" applyBorder="1" applyAlignment="1">
      <alignment horizontal="left" vertical="center" shrinkToFit="1"/>
    </xf>
    <xf numFmtId="0" fontId="18" fillId="0" borderId="2545" xfId="3" applyFont="1" applyBorder="1" applyAlignment="1">
      <alignment horizontal="left" vertical="center" shrinkToFit="1"/>
    </xf>
    <xf numFmtId="0" fontId="18" fillId="0" borderId="2546" xfId="3" applyFont="1" applyBorder="1" applyAlignment="1">
      <alignment horizontal="left" vertical="center" shrinkToFit="1"/>
    </xf>
    <xf numFmtId="0" fontId="18" fillId="0" borderId="2547" xfId="3" applyFont="1" applyBorder="1" applyAlignment="1">
      <alignment horizontal="left" vertical="center" shrinkToFit="1"/>
    </xf>
    <xf numFmtId="0" fontId="12" fillId="2" borderId="2553" xfId="3" applyFont="1" applyFill="1" applyBorder="1" applyAlignment="1">
      <alignment horizontal="center" vertical="center"/>
    </xf>
    <xf numFmtId="0" fontId="12" fillId="2" borderId="2554" xfId="3" applyFont="1" applyFill="1" applyBorder="1" applyAlignment="1">
      <alignment horizontal="center" vertical="center"/>
    </xf>
    <xf numFmtId="0" fontId="19" fillId="0" borderId="2555" xfId="3" applyFont="1" applyBorder="1" applyAlignment="1">
      <alignment horizontal="left" vertical="center" shrinkToFit="1"/>
    </xf>
    <xf numFmtId="0" fontId="19" fillId="0" borderId="2556" xfId="3" applyFont="1" applyBorder="1" applyAlignment="1">
      <alignment horizontal="left" vertical="center" shrinkToFit="1"/>
    </xf>
    <xf numFmtId="0" fontId="19" fillId="0" borderId="2557" xfId="3" applyFont="1" applyBorder="1" applyAlignment="1">
      <alignment horizontal="left" vertical="center" shrinkToFit="1"/>
    </xf>
    <xf numFmtId="0" fontId="12" fillId="2" borderId="2558" xfId="3" applyFont="1" applyFill="1" applyBorder="1" applyAlignment="1">
      <alignment horizontal="center" vertical="center" wrapText="1"/>
    </xf>
    <xf numFmtId="0" fontId="12" fillId="2" borderId="2559" xfId="3" applyFont="1" applyFill="1" applyBorder="1" applyAlignment="1">
      <alignment horizontal="center" vertical="center" wrapText="1"/>
    </xf>
    <xf numFmtId="0" fontId="12" fillId="2" borderId="2560" xfId="3" applyFont="1" applyFill="1" applyBorder="1" applyAlignment="1">
      <alignment horizontal="center" vertical="center" wrapText="1"/>
    </xf>
    <xf numFmtId="0" fontId="12" fillId="5" borderId="2558" xfId="3" applyFont="1" applyFill="1" applyBorder="1" applyAlignment="1">
      <alignment horizontal="left" vertical="top" wrapText="1"/>
    </xf>
    <xf numFmtId="0" fontId="12" fillId="5" borderId="2559" xfId="3" applyFont="1" applyFill="1" applyBorder="1" applyAlignment="1">
      <alignment horizontal="left" vertical="top" wrapText="1"/>
    </xf>
    <xf numFmtId="0" fontId="12" fillId="5" borderId="2560" xfId="3" applyFont="1" applyFill="1" applyBorder="1" applyAlignment="1">
      <alignment horizontal="left" vertical="top" wrapText="1"/>
    </xf>
    <xf numFmtId="0" fontId="15" fillId="5" borderId="2558" xfId="3" applyFont="1" applyFill="1" applyBorder="1" applyAlignment="1">
      <alignment horizontal="center" vertical="center" wrapText="1"/>
    </xf>
    <xf numFmtId="0" fontId="15" fillId="5" borderId="2560" xfId="3" applyFont="1" applyFill="1" applyBorder="1" applyAlignment="1">
      <alignment horizontal="center" vertical="center" wrapText="1"/>
    </xf>
    <xf numFmtId="0" fontId="21" fillId="0" borderId="2558" xfId="3" applyFont="1" applyBorder="1" applyAlignment="1">
      <alignment horizontal="left" vertical="center" wrapText="1"/>
    </xf>
    <xf numFmtId="0" fontId="21" fillId="0" borderId="2559" xfId="3" applyFont="1" applyBorder="1" applyAlignment="1">
      <alignment horizontal="left" vertical="center" wrapText="1"/>
    </xf>
    <xf numFmtId="0" fontId="21" fillId="0" borderId="2560" xfId="3" applyFont="1" applyBorder="1" applyAlignment="1">
      <alignment horizontal="left" vertical="center" wrapText="1"/>
    </xf>
    <xf numFmtId="0" fontId="12" fillId="2" borderId="2558" xfId="3" applyFont="1" applyFill="1" applyBorder="1" applyAlignment="1">
      <alignment horizontal="center" vertical="center"/>
    </xf>
    <xf numFmtId="0" fontId="12" fillId="2" borderId="2559" xfId="3" applyFont="1" applyFill="1" applyBorder="1" applyAlignment="1">
      <alignment horizontal="center" vertical="center"/>
    </xf>
    <xf numFmtId="0" fontId="16" fillId="0" borderId="2559" xfId="3" applyFont="1" applyBorder="1" applyAlignment="1">
      <alignment horizontal="left" vertical="center" wrapText="1"/>
    </xf>
    <xf numFmtId="0" fontId="16" fillId="0" borderId="2560" xfId="3" applyFont="1" applyBorder="1" applyAlignment="1">
      <alignment horizontal="left" vertical="center" wrapText="1"/>
    </xf>
    <xf numFmtId="0" fontId="12" fillId="2" borderId="2561" xfId="3" applyFont="1" applyFill="1" applyBorder="1" applyAlignment="1">
      <alignment horizontal="center" vertical="center"/>
    </xf>
    <xf numFmtId="0" fontId="12" fillId="2" borderId="2562" xfId="3" applyFont="1" applyFill="1" applyBorder="1" applyAlignment="1">
      <alignment horizontal="center" vertical="center"/>
    </xf>
    <xf numFmtId="0" fontId="18" fillId="0" borderId="2563" xfId="3" applyFont="1" applyBorder="1" applyAlignment="1">
      <alignment horizontal="left" vertical="center" shrinkToFit="1"/>
    </xf>
    <xf numFmtId="0" fontId="18" fillId="0" borderId="2564" xfId="3" applyFont="1" applyBorder="1" applyAlignment="1">
      <alignment horizontal="left" vertical="center" shrinkToFit="1"/>
    </xf>
    <xf numFmtId="0" fontId="18" fillId="0" borderId="2565" xfId="3" applyFont="1" applyBorder="1" applyAlignment="1">
      <alignment horizontal="left" vertical="center" shrinkToFit="1"/>
    </xf>
    <xf numFmtId="0" fontId="12" fillId="5" borderId="2572" xfId="3" applyFont="1" applyFill="1" applyBorder="1" applyAlignment="1">
      <alignment horizontal="left" vertical="top" wrapText="1"/>
    </xf>
    <xf numFmtId="0" fontId="12" fillId="5" borderId="2573" xfId="3" applyFont="1" applyFill="1" applyBorder="1" applyAlignment="1">
      <alignment horizontal="left" vertical="top" wrapText="1"/>
    </xf>
    <xf numFmtId="0" fontId="12" fillId="2" borderId="2566" xfId="3" applyFont="1" applyFill="1" applyBorder="1" applyAlignment="1">
      <alignment horizontal="center" vertical="center"/>
    </xf>
    <xf numFmtId="0" fontId="12" fillId="2" borderId="2567" xfId="3" applyFont="1" applyFill="1" applyBorder="1" applyAlignment="1">
      <alignment horizontal="center" vertical="center"/>
    </xf>
    <xf numFmtId="0" fontId="19" fillId="0" borderId="2568" xfId="3" applyFont="1" applyBorder="1" applyAlignment="1">
      <alignment horizontal="left" vertical="center" shrinkToFit="1"/>
    </xf>
    <xf numFmtId="0" fontId="19" fillId="0" borderId="2569" xfId="3" applyFont="1" applyBorder="1" applyAlignment="1">
      <alignment horizontal="left" vertical="center" shrinkToFit="1"/>
    </xf>
    <xf numFmtId="0" fontId="19" fillId="0" borderId="2570" xfId="3" applyFont="1" applyBorder="1" applyAlignment="1">
      <alignment horizontal="left" vertical="center" shrinkToFit="1"/>
    </xf>
    <xf numFmtId="0" fontId="12" fillId="2" borderId="2579" xfId="3" applyFont="1" applyFill="1" applyBorder="1" applyAlignment="1">
      <alignment horizontal="center" vertical="center"/>
    </xf>
    <xf numFmtId="0" fontId="12" fillId="2" borderId="2580" xfId="3" applyFont="1" applyFill="1" applyBorder="1" applyAlignment="1">
      <alignment horizontal="center" vertical="center"/>
    </xf>
    <xf numFmtId="0" fontId="19" fillId="0" borderId="2581" xfId="3" applyFont="1" applyBorder="1" applyAlignment="1">
      <alignment horizontal="left" vertical="center" shrinkToFit="1"/>
    </xf>
    <xf numFmtId="0" fontId="19" fillId="0" borderId="2582" xfId="3" applyFont="1" applyBorder="1" applyAlignment="1">
      <alignment horizontal="left" vertical="center" shrinkToFit="1"/>
    </xf>
    <xf numFmtId="0" fontId="19" fillId="0" borderId="2583" xfId="3" applyFont="1" applyBorder="1" applyAlignment="1">
      <alignment horizontal="left" vertical="center" shrinkToFit="1"/>
    </xf>
    <xf numFmtId="0" fontId="18" fillId="0" borderId="2568" xfId="3" applyFont="1" applyBorder="1" applyAlignment="1">
      <alignment horizontal="left" vertical="center" shrinkToFit="1"/>
    </xf>
    <xf numFmtId="0" fontId="18" fillId="0" borderId="2569" xfId="3" applyFont="1" applyBorder="1" applyAlignment="1">
      <alignment horizontal="left" vertical="center" shrinkToFit="1"/>
    </xf>
    <xf numFmtId="0" fontId="18" fillId="0" borderId="2570" xfId="3" applyFont="1" applyBorder="1" applyAlignment="1">
      <alignment horizontal="left" vertical="center" shrinkToFit="1"/>
    </xf>
    <xf numFmtId="0" fontId="12" fillId="2" borderId="2571" xfId="3" applyFont="1" applyFill="1" applyBorder="1" applyAlignment="1">
      <alignment horizontal="center" vertical="center" wrapText="1"/>
    </xf>
    <xf numFmtId="0" fontId="12" fillId="2" borderId="2572" xfId="3" applyFont="1" applyFill="1" applyBorder="1" applyAlignment="1">
      <alignment horizontal="center" vertical="center" wrapText="1"/>
    </xf>
    <xf numFmtId="0" fontId="16" fillId="0" borderId="2572" xfId="3" applyFont="1" applyBorder="1" applyAlignment="1">
      <alignment horizontal="left" vertical="center" wrapText="1"/>
    </xf>
    <xf numFmtId="0" fontId="16" fillId="0" borderId="2573" xfId="3" applyFont="1" applyBorder="1" applyAlignment="1">
      <alignment horizontal="left" vertical="center" wrapText="1"/>
    </xf>
    <xf numFmtId="0" fontId="12" fillId="2" borderId="2574" xfId="3" applyFont="1" applyFill="1" applyBorder="1" applyAlignment="1">
      <alignment horizontal="center" vertical="center"/>
    </xf>
    <xf numFmtId="0" fontId="12" fillId="2" borderId="2575" xfId="3" applyFont="1" applyFill="1" applyBorder="1" applyAlignment="1">
      <alignment horizontal="center" vertical="center"/>
    </xf>
    <xf numFmtId="0" fontId="12" fillId="2" borderId="2576" xfId="3" applyFont="1" applyFill="1" applyBorder="1" applyAlignment="1">
      <alignment horizontal="center" vertical="center"/>
    </xf>
    <xf numFmtId="0" fontId="13" fillId="0" borderId="2577" xfId="3" applyFont="1" applyBorder="1" applyAlignment="1">
      <alignment horizontal="left" vertical="top" wrapText="1"/>
    </xf>
    <xf numFmtId="0" fontId="13" fillId="0" borderId="2575" xfId="3" applyFont="1" applyBorder="1" applyAlignment="1">
      <alignment horizontal="left" vertical="top" wrapText="1"/>
    </xf>
    <xf numFmtId="0" fontId="13" fillId="0" borderId="2578" xfId="3" applyFont="1" applyBorder="1" applyAlignment="1">
      <alignment horizontal="left" vertical="top" wrapText="1"/>
    </xf>
    <xf numFmtId="0" fontId="12" fillId="2" borderId="2571" xfId="3" applyFont="1" applyFill="1" applyBorder="1" applyAlignment="1">
      <alignment horizontal="center" vertical="center"/>
    </xf>
    <xf numFmtId="0" fontId="12" fillId="2" borderId="2572" xfId="3" applyFont="1" applyFill="1" applyBorder="1" applyAlignment="1">
      <alignment horizontal="center" vertical="center"/>
    </xf>
    <xf numFmtId="0" fontId="12" fillId="2" borderId="2584" xfId="3" applyFont="1" applyFill="1" applyBorder="1" applyAlignment="1">
      <alignment horizontal="center" vertical="center" wrapText="1"/>
    </xf>
    <xf numFmtId="0" fontId="12" fillId="2" borderId="2595" xfId="3" applyFont="1" applyFill="1" applyBorder="1" applyAlignment="1">
      <alignment horizontal="center" vertical="center"/>
    </xf>
    <xf numFmtId="0" fontId="12" fillId="2" borderId="2596" xfId="3" applyFont="1" applyFill="1" applyBorder="1" applyAlignment="1">
      <alignment horizontal="center" vertical="center"/>
    </xf>
    <xf numFmtId="0" fontId="12" fillId="2" borderId="2597" xfId="3" applyFont="1" applyFill="1" applyBorder="1" applyAlignment="1">
      <alignment horizontal="center" vertical="center"/>
    </xf>
    <xf numFmtId="0" fontId="13" fillId="0" borderId="2598" xfId="3" applyFont="1" applyBorder="1" applyAlignment="1">
      <alignment horizontal="left" vertical="top" wrapText="1"/>
    </xf>
    <xf numFmtId="0" fontId="13" fillId="0" borderId="2596" xfId="3" applyFont="1" applyBorder="1" applyAlignment="1">
      <alignment horizontal="left" vertical="top" wrapText="1"/>
    </xf>
    <xf numFmtId="0" fontId="13" fillId="0" borderId="2599" xfId="3" applyFont="1" applyBorder="1" applyAlignment="1">
      <alignment horizontal="left" vertical="top" wrapText="1"/>
    </xf>
    <xf numFmtId="0" fontId="12" fillId="2" borderId="2590" xfId="3" applyFont="1" applyFill="1" applyBorder="1" applyAlignment="1">
      <alignment horizontal="center" vertical="center"/>
    </xf>
    <xf numFmtId="0" fontId="12" fillId="2" borderId="2591" xfId="3" applyFont="1" applyFill="1" applyBorder="1" applyAlignment="1">
      <alignment horizontal="center" vertical="center"/>
    </xf>
    <xf numFmtId="0" fontId="19" fillId="0" borderId="2592" xfId="3" applyFont="1" applyBorder="1" applyAlignment="1">
      <alignment horizontal="left" vertical="center" shrinkToFit="1"/>
    </xf>
    <xf numFmtId="0" fontId="19" fillId="0" borderId="2593" xfId="3" applyFont="1" applyBorder="1" applyAlignment="1">
      <alignment horizontal="left" vertical="center" shrinkToFit="1"/>
    </xf>
    <xf numFmtId="0" fontId="19" fillId="0" borderId="2594" xfId="3" applyFont="1" applyBorder="1" applyAlignment="1">
      <alignment horizontal="left" vertical="center" shrinkToFit="1"/>
    </xf>
    <xf numFmtId="0" fontId="12" fillId="2" borderId="2585" xfId="3" applyFont="1" applyFill="1" applyBorder="1" applyAlignment="1">
      <alignment horizontal="center" vertical="center"/>
    </xf>
    <xf numFmtId="0" fontId="12" fillId="2" borderId="2586" xfId="3" applyFont="1" applyFill="1" applyBorder="1" applyAlignment="1">
      <alignment horizontal="center" vertical="center"/>
    </xf>
    <xf numFmtId="0" fontId="18" fillId="0" borderId="2587" xfId="3" applyFont="1" applyBorder="1" applyAlignment="1">
      <alignment horizontal="left" vertical="center" shrinkToFit="1"/>
    </xf>
    <xf numFmtId="0" fontId="18" fillId="0" borderId="2588" xfId="3" applyFont="1" applyBorder="1" applyAlignment="1">
      <alignment horizontal="left" vertical="center" shrinkToFit="1"/>
    </xf>
    <xf numFmtId="0" fontId="18" fillId="0" borderId="2589" xfId="3" applyFont="1" applyBorder="1" applyAlignment="1">
      <alignment horizontal="left" vertical="center" shrinkToFit="1"/>
    </xf>
    <xf numFmtId="0" fontId="18" fillId="0" borderId="2592" xfId="3" applyFont="1" applyBorder="1" applyAlignment="1">
      <alignment horizontal="left" vertical="center" shrinkToFit="1"/>
    </xf>
    <xf numFmtId="0" fontId="18" fillId="0" borderId="2593" xfId="3" applyFont="1" applyBorder="1" applyAlignment="1">
      <alignment horizontal="left" vertical="center" shrinkToFit="1"/>
    </xf>
    <xf numFmtId="0" fontId="18" fillId="0" borderId="2594" xfId="3" applyFont="1" applyBorder="1" applyAlignment="1">
      <alignment horizontal="left" vertical="center" shrinkToFit="1"/>
    </xf>
    <xf numFmtId="0" fontId="12" fillId="2" borderId="2600" xfId="3" applyFont="1" applyFill="1" applyBorder="1" applyAlignment="1">
      <alignment horizontal="center" vertical="center"/>
    </xf>
    <xf numFmtId="0" fontId="12" fillId="2" borderId="2601" xfId="3" applyFont="1" applyFill="1" applyBorder="1" applyAlignment="1">
      <alignment horizontal="center" vertical="center"/>
    </xf>
    <xf numFmtId="0" fontId="19" fillId="0" borderId="2602" xfId="3" applyFont="1" applyBorder="1" applyAlignment="1">
      <alignment horizontal="left" vertical="center" shrinkToFit="1"/>
    </xf>
    <xf numFmtId="0" fontId="19" fillId="0" borderId="2603" xfId="3" applyFont="1" applyBorder="1" applyAlignment="1">
      <alignment horizontal="left" vertical="center" shrinkToFit="1"/>
    </xf>
    <xf numFmtId="0" fontId="19" fillId="0" borderId="2604" xfId="3" applyFont="1" applyBorder="1" applyAlignment="1">
      <alignment horizontal="left" vertical="center" shrinkToFit="1"/>
    </xf>
    <xf numFmtId="0" fontId="12" fillId="2" borderId="2605" xfId="3" applyFont="1" applyFill="1" applyBorder="1" applyAlignment="1">
      <alignment horizontal="center" vertical="center" wrapText="1"/>
    </xf>
    <xf numFmtId="0" fontId="12" fillId="2" borderId="2606" xfId="3" applyFont="1" applyFill="1" applyBorder="1" applyAlignment="1">
      <alignment horizontal="center" vertical="center" wrapText="1"/>
    </xf>
    <xf numFmtId="0" fontId="12" fillId="2" borderId="2607" xfId="3" applyFont="1" applyFill="1" applyBorder="1" applyAlignment="1">
      <alignment horizontal="center" vertical="center" wrapText="1"/>
    </xf>
    <xf numFmtId="0" fontId="12" fillId="5" borderId="2605" xfId="3" applyFont="1" applyFill="1" applyBorder="1" applyAlignment="1">
      <alignment horizontal="left" vertical="top" wrapText="1"/>
    </xf>
    <xf numFmtId="0" fontId="12" fillId="5" borderId="2606" xfId="3" applyFont="1" applyFill="1" applyBorder="1" applyAlignment="1">
      <alignment horizontal="left" vertical="top" wrapText="1"/>
    </xf>
    <xf numFmtId="0" fontId="12" fillId="5" borderId="2607" xfId="3" applyFont="1" applyFill="1" applyBorder="1" applyAlignment="1">
      <alignment horizontal="left" vertical="top" wrapText="1"/>
    </xf>
    <xf numFmtId="0" fontId="15" fillId="5" borderId="2605" xfId="3" applyFont="1" applyFill="1" applyBorder="1" applyAlignment="1">
      <alignment horizontal="center" vertical="center" wrapText="1"/>
    </xf>
    <xf numFmtId="0" fontId="15" fillId="5" borderId="2607" xfId="3" applyFont="1" applyFill="1" applyBorder="1" applyAlignment="1">
      <alignment horizontal="center" vertical="center" wrapText="1"/>
    </xf>
    <xf numFmtId="0" fontId="21" fillId="0" borderId="2605" xfId="3" applyFont="1" applyBorder="1" applyAlignment="1">
      <alignment horizontal="left" vertical="center" wrapText="1"/>
    </xf>
    <xf numFmtId="0" fontId="21" fillId="0" borderId="2606" xfId="3" applyFont="1" applyBorder="1" applyAlignment="1">
      <alignment horizontal="left" vertical="center" wrapText="1"/>
    </xf>
    <xf numFmtId="0" fontId="21" fillId="0" borderId="2607" xfId="3" applyFont="1" applyBorder="1" applyAlignment="1">
      <alignment horizontal="left" vertical="center" wrapText="1"/>
    </xf>
    <xf numFmtId="0" fontId="12" fillId="2" borderId="2605" xfId="3" applyFont="1" applyFill="1" applyBorder="1" applyAlignment="1">
      <alignment horizontal="center" vertical="center"/>
    </xf>
    <xf numFmtId="0" fontId="12" fillId="2" borderId="2606" xfId="3" applyFont="1" applyFill="1" applyBorder="1" applyAlignment="1">
      <alignment horizontal="center" vertical="center"/>
    </xf>
    <xf numFmtId="0" fontId="16" fillId="0" borderId="2606" xfId="3" applyFont="1" applyBorder="1" applyAlignment="1">
      <alignment horizontal="left" vertical="center" wrapText="1"/>
    </xf>
    <xf numFmtId="0" fontId="16" fillId="0" borderId="2607" xfId="3" applyFont="1" applyBorder="1" applyAlignment="1">
      <alignment horizontal="left" vertical="center" wrapText="1"/>
    </xf>
    <xf numFmtId="0" fontId="12" fillId="2" borderId="2608" xfId="3" applyFont="1" applyFill="1" applyBorder="1" applyAlignment="1">
      <alignment horizontal="center" vertical="center"/>
    </xf>
    <xf numFmtId="0" fontId="12" fillId="2" borderId="2609" xfId="3" applyFont="1" applyFill="1" applyBorder="1" applyAlignment="1">
      <alignment horizontal="center" vertical="center"/>
    </xf>
    <xf numFmtId="0" fontId="18" fillId="0" borderId="2610" xfId="3" applyFont="1" applyBorder="1" applyAlignment="1">
      <alignment horizontal="left" vertical="center" shrinkToFit="1"/>
    </xf>
    <xf numFmtId="0" fontId="18" fillId="0" borderId="2611" xfId="3" applyFont="1" applyBorder="1" applyAlignment="1">
      <alignment horizontal="left" vertical="center" shrinkToFit="1"/>
    </xf>
    <xf numFmtId="0" fontId="18" fillId="0" borderId="2612" xfId="3" applyFont="1" applyBorder="1" applyAlignment="1">
      <alignment horizontal="left" vertical="center" shrinkToFit="1"/>
    </xf>
    <xf numFmtId="0" fontId="12" fillId="5" borderId="2619" xfId="3" applyFont="1" applyFill="1" applyBorder="1" applyAlignment="1">
      <alignment horizontal="left" vertical="top" wrapText="1"/>
    </xf>
    <xf numFmtId="0" fontId="12" fillId="5" borderId="2620" xfId="3" applyFont="1" applyFill="1" applyBorder="1" applyAlignment="1">
      <alignment horizontal="left" vertical="top" wrapText="1"/>
    </xf>
    <xf numFmtId="0" fontId="12" fillId="2" borderId="2613" xfId="3" applyFont="1" applyFill="1" applyBorder="1" applyAlignment="1">
      <alignment horizontal="center" vertical="center"/>
    </xf>
    <xf numFmtId="0" fontId="12" fillId="2" borderId="2614" xfId="3" applyFont="1" applyFill="1" applyBorder="1" applyAlignment="1">
      <alignment horizontal="center" vertical="center"/>
    </xf>
    <xf numFmtId="0" fontId="19" fillId="0" borderId="2615" xfId="3" applyFont="1" applyBorder="1" applyAlignment="1">
      <alignment horizontal="left" vertical="center" shrinkToFit="1"/>
    </xf>
    <xf numFmtId="0" fontId="19" fillId="0" borderId="2616" xfId="3" applyFont="1" applyBorder="1" applyAlignment="1">
      <alignment horizontal="left" vertical="center" shrinkToFit="1"/>
    </xf>
    <xf numFmtId="0" fontId="19" fillId="0" borderId="2617" xfId="3" applyFont="1" applyBorder="1" applyAlignment="1">
      <alignment horizontal="left" vertical="center" shrinkToFit="1"/>
    </xf>
    <xf numFmtId="0" fontId="12" fillId="2" borderId="2626" xfId="3" applyFont="1" applyFill="1" applyBorder="1" applyAlignment="1">
      <alignment horizontal="center" vertical="center"/>
    </xf>
    <xf numFmtId="0" fontId="12" fillId="2" borderId="2627" xfId="3" applyFont="1" applyFill="1" applyBorder="1" applyAlignment="1">
      <alignment horizontal="center" vertical="center"/>
    </xf>
    <xf numFmtId="0" fontId="19" fillId="0" borderId="2628" xfId="3" applyFont="1" applyBorder="1" applyAlignment="1">
      <alignment horizontal="left" vertical="center" shrinkToFit="1"/>
    </xf>
    <xf numFmtId="0" fontId="19" fillId="0" borderId="2629" xfId="3" applyFont="1" applyBorder="1" applyAlignment="1">
      <alignment horizontal="left" vertical="center" shrinkToFit="1"/>
    </xf>
    <xf numFmtId="0" fontId="19" fillId="0" borderId="2630" xfId="3" applyFont="1" applyBorder="1" applyAlignment="1">
      <alignment horizontal="left" vertical="center" shrinkToFit="1"/>
    </xf>
    <xf numFmtId="0" fontId="18" fillId="0" borderId="2615" xfId="3" applyFont="1" applyBorder="1" applyAlignment="1">
      <alignment horizontal="left" vertical="center" shrinkToFit="1"/>
    </xf>
    <xf numFmtId="0" fontId="18" fillId="0" borderId="2616" xfId="3" applyFont="1" applyBorder="1" applyAlignment="1">
      <alignment horizontal="left" vertical="center" shrinkToFit="1"/>
    </xf>
    <xf numFmtId="0" fontId="18" fillId="0" borderId="2617" xfId="3" applyFont="1" applyBorder="1" applyAlignment="1">
      <alignment horizontal="left" vertical="center" shrinkToFit="1"/>
    </xf>
    <xf numFmtId="0" fontId="12" fillId="2" borderId="2618" xfId="3" applyFont="1" applyFill="1" applyBorder="1" applyAlignment="1">
      <alignment horizontal="center" vertical="center" wrapText="1"/>
    </xf>
    <xf numFmtId="0" fontId="12" fillId="2" borderId="2619" xfId="3" applyFont="1" applyFill="1" applyBorder="1" applyAlignment="1">
      <alignment horizontal="center" vertical="center" wrapText="1"/>
    </xf>
    <xf numFmtId="0" fontId="16" fillId="0" borderId="2619" xfId="3" applyFont="1" applyBorder="1" applyAlignment="1">
      <alignment horizontal="left" vertical="center" wrapText="1"/>
    </xf>
    <xf numFmtId="0" fontId="16" fillId="0" borderId="2620" xfId="3" applyFont="1" applyBorder="1" applyAlignment="1">
      <alignment horizontal="left" vertical="center" wrapText="1"/>
    </xf>
    <xf numFmtId="0" fontId="12" fillId="2" borderId="2621" xfId="3" applyFont="1" applyFill="1" applyBorder="1" applyAlignment="1">
      <alignment horizontal="center" vertical="center"/>
    </xf>
    <xf numFmtId="0" fontId="12" fillId="2" borderId="2622" xfId="3" applyFont="1" applyFill="1" applyBorder="1" applyAlignment="1">
      <alignment horizontal="center" vertical="center"/>
    </xf>
    <xf numFmtId="0" fontId="12" fillId="2" borderId="2623" xfId="3" applyFont="1" applyFill="1" applyBorder="1" applyAlignment="1">
      <alignment horizontal="center" vertical="center"/>
    </xf>
    <xf numFmtId="0" fontId="13" fillId="0" borderId="2624" xfId="3" applyFont="1" applyBorder="1" applyAlignment="1">
      <alignment horizontal="left" vertical="top" wrapText="1"/>
    </xf>
    <xf numFmtId="0" fontId="13" fillId="0" borderId="2622" xfId="3" applyFont="1" applyBorder="1" applyAlignment="1">
      <alignment horizontal="left" vertical="top" wrapText="1"/>
    </xf>
    <xf numFmtId="0" fontId="13" fillId="0" borderId="2625" xfId="3" applyFont="1" applyBorder="1" applyAlignment="1">
      <alignment horizontal="left" vertical="top" wrapText="1"/>
    </xf>
    <xf numFmtId="0" fontId="12" fillId="2" borderId="2618" xfId="3" applyFont="1" applyFill="1" applyBorder="1" applyAlignment="1">
      <alignment horizontal="center" vertical="center"/>
    </xf>
    <xf numFmtId="0" fontId="12" fillId="2" borderId="2619" xfId="3" applyFont="1" applyFill="1" applyBorder="1" applyAlignment="1">
      <alignment horizontal="center" vertical="center"/>
    </xf>
    <xf numFmtId="0" fontId="12" fillId="2" borderId="2631" xfId="3" applyFont="1" applyFill="1" applyBorder="1" applyAlignment="1">
      <alignment horizontal="center" vertical="center" wrapText="1"/>
    </xf>
    <xf numFmtId="0" fontId="12" fillId="2" borderId="2642" xfId="3" applyFont="1" applyFill="1" applyBorder="1" applyAlignment="1">
      <alignment horizontal="center" vertical="center"/>
    </xf>
    <xf numFmtId="0" fontId="12" fillId="2" borderId="2643" xfId="3" applyFont="1" applyFill="1" applyBorder="1" applyAlignment="1">
      <alignment horizontal="center" vertical="center"/>
    </xf>
    <xf numFmtId="0" fontId="12" fillId="2" borderId="2644" xfId="3" applyFont="1" applyFill="1" applyBorder="1" applyAlignment="1">
      <alignment horizontal="center" vertical="center"/>
    </xf>
    <xf numFmtId="0" fontId="13" fillId="0" borderId="2645" xfId="3" applyFont="1" applyBorder="1" applyAlignment="1">
      <alignment horizontal="left" vertical="top" wrapText="1"/>
    </xf>
    <xf numFmtId="0" fontId="13" fillId="0" borderId="2643" xfId="3" applyFont="1" applyBorder="1" applyAlignment="1">
      <alignment horizontal="left" vertical="top" wrapText="1"/>
    </xf>
    <xf numFmtId="0" fontId="13" fillId="0" borderId="2646" xfId="3" applyFont="1" applyBorder="1" applyAlignment="1">
      <alignment horizontal="left" vertical="top" wrapText="1"/>
    </xf>
    <xf numFmtId="0" fontId="12" fillId="2" borderId="2637" xfId="3" applyFont="1" applyFill="1" applyBorder="1" applyAlignment="1">
      <alignment horizontal="center" vertical="center"/>
    </xf>
    <xf numFmtId="0" fontId="12" fillId="2" borderId="2638" xfId="3" applyFont="1" applyFill="1" applyBorder="1" applyAlignment="1">
      <alignment horizontal="center" vertical="center"/>
    </xf>
    <xf numFmtId="0" fontId="19" fillId="0" borderId="2639" xfId="3" applyFont="1" applyBorder="1" applyAlignment="1">
      <alignment horizontal="left" vertical="center" shrinkToFit="1"/>
    </xf>
    <xf numFmtId="0" fontId="19" fillId="0" borderId="2640" xfId="3" applyFont="1" applyBorder="1" applyAlignment="1">
      <alignment horizontal="left" vertical="center" shrinkToFit="1"/>
    </xf>
    <xf numFmtId="0" fontId="19" fillId="0" borderId="2641" xfId="3" applyFont="1" applyBorder="1" applyAlignment="1">
      <alignment horizontal="left" vertical="center" shrinkToFit="1"/>
    </xf>
    <xf numFmtId="0" fontId="12" fillId="2" borderId="2632" xfId="3" applyFont="1" applyFill="1" applyBorder="1" applyAlignment="1">
      <alignment horizontal="center" vertical="center"/>
    </xf>
    <xf numFmtId="0" fontId="12" fillId="2" borderId="2633" xfId="3" applyFont="1" applyFill="1" applyBorder="1" applyAlignment="1">
      <alignment horizontal="center" vertical="center"/>
    </xf>
    <xf numFmtId="0" fontId="18" fillId="0" borderId="2634" xfId="3" applyFont="1" applyBorder="1" applyAlignment="1">
      <alignment horizontal="left" vertical="center" shrinkToFit="1"/>
    </xf>
    <xf numFmtId="0" fontId="18" fillId="0" borderId="2635" xfId="3" applyFont="1" applyBorder="1" applyAlignment="1">
      <alignment horizontal="left" vertical="center" shrinkToFit="1"/>
    </xf>
    <xf numFmtId="0" fontId="18" fillId="0" borderId="2636" xfId="3" applyFont="1" applyBorder="1" applyAlignment="1">
      <alignment horizontal="left" vertical="center" shrinkToFit="1"/>
    </xf>
    <xf numFmtId="0" fontId="18" fillId="0" borderId="2639" xfId="3" applyFont="1" applyBorder="1" applyAlignment="1">
      <alignment horizontal="left" vertical="center" shrinkToFit="1"/>
    </xf>
    <xf numFmtId="0" fontId="18" fillId="0" borderId="2640" xfId="3" applyFont="1" applyBorder="1" applyAlignment="1">
      <alignment horizontal="left" vertical="center" shrinkToFit="1"/>
    </xf>
    <xf numFmtId="0" fontId="18" fillId="0" borderId="2641" xfId="3" applyFont="1" applyBorder="1" applyAlignment="1">
      <alignment horizontal="left" vertical="center" shrinkToFit="1"/>
    </xf>
    <xf numFmtId="0" fontId="12" fillId="2" borderId="2647" xfId="3" applyFont="1" applyFill="1" applyBorder="1" applyAlignment="1">
      <alignment horizontal="center" vertical="center"/>
    </xf>
    <xf numFmtId="0" fontId="12" fillId="2" borderId="2648" xfId="3" applyFont="1" applyFill="1" applyBorder="1" applyAlignment="1">
      <alignment horizontal="center" vertical="center"/>
    </xf>
    <xf numFmtId="0" fontId="19" fillId="0" borderId="2649" xfId="3" applyFont="1" applyBorder="1" applyAlignment="1">
      <alignment horizontal="left" vertical="center" shrinkToFit="1"/>
    </xf>
    <xf numFmtId="0" fontId="19" fillId="0" borderId="2650" xfId="3" applyFont="1" applyBorder="1" applyAlignment="1">
      <alignment horizontal="left" vertical="center" shrinkToFit="1"/>
    </xf>
    <xf numFmtId="0" fontId="19" fillId="0" borderId="2651" xfId="3" applyFont="1" applyBorder="1" applyAlignment="1">
      <alignment horizontal="left" vertical="center" shrinkToFit="1"/>
    </xf>
    <xf numFmtId="0" fontId="12" fillId="2" borderId="2652" xfId="3" applyFont="1" applyFill="1" applyBorder="1" applyAlignment="1">
      <alignment horizontal="center" vertical="center" wrapText="1"/>
    </xf>
    <xf numFmtId="0" fontId="12" fillId="2" borderId="2653" xfId="3" applyFont="1" applyFill="1" applyBorder="1" applyAlignment="1">
      <alignment horizontal="center" vertical="center" wrapText="1"/>
    </xf>
    <xf numFmtId="0" fontId="12" fillId="2" borderId="2654" xfId="3" applyFont="1" applyFill="1" applyBorder="1" applyAlignment="1">
      <alignment horizontal="center" vertical="center" wrapText="1"/>
    </xf>
    <xf numFmtId="0" fontId="12" fillId="5" borderId="2652" xfId="3" applyFont="1" applyFill="1" applyBorder="1" applyAlignment="1">
      <alignment horizontal="left" vertical="top" wrapText="1"/>
    </xf>
    <xf numFmtId="0" fontId="12" fillId="5" borderId="2653" xfId="3" applyFont="1" applyFill="1" applyBorder="1" applyAlignment="1">
      <alignment horizontal="left" vertical="top" wrapText="1"/>
    </xf>
    <xf numFmtId="0" fontId="12" fillId="5" borderId="2654" xfId="3" applyFont="1" applyFill="1" applyBorder="1" applyAlignment="1">
      <alignment horizontal="left" vertical="top" wrapText="1"/>
    </xf>
    <xf numFmtId="0" fontId="15" fillId="5" borderId="2652" xfId="3" applyFont="1" applyFill="1" applyBorder="1" applyAlignment="1">
      <alignment horizontal="center" vertical="center" wrapText="1"/>
    </xf>
    <xf numFmtId="0" fontId="15" fillId="5" borderId="2654" xfId="3" applyFont="1" applyFill="1" applyBorder="1" applyAlignment="1">
      <alignment horizontal="center" vertical="center" wrapText="1"/>
    </xf>
    <xf numFmtId="0" fontId="21" fillId="0" borderId="2652" xfId="3" applyFont="1" applyBorder="1" applyAlignment="1">
      <alignment horizontal="left" vertical="center" wrapText="1"/>
    </xf>
    <xf numFmtId="0" fontId="21" fillId="0" borderId="2653" xfId="3" applyFont="1" applyBorder="1" applyAlignment="1">
      <alignment horizontal="left" vertical="center" wrapText="1"/>
    </xf>
    <xf numFmtId="0" fontId="21" fillId="0" borderId="2654" xfId="3" applyFont="1" applyBorder="1" applyAlignment="1">
      <alignment horizontal="left" vertical="center" wrapText="1"/>
    </xf>
    <xf numFmtId="0" fontId="12" fillId="2" borderId="2652" xfId="3" applyFont="1" applyFill="1" applyBorder="1" applyAlignment="1">
      <alignment horizontal="center" vertical="center"/>
    </xf>
    <xf numFmtId="0" fontId="12" fillId="2" borderId="2653" xfId="3" applyFont="1" applyFill="1" applyBorder="1" applyAlignment="1">
      <alignment horizontal="center" vertical="center"/>
    </xf>
  </cellXfs>
  <cellStyles count="5">
    <cellStyle name="ハイパーリンク" xfId="2" builtinId="8"/>
    <cellStyle name="桁区切り 2" xfId="4"/>
    <cellStyle name="標準" xfId="0" builtinId="0"/>
    <cellStyle name="標準 2" xfId="3"/>
    <cellStyle name="標準 3" xfId="1"/>
  </cellStyles>
  <dxfs count="14">
    <dxf>
      <fill>
        <patternFill>
          <bgColor rgb="FFFFFF66"/>
        </patternFill>
      </fill>
    </dxf>
    <dxf>
      <fill>
        <patternFill>
          <bgColor theme="7" tint="0.59996337778862885"/>
        </patternFill>
      </fill>
    </dxf>
    <dxf>
      <fill>
        <patternFill>
          <bgColor theme="7" tint="0.39994506668294322"/>
        </patternFill>
      </fill>
    </dxf>
    <dxf>
      <fill>
        <patternFill>
          <bgColor theme="8" tint="0.39994506668294322"/>
        </patternFill>
      </fill>
    </dxf>
    <dxf>
      <font>
        <color theme="0"/>
      </font>
      <fill>
        <patternFill>
          <bgColor theme="8" tint="-0.499984740745262"/>
        </patternFill>
      </fill>
    </dxf>
    <dxf>
      <font>
        <color theme="0"/>
      </font>
      <fill>
        <patternFill>
          <bgColor theme="8" tint="-0.499984740745262"/>
        </patternFill>
      </fill>
    </dxf>
    <dxf>
      <font>
        <color rgb="FF006100"/>
      </font>
      <fill>
        <patternFill>
          <bgColor rgb="FFC6EFCE"/>
        </patternFill>
      </fill>
    </dxf>
    <dxf>
      <fill>
        <patternFill>
          <bgColor rgb="FFFFFF66"/>
        </patternFill>
      </fill>
    </dxf>
    <dxf>
      <fill>
        <patternFill>
          <bgColor theme="7" tint="0.59996337778862885"/>
        </patternFill>
      </fill>
    </dxf>
    <dxf>
      <fill>
        <patternFill>
          <bgColor theme="7" tint="0.39994506668294322"/>
        </patternFill>
      </fill>
    </dxf>
    <dxf>
      <fill>
        <patternFill>
          <bgColor theme="8" tint="0.39994506668294322"/>
        </patternFill>
      </fill>
    </dxf>
    <dxf>
      <font>
        <color theme="0"/>
      </font>
      <fill>
        <patternFill>
          <bgColor theme="8" tint="-0.499984740745262"/>
        </patternFill>
      </fill>
    </dxf>
    <dxf>
      <font>
        <color theme="0"/>
      </font>
      <fill>
        <patternFill>
          <bgColor theme="8" tint="-0.499984740745262"/>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view="pageBreakPreview" zoomScale="85" zoomScaleNormal="70" zoomScaleSheetLayoutView="85" workbookViewId="0"/>
  </sheetViews>
  <sheetFormatPr defaultColWidth="9" defaultRowHeight="18.75" x14ac:dyDescent="0.4"/>
  <cols>
    <col min="1" max="1" width="9" style="2"/>
    <col min="2" max="2" width="23.625" style="2" customWidth="1"/>
    <col min="3" max="3" width="22.375" style="7" customWidth="1"/>
    <col min="4" max="4" width="31.875" style="7" customWidth="1"/>
    <col min="5" max="5" width="23.75" style="7" hidden="1" customWidth="1"/>
    <col min="6" max="6" width="29.25" style="2" hidden="1" customWidth="1"/>
    <col min="7" max="7" width="44.5" style="7" customWidth="1"/>
    <col min="8" max="8" width="9" style="2"/>
    <col min="9" max="9" width="13" style="2" bestFit="1" customWidth="1"/>
    <col min="10" max="13" width="9" style="2"/>
    <col min="14" max="14" width="22.75" style="2" customWidth="1"/>
    <col min="15" max="16384" width="9" style="2"/>
  </cols>
  <sheetData>
    <row r="1" spans="1:14" x14ac:dyDescent="0.4">
      <c r="A1" s="1" t="s">
        <v>577</v>
      </c>
      <c r="B1" s="1" t="s">
        <v>0</v>
      </c>
      <c r="C1" s="1" t="s">
        <v>1</v>
      </c>
      <c r="D1" s="1" t="s">
        <v>2</v>
      </c>
      <c r="E1" s="1" t="s">
        <v>3</v>
      </c>
      <c r="F1" s="1" t="s">
        <v>4</v>
      </c>
      <c r="G1" s="1" t="s">
        <v>564</v>
      </c>
      <c r="H1" s="31" t="s">
        <v>565</v>
      </c>
      <c r="I1" s="32" t="s">
        <v>566</v>
      </c>
      <c r="J1" s="33" t="s">
        <v>567</v>
      </c>
      <c r="K1" s="33" t="s">
        <v>568</v>
      </c>
      <c r="L1" s="33" t="s">
        <v>569</v>
      </c>
      <c r="M1" s="33" t="s">
        <v>570</v>
      </c>
      <c r="N1" s="1" t="s">
        <v>571</v>
      </c>
    </row>
    <row r="2" spans="1:14" x14ac:dyDescent="0.4">
      <c r="A2" s="4">
        <v>388</v>
      </c>
      <c r="B2" s="6" t="s">
        <v>5</v>
      </c>
      <c r="C2" s="3" t="s">
        <v>6</v>
      </c>
      <c r="D2" s="3" t="s">
        <v>7</v>
      </c>
      <c r="E2" s="4" t="s">
        <v>8</v>
      </c>
      <c r="F2" s="4" t="str">
        <f t="shared" ref="F2:F58" ca="1" si="0">INDIRECT("'"&amp;E2&amp;"'!E7")</f>
        <v>町内会活動推進</v>
      </c>
      <c r="G2" s="5" t="str">
        <f t="shared" ref="G2:G58" ca="1" si="1">HYPERLINK("#'"&amp;E2&amp;"'!A1", F2)</f>
        <v>町内会活動推進</v>
      </c>
      <c r="H2" s="34" t="s">
        <v>124</v>
      </c>
      <c r="I2" s="35">
        <v>26436</v>
      </c>
      <c r="J2" s="36" t="s">
        <v>572</v>
      </c>
      <c r="K2" s="36" t="s">
        <v>572</v>
      </c>
      <c r="L2" s="36" t="s">
        <v>573</v>
      </c>
      <c r="M2" s="36" t="s">
        <v>573</v>
      </c>
      <c r="N2" s="37" t="s">
        <v>574</v>
      </c>
    </row>
    <row r="3" spans="1:14" x14ac:dyDescent="0.4">
      <c r="A3" s="4">
        <v>389</v>
      </c>
      <c r="B3" s="6" t="s">
        <v>5</v>
      </c>
      <c r="C3" s="3" t="s">
        <v>6</v>
      </c>
      <c r="D3" s="3" t="s">
        <v>7</v>
      </c>
      <c r="E3" s="4" t="s">
        <v>9</v>
      </c>
      <c r="F3" s="4" t="str">
        <f t="shared" ca="1" si="0"/>
        <v>集会所管理</v>
      </c>
      <c r="G3" s="5" t="str">
        <f t="shared" ca="1" si="1"/>
        <v>集会所管理</v>
      </c>
      <c r="H3" s="34" t="s">
        <v>124</v>
      </c>
      <c r="I3" s="35">
        <v>75923</v>
      </c>
      <c r="J3" s="36" t="s">
        <v>572</v>
      </c>
      <c r="K3" s="36" t="s">
        <v>572</v>
      </c>
      <c r="L3" s="36" t="s">
        <v>572</v>
      </c>
      <c r="M3" s="36" t="s">
        <v>572</v>
      </c>
      <c r="N3" s="37" t="s">
        <v>152</v>
      </c>
    </row>
    <row r="4" spans="1:14" x14ac:dyDescent="0.4">
      <c r="A4" s="4">
        <v>390</v>
      </c>
      <c r="B4" s="6" t="s">
        <v>5</v>
      </c>
      <c r="C4" s="3" t="s">
        <v>6</v>
      </c>
      <c r="D4" s="3" t="s">
        <v>7</v>
      </c>
      <c r="E4" s="4" t="s">
        <v>10</v>
      </c>
      <c r="F4" s="4" t="str">
        <f t="shared" ca="1" si="0"/>
        <v>集会所施設整備</v>
      </c>
      <c r="G4" s="5" t="str">
        <f t="shared" ca="1" si="1"/>
        <v>集会所施設整備</v>
      </c>
      <c r="H4" s="34" t="s">
        <v>124</v>
      </c>
      <c r="I4" s="35">
        <v>5167</v>
      </c>
      <c r="J4" s="36" t="s">
        <v>572</v>
      </c>
      <c r="K4" s="36" t="s">
        <v>572</v>
      </c>
      <c r="L4" s="36" t="s">
        <v>572</v>
      </c>
      <c r="M4" s="36" t="s">
        <v>572</v>
      </c>
      <c r="N4" s="38" t="s">
        <v>574</v>
      </c>
    </row>
    <row r="5" spans="1:14" x14ac:dyDescent="0.4">
      <c r="A5" s="4">
        <v>391</v>
      </c>
      <c r="B5" s="6" t="s">
        <v>5</v>
      </c>
      <c r="C5" s="3" t="s">
        <v>6</v>
      </c>
      <c r="D5" s="3" t="s">
        <v>7</v>
      </c>
      <c r="E5" s="4" t="s">
        <v>11</v>
      </c>
      <c r="F5" s="4" t="str">
        <f t="shared" ca="1" si="0"/>
        <v>道場一丁目集会所建替</v>
      </c>
      <c r="G5" s="5" t="str">
        <f t="shared" ca="1" si="1"/>
        <v>道場一丁目集会所建替</v>
      </c>
      <c r="H5" s="34" t="s">
        <v>124</v>
      </c>
      <c r="I5" s="35">
        <v>10187</v>
      </c>
      <c r="J5" s="36" t="s">
        <v>572</v>
      </c>
      <c r="K5" s="36" t="s">
        <v>572</v>
      </c>
      <c r="L5" s="36" t="s">
        <v>573</v>
      </c>
      <c r="M5" s="36" t="s">
        <v>572</v>
      </c>
      <c r="N5" s="38" t="s">
        <v>167</v>
      </c>
    </row>
    <row r="6" spans="1:14" x14ac:dyDescent="0.4">
      <c r="A6" s="4">
        <v>392</v>
      </c>
      <c r="B6" s="6" t="s">
        <v>5</v>
      </c>
      <c r="C6" s="3" t="s">
        <v>6</v>
      </c>
      <c r="D6" s="3" t="s">
        <v>7</v>
      </c>
      <c r="E6" s="4" t="s">
        <v>12</v>
      </c>
      <c r="F6" s="4" t="str">
        <f t="shared" ca="1" si="0"/>
        <v>ホタル飼育施設維持管理</v>
      </c>
      <c r="G6" s="5" t="str">
        <f t="shared" ca="1" si="1"/>
        <v>ホタル飼育施設維持管理</v>
      </c>
      <c r="H6" s="34" t="s">
        <v>124</v>
      </c>
      <c r="I6" s="35">
        <v>562</v>
      </c>
      <c r="J6" s="36" t="s">
        <v>572</v>
      </c>
      <c r="K6" s="36" t="s">
        <v>572</v>
      </c>
      <c r="L6" s="36" t="s">
        <v>573</v>
      </c>
      <c r="M6" s="36" t="s">
        <v>573</v>
      </c>
      <c r="N6" s="38" t="s">
        <v>152</v>
      </c>
    </row>
    <row r="7" spans="1:14" x14ac:dyDescent="0.4">
      <c r="A7" s="4">
        <v>393</v>
      </c>
      <c r="B7" s="6" t="s">
        <v>5</v>
      </c>
      <c r="C7" s="3" t="s">
        <v>6</v>
      </c>
      <c r="D7" s="3" t="s">
        <v>7</v>
      </c>
      <c r="E7" s="4" t="s">
        <v>13</v>
      </c>
      <c r="F7" s="4" t="str">
        <f t="shared" ca="1" si="0"/>
        <v>ホタル観賞会</v>
      </c>
      <c r="G7" s="5" t="str">
        <f t="shared" ca="1" si="1"/>
        <v>ホタル観賞会</v>
      </c>
      <c r="H7" s="34" t="s">
        <v>124</v>
      </c>
      <c r="I7" s="35">
        <v>172</v>
      </c>
      <c r="J7" s="36" t="s">
        <v>572</v>
      </c>
      <c r="K7" s="36" t="s">
        <v>572</v>
      </c>
      <c r="L7" s="36" t="s">
        <v>573</v>
      </c>
      <c r="M7" s="36" t="s">
        <v>573</v>
      </c>
      <c r="N7" s="38" t="s">
        <v>574</v>
      </c>
    </row>
    <row r="8" spans="1:14" x14ac:dyDescent="0.4">
      <c r="A8" s="4">
        <v>394</v>
      </c>
      <c r="B8" s="6" t="s">
        <v>5</v>
      </c>
      <c r="C8" s="3" t="s">
        <v>6</v>
      </c>
      <c r="D8" s="3" t="s">
        <v>14</v>
      </c>
      <c r="E8" s="4" t="s">
        <v>15</v>
      </c>
      <c r="F8" s="4" t="str">
        <f t="shared" ca="1" si="0"/>
        <v>市民公益活動補償制度運用</v>
      </c>
      <c r="G8" s="5" t="str">
        <f t="shared" ca="1" si="1"/>
        <v>市民公益活動補償制度運用</v>
      </c>
      <c r="H8" s="34" t="s">
        <v>124</v>
      </c>
      <c r="I8" s="35">
        <v>1560</v>
      </c>
      <c r="J8" s="36" t="s">
        <v>572</v>
      </c>
      <c r="K8" s="36" t="s">
        <v>572</v>
      </c>
      <c r="L8" s="36" t="s">
        <v>573</v>
      </c>
      <c r="M8" s="36" t="s">
        <v>573</v>
      </c>
      <c r="N8" s="38" t="s">
        <v>141</v>
      </c>
    </row>
    <row r="9" spans="1:14" x14ac:dyDescent="0.4">
      <c r="A9" s="4">
        <v>395</v>
      </c>
      <c r="B9" s="6" t="s">
        <v>5</v>
      </c>
      <c r="C9" s="3" t="s">
        <v>6</v>
      </c>
      <c r="D9" s="3" t="s">
        <v>16</v>
      </c>
      <c r="E9" s="4" t="s">
        <v>17</v>
      </c>
      <c r="F9" s="4" t="str">
        <f t="shared" ca="1" si="0"/>
        <v>国際交流</v>
      </c>
      <c r="G9" s="5" t="str">
        <f t="shared" ca="1" si="1"/>
        <v>国際交流</v>
      </c>
      <c r="H9" s="34" t="s">
        <v>124</v>
      </c>
      <c r="I9" s="35">
        <v>295</v>
      </c>
      <c r="J9" s="36" t="s">
        <v>572</v>
      </c>
      <c r="K9" s="36" t="s">
        <v>572</v>
      </c>
      <c r="L9" s="36" t="s">
        <v>573</v>
      </c>
      <c r="M9" s="36" t="s">
        <v>573</v>
      </c>
      <c r="N9" s="38" t="s">
        <v>141</v>
      </c>
    </row>
    <row r="10" spans="1:14" x14ac:dyDescent="0.4">
      <c r="A10" s="4">
        <v>396</v>
      </c>
      <c r="B10" s="6" t="s">
        <v>5</v>
      </c>
      <c r="C10" s="3" t="s">
        <v>18</v>
      </c>
      <c r="D10" s="3" t="s">
        <v>19</v>
      </c>
      <c r="E10" s="4" t="s">
        <v>20</v>
      </c>
      <c r="F10" s="4" t="str">
        <f t="shared" ca="1" si="0"/>
        <v>中小企業融資</v>
      </c>
      <c r="G10" s="5" t="str">
        <f t="shared" ca="1" si="1"/>
        <v>中小企業融資</v>
      </c>
      <c r="H10" s="34" t="s">
        <v>201</v>
      </c>
      <c r="I10" s="35">
        <v>20050</v>
      </c>
      <c r="J10" s="36" t="s">
        <v>572</v>
      </c>
      <c r="K10" s="36" t="s">
        <v>572</v>
      </c>
      <c r="L10" s="36" t="s">
        <v>573</v>
      </c>
      <c r="M10" s="36" t="s">
        <v>573</v>
      </c>
      <c r="N10" s="38" t="s">
        <v>141</v>
      </c>
    </row>
    <row r="11" spans="1:14" x14ac:dyDescent="0.4">
      <c r="A11" s="4">
        <v>397</v>
      </c>
      <c r="B11" s="6" t="s">
        <v>5</v>
      </c>
      <c r="C11" s="3" t="s">
        <v>18</v>
      </c>
      <c r="D11" s="3" t="s">
        <v>19</v>
      </c>
      <c r="E11" s="4" t="s">
        <v>21</v>
      </c>
      <c r="F11" s="4" t="str">
        <f t="shared" ca="1" si="0"/>
        <v>にいざビジネスサポート</v>
      </c>
      <c r="G11" s="5" t="str">
        <f t="shared" ca="1" si="1"/>
        <v>にいざビジネスサポート</v>
      </c>
      <c r="H11" s="34" t="s">
        <v>201</v>
      </c>
      <c r="I11" s="35">
        <v>6484</v>
      </c>
      <c r="J11" s="36" t="s">
        <v>572</v>
      </c>
      <c r="K11" s="36" t="s">
        <v>573</v>
      </c>
      <c r="L11" s="36" t="s">
        <v>573</v>
      </c>
      <c r="M11" s="36" t="s">
        <v>573</v>
      </c>
      <c r="N11" s="38" t="s">
        <v>152</v>
      </c>
    </row>
    <row r="12" spans="1:14" x14ac:dyDescent="0.4">
      <c r="A12" s="4">
        <v>398</v>
      </c>
      <c r="B12" s="6" t="s">
        <v>5</v>
      </c>
      <c r="C12" s="3" t="s">
        <v>18</v>
      </c>
      <c r="D12" s="3" t="s">
        <v>22</v>
      </c>
      <c r="E12" s="4" t="s">
        <v>23</v>
      </c>
      <c r="F12" s="4" t="str">
        <f t="shared" ca="1" si="0"/>
        <v>商工委員会</v>
      </c>
      <c r="G12" s="5" t="str">
        <f t="shared" ca="1" si="1"/>
        <v>商工委員会</v>
      </c>
      <c r="H12" s="34" t="s">
        <v>201</v>
      </c>
      <c r="I12" s="35">
        <v>84</v>
      </c>
      <c r="J12" s="36" t="s">
        <v>572</v>
      </c>
      <c r="K12" s="36" t="s">
        <v>572</v>
      </c>
      <c r="L12" s="36" t="s">
        <v>573</v>
      </c>
      <c r="M12" s="36" t="s">
        <v>572</v>
      </c>
      <c r="N12" s="38" t="s">
        <v>141</v>
      </c>
    </row>
    <row r="13" spans="1:14" x14ac:dyDescent="0.4">
      <c r="A13" s="4">
        <v>399</v>
      </c>
      <c r="B13" s="6" t="s">
        <v>5</v>
      </c>
      <c r="C13" s="3" t="s">
        <v>18</v>
      </c>
      <c r="D13" s="3" t="s">
        <v>22</v>
      </c>
      <c r="E13" s="4" t="s">
        <v>24</v>
      </c>
      <c r="F13" s="4" t="str">
        <f t="shared" ca="1" si="0"/>
        <v>商店街活動推進</v>
      </c>
      <c r="G13" s="5" t="str">
        <f t="shared" ca="1" si="1"/>
        <v>商店街活動推進</v>
      </c>
      <c r="H13" s="34" t="s">
        <v>201</v>
      </c>
      <c r="I13" s="35">
        <v>11696</v>
      </c>
      <c r="J13" s="36" t="s">
        <v>572</v>
      </c>
      <c r="K13" s="36" t="s">
        <v>572</v>
      </c>
      <c r="L13" s="36" t="s">
        <v>573</v>
      </c>
      <c r="M13" s="36" t="s">
        <v>572</v>
      </c>
      <c r="N13" s="38" t="s">
        <v>141</v>
      </c>
    </row>
    <row r="14" spans="1:14" x14ac:dyDescent="0.4">
      <c r="A14" s="4">
        <v>400</v>
      </c>
      <c r="B14" s="6" t="s">
        <v>5</v>
      </c>
      <c r="C14" s="3" t="s">
        <v>18</v>
      </c>
      <c r="D14" s="3" t="s">
        <v>22</v>
      </c>
      <c r="E14" s="4" t="s">
        <v>25</v>
      </c>
      <c r="F14" s="4" t="str">
        <f t="shared" ca="1" si="0"/>
        <v>商工会補助</v>
      </c>
      <c r="G14" s="5" t="str">
        <f t="shared" ca="1" si="1"/>
        <v>商工会補助</v>
      </c>
      <c r="H14" s="34" t="s">
        <v>201</v>
      </c>
      <c r="I14" s="35">
        <v>13800</v>
      </c>
      <c r="J14" s="36" t="s">
        <v>572</v>
      </c>
      <c r="K14" s="36" t="s">
        <v>572</v>
      </c>
      <c r="L14" s="36" t="s">
        <v>573</v>
      </c>
      <c r="M14" s="36" t="s">
        <v>572</v>
      </c>
      <c r="N14" s="38" t="s">
        <v>141</v>
      </c>
    </row>
    <row r="15" spans="1:14" x14ac:dyDescent="0.4">
      <c r="A15" s="4">
        <v>401</v>
      </c>
      <c r="B15" s="6" t="s">
        <v>5</v>
      </c>
      <c r="C15" s="3" t="s">
        <v>18</v>
      </c>
      <c r="D15" s="3" t="s">
        <v>26</v>
      </c>
      <c r="E15" s="4" t="s">
        <v>27</v>
      </c>
      <c r="F15" s="4" t="str">
        <f t="shared" ca="1" si="0"/>
        <v>新座快適みらい都市市民まつり</v>
      </c>
      <c r="G15" s="5" t="str">
        <f t="shared" ca="1" si="1"/>
        <v>新座快適みらい都市市民まつり</v>
      </c>
      <c r="H15" s="34" t="s">
        <v>201</v>
      </c>
      <c r="I15" s="35">
        <v>6500</v>
      </c>
      <c r="J15" s="36" t="s">
        <v>572</v>
      </c>
      <c r="K15" s="36" t="s">
        <v>572</v>
      </c>
      <c r="L15" s="36" t="s">
        <v>573</v>
      </c>
      <c r="M15" s="36" t="s">
        <v>573</v>
      </c>
      <c r="N15" s="38" t="s">
        <v>141</v>
      </c>
    </row>
    <row r="16" spans="1:14" x14ac:dyDescent="0.4">
      <c r="A16" s="4">
        <v>402</v>
      </c>
      <c r="B16" s="6" t="s">
        <v>5</v>
      </c>
      <c r="C16" s="3" t="s">
        <v>18</v>
      </c>
      <c r="D16" s="3" t="s">
        <v>22</v>
      </c>
      <c r="E16" s="4" t="s">
        <v>28</v>
      </c>
      <c r="F16" s="4" t="str">
        <f t="shared" ca="1" si="0"/>
        <v>マイナポイント事務</v>
      </c>
      <c r="G16" s="5" t="str">
        <f t="shared" ca="1" si="1"/>
        <v>マイナポイント事務</v>
      </c>
      <c r="H16" s="34" t="s">
        <v>201</v>
      </c>
      <c r="I16" s="35">
        <v>13684</v>
      </c>
      <c r="J16" s="36" t="s">
        <v>572</v>
      </c>
      <c r="K16" s="36" t="s">
        <v>575</v>
      </c>
      <c r="L16" s="36" t="s">
        <v>573</v>
      </c>
      <c r="M16" s="36" t="s">
        <v>572</v>
      </c>
      <c r="N16" s="38" t="s">
        <v>167</v>
      </c>
    </row>
    <row r="17" spans="1:14" x14ac:dyDescent="0.4">
      <c r="A17" s="4">
        <v>403</v>
      </c>
      <c r="B17" s="6" t="s">
        <v>5</v>
      </c>
      <c r="C17" s="3" t="s">
        <v>18</v>
      </c>
      <c r="D17" s="3" t="s">
        <v>22</v>
      </c>
      <c r="E17" s="4" t="s">
        <v>29</v>
      </c>
      <c r="F17" s="4" t="str">
        <f t="shared" ca="1" si="0"/>
        <v>中小企業支援</v>
      </c>
      <c r="G17" s="5" t="str">
        <f t="shared" ca="1" si="1"/>
        <v>中小企業支援</v>
      </c>
      <c r="H17" s="34" t="s">
        <v>201</v>
      </c>
      <c r="I17" s="35">
        <v>281727</v>
      </c>
      <c r="J17" s="36" t="s">
        <v>576</v>
      </c>
      <c r="K17" s="36" t="s">
        <v>572</v>
      </c>
      <c r="L17" s="36" t="s">
        <v>573</v>
      </c>
      <c r="M17" s="36" t="s">
        <v>573</v>
      </c>
      <c r="N17" s="38" t="s">
        <v>167</v>
      </c>
    </row>
    <row r="18" spans="1:14" x14ac:dyDescent="0.4">
      <c r="A18" s="4">
        <v>404</v>
      </c>
      <c r="B18" s="6" t="s">
        <v>5</v>
      </c>
      <c r="C18" s="3" t="s">
        <v>18</v>
      </c>
      <c r="D18" s="3" t="s">
        <v>30</v>
      </c>
      <c r="E18" s="4" t="s">
        <v>31</v>
      </c>
      <c r="F18" s="4" t="str">
        <f t="shared" ca="1" si="0"/>
        <v>農地土埃防止対策</v>
      </c>
      <c r="G18" s="5" t="str">
        <f t="shared" ca="1" si="1"/>
        <v>農地土埃防止対策</v>
      </c>
      <c r="H18" s="34" t="s">
        <v>201</v>
      </c>
      <c r="I18" s="35">
        <v>1098</v>
      </c>
      <c r="J18" s="36" t="s">
        <v>572</v>
      </c>
      <c r="K18" s="36" t="s">
        <v>573</v>
      </c>
      <c r="L18" s="36" t="s">
        <v>573</v>
      </c>
      <c r="M18" s="36" t="s">
        <v>573</v>
      </c>
      <c r="N18" s="38" t="s">
        <v>152</v>
      </c>
    </row>
    <row r="19" spans="1:14" x14ac:dyDescent="0.4">
      <c r="A19" s="4">
        <v>405</v>
      </c>
      <c r="B19" s="6" t="s">
        <v>5</v>
      </c>
      <c r="C19" s="3" t="s">
        <v>18</v>
      </c>
      <c r="D19" s="3" t="s">
        <v>30</v>
      </c>
      <c r="E19" s="4" t="s">
        <v>32</v>
      </c>
      <c r="F19" s="4" t="str">
        <f t="shared" ca="1" si="0"/>
        <v>レジャー農園管理</v>
      </c>
      <c r="G19" s="5" t="str">
        <f t="shared" ca="1" si="1"/>
        <v>レジャー農園管理</v>
      </c>
      <c r="H19" s="34" t="s">
        <v>201</v>
      </c>
      <c r="I19" s="35">
        <v>696</v>
      </c>
      <c r="J19" s="36" t="s">
        <v>572</v>
      </c>
      <c r="K19" s="36" t="s">
        <v>572</v>
      </c>
      <c r="L19" s="36" t="s">
        <v>572</v>
      </c>
      <c r="M19" s="36" t="s">
        <v>573</v>
      </c>
      <c r="N19" s="38" t="s">
        <v>152</v>
      </c>
    </row>
    <row r="20" spans="1:14" x14ac:dyDescent="0.4">
      <c r="A20" s="4">
        <v>406</v>
      </c>
      <c r="B20" s="6" t="s">
        <v>5</v>
      </c>
      <c r="C20" s="3" t="s">
        <v>18</v>
      </c>
      <c r="D20" s="3" t="s">
        <v>30</v>
      </c>
      <c r="E20" s="4" t="s">
        <v>33</v>
      </c>
      <c r="F20" s="4" t="str">
        <f t="shared" ca="1" si="0"/>
        <v>農業近代化資金利子補給</v>
      </c>
      <c r="G20" s="5" t="str">
        <f t="shared" ca="1" si="1"/>
        <v>農業近代化資金利子補給</v>
      </c>
      <c r="H20" s="34" t="s">
        <v>201</v>
      </c>
      <c r="I20" s="35">
        <v>90</v>
      </c>
      <c r="J20" s="36" t="s">
        <v>572</v>
      </c>
      <c r="K20" s="36" t="s">
        <v>572</v>
      </c>
      <c r="L20" s="36" t="s">
        <v>573</v>
      </c>
      <c r="M20" s="36" t="s">
        <v>572</v>
      </c>
      <c r="N20" s="38" t="s">
        <v>141</v>
      </c>
    </row>
    <row r="21" spans="1:14" x14ac:dyDescent="0.4">
      <c r="A21" s="4">
        <v>407</v>
      </c>
      <c r="B21" s="6" t="s">
        <v>5</v>
      </c>
      <c r="C21" s="3" t="s">
        <v>18</v>
      </c>
      <c r="D21" s="3" t="s">
        <v>30</v>
      </c>
      <c r="E21" s="4" t="s">
        <v>34</v>
      </c>
      <c r="F21" s="4" t="str">
        <f t="shared" ca="1" si="0"/>
        <v>農業振興協議会補助</v>
      </c>
      <c r="G21" s="5" t="str">
        <f t="shared" ca="1" si="1"/>
        <v>農業振興協議会補助</v>
      </c>
      <c r="H21" s="34" t="s">
        <v>201</v>
      </c>
      <c r="I21" s="35">
        <v>3426</v>
      </c>
      <c r="J21" s="36" t="s">
        <v>572</v>
      </c>
      <c r="K21" s="36" t="s">
        <v>572</v>
      </c>
      <c r="L21" s="36" t="s">
        <v>572</v>
      </c>
      <c r="M21" s="36" t="s">
        <v>573</v>
      </c>
      <c r="N21" s="38" t="s">
        <v>141</v>
      </c>
    </row>
    <row r="22" spans="1:14" x14ac:dyDescent="0.4">
      <c r="A22" s="4">
        <v>408</v>
      </c>
      <c r="B22" s="6" t="s">
        <v>5</v>
      </c>
      <c r="C22" s="3" t="s">
        <v>18</v>
      </c>
      <c r="D22" s="3" t="s">
        <v>30</v>
      </c>
      <c r="E22" s="4" t="s">
        <v>35</v>
      </c>
      <c r="F22" s="4" t="str">
        <f t="shared" ca="1" si="0"/>
        <v>都市農業推進対策事業費補助</v>
      </c>
      <c r="G22" s="5" t="str">
        <f t="shared" ca="1" si="1"/>
        <v>都市農業推進対策事業費補助</v>
      </c>
      <c r="H22" s="34" t="s">
        <v>201</v>
      </c>
      <c r="I22" s="35">
        <v>7185</v>
      </c>
      <c r="J22" s="36" t="s">
        <v>572</v>
      </c>
      <c r="K22" s="36" t="s">
        <v>572</v>
      </c>
      <c r="L22" s="36" t="s">
        <v>572</v>
      </c>
      <c r="M22" s="36" t="s">
        <v>573</v>
      </c>
      <c r="N22" s="38" t="s">
        <v>152</v>
      </c>
    </row>
    <row r="23" spans="1:14" x14ac:dyDescent="0.4">
      <c r="A23" s="4">
        <v>409</v>
      </c>
      <c r="B23" s="6" t="s">
        <v>5</v>
      </c>
      <c r="C23" s="3" t="s">
        <v>18</v>
      </c>
      <c r="D23" s="3" t="s">
        <v>30</v>
      </c>
      <c r="E23" s="4" t="s">
        <v>36</v>
      </c>
      <c r="F23" s="4" t="str">
        <f t="shared" ca="1" si="0"/>
        <v>片山農産物直売所管理</v>
      </c>
      <c r="G23" s="5" t="str">
        <f t="shared" ca="1" si="1"/>
        <v>片山農産物直売所管理</v>
      </c>
      <c r="H23" s="34" t="s">
        <v>201</v>
      </c>
      <c r="I23" s="35">
        <v>1078</v>
      </c>
      <c r="J23" s="36" t="s">
        <v>572</v>
      </c>
      <c r="K23" s="36" t="s">
        <v>572</v>
      </c>
      <c r="L23" s="36" t="s">
        <v>573</v>
      </c>
      <c r="M23" s="36" t="s">
        <v>572</v>
      </c>
      <c r="N23" s="38" t="s">
        <v>141</v>
      </c>
    </row>
    <row r="24" spans="1:14" x14ac:dyDescent="0.4">
      <c r="A24" s="4">
        <v>410</v>
      </c>
      <c r="B24" s="6" t="s">
        <v>5</v>
      </c>
      <c r="C24" s="3" t="s">
        <v>18</v>
      </c>
      <c r="D24" s="3" t="s">
        <v>30</v>
      </c>
      <c r="E24" s="4" t="s">
        <v>37</v>
      </c>
      <c r="F24" s="4" t="str">
        <f t="shared" ca="1" si="0"/>
        <v>新座快適みらい都市市民まつり</v>
      </c>
      <c r="G24" s="5" t="str">
        <f t="shared" ca="1" si="1"/>
        <v>新座快適みらい都市市民まつり</v>
      </c>
      <c r="H24" s="34" t="s">
        <v>201</v>
      </c>
      <c r="I24" s="35">
        <v>1385</v>
      </c>
      <c r="J24" s="36" t="s">
        <v>572</v>
      </c>
      <c r="K24" s="36" t="s">
        <v>572</v>
      </c>
      <c r="L24" s="36" t="s">
        <v>573</v>
      </c>
      <c r="M24" s="36" t="s">
        <v>573</v>
      </c>
      <c r="N24" s="38" t="s">
        <v>141</v>
      </c>
    </row>
    <row r="25" spans="1:14" x14ac:dyDescent="0.4">
      <c r="A25" s="4">
        <v>411</v>
      </c>
      <c r="B25" s="6" t="s">
        <v>5</v>
      </c>
      <c r="C25" s="3" t="s">
        <v>18</v>
      </c>
      <c r="D25" s="3" t="s">
        <v>38</v>
      </c>
      <c r="E25" s="4" t="s">
        <v>39</v>
      </c>
      <c r="F25" s="4" t="str">
        <f t="shared" ca="1" si="0"/>
        <v>一般事務（朝霞地区雇用対策協議会）</v>
      </c>
      <c r="G25" s="5" t="str">
        <f t="shared" ca="1" si="1"/>
        <v>一般事務（朝霞地区雇用対策協議会）</v>
      </c>
      <c r="H25" s="34" t="s">
        <v>201</v>
      </c>
      <c r="I25" s="35">
        <v>119</v>
      </c>
      <c r="J25" s="36" t="s">
        <v>572</v>
      </c>
      <c r="K25" s="36" t="s">
        <v>572</v>
      </c>
      <c r="L25" s="36" t="s">
        <v>573</v>
      </c>
      <c r="M25" s="36" t="s">
        <v>572</v>
      </c>
      <c r="N25" s="38" t="s">
        <v>141</v>
      </c>
    </row>
    <row r="26" spans="1:14" x14ac:dyDescent="0.4">
      <c r="A26" s="4">
        <v>412</v>
      </c>
      <c r="B26" s="6" t="s">
        <v>5</v>
      </c>
      <c r="C26" s="3" t="s">
        <v>18</v>
      </c>
      <c r="D26" s="3" t="s">
        <v>38</v>
      </c>
      <c r="E26" s="4" t="s">
        <v>40</v>
      </c>
      <c r="F26" s="4" t="str">
        <f t="shared" ca="1" si="0"/>
        <v>勤労者住宅資金融資利子補給</v>
      </c>
      <c r="G26" s="5" t="str">
        <f t="shared" ca="1" si="1"/>
        <v>勤労者住宅資金融資利子補給</v>
      </c>
      <c r="H26" s="34" t="s">
        <v>201</v>
      </c>
      <c r="I26" s="35">
        <v>1</v>
      </c>
      <c r="J26" s="36" t="s">
        <v>575</v>
      </c>
      <c r="K26" s="36" t="s">
        <v>575</v>
      </c>
      <c r="L26" s="36" t="s">
        <v>573</v>
      </c>
      <c r="M26" s="36" t="s">
        <v>572</v>
      </c>
      <c r="N26" s="38" t="s">
        <v>326</v>
      </c>
    </row>
    <row r="27" spans="1:14" x14ac:dyDescent="0.4">
      <c r="A27" s="4">
        <v>413</v>
      </c>
      <c r="B27" s="6" t="s">
        <v>5</v>
      </c>
      <c r="C27" s="3" t="s">
        <v>18</v>
      </c>
      <c r="D27" s="3" t="s">
        <v>38</v>
      </c>
      <c r="E27" s="4" t="s">
        <v>41</v>
      </c>
      <c r="F27" s="4" t="str">
        <f t="shared" ca="1" si="0"/>
        <v>就労支援</v>
      </c>
      <c r="G27" s="5" t="str">
        <f t="shared" ca="1" si="1"/>
        <v>就労支援</v>
      </c>
      <c r="H27" s="34" t="s">
        <v>201</v>
      </c>
      <c r="I27" s="35">
        <v>130</v>
      </c>
      <c r="J27" s="36" t="s">
        <v>572</v>
      </c>
      <c r="K27" s="36" t="s">
        <v>572</v>
      </c>
      <c r="L27" s="36" t="s">
        <v>573</v>
      </c>
      <c r="M27" s="36" t="s">
        <v>572</v>
      </c>
      <c r="N27" s="38" t="s">
        <v>141</v>
      </c>
    </row>
    <row r="28" spans="1:14" x14ac:dyDescent="0.4">
      <c r="A28" s="4">
        <v>414</v>
      </c>
      <c r="B28" s="6" t="s">
        <v>5</v>
      </c>
      <c r="C28" s="3" t="s">
        <v>18</v>
      </c>
      <c r="D28" s="3" t="s">
        <v>42</v>
      </c>
      <c r="E28" s="4" t="s">
        <v>43</v>
      </c>
      <c r="F28" s="4" t="str">
        <f t="shared" ca="1" si="0"/>
        <v>消費生活相談</v>
      </c>
      <c r="G28" s="5" t="str">
        <f t="shared" ca="1" si="1"/>
        <v>消費生活相談</v>
      </c>
      <c r="H28" s="34" t="s">
        <v>201</v>
      </c>
      <c r="I28" s="35">
        <v>13161</v>
      </c>
      <c r="J28" s="36" t="s">
        <v>572</v>
      </c>
      <c r="K28" s="36" t="s">
        <v>572</v>
      </c>
      <c r="L28" s="36" t="s">
        <v>573</v>
      </c>
      <c r="M28" s="36" t="s">
        <v>572</v>
      </c>
      <c r="N28" s="38" t="s">
        <v>141</v>
      </c>
    </row>
    <row r="29" spans="1:14" x14ac:dyDescent="0.4">
      <c r="A29" s="4">
        <v>415</v>
      </c>
      <c r="B29" s="6" t="s">
        <v>5</v>
      </c>
      <c r="C29" s="3" t="s">
        <v>18</v>
      </c>
      <c r="D29" s="3" t="s">
        <v>42</v>
      </c>
      <c r="E29" s="4" t="s">
        <v>44</v>
      </c>
      <c r="F29" s="4" t="str">
        <f t="shared" ca="1" si="0"/>
        <v>消費者啓発</v>
      </c>
      <c r="G29" s="5" t="str">
        <f t="shared" ca="1" si="1"/>
        <v>消費者啓発</v>
      </c>
      <c r="H29" s="34" t="s">
        <v>201</v>
      </c>
      <c r="I29" s="35">
        <v>312</v>
      </c>
      <c r="J29" s="36" t="s">
        <v>572</v>
      </c>
      <c r="K29" s="36" t="s">
        <v>572</v>
      </c>
      <c r="L29" s="36" t="s">
        <v>572</v>
      </c>
      <c r="M29" s="36" t="s">
        <v>572</v>
      </c>
      <c r="N29" s="38" t="s">
        <v>152</v>
      </c>
    </row>
    <row r="30" spans="1:14" x14ac:dyDescent="0.4">
      <c r="A30" s="4">
        <v>416</v>
      </c>
      <c r="B30" s="6" t="s">
        <v>5</v>
      </c>
      <c r="C30" s="3" t="s">
        <v>45</v>
      </c>
      <c r="D30" s="3" t="s">
        <v>46</v>
      </c>
      <c r="E30" s="4" t="s">
        <v>47</v>
      </c>
      <c r="F30" s="4" t="str">
        <f t="shared" ca="1" si="0"/>
        <v>ゼロカーボン推進</v>
      </c>
      <c r="G30" s="5" t="str">
        <f t="shared" ca="1" si="1"/>
        <v>ゼロカーボン推進</v>
      </c>
      <c r="H30" s="34" t="s">
        <v>353</v>
      </c>
      <c r="I30" s="35">
        <v>37110</v>
      </c>
      <c r="J30" s="36" t="s">
        <v>572</v>
      </c>
      <c r="K30" s="36" t="s">
        <v>573</v>
      </c>
      <c r="L30" s="36" t="s">
        <v>573</v>
      </c>
      <c r="M30" s="36" t="s">
        <v>573</v>
      </c>
      <c r="N30" s="38" t="s">
        <v>152</v>
      </c>
    </row>
    <row r="31" spans="1:14" x14ac:dyDescent="0.4">
      <c r="A31" s="4">
        <v>417</v>
      </c>
      <c r="B31" s="6" t="s">
        <v>5</v>
      </c>
      <c r="C31" s="3" t="s">
        <v>45</v>
      </c>
      <c r="D31" s="3" t="s">
        <v>48</v>
      </c>
      <c r="E31" s="4" t="s">
        <v>49</v>
      </c>
      <c r="F31" s="4" t="str">
        <f t="shared" ca="1" si="0"/>
        <v>廃棄物減量化・再資源化促進</v>
      </c>
      <c r="G31" s="5" t="str">
        <f t="shared" ca="1" si="1"/>
        <v>廃棄物減量化・再資源化促進</v>
      </c>
      <c r="H31" s="34" t="s">
        <v>353</v>
      </c>
      <c r="I31" s="35">
        <v>8610</v>
      </c>
      <c r="J31" s="36" t="s">
        <v>573</v>
      </c>
      <c r="K31" s="36" t="s">
        <v>573</v>
      </c>
      <c r="L31" s="36" t="s">
        <v>573</v>
      </c>
      <c r="M31" s="36" t="s">
        <v>573</v>
      </c>
      <c r="N31" s="38" t="s">
        <v>141</v>
      </c>
    </row>
    <row r="32" spans="1:14" x14ac:dyDescent="0.4">
      <c r="A32" s="4">
        <v>418</v>
      </c>
      <c r="B32" s="6" t="s">
        <v>5</v>
      </c>
      <c r="C32" s="3" t="s">
        <v>45</v>
      </c>
      <c r="D32" s="3" t="s">
        <v>48</v>
      </c>
      <c r="E32" s="4" t="s">
        <v>50</v>
      </c>
      <c r="F32" s="4" t="str">
        <f t="shared" ca="1" si="0"/>
        <v>集団資源回収</v>
      </c>
      <c r="G32" s="5" t="str">
        <f t="shared" ca="1" si="1"/>
        <v>集団資源回収</v>
      </c>
      <c r="H32" s="34" t="s">
        <v>353</v>
      </c>
      <c r="I32" s="35">
        <v>53536</v>
      </c>
      <c r="J32" s="36" t="s">
        <v>572</v>
      </c>
      <c r="K32" s="36" t="s">
        <v>572</v>
      </c>
      <c r="L32" s="36" t="s">
        <v>573</v>
      </c>
      <c r="M32" s="36" t="s">
        <v>573</v>
      </c>
      <c r="N32" s="38" t="s">
        <v>141</v>
      </c>
    </row>
    <row r="33" spans="1:14" x14ac:dyDescent="0.4">
      <c r="A33" s="4">
        <v>419</v>
      </c>
      <c r="B33" s="6" t="s">
        <v>5</v>
      </c>
      <c r="C33" s="3" t="s">
        <v>45</v>
      </c>
      <c r="D33" s="3" t="s">
        <v>48</v>
      </c>
      <c r="E33" s="4" t="s">
        <v>51</v>
      </c>
      <c r="F33" s="4" t="str">
        <f t="shared" ca="1" si="0"/>
        <v>一般廃棄物（可燃ごみ）収集運搬</v>
      </c>
      <c r="G33" s="5" t="str">
        <f t="shared" ca="1" si="1"/>
        <v>一般廃棄物（可燃ごみ）収集運搬</v>
      </c>
      <c r="H33" s="34" t="s">
        <v>353</v>
      </c>
      <c r="I33" s="35">
        <v>215054</v>
      </c>
      <c r="J33" s="36" t="s">
        <v>572</v>
      </c>
      <c r="K33" s="36" t="s">
        <v>573</v>
      </c>
      <c r="L33" s="36" t="s">
        <v>573</v>
      </c>
      <c r="M33" s="36" t="s">
        <v>573</v>
      </c>
      <c r="N33" s="38" t="s">
        <v>141</v>
      </c>
    </row>
    <row r="34" spans="1:14" x14ac:dyDescent="0.4">
      <c r="A34" s="4">
        <v>420</v>
      </c>
      <c r="B34" s="6" t="s">
        <v>5</v>
      </c>
      <c r="C34" s="3" t="s">
        <v>45</v>
      </c>
      <c r="D34" s="3" t="s">
        <v>48</v>
      </c>
      <c r="E34" s="4" t="s">
        <v>52</v>
      </c>
      <c r="F34" s="4" t="str">
        <f t="shared" ca="1" si="0"/>
        <v>一般廃棄物（不燃ごみ）収集運搬</v>
      </c>
      <c r="G34" s="5" t="str">
        <f t="shared" ca="1" si="1"/>
        <v>一般廃棄物（不燃ごみ）収集運搬</v>
      </c>
      <c r="H34" s="34" t="s">
        <v>353</v>
      </c>
      <c r="I34" s="35">
        <v>63396</v>
      </c>
      <c r="J34" s="36" t="s">
        <v>572</v>
      </c>
      <c r="K34" s="36" t="s">
        <v>573</v>
      </c>
      <c r="L34" s="36" t="s">
        <v>573</v>
      </c>
      <c r="M34" s="36" t="s">
        <v>573</v>
      </c>
      <c r="N34" s="38" t="s">
        <v>141</v>
      </c>
    </row>
    <row r="35" spans="1:14" x14ac:dyDescent="0.4">
      <c r="A35" s="4">
        <v>421</v>
      </c>
      <c r="B35" s="6" t="s">
        <v>5</v>
      </c>
      <c r="C35" s="3" t="s">
        <v>45</v>
      </c>
      <c r="D35" s="3" t="s">
        <v>48</v>
      </c>
      <c r="E35" s="4" t="s">
        <v>53</v>
      </c>
      <c r="F35" s="4" t="str">
        <f t="shared" ca="1" si="0"/>
        <v>一般廃棄物（リサイクル資源）収集運搬</v>
      </c>
      <c r="G35" s="5" t="str">
        <f t="shared" ca="1" si="1"/>
        <v>一般廃棄物（リサイクル資源）収集運搬</v>
      </c>
      <c r="H35" s="34" t="s">
        <v>353</v>
      </c>
      <c r="I35" s="35">
        <v>240770</v>
      </c>
      <c r="J35" s="36" t="s">
        <v>572</v>
      </c>
      <c r="K35" s="36" t="s">
        <v>573</v>
      </c>
      <c r="L35" s="36" t="s">
        <v>573</v>
      </c>
      <c r="M35" s="36" t="s">
        <v>573</v>
      </c>
      <c r="N35" s="38" t="s">
        <v>141</v>
      </c>
    </row>
    <row r="36" spans="1:14" x14ac:dyDescent="0.4">
      <c r="A36" s="4">
        <v>422</v>
      </c>
      <c r="B36" s="6" t="s">
        <v>5</v>
      </c>
      <c r="C36" s="3" t="s">
        <v>45</v>
      </c>
      <c r="D36" s="3" t="s">
        <v>48</v>
      </c>
      <c r="E36" s="4" t="s">
        <v>54</v>
      </c>
      <c r="F36" s="4" t="str">
        <f t="shared" ca="1" si="0"/>
        <v>一般廃棄物（粗大ごみ）収集運搬</v>
      </c>
      <c r="G36" s="5" t="str">
        <f t="shared" ca="1" si="1"/>
        <v>一般廃棄物（粗大ごみ）収集運搬</v>
      </c>
      <c r="H36" s="34" t="s">
        <v>353</v>
      </c>
      <c r="I36" s="35">
        <v>76052</v>
      </c>
      <c r="J36" s="36" t="s">
        <v>572</v>
      </c>
      <c r="K36" s="36" t="s">
        <v>573</v>
      </c>
      <c r="L36" s="36" t="s">
        <v>573</v>
      </c>
      <c r="M36" s="36" t="s">
        <v>573</v>
      </c>
      <c r="N36" s="38" t="s">
        <v>141</v>
      </c>
    </row>
    <row r="37" spans="1:14" x14ac:dyDescent="0.4">
      <c r="A37" s="4">
        <v>423</v>
      </c>
      <c r="B37" s="6" t="s">
        <v>5</v>
      </c>
      <c r="C37" s="3" t="s">
        <v>45</v>
      </c>
      <c r="D37" s="3" t="s">
        <v>48</v>
      </c>
      <c r="E37" s="4" t="s">
        <v>55</v>
      </c>
      <c r="F37" s="4" t="str">
        <f t="shared" ca="1" si="0"/>
        <v>動物死体収集運搬</v>
      </c>
      <c r="G37" s="5" t="str">
        <f t="shared" ca="1" si="1"/>
        <v>動物死体収集運搬</v>
      </c>
      <c r="H37" s="34" t="s">
        <v>353</v>
      </c>
      <c r="I37" s="35">
        <v>2193</v>
      </c>
      <c r="J37" s="36" t="s">
        <v>572</v>
      </c>
      <c r="K37" s="36" t="s">
        <v>573</v>
      </c>
      <c r="L37" s="36" t="s">
        <v>573</v>
      </c>
      <c r="M37" s="36" t="s">
        <v>573</v>
      </c>
      <c r="N37" s="38" t="s">
        <v>141</v>
      </c>
    </row>
    <row r="38" spans="1:14" x14ac:dyDescent="0.4">
      <c r="A38" s="4">
        <v>424</v>
      </c>
      <c r="B38" s="6" t="s">
        <v>5</v>
      </c>
      <c r="C38" s="3" t="s">
        <v>45</v>
      </c>
      <c r="D38" s="3" t="s">
        <v>48</v>
      </c>
      <c r="E38" s="4" t="s">
        <v>56</v>
      </c>
      <c r="F38" s="4" t="str">
        <f t="shared" ca="1" si="0"/>
        <v>志木地区衛生組合負担金</v>
      </c>
      <c r="G38" s="5" t="str">
        <f t="shared" ca="1" si="1"/>
        <v>志木地区衛生組合負担金</v>
      </c>
      <c r="H38" s="34" t="s">
        <v>353</v>
      </c>
      <c r="I38" s="35">
        <v>1157271</v>
      </c>
      <c r="J38" s="36" t="s">
        <v>572</v>
      </c>
      <c r="K38" s="36" t="s">
        <v>572</v>
      </c>
      <c r="L38" s="36" t="s">
        <v>573</v>
      </c>
      <c r="M38" s="36" t="s">
        <v>573</v>
      </c>
      <c r="N38" s="38" t="s">
        <v>574</v>
      </c>
    </row>
    <row r="39" spans="1:14" x14ac:dyDescent="0.4">
      <c r="A39" s="4">
        <v>425</v>
      </c>
      <c r="B39" s="6" t="s">
        <v>5</v>
      </c>
      <c r="C39" s="3" t="s">
        <v>45</v>
      </c>
      <c r="D39" s="3" t="s">
        <v>48</v>
      </c>
      <c r="E39" s="4" t="s">
        <v>57</v>
      </c>
      <c r="F39" s="4" t="str">
        <f t="shared" ca="1" si="0"/>
        <v>ふれあい収集運搬</v>
      </c>
      <c r="G39" s="5" t="str">
        <f t="shared" ca="1" si="1"/>
        <v>ふれあい収集運搬</v>
      </c>
      <c r="H39" s="34" t="s">
        <v>353</v>
      </c>
      <c r="I39" s="35">
        <v>19430</v>
      </c>
      <c r="J39" s="36" t="s">
        <v>572</v>
      </c>
      <c r="K39" s="36" t="s">
        <v>572</v>
      </c>
      <c r="L39" s="36" t="s">
        <v>573</v>
      </c>
      <c r="M39" s="36" t="s">
        <v>573</v>
      </c>
      <c r="N39" s="38" t="s">
        <v>152</v>
      </c>
    </row>
    <row r="40" spans="1:14" x14ac:dyDescent="0.4">
      <c r="A40" s="4">
        <v>426</v>
      </c>
      <c r="B40" s="6" t="s">
        <v>5</v>
      </c>
      <c r="C40" s="3" t="s">
        <v>58</v>
      </c>
      <c r="D40" s="3" t="s">
        <v>59</v>
      </c>
      <c r="E40" s="4" t="s">
        <v>60</v>
      </c>
      <c r="F40" s="4" t="str">
        <f t="shared" ca="1" si="0"/>
        <v>基地対策</v>
      </c>
      <c r="G40" s="5" t="str">
        <f t="shared" ca="1" si="1"/>
        <v>基地対策</v>
      </c>
      <c r="H40" s="34" t="s">
        <v>419</v>
      </c>
      <c r="I40" s="35">
        <v>6</v>
      </c>
      <c r="J40" s="36" t="s">
        <v>572</v>
      </c>
      <c r="K40" s="36" t="s">
        <v>572</v>
      </c>
      <c r="L40" s="36" t="s">
        <v>573</v>
      </c>
      <c r="M40" s="36" t="s">
        <v>573</v>
      </c>
      <c r="N40" s="38" t="s">
        <v>141</v>
      </c>
    </row>
    <row r="41" spans="1:14" x14ac:dyDescent="0.4">
      <c r="A41" s="4">
        <v>427</v>
      </c>
      <c r="B41" s="6" t="s">
        <v>5</v>
      </c>
      <c r="C41" s="3" t="s">
        <v>58</v>
      </c>
      <c r="D41" s="3" t="s">
        <v>59</v>
      </c>
      <c r="E41" s="4" t="s">
        <v>61</v>
      </c>
      <c r="F41" s="4" t="str">
        <f t="shared" ca="1" si="0"/>
        <v>環境審議会</v>
      </c>
      <c r="G41" s="5" t="str">
        <f t="shared" ca="1" si="1"/>
        <v>環境審議会</v>
      </c>
      <c r="H41" s="34" t="s">
        <v>353</v>
      </c>
      <c r="I41" s="35">
        <v>39</v>
      </c>
      <c r="J41" s="36" t="s">
        <v>572</v>
      </c>
      <c r="K41" s="36" t="s">
        <v>572</v>
      </c>
      <c r="L41" s="36" t="s">
        <v>573</v>
      </c>
      <c r="M41" s="36" t="s">
        <v>573</v>
      </c>
      <c r="N41" s="38" t="s">
        <v>141</v>
      </c>
    </row>
    <row r="42" spans="1:14" x14ac:dyDescent="0.4">
      <c r="A42" s="4">
        <v>428</v>
      </c>
      <c r="B42" s="6" t="s">
        <v>5</v>
      </c>
      <c r="C42" s="3" t="s">
        <v>58</v>
      </c>
      <c r="D42" s="3" t="s">
        <v>59</v>
      </c>
      <c r="E42" s="4" t="s">
        <v>62</v>
      </c>
      <c r="F42" s="4" t="str">
        <f t="shared" ca="1" si="0"/>
        <v>雑草等除去</v>
      </c>
      <c r="G42" s="5" t="str">
        <f t="shared" ca="1" si="1"/>
        <v>雑草等除去</v>
      </c>
      <c r="H42" s="34" t="s">
        <v>353</v>
      </c>
      <c r="I42" s="35">
        <v>394</v>
      </c>
      <c r="J42" s="36" t="s">
        <v>572</v>
      </c>
      <c r="K42" s="36" t="s">
        <v>572</v>
      </c>
      <c r="L42" s="36" t="s">
        <v>573</v>
      </c>
      <c r="M42" s="36" t="s">
        <v>573</v>
      </c>
      <c r="N42" s="38" t="s">
        <v>152</v>
      </c>
    </row>
    <row r="43" spans="1:14" x14ac:dyDescent="0.4">
      <c r="A43" s="4">
        <v>429</v>
      </c>
      <c r="B43" s="6" t="s">
        <v>5</v>
      </c>
      <c r="C43" s="3" t="s">
        <v>58</v>
      </c>
      <c r="D43" s="3" t="s">
        <v>59</v>
      </c>
      <c r="E43" s="4" t="s">
        <v>63</v>
      </c>
      <c r="F43" s="4" t="str">
        <f t="shared" ca="1" si="0"/>
        <v>不法投棄対策</v>
      </c>
      <c r="G43" s="5" t="str">
        <f t="shared" ca="1" si="1"/>
        <v>不法投棄対策</v>
      </c>
      <c r="H43" s="34" t="s">
        <v>353</v>
      </c>
      <c r="I43" s="35">
        <v>8855</v>
      </c>
      <c r="J43" s="36" t="s">
        <v>572</v>
      </c>
      <c r="K43" s="36" t="s">
        <v>572</v>
      </c>
      <c r="L43" s="36" t="s">
        <v>573</v>
      </c>
      <c r="M43" s="36" t="s">
        <v>573</v>
      </c>
      <c r="N43" s="38" t="s">
        <v>141</v>
      </c>
    </row>
    <row r="44" spans="1:14" x14ac:dyDescent="0.4">
      <c r="A44" s="4">
        <v>430</v>
      </c>
      <c r="B44" s="6" t="s">
        <v>5</v>
      </c>
      <c r="C44" s="3" t="s">
        <v>58</v>
      </c>
      <c r="D44" s="3" t="s">
        <v>59</v>
      </c>
      <c r="E44" s="4" t="s">
        <v>64</v>
      </c>
      <c r="F44" s="4" t="str">
        <f t="shared" ca="1" si="0"/>
        <v>スズメバチ駆除</v>
      </c>
      <c r="G44" s="5" t="str">
        <f t="shared" ca="1" si="1"/>
        <v>スズメバチ駆除</v>
      </c>
      <c r="H44" s="34" t="s">
        <v>353</v>
      </c>
      <c r="I44" s="35">
        <v>1617</v>
      </c>
      <c r="J44" s="36" t="s">
        <v>572</v>
      </c>
      <c r="K44" s="36" t="s">
        <v>572</v>
      </c>
      <c r="L44" s="36" t="s">
        <v>573</v>
      </c>
      <c r="M44" s="36" t="s">
        <v>573</v>
      </c>
      <c r="N44" s="38" t="s">
        <v>141</v>
      </c>
    </row>
    <row r="45" spans="1:14" x14ac:dyDescent="0.4">
      <c r="A45" s="4">
        <v>431</v>
      </c>
      <c r="B45" s="6" t="s">
        <v>5</v>
      </c>
      <c r="C45" s="3" t="s">
        <v>58</v>
      </c>
      <c r="D45" s="3" t="s">
        <v>59</v>
      </c>
      <c r="E45" s="4" t="s">
        <v>65</v>
      </c>
      <c r="F45" s="4" t="str">
        <f t="shared" ca="1" si="0"/>
        <v>有害鳥獣捕獲</v>
      </c>
      <c r="G45" s="5" t="str">
        <f t="shared" ca="1" si="1"/>
        <v>有害鳥獣捕獲</v>
      </c>
      <c r="H45" s="34" t="s">
        <v>353</v>
      </c>
      <c r="I45" s="35">
        <v>485</v>
      </c>
      <c r="J45" s="36" t="s">
        <v>572</v>
      </c>
      <c r="K45" s="36" t="s">
        <v>573</v>
      </c>
      <c r="L45" s="36" t="s">
        <v>573</v>
      </c>
      <c r="M45" s="36" t="s">
        <v>573</v>
      </c>
      <c r="N45" s="38" t="s">
        <v>141</v>
      </c>
    </row>
    <row r="46" spans="1:14" x14ac:dyDescent="0.4">
      <c r="A46" s="4">
        <v>432</v>
      </c>
      <c r="B46" s="6" t="s">
        <v>5</v>
      </c>
      <c r="C46" s="3" t="s">
        <v>58</v>
      </c>
      <c r="D46" s="3" t="s">
        <v>59</v>
      </c>
      <c r="E46" s="4" t="s">
        <v>66</v>
      </c>
      <c r="F46" s="4" t="str">
        <f t="shared" ca="1" si="0"/>
        <v>ペット管理</v>
      </c>
      <c r="G46" s="5" t="str">
        <f t="shared" ca="1" si="1"/>
        <v>ペット管理</v>
      </c>
      <c r="H46" s="34" t="s">
        <v>353</v>
      </c>
      <c r="I46" s="35">
        <v>689</v>
      </c>
      <c r="J46" s="36" t="s">
        <v>572</v>
      </c>
      <c r="K46" s="36" t="s">
        <v>573</v>
      </c>
      <c r="L46" s="36" t="s">
        <v>573</v>
      </c>
      <c r="M46" s="36" t="s">
        <v>573</v>
      </c>
      <c r="N46" s="38" t="s">
        <v>152</v>
      </c>
    </row>
    <row r="47" spans="1:14" x14ac:dyDescent="0.4">
      <c r="A47" s="4">
        <v>433</v>
      </c>
      <c r="B47" s="6" t="s">
        <v>5</v>
      </c>
      <c r="C47" s="3" t="s">
        <v>58</v>
      </c>
      <c r="D47" s="3" t="s">
        <v>59</v>
      </c>
      <c r="E47" s="4" t="s">
        <v>67</v>
      </c>
      <c r="F47" s="4" t="str">
        <f t="shared" ca="1" si="0"/>
        <v>駅前公衆トイレ管理</v>
      </c>
      <c r="G47" s="5" t="str">
        <f t="shared" ca="1" si="1"/>
        <v>駅前公衆トイレ管理</v>
      </c>
      <c r="H47" s="34" t="s">
        <v>353</v>
      </c>
      <c r="I47" s="35">
        <v>5796</v>
      </c>
      <c r="J47" s="36" t="s">
        <v>572</v>
      </c>
      <c r="K47" s="36" t="s">
        <v>572</v>
      </c>
      <c r="L47" s="36" t="s">
        <v>573</v>
      </c>
      <c r="M47" s="36" t="s">
        <v>573</v>
      </c>
      <c r="N47" s="38" t="s">
        <v>141</v>
      </c>
    </row>
    <row r="48" spans="1:14" x14ac:dyDescent="0.4">
      <c r="A48" s="4">
        <v>434</v>
      </c>
      <c r="B48" s="6" t="s">
        <v>5</v>
      </c>
      <c r="C48" s="3" t="s">
        <v>58</v>
      </c>
      <c r="D48" s="3" t="s">
        <v>59</v>
      </c>
      <c r="E48" s="4" t="s">
        <v>68</v>
      </c>
      <c r="F48" s="4" t="str">
        <f t="shared" ca="1" si="0"/>
        <v>路上喫煙防止</v>
      </c>
      <c r="G48" s="5" t="str">
        <f t="shared" ca="1" si="1"/>
        <v>路上喫煙防止</v>
      </c>
      <c r="H48" s="34" t="s">
        <v>353</v>
      </c>
      <c r="I48" s="35">
        <v>2907</v>
      </c>
      <c r="J48" s="36" t="s">
        <v>572</v>
      </c>
      <c r="K48" s="36" t="s">
        <v>572</v>
      </c>
      <c r="L48" s="36" t="s">
        <v>572</v>
      </c>
      <c r="M48" s="36" t="s">
        <v>573</v>
      </c>
      <c r="N48" s="38" t="s">
        <v>152</v>
      </c>
    </row>
    <row r="49" spans="1:14" x14ac:dyDescent="0.4">
      <c r="A49" s="4">
        <v>435</v>
      </c>
      <c r="B49" s="6" t="s">
        <v>5</v>
      </c>
      <c r="C49" s="3" t="s">
        <v>58</v>
      </c>
      <c r="D49" s="3" t="s">
        <v>59</v>
      </c>
      <c r="E49" s="4" t="s">
        <v>69</v>
      </c>
      <c r="F49" s="4" t="str">
        <f t="shared" ca="1" si="0"/>
        <v>環境ボランティア</v>
      </c>
      <c r="G49" s="5" t="str">
        <f t="shared" ca="1" si="1"/>
        <v>環境ボランティア</v>
      </c>
      <c r="H49" s="34" t="s">
        <v>353</v>
      </c>
      <c r="I49" s="35">
        <v>6383</v>
      </c>
      <c r="J49" s="36" t="s">
        <v>572</v>
      </c>
      <c r="K49" s="36" t="s">
        <v>572</v>
      </c>
      <c r="L49" s="36" t="s">
        <v>573</v>
      </c>
      <c r="M49" s="36" t="s">
        <v>573</v>
      </c>
      <c r="N49" s="38" t="s">
        <v>141</v>
      </c>
    </row>
    <row r="50" spans="1:14" x14ac:dyDescent="0.4">
      <c r="A50" s="4">
        <v>436</v>
      </c>
      <c r="B50" s="6" t="s">
        <v>5</v>
      </c>
      <c r="C50" s="3" t="s">
        <v>58</v>
      </c>
      <c r="D50" s="3" t="s">
        <v>59</v>
      </c>
      <c r="E50" s="4" t="s">
        <v>70</v>
      </c>
      <c r="F50" s="4" t="str">
        <f t="shared" ca="1" si="0"/>
        <v>雨水貯留槽設置費補助</v>
      </c>
      <c r="G50" s="5" t="str">
        <f t="shared" ca="1" si="1"/>
        <v>雨水貯留槽設置費補助</v>
      </c>
      <c r="H50" s="34" t="s">
        <v>353</v>
      </c>
      <c r="I50" s="35">
        <v>40</v>
      </c>
      <c r="J50" s="36" t="s">
        <v>572</v>
      </c>
      <c r="K50" s="36" t="s">
        <v>572</v>
      </c>
      <c r="L50" s="36" t="s">
        <v>573</v>
      </c>
      <c r="M50" s="36" t="s">
        <v>572</v>
      </c>
      <c r="N50" s="38" t="s">
        <v>141</v>
      </c>
    </row>
    <row r="51" spans="1:14" x14ac:dyDescent="0.4">
      <c r="A51" s="4">
        <v>437</v>
      </c>
      <c r="B51" s="6" t="s">
        <v>5</v>
      </c>
      <c r="C51" s="3" t="s">
        <v>58</v>
      </c>
      <c r="D51" s="3" t="s">
        <v>59</v>
      </c>
      <c r="E51" s="4" t="s">
        <v>71</v>
      </c>
      <c r="F51" s="4" t="str">
        <f t="shared" ca="1" si="0"/>
        <v>公害測定事務</v>
      </c>
      <c r="G51" s="5" t="str">
        <f t="shared" ca="1" si="1"/>
        <v>公害測定事務</v>
      </c>
      <c r="H51" s="34" t="s">
        <v>353</v>
      </c>
      <c r="I51" s="35">
        <v>587</v>
      </c>
      <c r="J51" s="36" t="s">
        <v>572</v>
      </c>
      <c r="K51" s="36" t="s">
        <v>572</v>
      </c>
      <c r="L51" s="36" t="s">
        <v>573</v>
      </c>
      <c r="M51" s="36" t="s">
        <v>573</v>
      </c>
      <c r="N51" s="38" t="s">
        <v>141</v>
      </c>
    </row>
    <row r="52" spans="1:14" x14ac:dyDescent="0.4">
      <c r="A52" s="4">
        <v>438</v>
      </c>
      <c r="B52" s="6" t="s">
        <v>5</v>
      </c>
      <c r="C52" s="3" t="s">
        <v>58</v>
      </c>
      <c r="D52" s="3" t="s">
        <v>59</v>
      </c>
      <c r="E52" s="4" t="s">
        <v>72</v>
      </c>
      <c r="F52" s="4" t="str">
        <f t="shared" ca="1" si="0"/>
        <v>河川等水質測定</v>
      </c>
      <c r="G52" s="5" t="str">
        <f t="shared" ca="1" si="1"/>
        <v>河川等水質測定</v>
      </c>
      <c r="H52" s="34" t="s">
        <v>353</v>
      </c>
      <c r="I52" s="35">
        <v>265</v>
      </c>
      <c r="J52" s="36" t="s">
        <v>572</v>
      </c>
      <c r="K52" s="36" t="s">
        <v>572</v>
      </c>
      <c r="L52" s="36" t="s">
        <v>573</v>
      </c>
      <c r="M52" s="36" t="s">
        <v>573</v>
      </c>
      <c r="N52" s="38" t="s">
        <v>141</v>
      </c>
    </row>
    <row r="53" spans="1:14" x14ac:dyDescent="0.4">
      <c r="A53" s="4">
        <v>439</v>
      </c>
      <c r="B53" s="6" t="s">
        <v>5</v>
      </c>
      <c r="C53" s="3" t="s">
        <v>58</v>
      </c>
      <c r="D53" s="3" t="s">
        <v>59</v>
      </c>
      <c r="E53" s="4" t="s">
        <v>73</v>
      </c>
      <c r="F53" s="4" t="str">
        <f t="shared" ca="1" si="0"/>
        <v>湧水水質検査</v>
      </c>
      <c r="G53" s="5" t="str">
        <f t="shared" ca="1" si="1"/>
        <v>湧水水質検査</v>
      </c>
      <c r="H53" s="34" t="s">
        <v>353</v>
      </c>
      <c r="I53" s="35">
        <v>167</v>
      </c>
      <c r="J53" s="36" t="s">
        <v>572</v>
      </c>
      <c r="K53" s="36" t="s">
        <v>572</v>
      </c>
      <c r="L53" s="36" t="s">
        <v>573</v>
      </c>
      <c r="M53" s="36" t="s">
        <v>573</v>
      </c>
      <c r="N53" s="38" t="s">
        <v>141</v>
      </c>
    </row>
    <row r="54" spans="1:14" x14ac:dyDescent="0.4">
      <c r="A54" s="4">
        <v>440</v>
      </c>
      <c r="B54" s="6" t="s">
        <v>5</v>
      </c>
      <c r="C54" s="3" t="s">
        <v>58</v>
      </c>
      <c r="D54" s="3" t="s">
        <v>59</v>
      </c>
      <c r="E54" s="4" t="s">
        <v>74</v>
      </c>
      <c r="F54" s="4" t="str">
        <f t="shared" ca="1" si="0"/>
        <v>朝霞地区一部事務組合負担金</v>
      </c>
      <c r="G54" s="5" t="str">
        <f t="shared" ca="1" si="1"/>
        <v>朝霞地区一部事務組合負担金</v>
      </c>
      <c r="H54" s="34" t="s">
        <v>353</v>
      </c>
      <c r="I54" s="35">
        <v>33973</v>
      </c>
      <c r="J54" s="36" t="s">
        <v>572</v>
      </c>
      <c r="K54" s="36" t="s">
        <v>572</v>
      </c>
      <c r="L54" s="36" t="s">
        <v>573</v>
      </c>
      <c r="M54" s="36" t="s">
        <v>572</v>
      </c>
      <c r="N54" s="38" t="s">
        <v>141</v>
      </c>
    </row>
    <row r="55" spans="1:14" x14ac:dyDescent="0.4">
      <c r="A55" s="4">
        <v>441</v>
      </c>
      <c r="B55" s="6" t="s">
        <v>5</v>
      </c>
      <c r="C55" s="3" t="s">
        <v>58</v>
      </c>
      <c r="D55" s="3" t="s">
        <v>59</v>
      </c>
      <c r="E55" s="4" t="s">
        <v>75</v>
      </c>
      <c r="F55" s="4" t="str">
        <f t="shared" ca="1" si="0"/>
        <v>墓所管理</v>
      </c>
      <c r="G55" s="5" t="str">
        <f t="shared" ca="1" si="1"/>
        <v>墓所管理</v>
      </c>
      <c r="H55" s="34" t="s">
        <v>353</v>
      </c>
      <c r="I55" s="35">
        <v>203825</v>
      </c>
      <c r="J55" s="36" t="s">
        <v>572</v>
      </c>
      <c r="K55" s="36" t="s">
        <v>572</v>
      </c>
      <c r="L55" s="36" t="s">
        <v>573</v>
      </c>
      <c r="M55" s="36" t="s">
        <v>572</v>
      </c>
      <c r="N55" s="38" t="s">
        <v>141</v>
      </c>
    </row>
    <row r="56" spans="1:14" x14ac:dyDescent="0.4">
      <c r="A56" s="4">
        <v>442</v>
      </c>
      <c r="B56" s="6" t="s">
        <v>5</v>
      </c>
      <c r="C56" s="3" t="s">
        <v>58</v>
      </c>
      <c r="D56" s="3" t="s">
        <v>59</v>
      </c>
      <c r="E56" s="4" t="s">
        <v>76</v>
      </c>
      <c r="F56" s="4" t="str">
        <f t="shared" ca="1" si="0"/>
        <v>墓所施設整備</v>
      </c>
      <c r="G56" s="5" t="str">
        <f t="shared" ca="1" si="1"/>
        <v>墓所施設整備</v>
      </c>
      <c r="H56" s="34" t="s">
        <v>353</v>
      </c>
      <c r="I56" s="35">
        <v>82022</v>
      </c>
      <c r="J56" s="36" t="s">
        <v>573</v>
      </c>
      <c r="K56" s="36" t="s">
        <v>573</v>
      </c>
      <c r="L56" s="36" t="s">
        <v>573</v>
      </c>
      <c r="M56" s="36" t="s">
        <v>573</v>
      </c>
      <c r="N56" s="38" t="s">
        <v>141</v>
      </c>
    </row>
    <row r="57" spans="1:14" x14ac:dyDescent="0.4">
      <c r="A57" s="4">
        <v>443</v>
      </c>
      <c r="B57" s="6" t="s">
        <v>5</v>
      </c>
      <c r="C57" s="3" t="s">
        <v>58</v>
      </c>
      <c r="D57" s="3" t="s">
        <v>59</v>
      </c>
      <c r="E57" s="4" t="s">
        <v>77</v>
      </c>
      <c r="F57" s="4" t="str">
        <f t="shared" ca="1" si="0"/>
        <v>集会施設管理</v>
      </c>
      <c r="G57" s="5" t="str">
        <f t="shared" ca="1" si="1"/>
        <v>集会施設管理</v>
      </c>
      <c r="H57" s="34" t="s">
        <v>353</v>
      </c>
      <c r="I57" s="35">
        <v>35270</v>
      </c>
      <c r="J57" s="36" t="s">
        <v>573</v>
      </c>
      <c r="K57" s="36" t="s">
        <v>572</v>
      </c>
      <c r="L57" s="36" t="s">
        <v>573</v>
      </c>
      <c r="M57" s="36" t="s">
        <v>572</v>
      </c>
      <c r="N57" s="38" t="s">
        <v>141</v>
      </c>
    </row>
    <row r="58" spans="1:14" x14ac:dyDescent="0.4">
      <c r="A58" s="4">
        <v>444</v>
      </c>
      <c r="B58" s="6" t="s">
        <v>5</v>
      </c>
      <c r="C58" s="3" t="s">
        <v>58</v>
      </c>
      <c r="D58" s="3" t="s">
        <v>59</v>
      </c>
      <c r="E58" s="4" t="s">
        <v>78</v>
      </c>
      <c r="F58" s="4" t="str">
        <f t="shared" ca="1" si="0"/>
        <v>広域行政</v>
      </c>
      <c r="G58" s="5" t="str">
        <f t="shared" ca="1" si="1"/>
        <v>広域行政</v>
      </c>
      <c r="H58" s="34" t="s">
        <v>419</v>
      </c>
      <c r="I58" s="35">
        <v>5</v>
      </c>
      <c r="J58" s="36" t="s">
        <v>572</v>
      </c>
      <c r="K58" s="36" t="s">
        <v>573</v>
      </c>
      <c r="L58" s="36" t="s">
        <v>572</v>
      </c>
      <c r="M58" s="36" t="s">
        <v>573</v>
      </c>
      <c r="N58" s="38" t="s">
        <v>152</v>
      </c>
    </row>
  </sheetData>
  <autoFilter ref="B1:G58"/>
  <phoneticPr fontId="24"/>
  <conditionalFormatting sqref="J2:M58">
    <cfRule type="containsText" dxfId="13" priority="22" operator="containsText" text="Ｃ">
      <formula>NOT(ISERROR(SEARCH("Ｃ",J2)))</formula>
    </cfRule>
  </conditionalFormatting>
  <conditionalFormatting sqref="N2:N1048576">
    <cfRule type="cellIs" dxfId="12" priority="15" operator="equal">
      <formula>"Ⅵ：事業終了"</formula>
    </cfRule>
    <cfRule type="cellIs" dxfId="11" priority="16" operator="equal">
      <formula>"Ⅵ：事業終了"</formula>
    </cfRule>
    <cfRule type="cellIs" dxfId="10" priority="17" operator="equal">
      <formula>"Ⅳ：事業規模縮小"</formula>
    </cfRule>
    <cfRule type="cellIs" dxfId="9" priority="18" operator="equal">
      <formula>"Ⅲ：現状のまま継続"</formula>
    </cfRule>
    <cfRule type="cellIs" dxfId="8" priority="19" operator="equal">
      <formula>"Ⅱ：改善しながら継続"</formula>
    </cfRule>
    <cfRule type="cellIs" dxfId="7" priority="20" operator="equal">
      <formula>"Ⅰ：事業規模拡大"</formula>
    </cfRule>
  </conditionalFormatting>
  <conditionalFormatting sqref="J1:M1">
    <cfRule type="containsText" dxfId="6" priority="7" operator="containsText" text="Ｃ">
      <formula>NOT(ISERROR(SEARCH("Ｃ",J1)))</formula>
    </cfRule>
  </conditionalFormatting>
  <conditionalFormatting sqref="N1">
    <cfRule type="cellIs" dxfId="5" priority="1" operator="equal">
      <formula>"Ⅵ：事業終了"</formula>
    </cfRule>
    <cfRule type="cellIs" dxfId="4" priority="2" operator="equal">
      <formula>"Ⅵ：事業終了"</formula>
    </cfRule>
    <cfRule type="cellIs" dxfId="3" priority="3" operator="equal">
      <formula>"Ⅳ：事業規模縮小"</formula>
    </cfRule>
    <cfRule type="cellIs" dxfId="2" priority="4" operator="equal">
      <formula>"Ⅲ：現状のまま継続"</formula>
    </cfRule>
    <cfRule type="cellIs" dxfId="1" priority="5" operator="equal">
      <formula>"Ⅱ：改善しながら継続"</formula>
    </cfRule>
    <cfRule type="cellIs" dxfId="0" priority="6" operator="equal">
      <formula>"Ⅰ：事業規模拡大"</formula>
    </cfRule>
  </conditionalFormatting>
  <pageMargins left="0.7" right="0.7" top="0.75" bottom="0.75" header="0.3" footer="0.3"/>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63" t="s">
        <v>82</v>
      </c>
      <c r="Q4" s="64"/>
      <c r="R4" s="64"/>
      <c r="S4" s="64"/>
      <c r="T4" s="47" t="str">
        <f>LEFT(E83,1)</f>
        <v>Ｂ</v>
      </c>
      <c r="U4" s="49" t="s">
        <v>83</v>
      </c>
      <c r="V4" s="49"/>
      <c r="W4" s="49"/>
      <c r="X4" s="50"/>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第1節　地域活動</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コミュニティ活動の推進</v>
      </c>
      <c r="F6" s="41"/>
      <c r="G6" s="41"/>
      <c r="H6" s="41"/>
      <c r="I6" s="41"/>
      <c r="J6" s="41"/>
      <c r="K6" s="41"/>
      <c r="L6" s="41"/>
      <c r="M6" s="41"/>
      <c r="N6" s="42"/>
      <c r="P6" s="43" t="s">
        <v>86</v>
      </c>
      <c r="Q6" s="44"/>
      <c r="R6" s="44"/>
      <c r="S6" s="44"/>
      <c r="T6" s="47" t="str">
        <f>LEFT(E85,1)</f>
        <v>Ｂ</v>
      </c>
      <c r="U6" s="49" t="s">
        <v>87</v>
      </c>
      <c r="V6" s="49"/>
      <c r="W6" s="49"/>
      <c r="X6" s="50"/>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53" t="s">
        <v>88</v>
      </c>
      <c r="B7" s="54"/>
      <c r="C7" s="54"/>
      <c r="D7" s="54"/>
      <c r="E7" s="55" t="str">
        <f t="shared" si="0"/>
        <v>町内会活動推進</v>
      </c>
      <c r="F7" s="56"/>
      <c r="G7" s="56"/>
      <c r="H7" s="56"/>
      <c r="I7" s="56"/>
      <c r="J7" s="56"/>
      <c r="K7" s="56"/>
      <c r="L7" s="56"/>
      <c r="M7" s="56"/>
      <c r="N7" s="57"/>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79" t="s">
        <v>89</v>
      </c>
      <c r="B8" s="80"/>
      <c r="C8" s="80"/>
      <c r="D8" s="80"/>
      <c r="E8" s="89" t="str">
        <f t="shared" si="0"/>
        <v>地域活動推進課</v>
      </c>
      <c r="F8" s="90"/>
      <c r="G8" s="90"/>
      <c r="H8" s="90"/>
      <c r="I8" s="90"/>
      <c r="J8" s="90"/>
      <c r="K8" s="90"/>
      <c r="L8" s="90"/>
      <c r="M8" s="90"/>
      <c r="N8" s="91"/>
      <c r="P8" s="92" t="s">
        <v>90</v>
      </c>
      <c r="Q8" s="93"/>
      <c r="R8" s="93"/>
      <c r="S8" s="93"/>
      <c r="T8" s="94" t="str">
        <f>LEFT(E87,1)</f>
        <v>Ａ</v>
      </c>
      <c r="U8" s="95" t="s">
        <v>91</v>
      </c>
      <c r="V8" s="95"/>
      <c r="W8" s="95"/>
      <c r="X8" s="96"/>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97" t="s">
        <v>92</v>
      </c>
      <c r="B9" s="98"/>
      <c r="C9" s="98"/>
      <c r="D9" s="99"/>
      <c r="E9" s="106" t="str">
        <f t="shared" si="0"/>
        <v>各町内会及び新座市町内会連合会の健全な発展と円滑な運営を助長し、自治と連帯の意識高揚を図るため、各種補助等を通して町内会活動を支援する。
町内会補助金／町内会連合会補助金／防犯灯設置費及び管理費補助金／コミュニティ施設整備事業補助金</v>
      </c>
      <c r="F9" s="107"/>
      <c r="G9" s="107"/>
      <c r="H9" s="107"/>
      <c r="I9" s="107"/>
      <c r="J9" s="107"/>
      <c r="K9" s="107"/>
      <c r="L9" s="107"/>
      <c r="M9" s="107"/>
      <c r="N9" s="108"/>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115" t="s">
        <v>93</v>
      </c>
      <c r="Q10" s="116"/>
      <c r="R10" s="116"/>
      <c r="S10" s="116"/>
      <c r="T10" s="47" t="str">
        <f>LEFT(E89,1)</f>
        <v>Ａ</v>
      </c>
      <c r="U10" s="95" t="s">
        <v>94</v>
      </c>
      <c r="V10" s="95"/>
      <c r="W10" s="95"/>
      <c r="X10" s="96"/>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新型コロナウイルス感染症の影響により、令和３年度及び令和４年度は補助を一部中止又は減額していたが、令和５年度から元に戻り適切に実施することで、地域のお祭り等の各種町内会活動の活性化につなげることができた。</v>
      </c>
      <c r="U12" s="72"/>
      <c r="V12" s="72"/>
      <c r="W12" s="72"/>
      <c r="X12" s="73"/>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79" t="s">
        <v>96</v>
      </c>
      <c r="B14" s="80"/>
      <c r="C14" s="80"/>
      <c r="D14" s="80"/>
      <c r="E14" s="81" t="str">
        <f>E51</f>
        <v>■市が直接実施  □一部委託  □全部委託・指定管理  □その他</v>
      </c>
      <c r="F14" s="82"/>
      <c r="G14" s="82"/>
      <c r="H14" s="82"/>
      <c r="I14" s="82"/>
      <c r="J14" s="82"/>
      <c r="K14" s="82"/>
      <c r="L14" s="82"/>
      <c r="M14" s="82"/>
      <c r="N14" s="83"/>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79" t="s">
        <v>97</v>
      </c>
      <c r="B15" s="80"/>
      <c r="C15" s="80"/>
      <c r="D15" s="80"/>
      <c r="E15" s="81" t="str">
        <f>E52</f>
        <v>□国・県の制度　 □国・県の制度＋市独自の制度　 ■市独自の制度</v>
      </c>
      <c r="F15" s="82"/>
      <c r="G15" s="82"/>
      <c r="H15" s="82"/>
      <c r="I15" s="82"/>
      <c r="J15" s="82"/>
      <c r="K15" s="82"/>
      <c r="L15" s="82"/>
      <c r="M15" s="82"/>
      <c r="N15" s="83"/>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84" t="s">
        <v>98</v>
      </c>
      <c r="B16" s="85"/>
      <c r="C16" s="85"/>
      <c r="D16" s="85"/>
      <c r="E16" s="86" t="str">
        <f>E53</f>
        <v>新座市町内会等補助金交付要綱　外３件</v>
      </c>
      <c r="F16" s="87"/>
      <c r="G16" s="87"/>
      <c r="H16" s="87"/>
      <c r="I16" s="87"/>
      <c r="J16" s="87"/>
      <c r="K16" s="87"/>
      <c r="L16" s="87"/>
      <c r="M16" s="87"/>
      <c r="N16" s="88"/>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26988000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26988000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26436490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551510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0.97956462131317623</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各種補助金等を通して町内会活動を支援した。</v>
      </c>
      <c r="F26" s="136"/>
      <c r="G26" s="136"/>
      <c r="H26" s="136"/>
      <c r="I26" s="136"/>
      <c r="J26" s="136"/>
      <c r="K26" s="136"/>
      <c r="L26" s="136"/>
      <c r="M26" s="136"/>
      <c r="N26" s="137"/>
      <c r="O26" s="20"/>
      <c r="P26" s="92" t="s">
        <v>118</v>
      </c>
      <c r="Q26" s="93"/>
      <c r="R26" s="93"/>
      <c r="S26" s="138"/>
      <c r="T26" s="71" t="str">
        <f>E105</f>
        <v>町内会と意見交換しながら事業を進めていく。</v>
      </c>
      <c r="U26" s="72"/>
      <c r="V26" s="72"/>
      <c r="W26" s="72"/>
      <c r="X26" s="73"/>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町内会補助金</v>
      </c>
      <c r="C33" s="131"/>
      <c r="D33" s="23" t="str">
        <f t="shared" ref="D33:E36" si="1">D70</f>
        <v>円</v>
      </c>
      <c r="E33" s="132">
        <f t="shared" si="1"/>
        <v>15360700</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町内会連合会補助金</v>
      </c>
      <c r="C34" s="131"/>
      <c r="D34" s="23" t="str">
        <f t="shared" si="1"/>
        <v>円</v>
      </c>
      <c r="E34" s="132">
        <f t="shared" si="1"/>
        <v>1700000</v>
      </c>
      <c r="F34" s="132"/>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防犯灯設置費及び管理費補助金</v>
      </c>
      <c r="C35" s="131"/>
      <c r="D35" s="23" t="str">
        <f t="shared" si="1"/>
        <v>円</v>
      </c>
      <c r="E35" s="132">
        <f t="shared" si="1"/>
        <v>6222406</v>
      </c>
      <c r="F35" s="132"/>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コミュニティ施設整備事業補助金</v>
      </c>
      <c r="C36" s="145"/>
      <c r="D36" s="24" t="str">
        <f t="shared" si="1"/>
        <v>円</v>
      </c>
      <c r="E36" s="146">
        <f t="shared" si="1"/>
        <v>2701000</v>
      </c>
      <c r="F36" s="146"/>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第1節　地域活動</v>
      </c>
      <c r="F42" s="41"/>
      <c r="G42" s="41"/>
      <c r="H42" s="41"/>
      <c r="I42" s="41"/>
      <c r="J42" s="41"/>
      <c r="K42" s="41"/>
      <c r="L42" s="41"/>
      <c r="M42" s="41"/>
      <c r="N42" s="42"/>
      <c r="AA42" s="10">
        <v>1</v>
      </c>
      <c r="AB42" s="10" t="s">
        <v>6</v>
      </c>
    </row>
    <row r="43" spans="1:35" ht="20.100000000000001" customHeight="1" x14ac:dyDescent="0.15">
      <c r="A43" s="39" t="s">
        <v>85</v>
      </c>
      <c r="B43" s="40"/>
      <c r="C43" s="40"/>
      <c r="D43" s="40"/>
      <c r="E43" s="41" t="str">
        <f>AB43</f>
        <v>施策１　コミュニティ活動の推進</v>
      </c>
      <c r="F43" s="41"/>
      <c r="G43" s="41"/>
      <c r="H43" s="41"/>
      <c r="I43" s="41"/>
      <c r="J43" s="41"/>
      <c r="K43" s="41"/>
      <c r="L43" s="41"/>
      <c r="M43" s="41"/>
      <c r="N43" s="42"/>
      <c r="AA43" s="10">
        <v>1</v>
      </c>
      <c r="AB43" s="10" t="s">
        <v>7</v>
      </c>
    </row>
    <row r="44" spans="1:35" ht="20.100000000000001" customHeight="1" x14ac:dyDescent="0.15">
      <c r="A44" s="160" t="s">
        <v>88</v>
      </c>
      <c r="B44" s="161"/>
      <c r="C44" s="161"/>
      <c r="D44" s="161"/>
      <c r="E44" s="162" t="s">
        <v>123</v>
      </c>
      <c r="F44" s="163"/>
      <c r="G44" s="163"/>
      <c r="H44" s="163"/>
      <c r="I44" s="163"/>
      <c r="J44" s="163"/>
      <c r="K44" s="163"/>
      <c r="L44" s="163"/>
      <c r="M44" s="163"/>
      <c r="N44" s="164"/>
    </row>
    <row r="45" spans="1:35" ht="20.100000000000001" customHeight="1" x14ac:dyDescent="0.15">
      <c r="A45" s="155" t="s">
        <v>89</v>
      </c>
      <c r="B45" s="156"/>
      <c r="C45" s="156"/>
      <c r="D45" s="156"/>
      <c r="E45" s="165" t="s">
        <v>124</v>
      </c>
      <c r="F45" s="166"/>
      <c r="G45" s="166"/>
      <c r="H45" s="166"/>
      <c r="I45" s="166"/>
      <c r="J45" s="166"/>
      <c r="K45" s="166"/>
      <c r="L45" s="166"/>
      <c r="M45" s="166"/>
      <c r="N45" s="167"/>
    </row>
    <row r="46" spans="1:35" ht="20.100000000000001" customHeight="1" x14ac:dyDescent="0.15">
      <c r="A46" s="149" t="s">
        <v>92</v>
      </c>
      <c r="B46" s="150"/>
      <c r="C46" s="150"/>
      <c r="D46" s="151"/>
      <c r="E46" s="152" t="s">
        <v>125</v>
      </c>
      <c r="F46" s="153"/>
      <c r="G46" s="153"/>
      <c r="H46" s="153"/>
      <c r="I46" s="153"/>
      <c r="J46" s="153"/>
      <c r="K46" s="153"/>
      <c r="L46" s="153"/>
      <c r="M46" s="153"/>
      <c r="N46" s="154"/>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155" t="s">
        <v>96</v>
      </c>
      <c r="B51" s="156"/>
      <c r="C51" s="156"/>
      <c r="D51" s="156"/>
      <c r="E51" s="157" t="str">
        <f>AA52 &amp; "市が直接実施  " &amp; AB52  &amp; "一部委託  "  &amp; AC52 &amp; "全部委託・指定管理  " &amp; AD52 &amp; "その他"</f>
        <v>■市が直接実施  □一部委託  □全部委託・指定管理  □その他</v>
      </c>
      <c r="F51" s="158"/>
      <c r="G51" s="158"/>
      <c r="H51" s="158"/>
      <c r="I51" s="158"/>
      <c r="J51" s="158"/>
      <c r="K51" s="158"/>
      <c r="L51" s="158"/>
      <c r="M51" s="158"/>
      <c r="N51" s="159"/>
    </row>
    <row r="52" spans="1:40" ht="20.100000000000001" customHeight="1" x14ac:dyDescent="0.15">
      <c r="A52" s="155" t="s">
        <v>97</v>
      </c>
      <c r="B52" s="156"/>
      <c r="C52" s="156"/>
      <c r="D52" s="156"/>
      <c r="E52" s="157" t="str">
        <f>AA53 &amp; "国・県の制度　 " &amp; AB53  &amp; "国・県の制度＋市独自の制度　 "  &amp; AC53  &amp; "市独自の制度"</f>
        <v>□国・県の制度　 □国・県の制度＋市独自の制度　 ■市独自の制度</v>
      </c>
      <c r="F52" s="158"/>
      <c r="G52" s="158"/>
      <c r="H52" s="158"/>
      <c r="I52" s="158"/>
      <c r="J52" s="158"/>
      <c r="K52" s="158"/>
      <c r="L52" s="158"/>
      <c r="M52" s="158"/>
      <c r="N52" s="159"/>
      <c r="AA52" s="10" t="s">
        <v>126</v>
      </c>
      <c r="AB52" s="10" t="s">
        <v>127</v>
      </c>
      <c r="AC52" s="10" t="s">
        <v>127</v>
      </c>
      <c r="AD52" s="10" t="s">
        <v>127</v>
      </c>
    </row>
    <row r="53" spans="1:40" ht="20.100000000000001" customHeight="1" thickBot="1" x14ac:dyDescent="0.2">
      <c r="A53" s="168" t="s">
        <v>98</v>
      </c>
      <c r="B53" s="169"/>
      <c r="C53" s="169"/>
      <c r="D53" s="169"/>
      <c r="E53" s="170" t="s">
        <v>128</v>
      </c>
      <c r="F53" s="171"/>
      <c r="G53" s="171"/>
      <c r="H53" s="171"/>
      <c r="I53" s="171"/>
      <c r="J53" s="171"/>
      <c r="K53" s="171"/>
      <c r="L53" s="171"/>
      <c r="M53" s="171"/>
      <c r="N53" s="172"/>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26988000</v>
      </c>
      <c r="F57" s="122"/>
      <c r="G57" s="122">
        <f>IFERROR(HLOOKUP($AF$38,$AA$56:$AI$57,2,FALSE)*1000,"")</f>
        <v>23918000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28787</v>
      </c>
      <c r="AE57" s="25">
        <v>26988</v>
      </c>
      <c r="AF57" s="25">
        <v>23918</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26988000</v>
      </c>
      <c r="G58" s="17"/>
      <c r="H58" s="18">
        <f>IFERROR(G57-H59,"")</f>
        <v>23918000</v>
      </c>
      <c r="I58" s="17"/>
      <c r="J58" s="18">
        <f>IFERROR(I57-J59,"")</f>
        <v>0</v>
      </c>
      <c r="K58" s="17"/>
      <c r="L58" s="18">
        <f>IFERROR(K57-L59,"")</f>
        <v>0</v>
      </c>
      <c r="M58" s="17"/>
      <c r="N58" s="19">
        <f>IFERROR(M57-N59,"")</f>
        <v>0</v>
      </c>
      <c r="AA58" s="25">
        <v>0</v>
      </c>
      <c r="AB58" s="25">
        <v>0</v>
      </c>
      <c r="AC58" s="25">
        <v>0</v>
      </c>
      <c r="AD58" s="25">
        <v>21641162</v>
      </c>
      <c r="AE58" s="25">
        <v>26436490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26436490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551510</v>
      </c>
      <c r="F61" s="122"/>
      <c r="G61" s="122">
        <f>IFERROR(G57-G60,"")</f>
        <v>23918000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0.97956462131317623</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130</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131</v>
      </c>
      <c r="C70" s="131"/>
      <c r="D70" s="28" t="s">
        <v>132</v>
      </c>
      <c r="E70" s="173">
        <f>IFERROR(HLOOKUP($AE$38,$AA$76:$AI$80,2,FALSE),"")</f>
        <v>15360700</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133</v>
      </c>
      <c r="C71" s="131"/>
      <c r="D71" s="28" t="s">
        <v>132</v>
      </c>
      <c r="E71" s="173">
        <f>IFERROR(HLOOKUP($AE$38,$AA$76:$AI$80,3,FALSE),"")</f>
        <v>1700000</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134</v>
      </c>
      <c r="C72" s="131"/>
      <c r="D72" s="28" t="s">
        <v>132</v>
      </c>
      <c r="E72" s="173">
        <f>IFERROR(HLOOKUP($AE$38,$AA$76:$AI$80,4,FALSE),"")</f>
        <v>6222406</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135</v>
      </c>
      <c r="C73" s="145"/>
      <c r="D73" s="29" t="s">
        <v>132</v>
      </c>
      <c r="E73" s="182">
        <f>IFERROR(HLOOKUP($AE$38,$AA$76:$AI$80,5,FALSE),"")</f>
        <v>2701000</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15360700</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1700000</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v>6222406</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v>2701000</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180" t="s">
        <v>86</v>
      </c>
      <c r="B85" s="181"/>
      <c r="C85" s="181"/>
      <c r="D85" s="181"/>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180" t="s">
        <v>90</v>
      </c>
      <c r="B87" s="181"/>
      <c r="C87" s="181"/>
      <c r="D87" s="181"/>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208" t="s">
        <v>93</v>
      </c>
      <c r="B89" s="209"/>
      <c r="C89" s="209"/>
      <c r="D89" s="209"/>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180" t="s">
        <v>95</v>
      </c>
      <c r="B91" s="181"/>
      <c r="C91" s="181"/>
      <c r="D91" s="184"/>
      <c r="E91" s="190" t="s">
        <v>140</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180" t="s">
        <v>107</v>
      </c>
      <c r="B98" s="181"/>
      <c r="C98" s="181"/>
      <c r="D98" s="184"/>
      <c r="E98" s="193" t="s">
        <v>141</v>
      </c>
      <c r="F98" s="194"/>
      <c r="G98" s="199" t="s">
        <v>108</v>
      </c>
      <c r="H98" s="200"/>
      <c r="I98" s="200"/>
      <c r="J98" s="200"/>
      <c r="K98" s="200"/>
      <c r="L98" s="200"/>
      <c r="M98" s="200"/>
      <c r="N98" s="201"/>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180" t="s">
        <v>118</v>
      </c>
      <c r="B105" s="181"/>
      <c r="C105" s="181"/>
      <c r="D105" s="184"/>
      <c r="E105" s="187" t="s">
        <v>142</v>
      </c>
      <c r="F105" s="188"/>
      <c r="G105" s="188"/>
      <c r="H105" s="188"/>
      <c r="I105" s="188"/>
      <c r="J105" s="188"/>
      <c r="K105" s="188"/>
      <c r="L105" s="188"/>
      <c r="M105" s="188"/>
      <c r="N105" s="189"/>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208" t="s">
        <v>82</v>
      </c>
      <c r="Q4" s="209"/>
      <c r="R4" s="209"/>
      <c r="S4" s="209"/>
      <c r="T4" s="47" t="str">
        <f>LEFT(E83,1)</f>
        <v>Ｂ</v>
      </c>
      <c r="U4" s="210" t="s">
        <v>83</v>
      </c>
      <c r="V4" s="210"/>
      <c r="W4" s="210"/>
      <c r="X4" s="211"/>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第1節　地域活動</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コミュニティ活動の推進</v>
      </c>
      <c r="F6" s="41"/>
      <c r="G6" s="41"/>
      <c r="H6" s="41"/>
      <c r="I6" s="41"/>
      <c r="J6" s="41"/>
      <c r="K6" s="41"/>
      <c r="L6" s="41"/>
      <c r="M6" s="41"/>
      <c r="N6" s="42"/>
      <c r="P6" s="180" t="s">
        <v>86</v>
      </c>
      <c r="Q6" s="181"/>
      <c r="R6" s="181"/>
      <c r="S6" s="181"/>
      <c r="T6" s="47" t="str">
        <f>LEFT(E85,1)</f>
        <v>Ｂ</v>
      </c>
      <c r="U6" s="210" t="s">
        <v>87</v>
      </c>
      <c r="V6" s="210"/>
      <c r="W6" s="210"/>
      <c r="X6" s="211"/>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12" t="s">
        <v>88</v>
      </c>
      <c r="B7" s="213"/>
      <c r="C7" s="213"/>
      <c r="D7" s="213"/>
      <c r="E7" s="214" t="str">
        <f t="shared" si="0"/>
        <v>集会所管理</v>
      </c>
      <c r="F7" s="215"/>
      <c r="G7" s="215"/>
      <c r="H7" s="215"/>
      <c r="I7" s="215"/>
      <c r="J7" s="215"/>
      <c r="K7" s="215"/>
      <c r="L7" s="215"/>
      <c r="M7" s="215"/>
      <c r="N7" s="216"/>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219" t="s">
        <v>89</v>
      </c>
      <c r="B8" s="220"/>
      <c r="C8" s="220"/>
      <c r="D8" s="220"/>
      <c r="E8" s="229" t="str">
        <f t="shared" si="0"/>
        <v>地域活動推進課</v>
      </c>
      <c r="F8" s="230"/>
      <c r="G8" s="230"/>
      <c r="H8" s="230"/>
      <c r="I8" s="230"/>
      <c r="J8" s="230"/>
      <c r="K8" s="230"/>
      <c r="L8" s="230"/>
      <c r="M8" s="230"/>
      <c r="N8" s="231"/>
      <c r="P8" s="232" t="s">
        <v>90</v>
      </c>
      <c r="Q8" s="233"/>
      <c r="R8" s="233"/>
      <c r="S8" s="233"/>
      <c r="T8" s="94" t="str">
        <f>LEFT(E87,1)</f>
        <v>Ｂ</v>
      </c>
      <c r="U8" s="234" t="s">
        <v>91</v>
      </c>
      <c r="V8" s="234"/>
      <c r="W8" s="234"/>
      <c r="X8" s="23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236" t="s">
        <v>92</v>
      </c>
      <c r="B9" s="237"/>
      <c r="C9" s="237"/>
      <c r="D9" s="238"/>
      <c r="E9" s="239" t="str">
        <f t="shared" si="0"/>
        <v>地域の人々の交流の場となる集会所を利用に供することで、地域のコミュニティ活動推進の高揚を図る。
集会所38施設は地域の町内会等に、ふれあいの家5施設は公益社団法人新座市シルバー人材センターに利用受付等の管理を委託し、地域に密着した施設として利便性の向上に努める。</v>
      </c>
      <c r="F9" s="240"/>
      <c r="G9" s="240"/>
      <c r="H9" s="240"/>
      <c r="I9" s="240"/>
      <c r="J9" s="240"/>
      <c r="K9" s="240"/>
      <c r="L9" s="240"/>
      <c r="M9" s="240"/>
      <c r="N9" s="241"/>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242" t="s">
        <v>93</v>
      </c>
      <c r="Q10" s="243"/>
      <c r="R10" s="243"/>
      <c r="S10" s="243"/>
      <c r="T10" s="47" t="str">
        <f>LEFT(E89,1)</f>
        <v>Ｂ</v>
      </c>
      <c r="U10" s="234" t="s">
        <v>94</v>
      </c>
      <c r="V10" s="234"/>
      <c r="W10" s="234"/>
      <c r="X10" s="23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町内会等に委託している管理業務の負担軽減や、利用者の利便性の向上に向けて、鍵のスマートロック化（電子化）やスマートロックと連携可能な公共施設予約システムの導入を検討した。
令和７年度中の導入を目指し、課題を整理するとともに効果的な運用方法等について検討を進めていく。</v>
      </c>
      <c r="U12" s="217"/>
      <c r="V12" s="217"/>
      <c r="W12" s="217"/>
      <c r="X12" s="218"/>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219" t="s">
        <v>96</v>
      </c>
      <c r="B14" s="220"/>
      <c r="C14" s="220"/>
      <c r="D14" s="220"/>
      <c r="E14" s="221" t="str">
        <f>E51</f>
        <v>■市が直接実施  ■一部委託  □全部委託・指定管理  □その他</v>
      </c>
      <c r="F14" s="222"/>
      <c r="G14" s="222"/>
      <c r="H14" s="222"/>
      <c r="I14" s="222"/>
      <c r="J14" s="222"/>
      <c r="K14" s="222"/>
      <c r="L14" s="222"/>
      <c r="M14" s="222"/>
      <c r="N14" s="223"/>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219" t="s">
        <v>97</v>
      </c>
      <c r="B15" s="220"/>
      <c r="C15" s="220"/>
      <c r="D15" s="220"/>
      <c r="E15" s="221" t="str">
        <f>E52</f>
        <v>□国・県の制度　 □国・県の制度＋市独自の制度　 ■市独自の制度</v>
      </c>
      <c r="F15" s="222"/>
      <c r="G15" s="222"/>
      <c r="H15" s="222"/>
      <c r="I15" s="222"/>
      <c r="J15" s="222"/>
      <c r="K15" s="222"/>
      <c r="L15" s="222"/>
      <c r="M15" s="222"/>
      <c r="N15" s="223"/>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24" t="s">
        <v>98</v>
      </c>
      <c r="B16" s="225"/>
      <c r="C16" s="225"/>
      <c r="D16" s="225"/>
      <c r="E16" s="226" t="str">
        <f>E53</f>
        <v>新座市立集会所条例、新座市立集会所規則</v>
      </c>
      <c r="F16" s="227"/>
      <c r="G16" s="227"/>
      <c r="H16" s="227"/>
      <c r="I16" s="227"/>
      <c r="J16" s="227"/>
      <c r="K16" s="227"/>
      <c r="L16" s="227"/>
      <c r="M16" s="227"/>
      <c r="N16" s="228"/>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Ⅱ</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82352000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75112000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7240000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75923117</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6428883</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0.92193409996114239</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地域のコミュニティ活動の推進やふるさと意識の高揚を図るための交流の場として利用に供している市内４３か所の市立集会所について、３７か所は地域の町内会に、１か所は個人に、ふれあいの家５か所は公益社団法人新座市シルバー人材センターに管理を委託し、地域に密着した施設として管理運営を行った。</v>
      </c>
      <c r="F26" s="136"/>
      <c r="G26" s="136"/>
      <c r="H26" s="136"/>
      <c r="I26" s="136"/>
      <c r="J26" s="136"/>
      <c r="K26" s="136"/>
      <c r="L26" s="136"/>
      <c r="M26" s="136"/>
      <c r="N26" s="137"/>
      <c r="O26" s="20"/>
      <c r="P26" s="232" t="s">
        <v>118</v>
      </c>
      <c r="Q26" s="233"/>
      <c r="R26" s="233"/>
      <c r="S26" s="244"/>
      <c r="T26" s="71" t="str">
        <f>E105</f>
        <v>引き続き、市内４３か所の市立集会所について、３７か所は地域の町内会に、１か所は個人に、ふれあいの家５か所は公益社団法人新座市シルバー人材センターに管理を委託し、地域に密着した施設として管理運営を行う。
また、利用者の利便性の向上に向けて、令和７年度中に鍵のスマートロック化（電子化）やスマートロックと連携可能な公共施設予約システムの導入を行う。</v>
      </c>
      <c r="U26" s="217"/>
      <c r="V26" s="217"/>
      <c r="W26" s="217"/>
      <c r="X26" s="218"/>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利用件数</v>
      </c>
      <c r="C33" s="131"/>
      <c r="D33" s="23" t="str">
        <f t="shared" ref="D33:E36" si="1">D70</f>
        <v>件</v>
      </c>
      <c r="E33" s="132">
        <f t="shared" si="1"/>
        <v>14591</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第1節　地域活動</v>
      </c>
      <c r="F42" s="41"/>
      <c r="G42" s="41"/>
      <c r="H42" s="41"/>
      <c r="I42" s="41"/>
      <c r="J42" s="41"/>
      <c r="K42" s="41"/>
      <c r="L42" s="41"/>
      <c r="M42" s="41"/>
      <c r="N42" s="42"/>
      <c r="AA42" s="10">
        <v>1</v>
      </c>
      <c r="AB42" s="10" t="s">
        <v>6</v>
      </c>
    </row>
    <row r="43" spans="1:35" ht="20.100000000000001" customHeight="1" x14ac:dyDescent="0.15">
      <c r="A43" s="39" t="s">
        <v>85</v>
      </c>
      <c r="B43" s="40"/>
      <c r="C43" s="40"/>
      <c r="D43" s="40"/>
      <c r="E43" s="41" t="str">
        <f>AB43</f>
        <v>施策１　コミュニティ活動の推進</v>
      </c>
      <c r="F43" s="41"/>
      <c r="G43" s="41"/>
      <c r="H43" s="41"/>
      <c r="I43" s="41"/>
      <c r="J43" s="41"/>
      <c r="K43" s="41"/>
      <c r="L43" s="41"/>
      <c r="M43" s="41"/>
      <c r="N43" s="42"/>
      <c r="AA43" s="10">
        <v>1</v>
      </c>
      <c r="AB43" s="10" t="s">
        <v>7</v>
      </c>
    </row>
    <row r="44" spans="1:35" ht="20.100000000000001" customHeight="1" x14ac:dyDescent="0.15">
      <c r="A44" s="256" t="s">
        <v>88</v>
      </c>
      <c r="B44" s="257"/>
      <c r="C44" s="257"/>
      <c r="D44" s="257"/>
      <c r="E44" s="258" t="s">
        <v>143</v>
      </c>
      <c r="F44" s="259"/>
      <c r="G44" s="259"/>
      <c r="H44" s="259"/>
      <c r="I44" s="259"/>
      <c r="J44" s="259"/>
      <c r="K44" s="259"/>
      <c r="L44" s="259"/>
      <c r="M44" s="259"/>
      <c r="N44" s="260"/>
    </row>
    <row r="45" spans="1:35" ht="20.100000000000001" customHeight="1" x14ac:dyDescent="0.15">
      <c r="A45" s="251" t="s">
        <v>89</v>
      </c>
      <c r="B45" s="252"/>
      <c r="C45" s="252"/>
      <c r="D45" s="252"/>
      <c r="E45" s="261" t="s">
        <v>124</v>
      </c>
      <c r="F45" s="262"/>
      <c r="G45" s="262"/>
      <c r="H45" s="262"/>
      <c r="I45" s="262"/>
      <c r="J45" s="262"/>
      <c r="K45" s="262"/>
      <c r="L45" s="262"/>
      <c r="M45" s="262"/>
      <c r="N45" s="263"/>
    </row>
    <row r="46" spans="1:35" ht="20.100000000000001" customHeight="1" x14ac:dyDescent="0.15">
      <c r="A46" s="245" t="s">
        <v>92</v>
      </c>
      <c r="B46" s="246"/>
      <c r="C46" s="246"/>
      <c r="D46" s="247"/>
      <c r="E46" s="248" t="s">
        <v>144</v>
      </c>
      <c r="F46" s="249"/>
      <c r="G46" s="249"/>
      <c r="H46" s="249"/>
      <c r="I46" s="249"/>
      <c r="J46" s="249"/>
      <c r="K46" s="249"/>
      <c r="L46" s="249"/>
      <c r="M46" s="249"/>
      <c r="N46" s="250"/>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251" t="s">
        <v>96</v>
      </c>
      <c r="B51" s="252"/>
      <c r="C51" s="252"/>
      <c r="D51" s="252"/>
      <c r="E51" s="253" t="str">
        <f>AA52 &amp; "市が直接実施  " &amp; AB52  &amp; "一部委託  "  &amp; AC52 &amp; "全部委託・指定管理  " &amp; AD52 &amp; "その他"</f>
        <v>■市が直接実施  ■一部委託  □全部委託・指定管理  □その他</v>
      </c>
      <c r="F51" s="254"/>
      <c r="G51" s="254"/>
      <c r="H51" s="254"/>
      <c r="I51" s="254"/>
      <c r="J51" s="254"/>
      <c r="K51" s="254"/>
      <c r="L51" s="254"/>
      <c r="M51" s="254"/>
      <c r="N51" s="255"/>
    </row>
    <row r="52" spans="1:40" ht="20.100000000000001" customHeight="1" x14ac:dyDescent="0.15">
      <c r="A52" s="251" t="s">
        <v>97</v>
      </c>
      <c r="B52" s="252"/>
      <c r="C52" s="252"/>
      <c r="D52" s="252"/>
      <c r="E52" s="253" t="str">
        <f>AA53 &amp; "国・県の制度　 " &amp; AB53  &amp; "国・県の制度＋市独自の制度　 "  &amp; AC53  &amp; "市独自の制度"</f>
        <v>□国・県の制度　 □国・県の制度＋市独自の制度　 ■市独自の制度</v>
      </c>
      <c r="F52" s="254"/>
      <c r="G52" s="254"/>
      <c r="H52" s="254"/>
      <c r="I52" s="254"/>
      <c r="J52" s="254"/>
      <c r="K52" s="254"/>
      <c r="L52" s="254"/>
      <c r="M52" s="254"/>
      <c r="N52" s="255"/>
      <c r="AA52" s="10" t="s">
        <v>126</v>
      </c>
      <c r="AB52" s="10" t="s">
        <v>126</v>
      </c>
      <c r="AC52" s="10" t="s">
        <v>127</v>
      </c>
      <c r="AD52" s="10" t="s">
        <v>127</v>
      </c>
    </row>
    <row r="53" spans="1:40" ht="20.100000000000001" customHeight="1" thickBot="1" x14ac:dyDescent="0.2">
      <c r="A53" s="264" t="s">
        <v>98</v>
      </c>
      <c r="B53" s="265"/>
      <c r="C53" s="265"/>
      <c r="D53" s="265"/>
      <c r="E53" s="266" t="s">
        <v>145</v>
      </c>
      <c r="F53" s="267"/>
      <c r="G53" s="267"/>
      <c r="H53" s="267"/>
      <c r="I53" s="267"/>
      <c r="J53" s="267"/>
      <c r="K53" s="267"/>
      <c r="L53" s="267"/>
      <c r="M53" s="267"/>
      <c r="N53" s="268"/>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82352000</v>
      </c>
      <c r="F57" s="122"/>
      <c r="G57" s="122">
        <f>IFERROR(HLOOKUP($AF$38,$AA$56:$AI$57,2,FALSE)*1000,"")</f>
        <v>82938000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72360</v>
      </c>
      <c r="AE57" s="25">
        <v>82352</v>
      </c>
      <c r="AF57" s="25">
        <v>82938</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75112000</v>
      </c>
      <c r="G58" s="17"/>
      <c r="H58" s="18">
        <f>IFERROR(G57-H59,"")</f>
        <v>80217000</v>
      </c>
      <c r="I58" s="17"/>
      <c r="J58" s="18">
        <f>IFERROR(I57-J59,"")</f>
        <v>0</v>
      </c>
      <c r="K58" s="17"/>
      <c r="L58" s="18">
        <f>IFERROR(K57-L59,"")</f>
        <v>0</v>
      </c>
      <c r="M58" s="17"/>
      <c r="N58" s="19">
        <f>IFERROR(M57-N59,"")</f>
        <v>0</v>
      </c>
      <c r="AA58" s="25">
        <v>0</v>
      </c>
      <c r="AB58" s="25">
        <v>0</v>
      </c>
      <c r="AC58" s="25">
        <v>0</v>
      </c>
      <c r="AD58" s="25">
        <v>42282337</v>
      </c>
      <c r="AE58" s="25">
        <v>75923117</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7240000</v>
      </c>
      <c r="G59" s="17"/>
      <c r="H59" s="18">
        <f>IFERROR(HLOOKUP($AF$38,$AA$60:$AI$61,2,FALSE)*1000,"")</f>
        <v>2721000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75923117</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6428883</v>
      </c>
      <c r="F61" s="122"/>
      <c r="G61" s="122">
        <f>IFERROR(G57-G60,"")</f>
        <v>82938000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2721</v>
      </c>
      <c r="AE61" s="26">
        <f t="shared" si="2"/>
        <v>7240</v>
      </c>
      <c r="AF61" s="26">
        <f t="shared" si="2"/>
        <v>2721</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0.92193409996114239</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4519</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146</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2721</v>
      </c>
      <c r="AE64" s="27">
        <v>2721</v>
      </c>
      <c r="AF64" s="27">
        <v>2721</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147</v>
      </c>
      <c r="C70" s="131"/>
      <c r="D70" s="28" t="s">
        <v>148</v>
      </c>
      <c r="E70" s="173">
        <f>IFERROR(HLOOKUP($AE$38,$AA$76:$AI$80,2,FALSE),"")</f>
        <v>14591</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14591</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269" t="s">
        <v>86</v>
      </c>
      <c r="B85" s="270"/>
      <c r="C85" s="270"/>
      <c r="D85" s="270"/>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269" t="s">
        <v>90</v>
      </c>
      <c r="B87" s="270"/>
      <c r="C87" s="270"/>
      <c r="D87" s="270"/>
      <c r="E87" s="175" t="s">
        <v>149</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280" t="s">
        <v>93</v>
      </c>
      <c r="B89" s="281"/>
      <c r="C89" s="281"/>
      <c r="D89" s="281"/>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269" t="s">
        <v>95</v>
      </c>
      <c r="B91" s="270"/>
      <c r="C91" s="270"/>
      <c r="D91" s="271"/>
      <c r="E91" s="190" t="s">
        <v>151</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269" t="s">
        <v>107</v>
      </c>
      <c r="B98" s="270"/>
      <c r="C98" s="270"/>
      <c r="D98" s="271"/>
      <c r="E98" s="275" t="s">
        <v>152</v>
      </c>
      <c r="F98" s="276"/>
      <c r="G98" s="277" t="s">
        <v>108</v>
      </c>
      <c r="H98" s="278"/>
      <c r="I98" s="278"/>
      <c r="J98" s="278"/>
      <c r="K98" s="278"/>
      <c r="L98" s="278"/>
      <c r="M98" s="278"/>
      <c r="N98" s="279"/>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269" t="s">
        <v>118</v>
      </c>
      <c r="B105" s="270"/>
      <c r="C105" s="270"/>
      <c r="D105" s="271"/>
      <c r="E105" s="272" t="s">
        <v>153</v>
      </c>
      <c r="F105" s="273"/>
      <c r="G105" s="273"/>
      <c r="H105" s="273"/>
      <c r="I105" s="273"/>
      <c r="J105" s="273"/>
      <c r="K105" s="273"/>
      <c r="L105" s="273"/>
      <c r="M105" s="273"/>
      <c r="N105" s="274"/>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280" t="s">
        <v>82</v>
      </c>
      <c r="Q4" s="281"/>
      <c r="R4" s="281"/>
      <c r="S4" s="281"/>
      <c r="T4" s="47" t="str">
        <f>LEFT(E83,1)</f>
        <v>Ｂ</v>
      </c>
      <c r="U4" s="282" t="s">
        <v>83</v>
      </c>
      <c r="V4" s="282"/>
      <c r="W4" s="282"/>
      <c r="X4" s="283"/>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第1節　地域活動</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コミュニティ活動の推進</v>
      </c>
      <c r="F6" s="41"/>
      <c r="G6" s="41"/>
      <c r="H6" s="41"/>
      <c r="I6" s="41"/>
      <c r="J6" s="41"/>
      <c r="K6" s="41"/>
      <c r="L6" s="41"/>
      <c r="M6" s="41"/>
      <c r="N6" s="42"/>
      <c r="P6" s="269" t="s">
        <v>86</v>
      </c>
      <c r="Q6" s="270"/>
      <c r="R6" s="270"/>
      <c r="S6" s="270"/>
      <c r="T6" s="47" t="str">
        <f>LEFT(E85,1)</f>
        <v>Ｂ</v>
      </c>
      <c r="U6" s="282" t="s">
        <v>87</v>
      </c>
      <c r="V6" s="282"/>
      <c r="W6" s="282"/>
      <c r="X6" s="283"/>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84" t="s">
        <v>88</v>
      </c>
      <c r="B7" s="285"/>
      <c r="C7" s="285"/>
      <c r="D7" s="285"/>
      <c r="E7" s="286" t="str">
        <f t="shared" si="0"/>
        <v>集会所施設整備</v>
      </c>
      <c r="F7" s="287"/>
      <c r="G7" s="287"/>
      <c r="H7" s="287"/>
      <c r="I7" s="287"/>
      <c r="J7" s="287"/>
      <c r="K7" s="287"/>
      <c r="L7" s="287"/>
      <c r="M7" s="287"/>
      <c r="N7" s="288"/>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291" t="s">
        <v>89</v>
      </c>
      <c r="B8" s="292"/>
      <c r="C8" s="292"/>
      <c r="D8" s="292"/>
      <c r="E8" s="301" t="str">
        <f t="shared" si="0"/>
        <v>地域活動推進課</v>
      </c>
      <c r="F8" s="302"/>
      <c r="G8" s="302"/>
      <c r="H8" s="302"/>
      <c r="I8" s="302"/>
      <c r="J8" s="302"/>
      <c r="K8" s="302"/>
      <c r="L8" s="302"/>
      <c r="M8" s="302"/>
      <c r="N8" s="303"/>
      <c r="P8" s="304" t="s">
        <v>90</v>
      </c>
      <c r="Q8" s="305"/>
      <c r="R8" s="305"/>
      <c r="S8" s="305"/>
      <c r="T8" s="94" t="str">
        <f>LEFT(E87,1)</f>
        <v>Ｂ</v>
      </c>
      <c r="U8" s="306" t="s">
        <v>91</v>
      </c>
      <c r="V8" s="306"/>
      <c r="W8" s="306"/>
      <c r="X8" s="30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08" t="s">
        <v>92</v>
      </c>
      <c r="B9" s="309"/>
      <c r="C9" s="309"/>
      <c r="D9" s="310"/>
      <c r="E9" s="311" t="str">
        <f t="shared" si="0"/>
        <v>地域の人々の交流の場として利用に供している市立集会所について、維持に必要な工事を行う。</v>
      </c>
      <c r="F9" s="312"/>
      <c r="G9" s="312"/>
      <c r="H9" s="312"/>
      <c r="I9" s="312"/>
      <c r="J9" s="312"/>
      <c r="K9" s="312"/>
      <c r="L9" s="312"/>
      <c r="M9" s="312"/>
      <c r="N9" s="313"/>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314" t="s">
        <v>93</v>
      </c>
      <c r="Q10" s="315"/>
      <c r="R10" s="315"/>
      <c r="S10" s="315"/>
      <c r="T10" s="47" t="str">
        <f>LEFT(E89,1)</f>
        <v>Ｂ</v>
      </c>
      <c r="U10" s="306" t="s">
        <v>94</v>
      </c>
      <c r="V10" s="306"/>
      <c r="W10" s="306"/>
      <c r="X10" s="30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施設の維持に必要な工事を行った。今後も老朽化に伴う工事や施設の突発的な故障に伴う工事を行う必要がある。</v>
      </c>
      <c r="U12" s="289"/>
      <c r="V12" s="289"/>
      <c r="W12" s="289"/>
      <c r="X12" s="29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291" t="s">
        <v>96</v>
      </c>
      <c r="B14" s="292"/>
      <c r="C14" s="292"/>
      <c r="D14" s="292"/>
      <c r="E14" s="293" t="str">
        <f>E51</f>
        <v>■市が直接実施  ■一部委託  □全部委託・指定管理  □その他</v>
      </c>
      <c r="F14" s="294"/>
      <c r="G14" s="294"/>
      <c r="H14" s="294"/>
      <c r="I14" s="294"/>
      <c r="J14" s="294"/>
      <c r="K14" s="294"/>
      <c r="L14" s="294"/>
      <c r="M14" s="294"/>
      <c r="N14" s="295"/>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291" t="s">
        <v>97</v>
      </c>
      <c r="B15" s="292"/>
      <c r="C15" s="292"/>
      <c r="D15" s="292"/>
      <c r="E15" s="293" t="str">
        <f>E52</f>
        <v>□国・県の制度　 □国・県の制度＋市独自の制度　 ■市独自の制度</v>
      </c>
      <c r="F15" s="294"/>
      <c r="G15" s="294"/>
      <c r="H15" s="294"/>
      <c r="I15" s="294"/>
      <c r="J15" s="294"/>
      <c r="K15" s="294"/>
      <c r="L15" s="294"/>
      <c r="M15" s="294"/>
      <c r="N15" s="295"/>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96" t="s">
        <v>98</v>
      </c>
      <c r="B16" s="297"/>
      <c r="C16" s="297"/>
      <c r="D16" s="297"/>
      <c r="E16" s="298" t="str">
        <f>E53</f>
        <v>新座市立集会所条例</v>
      </c>
      <c r="F16" s="299"/>
      <c r="G16" s="299"/>
      <c r="H16" s="299"/>
      <c r="I16" s="299"/>
      <c r="J16" s="299"/>
      <c r="K16" s="299"/>
      <c r="L16" s="299"/>
      <c r="M16" s="299"/>
      <c r="N16" s="300"/>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5169000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5022000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147000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5167250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1750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0.99966144321919137</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地域のコミュニティ活動の推進やふるさと意識の高揚を図るために交流の場として利用に供している市内４３か所の市立集会所について、必要な解体・撤去、改良改修、その他工事を行った。
工事内容
⑴解体・撤去　新座市立中原・本多集会所浄化槽撤去工事　ほか１件
⑵改良改修　　新座市立西堀集会所１階実習室空調機取替工事　ほか４件
⑶その他　　　新座市立栗原ふれあいの家公衆無線LAN設置工事</v>
      </c>
      <c r="F26" s="136"/>
      <c r="G26" s="136"/>
      <c r="H26" s="136"/>
      <c r="I26" s="136"/>
      <c r="J26" s="136"/>
      <c r="K26" s="136"/>
      <c r="L26" s="136"/>
      <c r="M26" s="136"/>
      <c r="N26" s="137"/>
      <c r="O26" s="20"/>
      <c r="P26" s="304" t="s">
        <v>118</v>
      </c>
      <c r="Q26" s="305"/>
      <c r="R26" s="305"/>
      <c r="S26" s="316"/>
      <c r="T26" s="71" t="str">
        <f>E105</f>
        <v>突発的な故障への対応ではなく、計画的な改修工事を行う。
施設設備の更新年を把握し、計画的な機器の入れ替えを行う。</v>
      </c>
      <c r="U26" s="289"/>
      <c r="V26" s="289"/>
      <c r="W26" s="289"/>
      <c r="X26" s="290"/>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工事件数</v>
      </c>
      <c r="C33" s="131"/>
      <c r="D33" s="23" t="str">
        <f t="shared" ref="D33:E36" si="1">D70</f>
        <v>件</v>
      </c>
      <c r="E33" s="129">
        <f t="shared" si="1"/>
        <v>8</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第1節　地域活動</v>
      </c>
      <c r="F42" s="41"/>
      <c r="G42" s="41"/>
      <c r="H42" s="41"/>
      <c r="I42" s="41"/>
      <c r="J42" s="41"/>
      <c r="K42" s="41"/>
      <c r="L42" s="41"/>
      <c r="M42" s="41"/>
      <c r="N42" s="42"/>
      <c r="AA42" s="10">
        <v>1</v>
      </c>
      <c r="AB42" s="10" t="s">
        <v>6</v>
      </c>
    </row>
    <row r="43" spans="1:35" ht="20.100000000000001" customHeight="1" x14ac:dyDescent="0.15">
      <c r="A43" s="39" t="s">
        <v>85</v>
      </c>
      <c r="B43" s="40"/>
      <c r="C43" s="40"/>
      <c r="D43" s="40"/>
      <c r="E43" s="41" t="str">
        <f>AB43</f>
        <v>施策１　コミュニティ活動の推進</v>
      </c>
      <c r="F43" s="41"/>
      <c r="G43" s="41"/>
      <c r="H43" s="41"/>
      <c r="I43" s="41"/>
      <c r="J43" s="41"/>
      <c r="K43" s="41"/>
      <c r="L43" s="41"/>
      <c r="M43" s="41"/>
      <c r="N43" s="42"/>
      <c r="AA43" s="10">
        <v>1</v>
      </c>
      <c r="AB43" s="10" t="s">
        <v>7</v>
      </c>
    </row>
    <row r="44" spans="1:35" ht="20.100000000000001" customHeight="1" x14ac:dyDescent="0.15">
      <c r="A44" s="328" t="s">
        <v>88</v>
      </c>
      <c r="B44" s="329"/>
      <c r="C44" s="329"/>
      <c r="D44" s="329"/>
      <c r="E44" s="330" t="s">
        <v>154</v>
      </c>
      <c r="F44" s="331"/>
      <c r="G44" s="331"/>
      <c r="H44" s="331"/>
      <c r="I44" s="331"/>
      <c r="J44" s="331"/>
      <c r="K44" s="331"/>
      <c r="L44" s="331"/>
      <c r="M44" s="331"/>
      <c r="N44" s="332"/>
    </row>
    <row r="45" spans="1:35" ht="20.100000000000001" customHeight="1" x14ac:dyDescent="0.15">
      <c r="A45" s="323" t="s">
        <v>89</v>
      </c>
      <c r="B45" s="324"/>
      <c r="C45" s="324"/>
      <c r="D45" s="324"/>
      <c r="E45" s="333" t="s">
        <v>124</v>
      </c>
      <c r="F45" s="334"/>
      <c r="G45" s="334"/>
      <c r="H45" s="334"/>
      <c r="I45" s="334"/>
      <c r="J45" s="334"/>
      <c r="K45" s="334"/>
      <c r="L45" s="334"/>
      <c r="M45" s="334"/>
      <c r="N45" s="335"/>
    </row>
    <row r="46" spans="1:35" ht="20.100000000000001" customHeight="1" x14ac:dyDescent="0.15">
      <c r="A46" s="317" t="s">
        <v>92</v>
      </c>
      <c r="B46" s="318"/>
      <c r="C46" s="318"/>
      <c r="D46" s="319"/>
      <c r="E46" s="320" t="s">
        <v>155</v>
      </c>
      <c r="F46" s="321"/>
      <c r="G46" s="321"/>
      <c r="H46" s="321"/>
      <c r="I46" s="321"/>
      <c r="J46" s="321"/>
      <c r="K46" s="321"/>
      <c r="L46" s="321"/>
      <c r="M46" s="321"/>
      <c r="N46" s="322"/>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323" t="s">
        <v>96</v>
      </c>
      <c r="B51" s="324"/>
      <c r="C51" s="324"/>
      <c r="D51" s="324"/>
      <c r="E51" s="325" t="str">
        <f>AA52 &amp; "市が直接実施  " &amp; AB52  &amp; "一部委託  "  &amp; AC52 &amp; "全部委託・指定管理  " &amp; AD52 &amp; "その他"</f>
        <v>■市が直接実施  ■一部委託  □全部委託・指定管理  □その他</v>
      </c>
      <c r="F51" s="326"/>
      <c r="G51" s="326"/>
      <c r="H51" s="326"/>
      <c r="I51" s="326"/>
      <c r="J51" s="326"/>
      <c r="K51" s="326"/>
      <c r="L51" s="326"/>
      <c r="M51" s="326"/>
      <c r="N51" s="327"/>
    </row>
    <row r="52" spans="1:40" ht="20.100000000000001" customHeight="1" x14ac:dyDescent="0.15">
      <c r="A52" s="323" t="s">
        <v>97</v>
      </c>
      <c r="B52" s="324"/>
      <c r="C52" s="324"/>
      <c r="D52" s="324"/>
      <c r="E52" s="325" t="str">
        <f>AA53 &amp; "国・県の制度　 " &amp; AB53  &amp; "国・県の制度＋市独自の制度　 "  &amp; AC53  &amp; "市独自の制度"</f>
        <v>□国・県の制度　 □国・県の制度＋市独自の制度　 ■市独自の制度</v>
      </c>
      <c r="F52" s="326"/>
      <c r="G52" s="326"/>
      <c r="H52" s="326"/>
      <c r="I52" s="326"/>
      <c r="J52" s="326"/>
      <c r="K52" s="326"/>
      <c r="L52" s="326"/>
      <c r="M52" s="326"/>
      <c r="N52" s="327"/>
      <c r="AA52" s="10" t="s">
        <v>126</v>
      </c>
      <c r="AB52" s="10" t="s">
        <v>126</v>
      </c>
      <c r="AC52" s="10" t="s">
        <v>127</v>
      </c>
      <c r="AD52" s="10" t="s">
        <v>127</v>
      </c>
    </row>
    <row r="53" spans="1:40" ht="20.100000000000001" customHeight="1" thickBot="1" x14ac:dyDescent="0.2">
      <c r="A53" s="336" t="s">
        <v>98</v>
      </c>
      <c r="B53" s="337"/>
      <c r="C53" s="337"/>
      <c r="D53" s="337"/>
      <c r="E53" s="338" t="s">
        <v>156</v>
      </c>
      <c r="F53" s="339"/>
      <c r="G53" s="339"/>
      <c r="H53" s="339"/>
      <c r="I53" s="339"/>
      <c r="J53" s="339"/>
      <c r="K53" s="339"/>
      <c r="L53" s="339"/>
      <c r="M53" s="339"/>
      <c r="N53" s="340"/>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5169000</v>
      </c>
      <c r="F57" s="122"/>
      <c r="G57" s="122">
        <f>IFERROR(HLOOKUP($AF$38,$AA$56:$AI$57,2,FALSE)*1000,"")</f>
        <v>1865000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1540</v>
      </c>
      <c r="AE57" s="25">
        <v>5169</v>
      </c>
      <c r="AF57" s="25">
        <v>1865</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5022000</v>
      </c>
      <c r="G58" s="17"/>
      <c r="H58" s="18">
        <f>IFERROR(G57-H59,"")</f>
        <v>1865000</v>
      </c>
      <c r="I58" s="17"/>
      <c r="J58" s="18">
        <f>IFERROR(I57-J59,"")</f>
        <v>0</v>
      </c>
      <c r="K58" s="17"/>
      <c r="L58" s="18">
        <f>IFERROR(K57-L59,"")</f>
        <v>0</v>
      </c>
      <c r="M58" s="17"/>
      <c r="N58" s="19">
        <f>IFERROR(M57-N59,"")</f>
        <v>0</v>
      </c>
      <c r="AA58" s="25">
        <v>0</v>
      </c>
      <c r="AB58" s="25">
        <v>0</v>
      </c>
      <c r="AC58" s="25">
        <v>0</v>
      </c>
      <c r="AD58" s="25">
        <v>1071290</v>
      </c>
      <c r="AE58" s="25">
        <v>5167250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147000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5167250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1750</v>
      </c>
      <c r="F61" s="122"/>
      <c r="G61" s="122">
        <f>IFERROR(G57-G60,"")</f>
        <v>1865000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147</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0.99966144321919137</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147</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157</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158</v>
      </c>
      <c r="C70" s="131"/>
      <c r="D70" s="28" t="s">
        <v>148</v>
      </c>
      <c r="E70" s="173">
        <f>IFERROR(HLOOKUP($AE$38,$AA$76:$AI$80,2,FALSE),"")</f>
        <v>8</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8</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341" t="s">
        <v>86</v>
      </c>
      <c r="B85" s="342"/>
      <c r="C85" s="342"/>
      <c r="D85" s="342"/>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341" t="s">
        <v>90</v>
      </c>
      <c r="B87" s="342"/>
      <c r="C87" s="342"/>
      <c r="D87" s="342"/>
      <c r="E87" s="175" t="s">
        <v>149</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352" t="s">
        <v>93</v>
      </c>
      <c r="B89" s="353"/>
      <c r="C89" s="353"/>
      <c r="D89" s="353"/>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341" t="s">
        <v>95</v>
      </c>
      <c r="B91" s="342"/>
      <c r="C91" s="342"/>
      <c r="D91" s="343"/>
      <c r="E91" s="190" t="s">
        <v>159</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341" t="s">
        <v>107</v>
      </c>
      <c r="B98" s="342"/>
      <c r="C98" s="342"/>
      <c r="D98" s="343"/>
      <c r="E98" s="347" t="s">
        <v>141</v>
      </c>
      <c r="F98" s="348"/>
      <c r="G98" s="349" t="s">
        <v>108</v>
      </c>
      <c r="H98" s="350"/>
      <c r="I98" s="350"/>
      <c r="J98" s="350"/>
      <c r="K98" s="350"/>
      <c r="L98" s="350"/>
      <c r="M98" s="350"/>
      <c r="N98" s="351"/>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341" t="s">
        <v>118</v>
      </c>
      <c r="B105" s="342"/>
      <c r="C105" s="342"/>
      <c r="D105" s="343"/>
      <c r="E105" s="344" t="s">
        <v>160</v>
      </c>
      <c r="F105" s="345"/>
      <c r="G105" s="345"/>
      <c r="H105" s="345"/>
      <c r="I105" s="345"/>
      <c r="J105" s="345"/>
      <c r="K105" s="345"/>
      <c r="L105" s="345"/>
      <c r="M105" s="345"/>
      <c r="N105" s="346"/>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4"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352" t="s">
        <v>82</v>
      </c>
      <c r="Q4" s="353"/>
      <c r="R4" s="353"/>
      <c r="S4" s="353"/>
      <c r="T4" s="47" t="str">
        <f>LEFT(E83,1)</f>
        <v>Ｂ</v>
      </c>
      <c r="U4" s="354" t="s">
        <v>83</v>
      </c>
      <c r="V4" s="354"/>
      <c r="W4" s="354"/>
      <c r="X4" s="355"/>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第1節　地域活動</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コミュニティ活動の推進</v>
      </c>
      <c r="F6" s="41"/>
      <c r="G6" s="41"/>
      <c r="H6" s="41"/>
      <c r="I6" s="41"/>
      <c r="J6" s="41"/>
      <c r="K6" s="41"/>
      <c r="L6" s="41"/>
      <c r="M6" s="41"/>
      <c r="N6" s="42"/>
      <c r="P6" s="341" t="s">
        <v>86</v>
      </c>
      <c r="Q6" s="342"/>
      <c r="R6" s="342"/>
      <c r="S6" s="342"/>
      <c r="T6" s="47" t="str">
        <f>LEFT(E85,1)</f>
        <v>Ｂ</v>
      </c>
      <c r="U6" s="354" t="s">
        <v>87</v>
      </c>
      <c r="V6" s="354"/>
      <c r="W6" s="354"/>
      <c r="X6" s="355"/>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356" t="s">
        <v>88</v>
      </c>
      <c r="B7" s="357"/>
      <c r="C7" s="357"/>
      <c r="D7" s="357"/>
      <c r="E7" s="358" t="str">
        <f t="shared" si="0"/>
        <v>道場一丁目集会所建替</v>
      </c>
      <c r="F7" s="359"/>
      <c r="G7" s="359"/>
      <c r="H7" s="359"/>
      <c r="I7" s="359"/>
      <c r="J7" s="359"/>
      <c r="K7" s="359"/>
      <c r="L7" s="359"/>
      <c r="M7" s="359"/>
      <c r="N7" s="360"/>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63" t="s">
        <v>89</v>
      </c>
      <c r="B8" s="364"/>
      <c r="C8" s="364"/>
      <c r="D8" s="364"/>
      <c r="E8" s="373" t="str">
        <f t="shared" si="0"/>
        <v>地域活動推進課</v>
      </c>
      <c r="F8" s="374"/>
      <c r="G8" s="374"/>
      <c r="H8" s="374"/>
      <c r="I8" s="374"/>
      <c r="J8" s="374"/>
      <c r="K8" s="374"/>
      <c r="L8" s="374"/>
      <c r="M8" s="374"/>
      <c r="N8" s="375"/>
      <c r="P8" s="376" t="s">
        <v>90</v>
      </c>
      <c r="Q8" s="377"/>
      <c r="R8" s="377"/>
      <c r="S8" s="377"/>
      <c r="T8" s="94" t="str">
        <f>LEFT(E87,1)</f>
        <v>Ａ</v>
      </c>
      <c r="U8" s="378" t="s">
        <v>91</v>
      </c>
      <c r="V8" s="378"/>
      <c r="W8" s="378"/>
      <c r="X8" s="379"/>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80" t="s">
        <v>92</v>
      </c>
      <c r="B9" s="381"/>
      <c r="C9" s="381"/>
      <c r="D9" s="382"/>
      <c r="E9" s="383" t="str">
        <f t="shared" si="0"/>
        <v>道場一丁目集会所の建替えに伴い、旧道場一丁目集会所の解体を行う。</v>
      </c>
      <c r="F9" s="384"/>
      <c r="G9" s="384"/>
      <c r="H9" s="384"/>
      <c r="I9" s="384"/>
      <c r="J9" s="384"/>
      <c r="K9" s="384"/>
      <c r="L9" s="384"/>
      <c r="M9" s="384"/>
      <c r="N9" s="385"/>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386" t="s">
        <v>93</v>
      </c>
      <c r="Q10" s="387"/>
      <c r="R10" s="387"/>
      <c r="S10" s="387"/>
      <c r="T10" s="47" t="str">
        <f>LEFT(E89,1)</f>
        <v>Ｂ</v>
      </c>
      <c r="U10" s="378" t="s">
        <v>94</v>
      </c>
      <c r="V10" s="378"/>
      <c r="W10" s="378"/>
      <c r="X10" s="379"/>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旧道場一丁目集会所の解体を行い、新座セントラルキッズパークの整備の一環である道場一丁目集会所の建替えを完了した。</v>
      </c>
      <c r="U12" s="361"/>
      <c r="V12" s="361"/>
      <c r="W12" s="361"/>
      <c r="X12" s="362"/>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63" t="s">
        <v>96</v>
      </c>
      <c r="B14" s="364"/>
      <c r="C14" s="364"/>
      <c r="D14" s="364"/>
      <c r="E14" s="365" t="str">
        <f>E51</f>
        <v>■市が直接実施  ■一部委託  □全部委託・指定管理  □その他</v>
      </c>
      <c r="F14" s="366"/>
      <c r="G14" s="366"/>
      <c r="H14" s="366"/>
      <c r="I14" s="366"/>
      <c r="J14" s="366"/>
      <c r="K14" s="366"/>
      <c r="L14" s="366"/>
      <c r="M14" s="366"/>
      <c r="N14" s="367"/>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63" t="s">
        <v>97</v>
      </c>
      <c r="B15" s="364"/>
      <c r="C15" s="364"/>
      <c r="D15" s="364"/>
      <c r="E15" s="365" t="str">
        <f>E52</f>
        <v>□国・県の制度　 □国・県の制度＋市独自の制度　 ■市独自の制度</v>
      </c>
      <c r="F15" s="366"/>
      <c r="G15" s="366"/>
      <c r="H15" s="366"/>
      <c r="I15" s="366"/>
      <c r="J15" s="366"/>
      <c r="K15" s="366"/>
      <c r="L15" s="366"/>
      <c r="M15" s="366"/>
      <c r="N15" s="367"/>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68" t="s">
        <v>98</v>
      </c>
      <c r="B16" s="369"/>
      <c r="C16" s="369"/>
      <c r="D16" s="369"/>
      <c r="E16" s="370" t="str">
        <f>E53</f>
        <v>なし</v>
      </c>
      <c r="F16" s="371"/>
      <c r="G16" s="371"/>
      <c r="H16" s="371"/>
      <c r="I16" s="371"/>
      <c r="J16" s="371"/>
      <c r="K16" s="371"/>
      <c r="L16" s="371"/>
      <c r="M16" s="371"/>
      <c r="N16" s="372"/>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Ⅵ</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10188000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10188000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10187100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900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0.99991166077738514</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道場一丁目集会所の建替えに伴い、旧道場一丁目集会所の解体を行った。</v>
      </c>
      <c r="F26" s="136"/>
      <c r="G26" s="136"/>
      <c r="H26" s="136"/>
      <c r="I26" s="136"/>
      <c r="J26" s="136"/>
      <c r="K26" s="136"/>
      <c r="L26" s="136"/>
      <c r="M26" s="136"/>
      <c r="N26" s="137"/>
      <c r="O26" s="20"/>
      <c r="P26" s="376" t="s">
        <v>118</v>
      </c>
      <c r="Q26" s="377"/>
      <c r="R26" s="377"/>
      <c r="S26" s="388"/>
      <c r="T26" s="71" t="str">
        <f>E105</f>
        <v>旧道場一丁目集会所の解体が完了したため、事業は終了とする。</v>
      </c>
      <c r="U26" s="361"/>
      <c r="V26" s="361"/>
      <c r="W26" s="361"/>
      <c r="X26" s="362"/>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解体件数</v>
      </c>
      <c r="C33" s="131"/>
      <c r="D33" s="23" t="str">
        <f t="shared" ref="D33:E36" si="1">D70</f>
        <v>件</v>
      </c>
      <c r="E33" s="129">
        <f t="shared" si="1"/>
        <v>1</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第1節　地域活動</v>
      </c>
      <c r="F42" s="41"/>
      <c r="G42" s="41"/>
      <c r="H42" s="41"/>
      <c r="I42" s="41"/>
      <c r="J42" s="41"/>
      <c r="K42" s="41"/>
      <c r="L42" s="41"/>
      <c r="M42" s="41"/>
      <c r="N42" s="42"/>
      <c r="AA42" s="10">
        <v>1</v>
      </c>
      <c r="AB42" s="10" t="s">
        <v>6</v>
      </c>
    </row>
    <row r="43" spans="1:35" ht="20.100000000000001" customHeight="1" x14ac:dyDescent="0.15">
      <c r="A43" s="39" t="s">
        <v>85</v>
      </c>
      <c r="B43" s="40"/>
      <c r="C43" s="40"/>
      <c r="D43" s="40"/>
      <c r="E43" s="41" t="str">
        <f>AB43</f>
        <v>施策１　コミュニティ活動の推進</v>
      </c>
      <c r="F43" s="41"/>
      <c r="G43" s="41"/>
      <c r="H43" s="41"/>
      <c r="I43" s="41"/>
      <c r="J43" s="41"/>
      <c r="K43" s="41"/>
      <c r="L43" s="41"/>
      <c r="M43" s="41"/>
      <c r="N43" s="42"/>
      <c r="AA43" s="10">
        <v>1</v>
      </c>
      <c r="AB43" s="10" t="s">
        <v>7</v>
      </c>
    </row>
    <row r="44" spans="1:35" ht="20.100000000000001" customHeight="1" x14ac:dyDescent="0.15">
      <c r="A44" s="400" t="s">
        <v>88</v>
      </c>
      <c r="B44" s="401"/>
      <c r="C44" s="401"/>
      <c r="D44" s="401"/>
      <c r="E44" s="402" t="s">
        <v>161</v>
      </c>
      <c r="F44" s="403"/>
      <c r="G44" s="403"/>
      <c r="H44" s="403"/>
      <c r="I44" s="403"/>
      <c r="J44" s="403"/>
      <c r="K44" s="403"/>
      <c r="L44" s="403"/>
      <c r="M44" s="403"/>
      <c r="N44" s="404"/>
    </row>
    <row r="45" spans="1:35" ht="20.100000000000001" customHeight="1" x14ac:dyDescent="0.15">
      <c r="A45" s="395" t="s">
        <v>89</v>
      </c>
      <c r="B45" s="396"/>
      <c r="C45" s="396"/>
      <c r="D45" s="396"/>
      <c r="E45" s="405" t="s">
        <v>124</v>
      </c>
      <c r="F45" s="406"/>
      <c r="G45" s="406"/>
      <c r="H45" s="406"/>
      <c r="I45" s="406"/>
      <c r="J45" s="406"/>
      <c r="K45" s="406"/>
      <c r="L45" s="406"/>
      <c r="M45" s="406"/>
      <c r="N45" s="407"/>
    </row>
    <row r="46" spans="1:35" ht="20.100000000000001" customHeight="1" x14ac:dyDescent="0.15">
      <c r="A46" s="389" t="s">
        <v>92</v>
      </c>
      <c r="B46" s="390"/>
      <c r="C46" s="390"/>
      <c r="D46" s="391"/>
      <c r="E46" s="392" t="s">
        <v>162</v>
      </c>
      <c r="F46" s="393"/>
      <c r="G46" s="393"/>
      <c r="H46" s="393"/>
      <c r="I46" s="393"/>
      <c r="J46" s="393"/>
      <c r="K46" s="393"/>
      <c r="L46" s="393"/>
      <c r="M46" s="393"/>
      <c r="N46" s="394"/>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395" t="s">
        <v>96</v>
      </c>
      <c r="B51" s="396"/>
      <c r="C51" s="396"/>
      <c r="D51" s="396"/>
      <c r="E51" s="397" t="str">
        <f>AA52 &amp; "市が直接実施  " &amp; AB52  &amp; "一部委託  "  &amp; AC52 &amp; "全部委託・指定管理  " &amp; AD52 &amp; "その他"</f>
        <v>■市が直接実施  ■一部委託  □全部委託・指定管理  □その他</v>
      </c>
      <c r="F51" s="398"/>
      <c r="G51" s="398"/>
      <c r="H51" s="398"/>
      <c r="I51" s="398"/>
      <c r="J51" s="398"/>
      <c r="K51" s="398"/>
      <c r="L51" s="398"/>
      <c r="M51" s="398"/>
      <c r="N51" s="399"/>
    </row>
    <row r="52" spans="1:40" ht="20.100000000000001" customHeight="1" x14ac:dyDescent="0.15">
      <c r="A52" s="395" t="s">
        <v>97</v>
      </c>
      <c r="B52" s="396"/>
      <c r="C52" s="396"/>
      <c r="D52" s="396"/>
      <c r="E52" s="397" t="str">
        <f>AA53 &amp; "国・県の制度　 " &amp; AB53  &amp; "国・県の制度＋市独自の制度　 "  &amp; AC53  &amp; "市独自の制度"</f>
        <v>□国・県の制度　 □国・県の制度＋市独自の制度　 ■市独自の制度</v>
      </c>
      <c r="F52" s="398"/>
      <c r="G52" s="398"/>
      <c r="H52" s="398"/>
      <c r="I52" s="398"/>
      <c r="J52" s="398"/>
      <c r="K52" s="398"/>
      <c r="L52" s="398"/>
      <c r="M52" s="398"/>
      <c r="N52" s="399"/>
      <c r="AA52" s="10" t="s">
        <v>126</v>
      </c>
      <c r="AB52" s="10" t="s">
        <v>126</v>
      </c>
      <c r="AC52" s="10" t="s">
        <v>127</v>
      </c>
      <c r="AD52" s="10" t="s">
        <v>127</v>
      </c>
    </row>
    <row r="53" spans="1:40" ht="20.100000000000001" customHeight="1" thickBot="1" x14ac:dyDescent="0.2">
      <c r="A53" s="408" t="s">
        <v>98</v>
      </c>
      <c r="B53" s="409"/>
      <c r="C53" s="409"/>
      <c r="D53" s="409"/>
      <c r="E53" s="410" t="s">
        <v>163</v>
      </c>
      <c r="F53" s="411"/>
      <c r="G53" s="411"/>
      <c r="H53" s="411"/>
      <c r="I53" s="411"/>
      <c r="J53" s="411"/>
      <c r="K53" s="411"/>
      <c r="L53" s="411"/>
      <c r="M53" s="411"/>
      <c r="N53" s="412"/>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10188000</v>
      </c>
      <c r="F57" s="122"/>
      <c r="G57" s="122">
        <f>IFERROR(HLOOKUP($AF$38,$AA$56:$AI$57,2,FALSE)*1000,"")</f>
        <v>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76632</v>
      </c>
      <c r="AE57" s="25">
        <v>10188</v>
      </c>
      <c r="AF57" s="25">
        <v>0</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10188000</v>
      </c>
      <c r="G58" s="17"/>
      <c r="H58" s="18">
        <f>IFERROR(G57-H59,"")</f>
        <v>0</v>
      </c>
      <c r="I58" s="17"/>
      <c r="J58" s="18">
        <f>IFERROR(I57-J59,"")</f>
        <v>0</v>
      </c>
      <c r="K58" s="17"/>
      <c r="L58" s="18">
        <f>IFERROR(K57-L59,"")</f>
        <v>0</v>
      </c>
      <c r="M58" s="17"/>
      <c r="N58" s="19">
        <f>IFERROR(M57-N59,"")</f>
        <v>0</v>
      </c>
      <c r="AA58" s="25">
        <v>0</v>
      </c>
      <c r="AB58" s="25">
        <v>0</v>
      </c>
      <c r="AC58" s="25">
        <v>0</v>
      </c>
      <c r="AD58" s="25">
        <v>28328500</v>
      </c>
      <c r="AE58" s="25">
        <v>10187100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10187100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900</v>
      </c>
      <c r="F61" s="122"/>
      <c r="G61" s="122">
        <f>IFERROR(G57-G60,"")</f>
        <v>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55400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0.99991166077738514</v>
      </c>
      <c r="F62" s="127"/>
      <c r="G62" s="127" t="str">
        <f>IFERROR(G$60/G$57,"")</f>
        <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164</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165</v>
      </c>
      <c r="C70" s="131"/>
      <c r="D70" s="28" t="s">
        <v>148</v>
      </c>
      <c r="E70" s="173">
        <f>IFERROR(HLOOKUP($AE$38,$AA$76:$AI$80,2,FALSE),"")</f>
        <v>1</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55400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413" t="s">
        <v>86</v>
      </c>
      <c r="B85" s="414"/>
      <c r="C85" s="414"/>
      <c r="D85" s="414"/>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413" t="s">
        <v>90</v>
      </c>
      <c r="B87" s="414"/>
      <c r="C87" s="414"/>
      <c r="D87" s="414"/>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424" t="s">
        <v>93</v>
      </c>
      <c r="B89" s="425"/>
      <c r="C89" s="425"/>
      <c r="D89" s="425"/>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413" t="s">
        <v>95</v>
      </c>
      <c r="B91" s="414"/>
      <c r="C91" s="414"/>
      <c r="D91" s="415"/>
      <c r="E91" s="190" t="s">
        <v>166</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413" t="s">
        <v>107</v>
      </c>
      <c r="B98" s="414"/>
      <c r="C98" s="414"/>
      <c r="D98" s="415"/>
      <c r="E98" s="419" t="s">
        <v>167</v>
      </c>
      <c r="F98" s="420"/>
      <c r="G98" s="421" t="s">
        <v>108</v>
      </c>
      <c r="H98" s="422"/>
      <c r="I98" s="422"/>
      <c r="J98" s="422"/>
      <c r="K98" s="422"/>
      <c r="L98" s="422"/>
      <c r="M98" s="422"/>
      <c r="N98" s="423"/>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413" t="s">
        <v>118</v>
      </c>
      <c r="B105" s="414"/>
      <c r="C105" s="414"/>
      <c r="D105" s="415"/>
      <c r="E105" s="416" t="s">
        <v>168</v>
      </c>
      <c r="F105" s="417"/>
      <c r="G105" s="417"/>
      <c r="H105" s="417"/>
      <c r="I105" s="417"/>
      <c r="J105" s="417"/>
      <c r="K105" s="417"/>
      <c r="L105" s="417"/>
      <c r="M105" s="417"/>
      <c r="N105" s="418"/>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Y1"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424" t="s">
        <v>82</v>
      </c>
      <c r="Q4" s="425"/>
      <c r="R4" s="425"/>
      <c r="S4" s="425"/>
      <c r="T4" s="47" t="str">
        <f>LEFT(E83,1)</f>
        <v>Ｂ</v>
      </c>
      <c r="U4" s="426" t="s">
        <v>83</v>
      </c>
      <c r="V4" s="426"/>
      <c r="W4" s="426"/>
      <c r="X4" s="42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第1節　地域活動</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コミュニティ活動の推進</v>
      </c>
      <c r="F6" s="41"/>
      <c r="G6" s="41"/>
      <c r="H6" s="41"/>
      <c r="I6" s="41"/>
      <c r="J6" s="41"/>
      <c r="K6" s="41"/>
      <c r="L6" s="41"/>
      <c r="M6" s="41"/>
      <c r="N6" s="42"/>
      <c r="P6" s="413" t="s">
        <v>86</v>
      </c>
      <c r="Q6" s="414"/>
      <c r="R6" s="414"/>
      <c r="S6" s="414"/>
      <c r="T6" s="47" t="str">
        <f>LEFT(E85,1)</f>
        <v>Ｂ</v>
      </c>
      <c r="U6" s="426" t="s">
        <v>87</v>
      </c>
      <c r="V6" s="426"/>
      <c r="W6" s="426"/>
      <c r="X6" s="42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428" t="s">
        <v>88</v>
      </c>
      <c r="B7" s="429"/>
      <c r="C7" s="429"/>
      <c r="D7" s="429"/>
      <c r="E7" s="430" t="str">
        <f t="shared" si="0"/>
        <v>ホタル飼育施設維持管理</v>
      </c>
      <c r="F7" s="431"/>
      <c r="G7" s="431"/>
      <c r="H7" s="431"/>
      <c r="I7" s="431"/>
      <c r="J7" s="431"/>
      <c r="K7" s="431"/>
      <c r="L7" s="431"/>
      <c r="M7" s="431"/>
      <c r="N7" s="432"/>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95" t="s">
        <v>89</v>
      </c>
      <c r="B8" s="396"/>
      <c r="C8" s="396"/>
      <c r="D8" s="396"/>
      <c r="E8" s="405" t="str">
        <f t="shared" si="0"/>
        <v>地域活動推進課</v>
      </c>
      <c r="F8" s="374"/>
      <c r="G8" s="374"/>
      <c r="H8" s="374"/>
      <c r="I8" s="374"/>
      <c r="J8" s="374"/>
      <c r="K8" s="374"/>
      <c r="L8" s="374"/>
      <c r="M8" s="374"/>
      <c r="N8" s="375"/>
      <c r="P8" s="413" t="s">
        <v>90</v>
      </c>
      <c r="Q8" s="414"/>
      <c r="R8" s="414"/>
      <c r="S8" s="414"/>
      <c r="T8" s="94" t="str">
        <f>LEFT(E87,1)</f>
        <v>Ａ</v>
      </c>
      <c r="U8" s="426" t="s">
        <v>91</v>
      </c>
      <c r="V8" s="426"/>
      <c r="W8" s="426"/>
      <c r="X8" s="42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80" t="s">
        <v>92</v>
      </c>
      <c r="B9" s="381"/>
      <c r="C9" s="381"/>
      <c r="D9" s="382"/>
      <c r="E9" s="383" t="str">
        <f t="shared" si="0"/>
        <v>市民と行政が協働してふるさと新座づくりを進める一環として、野火止三丁目地内にある野火止ホタル飼育施設において、地元町内会（西分町内会）と連携してホタルの飼育を推進する。
また、ホタル飼育に取り組む畑中町内会及び新栄町内会に対し、飼育に係る費用の助成を行う。</v>
      </c>
      <c r="F9" s="384"/>
      <c r="G9" s="384"/>
      <c r="H9" s="384"/>
      <c r="I9" s="384"/>
      <c r="J9" s="384"/>
      <c r="K9" s="384"/>
      <c r="L9" s="384"/>
      <c r="M9" s="384"/>
      <c r="N9" s="385"/>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424" t="s">
        <v>93</v>
      </c>
      <c r="Q10" s="425"/>
      <c r="R10" s="425"/>
      <c r="S10" s="425"/>
      <c r="T10" s="47" t="str">
        <f>LEFT(E89,1)</f>
        <v>Ａ</v>
      </c>
      <c r="U10" s="426" t="s">
        <v>94</v>
      </c>
      <c r="V10" s="426"/>
      <c r="W10" s="426"/>
      <c r="X10" s="42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令和５年度は、畑中町内会及び新栄町内会において行われたホタル飼育事業の一助となった。
畑中ホタル観賞会（畑中黒目川公園）：５月２６日（金）～３０日（火）</v>
      </c>
      <c r="U12" s="417"/>
      <c r="V12" s="417"/>
      <c r="W12" s="417"/>
      <c r="X12" s="418"/>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95" t="s">
        <v>96</v>
      </c>
      <c r="B14" s="396"/>
      <c r="C14" s="396"/>
      <c r="D14" s="396"/>
      <c r="E14" s="397" t="str">
        <f>E51</f>
        <v>■市が直接実施  □一部委託  □全部委託・指定管理  □その他</v>
      </c>
      <c r="F14" s="366"/>
      <c r="G14" s="366"/>
      <c r="H14" s="366"/>
      <c r="I14" s="366"/>
      <c r="J14" s="366"/>
      <c r="K14" s="366"/>
      <c r="L14" s="366"/>
      <c r="M14" s="366"/>
      <c r="N14" s="367"/>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95" t="s">
        <v>97</v>
      </c>
      <c r="B15" s="396"/>
      <c r="C15" s="396"/>
      <c r="D15" s="396"/>
      <c r="E15" s="397" t="str">
        <f>E52</f>
        <v>□国・県の制度　 □国・県の制度＋市独自の制度　 ■市独自の制度</v>
      </c>
      <c r="F15" s="366"/>
      <c r="G15" s="366"/>
      <c r="H15" s="366"/>
      <c r="I15" s="366"/>
      <c r="J15" s="366"/>
      <c r="K15" s="366"/>
      <c r="L15" s="366"/>
      <c r="M15" s="366"/>
      <c r="N15" s="367"/>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408" t="s">
        <v>98</v>
      </c>
      <c r="B16" s="409"/>
      <c r="C16" s="409"/>
      <c r="D16" s="409"/>
      <c r="E16" s="410" t="str">
        <f>E53</f>
        <v>新座市ホタル飼育施設等管理費助成金交付要綱</v>
      </c>
      <c r="F16" s="411"/>
      <c r="G16" s="411"/>
      <c r="H16" s="411"/>
      <c r="I16" s="411"/>
      <c r="J16" s="411"/>
      <c r="K16" s="411"/>
      <c r="L16" s="411"/>
      <c r="M16" s="411"/>
      <c r="N16" s="412"/>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Ⅱ</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852000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852000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561805</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290195</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0.65939553990610333</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ホタル飼育事業を実施している町内会に対し、ホタル飼育施設等の維持及び管理に要する費用の一部を助成した。</v>
      </c>
      <c r="F26" s="136"/>
      <c r="G26" s="136"/>
      <c r="H26" s="136"/>
      <c r="I26" s="136"/>
      <c r="J26" s="136"/>
      <c r="K26" s="136"/>
      <c r="L26" s="136"/>
      <c r="M26" s="136"/>
      <c r="N26" s="137"/>
      <c r="O26" s="20"/>
      <c r="P26" s="413" t="s">
        <v>118</v>
      </c>
      <c r="Q26" s="414"/>
      <c r="R26" s="414"/>
      <c r="S26" s="433"/>
      <c r="T26" s="71" t="str">
        <f>E105</f>
        <v>物価高騰を受け、補助金額を再検討する必要がある。</v>
      </c>
      <c r="U26" s="417"/>
      <c r="V26" s="417"/>
      <c r="W26" s="417"/>
      <c r="X26" s="418"/>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畑中町内会</v>
      </c>
      <c r="C33" s="131"/>
      <c r="D33" s="23" t="str">
        <f t="shared" ref="D33:E36" si="1">D70</f>
        <v>円</v>
      </c>
      <c r="E33" s="132">
        <f t="shared" si="1"/>
        <v>252000</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新栄町内会</v>
      </c>
      <c r="C34" s="131"/>
      <c r="D34" s="23" t="str">
        <f t="shared" si="1"/>
        <v>円</v>
      </c>
      <c r="E34" s="132">
        <f t="shared" si="1"/>
        <v>7702</v>
      </c>
      <c r="F34" s="132"/>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第1節　地域活動</v>
      </c>
      <c r="F42" s="41"/>
      <c r="G42" s="41"/>
      <c r="H42" s="41"/>
      <c r="I42" s="41"/>
      <c r="J42" s="41"/>
      <c r="K42" s="41"/>
      <c r="L42" s="41"/>
      <c r="M42" s="41"/>
      <c r="N42" s="42"/>
      <c r="AA42" s="10">
        <v>1</v>
      </c>
      <c r="AB42" s="10" t="s">
        <v>6</v>
      </c>
    </row>
    <row r="43" spans="1:35" ht="20.100000000000001" customHeight="1" x14ac:dyDescent="0.15">
      <c r="A43" s="39" t="s">
        <v>85</v>
      </c>
      <c r="B43" s="40"/>
      <c r="C43" s="40"/>
      <c r="D43" s="40"/>
      <c r="E43" s="41" t="str">
        <f>AB43</f>
        <v>施策１　コミュニティ活動の推進</v>
      </c>
      <c r="F43" s="41"/>
      <c r="G43" s="41"/>
      <c r="H43" s="41"/>
      <c r="I43" s="41"/>
      <c r="J43" s="41"/>
      <c r="K43" s="41"/>
      <c r="L43" s="41"/>
      <c r="M43" s="41"/>
      <c r="N43" s="42"/>
      <c r="AA43" s="10">
        <v>1</v>
      </c>
      <c r="AB43" s="10" t="s">
        <v>7</v>
      </c>
    </row>
    <row r="44" spans="1:35" ht="20.100000000000001" customHeight="1" x14ac:dyDescent="0.15">
      <c r="A44" s="428" t="s">
        <v>88</v>
      </c>
      <c r="B44" s="429"/>
      <c r="C44" s="429"/>
      <c r="D44" s="429"/>
      <c r="E44" s="430" t="s">
        <v>169</v>
      </c>
      <c r="F44" s="431"/>
      <c r="G44" s="431"/>
      <c r="H44" s="431"/>
      <c r="I44" s="431"/>
      <c r="J44" s="431"/>
      <c r="K44" s="431"/>
      <c r="L44" s="431"/>
      <c r="M44" s="431"/>
      <c r="N44" s="432"/>
    </row>
    <row r="45" spans="1:35" ht="20.100000000000001" customHeight="1" x14ac:dyDescent="0.15">
      <c r="A45" s="440" t="s">
        <v>89</v>
      </c>
      <c r="B45" s="441"/>
      <c r="C45" s="441"/>
      <c r="D45" s="441"/>
      <c r="E45" s="445" t="s">
        <v>124</v>
      </c>
      <c r="F45" s="446"/>
      <c r="G45" s="446"/>
      <c r="H45" s="446"/>
      <c r="I45" s="446"/>
      <c r="J45" s="446"/>
      <c r="K45" s="446"/>
      <c r="L45" s="446"/>
      <c r="M45" s="446"/>
      <c r="N45" s="447"/>
    </row>
    <row r="46" spans="1:35" ht="20.100000000000001" customHeight="1" x14ac:dyDescent="0.15">
      <c r="A46" s="434" t="s">
        <v>92</v>
      </c>
      <c r="B46" s="435"/>
      <c r="C46" s="435"/>
      <c r="D46" s="436"/>
      <c r="E46" s="437" t="s">
        <v>170</v>
      </c>
      <c r="F46" s="438"/>
      <c r="G46" s="438"/>
      <c r="H46" s="438"/>
      <c r="I46" s="438"/>
      <c r="J46" s="438"/>
      <c r="K46" s="438"/>
      <c r="L46" s="438"/>
      <c r="M46" s="438"/>
      <c r="N46" s="439"/>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440" t="s">
        <v>96</v>
      </c>
      <c r="B51" s="441"/>
      <c r="C51" s="441"/>
      <c r="D51" s="441"/>
      <c r="E51" s="442" t="str">
        <f>AA52 &amp; "市が直接実施  " &amp; AB52  &amp; "一部委託  "  &amp; AC52 &amp; "全部委託・指定管理  " &amp; AD52 &amp; "その他"</f>
        <v>■市が直接実施  □一部委託  □全部委託・指定管理  □その他</v>
      </c>
      <c r="F51" s="443"/>
      <c r="G51" s="443"/>
      <c r="H51" s="443"/>
      <c r="I51" s="443"/>
      <c r="J51" s="443"/>
      <c r="K51" s="443"/>
      <c r="L51" s="443"/>
      <c r="M51" s="443"/>
      <c r="N51" s="444"/>
    </row>
    <row r="52" spans="1:40" ht="20.100000000000001" customHeight="1" x14ac:dyDescent="0.15">
      <c r="A52" s="440" t="s">
        <v>97</v>
      </c>
      <c r="B52" s="441"/>
      <c r="C52" s="441"/>
      <c r="D52" s="441"/>
      <c r="E52" s="442" t="str">
        <f>AA53 &amp; "国・県の制度　 " &amp; AB53  &amp; "国・県の制度＋市独自の制度　 "  &amp; AC53  &amp; "市独自の制度"</f>
        <v>□国・県の制度　 □国・県の制度＋市独自の制度　 ■市独自の制度</v>
      </c>
      <c r="F52" s="443"/>
      <c r="G52" s="443"/>
      <c r="H52" s="443"/>
      <c r="I52" s="443"/>
      <c r="J52" s="443"/>
      <c r="K52" s="443"/>
      <c r="L52" s="443"/>
      <c r="M52" s="443"/>
      <c r="N52" s="444"/>
      <c r="AA52" s="10" t="s">
        <v>126</v>
      </c>
      <c r="AB52" s="10" t="s">
        <v>127</v>
      </c>
      <c r="AC52" s="10" t="s">
        <v>127</v>
      </c>
      <c r="AD52" s="10" t="s">
        <v>127</v>
      </c>
    </row>
    <row r="53" spans="1:40" ht="20.100000000000001" customHeight="1" thickBot="1" x14ac:dyDescent="0.2">
      <c r="A53" s="448" t="s">
        <v>98</v>
      </c>
      <c r="B53" s="449"/>
      <c r="C53" s="449"/>
      <c r="D53" s="449"/>
      <c r="E53" s="450" t="s">
        <v>171</v>
      </c>
      <c r="F53" s="451"/>
      <c r="G53" s="451"/>
      <c r="H53" s="451"/>
      <c r="I53" s="451"/>
      <c r="J53" s="451"/>
      <c r="K53" s="451"/>
      <c r="L53" s="451"/>
      <c r="M53" s="451"/>
      <c r="N53" s="452"/>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852000</v>
      </c>
      <c r="F57" s="122"/>
      <c r="G57" s="122">
        <f>IFERROR(HLOOKUP($AF$38,$AA$56:$AI$57,2,FALSE)*1000,"")</f>
        <v>1027000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604</v>
      </c>
      <c r="AE57" s="25">
        <v>852</v>
      </c>
      <c r="AF57" s="25">
        <v>1027</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852000</v>
      </c>
      <c r="G58" s="17"/>
      <c r="H58" s="18">
        <f>IFERROR(G57-H59,"")</f>
        <v>1027000</v>
      </c>
      <c r="I58" s="17"/>
      <c r="J58" s="18">
        <f>IFERROR(I57-J59,"")</f>
        <v>0</v>
      </c>
      <c r="K58" s="17"/>
      <c r="L58" s="18">
        <f>IFERROR(K57-L59,"")</f>
        <v>0</v>
      </c>
      <c r="M58" s="17"/>
      <c r="N58" s="19">
        <f>IFERROR(M57-N59,"")</f>
        <v>0</v>
      </c>
      <c r="AA58" s="25">
        <v>0</v>
      </c>
      <c r="AB58" s="25">
        <v>0</v>
      </c>
      <c r="AC58" s="25">
        <v>0</v>
      </c>
      <c r="AD58" s="25">
        <v>195970</v>
      </c>
      <c r="AE58" s="25">
        <v>561805</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561805</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290195</v>
      </c>
      <c r="F61" s="122"/>
      <c r="G61" s="122">
        <f>IFERROR(G57-G60,"")</f>
        <v>1027000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0.65939553990610333</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172</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173</v>
      </c>
      <c r="C70" s="131"/>
      <c r="D70" s="28" t="s">
        <v>132</v>
      </c>
      <c r="E70" s="173">
        <f>IFERROR(HLOOKUP($AE$38,$AA$76:$AI$80,2,FALSE),"")</f>
        <v>252000</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174</v>
      </c>
      <c r="C71" s="131"/>
      <c r="D71" s="28" t="s">
        <v>132</v>
      </c>
      <c r="E71" s="173">
        <f>IFERROR(HLOOKUP($AE$38,$AA$76:$AI$80,3,FALSE),"")</f>
        <v>7702</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252000</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7702</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453" t="s">
        <v>86</v>
      </c>
      <c r="B85" s="454"/>
      <c r="C85" s="454"/>
      <c r="D85" s="454"/>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453" t="s">
        <v>90</v>
      </c>
      <c r="B87" s="454"/>
      <c r="C87" s="454"/>
      <c r="D87" s="454"/>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464" t="s">
        <v>93</v>
      </c>
      <c r="B89" s="465"/>
      <c r="C89" s="465"/>
      <c r="D89" s="465"/>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453" t="s">
        <v>95</v>
      </c>
      <c r="B91" s="454"/>
      <c r="C91" s="454"/>
      <c r="D91" s="455"/>
      <c r="E91" s="190" t="s">
        <v>175</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453" t="s">
        <v>107</v>
      </c>
      <c r="B98" s="454"/>
      <c r="C98" s="454"/>
      <c r="D98" s="455"/>
      <c r="E98" s="459" t="s">
        <v>152</v>
      </c>
      <c r="F98" s="460"/>
      <c r="G98" s="461" t="s">
        <v>108</v>
      </c>
      <c r="H98" s="462"/>
      <c r="I98" s="462"/>
      <c r="J98" s="462"/>
      <c r="K98" s="462"/>
      <c r="L98" s="462"/>
      <c r="M98" s="462"/>
      <c r="N98" s="463"/>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453" t="s">
        <v>118</v>
      </c>
      <c r="B105" s="454"/>
      <c r="C105" s="454"/>
      <c r="D105" s="455"/>
      <c r="E105" s="456" t="s">
        <v>176</v>
      </c>
      <c r="F105" s="457"/>
      <c r="G105" s="457"/>
      <c r="H105" s="457"/>
      <c r="I105" s="457"/>
      <c r="J105" s="457"/>
      <c r="K105" s="457"/>
      <c r="L105" s="457"/>
      <c r="M105" s="457"/>
      <c r="N105" s="458"/>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464" t="s">
        <v>82</v>
      </c>
      <c r="Q4" s="465"/>
      <c r="R4" s="465"/>
      <c r="S4" s="465"/>
      <c r="T4" s="47" t="str">
        <f>LEFT(E83,1)</f>
        <v>Ｂ</v>
      </c>
      <c r="U4" s="466" t="s">
        <v>83</v>
      </c>
      <c r="V4" s="466"/>
      <c r="W4" s="466"/>
      <c r="X4" s="46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第1節　地域活動</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コミュニティ活動の推進</v>
      </c>
      <c r="F6" s="41"/>
      <c r="G6" s="41"/>
      <c r="H6" s="41"/>
      <c r="I6" s="41"/>
      <c r="J6" s="41"/>
      <c r="K6" s="41"/>
      <c r="L6" s="41"/>
      <c r="M6" s="41"/>
      <c r="N6" s="42"/>
      <c r="P6" s="453" t="s">
        <v>86</v>
      </c>
      <c r="Q6" s="454"/>
      <c r="R6" s="454"/>
      <c r="S6" s="454"/>
      <c r="T6" s="47" t="str">
        <f>LEFT(E85,1)</f>
        <v>Ｂ</v>
      </c>
      <c r="U6" s="466" t="s">
        <v>87</v>
      </c>
      <c r="V6" s="466"/>
      <c r="W6" s="466"/>
      <c r="X6" s="46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468" t="s">
        <v>88</v>
      </c>
      <c r="B7" s="469"/>
      <c r="C7" s="469"/>
      <c r="D7" s="469"/>
      <c r="E7" s="470" t="str">
        <f t="shared" si="0"/>
        <v>ホタル観賞会</v>
      </c>
      <c r="F7" s="471"/>
      <c r="G7" s="471"/>
      <c r="H7" s="471"/>
      <c r="I7" s="471"/>
      <c r="J7" s="471"/>
      <c r="K7" s="471"/>
      <c r="L7" s="471"/>
      <c r="M7" s="471"/>
      <c r="N7" s="472"/>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440" t="s">
        <v>89</v>
      </c>
      <c r="B8" s="441"/>
      <c r="C8" s="441"/>
      <c r="D8" s="441"/>
      <c r="E8" s="445" t="str">
        <f t="shared" si="0"/>
        <v>地域活動推進課</v>
      </c>
      <c r="F8" s="446"/>
      <c r="G8" s="446"/>
      <c r="H8" s="446"/>
      <c r="I8" s="446"/>
      <c r="J8" s="446"/>
      <c r="K8" s="446"/>
      <c r="L8" s="446"/>
      <c r="M8" s="446"/>
      <c r="N8" s="447"/>
      <c r="P8" s="453" t="s">
        <v>90</v>
      </c>
      <c r="Q8" s="454"/>
      <c r="R8" s="454"/>
      <c r="S8" s="454"/>
      <c r="T8" s="94" t="str">
        <f>LEFT(E87,1)</f>
        <v>Ａ</v>
      </c>
      <c r="U8" s="466" t="s">
        <v>91</v>
      </c>
      <c r="V8" s="466"/>
      <c r="W8" s="466"/>
      <c r="X8" s="46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434" t="s">
        <v>92</v>
      </c>
      <c r="B9" s="435"/>
      <c r="C9" s="435"/>
      <c r="D9" s="436"/>
      <c r="E9" s="437" t="str">
        <f t="shared" si="0"/>
        <v>地元町内会（西分町内会）の協力を得て、野火止ホタル飼育施設においてホタル観賞会を開催する。</v>
      </c>
      <c r="F9" s="438"/>
      <c r="G9" s="438"/>
      <c r="H9" s="438"/>
      <c r="I9" s="438"/>
      <c r="J9" s="438"/>
      <c r="K9" s="438"/>
      <c r="L9" s="438"/>
      <c r="M9" s="438"/>
      <c r="N9" s="439"/>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464" t="s">
        <v>93</v>
      </c>
      <c r="Q10" s="465"/>
      <c r="R10" s="465"/>
      <c r="S10" s="465"/>
      <c r="T10" s="47" t="str">
        <f>LEFT(E89,1)</f>
        <v>Ａ</v>
      </c>
      <c r="U10" s="466" t="s">
        <v>94</v>
      </c>
      <c r="V10" s="466"/>
      <c r="W10" s="466"/>
      <c r="X10" s="46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令和５年度は、令和４年度同様開会セレモニーや模擬店等のイベントは行わず、観賞会のみを行う「野火止ホタル観賞会」として実施し、普段見る機会が少ないホタルに親しんでいただく機会を提供することで、ホタルの自生を目指した環境づくりの取組を周知することができた。</v>
      </c>
      <c r="U12" s="457"/>
      <c r="V12" s="457"/>
      <c r="W12" s="457"/>
      <c r="X12" s="458"/>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440" t="s">
        <v>96</v>
      </c>
      <c r="B14" s="441"/>
      <c r="C14" s="441"/>
      <c r="D14" s="441"/>
      <c r="E14" s="442" t="str">
        <f>E51</f>
        <v>■市が直接実施  □一部委託  □全部委託・指定管理  □その他</v>
      </c>
      <c r="F14" s="443"/>
      <c r="G14" s="443"/>
      <c r="H14" s="443"/>
      <c r="I14" s="443"/>
      <c r="J14" s="443"/>
      <c r="K14" s="443"/>
      <c r="L14" s="443"/>
      <c r="M14" s="443"/>
      <c r="N14" s="444"/>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440" t="s">
        <v>97</v>
      </c>
      <c r="B15" s="441"/>
      <c r="C15" s="441"/>
      <c r="D15" s="441"/>
      <c r="E15" s="442" t="str">
        <f>E52</f>
        <v>□国・県の制度　 □国・県の制度＋市独自の制度　 ■市独自の制度</v>
      </c>
      <c r="F15" s="443"/>
      <c r="G15" s="443"/>
      <c r="H15" s="443"/>
      <c r="I15" s="443"/>
      <c r="J15" s="443"/>
      <c r="K15" s="443"/>
      <c r="L15" s="443"/>
      <c r="M15" s="443"/>
      <c r="N15" s="444"/>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448" t="s">
        <v>98</v>
      </c>
      <c r="B16" s="449"/>
      <c r="C16" s="449"/>
      <c r="D16" s="449"/>
      <c r="E16" s="450" t="str">
        <f>E53</f>
        <v>なし</v>
      </c>
      <c r="F16" s="451"/>
      <c r="G16" s="451"/>
      <c r="H16" s="451"/>
      <c r="I16" s="451"/>
      <c r="J16" s="451"/>
      <c r="K16" s="451"/>
      <c r="L16" s="451"/>
      <c r="M16" s="451"/>
      <c r="N16" s="452"/>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190000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190000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171576</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18424</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0.90303157894736841</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地元町内会である西分町内会の協力の下、野火止ホタル観賞会を開催した。
（イベント詳細）　　
令和５年６月３日（土）午後７時３０分から午後９時まで
野火止ホタル飼育施設周辺（西分集会所隣接）
来場者数：約９５０名　ホタル飛翔数：ヘイケボタル約１００匹</v>
      </c>
      <c r="F26" s="136"/>
      <c r="G26" s="136"/>
      <c r="H26" s="136"/>
      <c r="I26" s="136"/>
      <c r="J26" s="136"/>
      <c r="K26" s="136"/>
      <c r="L26" s="136"/>
      <c r="M26" s="136"/>
      <c r="N26" s="137"/>
      <c r="O26" s="20"/>
      <c r="P26" s="453" t="s">
        <v>118</v>
      </c>
      <c r="Q26" s="454"/>
      <c r="R26" s="454"/>
      <c r="S26" s="473"/>
      <c r="T26" s="71" t="str">
        <f>E105</f>
        <v>今後も、観賞会のみを行う「野火止ホタル観賞会」として継続して実施する。</v>
      </c>
      <c r="U26" s="457"/>
      <c r="V26" s="457"/>
      <c r="W26" s="457"/>
      <c r="X26" s="458"/>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来場者数</v>
      </c>
      <c r="C33" s="131"/>
      <c r="D33" s="23" t="str">
        <f t="shared" ref="D33:E36" si="1">D70</f>
        <v>人</v>
      </c>
      <c r="E33" s="129" t="str">
        <f t="shared" si="1"/>
        <v>約950</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第1節　地域活動</v>
      </c>
      <c r="F42" s="41"/>
      <c r="G42" s="41"/>
      <c r="H42" s="41"/>
      <c r="I42" s="41"/>
      <c r="J42" s="41"/>
      <c r="K42" s="41"/>
      <c r="L42" s="41"/>
      <c r="M42" s="41"/>
      <c r="N42" s="42"/>
      <c r="AA42" s="10">
        <v>1</v>
      </c>
      <c r="AB42" s="10" t="s">
        <v>6</v>
      </c>
    </row>
    <row r="43" spans="1:35" ht="20.100000000000001" customHeight="1" x14ac:dyDescent="0.15">
      <c r="A43" s="39" t="s">
        <v>85</v>
      </c>
      <c r="B43" s="40"/>
      <c r="C43" s="40"/>
      <c r="D43" s="40"/>
      <c r="E43" s="41" t="str">
        <f>AB43</f>
        <v>施策１　コミュニティ活動の推進</v>
      </c>
      <c r="F43" s="41"/>
      <c r="G43" s="41"/>
      <c r="H43" s="41"/>
      <c r="I43" s="41"/>
      <c r="J43" s="41"/>
      <c r="K43" s="41"/>
      <c r="L43" s="41"/>
      <c r="M43" s="41"/>
      <c r="N43" s="42"/>
      <c r="AA43" s="10">
        <v>1</v>
      </c>
      <c r="AB43" s="10" t="s">
        <v>7</v>
      </c>
    </row>
    <row r="44" spans="1:35" ht="20.100000000000001" customHeight="1" x14ac:dyDescent="0.15">
      <c r="A44" s="468" t="s">
        <v>88</v>
      </c>
      <c r="B44" s="469"/>
      <c r="C44" s="469"/>
      <c r="D44" s="469"/>
      <c r="E44" s="470" t="s">
        <v>177</v>
      </c>
      <c r="F44" s="471"/>
      <c r="G44" s="471"/>
      <c r="H44" s="471"/>
      <c r="I44" s="471"/>
      <c r="J44" s="471"/>
      <c r="K44" s="471"/>
      <c r="L44" s="471"/>
      <c r="M44" s="471"/>
      <c r="N44" s="472"/>
    </row>
    <row r="45" spans="1:35" ht="20.100000000000001" customHeight="1" x14ac:dyDescent="0.15">
      <c r="A45" s="480" t="s">
        <v>89</v>
      </c>
      <c r="B45" s="481"/>
      <c r="C45" s="481"/>
      <c r="D45" s="481"/>
      <c r="E45" s="485" t="s">
        <v>124</v>
      </c>
      <c r="F45" s="486"/>
      <c r="G45" s="486"/>
      <c r="H45" s="486"/>
      <c r="I45" s="486"/>
      <c r="J45" s="486"/>
      <c r="K45" s="486"/>
      <c r="L45" s="486"/>
      <c r="M45" s="486"/>
      <c r="N45" s="487"/>
    </row>
    <row r="46" spans="1:35" ht="20.100000000000001" customHeight="1" x14ac:dyDescent="0.15">
      <c r="A46" s="474" t="s">
        <v>92</v>
      </c>
      <c r="B46" s="475"/>
      <c r="C46" s="475"/>
      <c r="D46" s="476"/>
      <c r="E46" s="477" t="s">
        <v>178</v>
      </c>
      <c r="F46" s="478"/>
      <c r="G46" s="478"/>
      <c r="H46" s="478"/>
      <c r="I46" s="478"/>
      <c r="J46" s="478"/>
      <c r="K46" s="478"/>
      <c r="L46" s="478"/>
      <c r="M46" s="478"/>
      <c r="N46" s="479"/>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480" t="s">
        <v>96</v>
      </c>
      <c r="B51" s="481"/>
      <c r="C51" s="481"/>
      <c r="D51" s="481"/>
      <c r="E51" s="482" t="str">
        <f>AA52 &amp; "市が直接実施  " &amp; AB52  &amp; "一部委託  "  &amp; AC52 &amp; "全部委託・指定管理  " &amp; AD52 &amp; "その他"</f>
        <v>■市が直接実施  □一部委託  □全部委託・指定管理  □その他</v>
      </c>
      <c r="F51" s="483"/>
      <c r="G51" s="483"/>
      <c r="H51" s="483"/>
      <c r="I51" s="483"/>
      <c r="J51" s="483"/>
      <c r="K51" s="483"/>
      <c r="L51" s="483"/>
      <c r="M51" s="483"/>
      <c r="N51" s="484"/>
    </row>
    <row r="52" spans="1:40" ht="20.100000000000001" customHeight="1" x14ac:dyDescent="0.15">
      <c r="A52" s="480" t="s">
        <v>97</v>
      </c>
      <c r="B52" s="481"/>
      <c r="C52" s="481"/>
      <c r="D52" s="481"/>
      <c r="E52" s="482" t="str">
        <f>AA53 &amp; "国・県の制度　 " &amp; AB53  &amp; "国・県の制度＋市独自の制度　 "  &amp; AC53  &amp; "市独自の制度"</f>
        <v>□国・県の制度　 □国・県の制度＋市独自の制度　 ■市独自の制度</v>
      </c>
      <c r="F52" s="483"/>
      <c r="G52" s="483"/>
      <c r="H52" s="483"/>
      <c r="I52" s="483"/>
      <c r="J52" s="483"/>
      <c r="K52" s="483"/>
      <c r="L52" s="483"/>
      <c r="M52" s="483"/>
      <c r="N52" s="484"/>
      <c r="AA52" s="10" t="s">
        <v>126</v>
      </c>
      <c r="AB52" s="10" t="s">
        <v>127</v>
      </c>
      <c r="AC52" s="10" t="s">
        <v>127</v>
      </c>
      <c r="AD52" s="10" t="s">
        <v>127</v>
      </c>
    </row>
    <row r="53" spans="1:40" ht="20.100000000000001" customHeight="1" thickBot="1" x14ac:dyDescent="0.2">
      <c r="A53" s="488" t="s">
        <v>98</v>
      </c>
      <c r="B53" s="489"/>
      <c r="C53" s="489"/>
      <c r="D53" s="489"/>
      <c r="E53" s="490" t="s">
        <v>163</v>
      </c>
      <c r="F53" s="491"/>
      <c r="G53" s="491"/>
      <c r="H53" s="491"/>
      <c r="I53" s="491"/>
      <c r="J53" s="491"/>
      <c r="K53" s="491"/>
      <c r="L53" s="491"/>
      <c r="M53" s="491"/>
      <c r="N53" s="492"/>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190000</v>
      </c>
      <c r="F57" s="122"/>
      <c r="G57" s="122">
        <f>IFERROR(HLOOKUP($AF$38,$AA$56:$AI$57,2,FALSE)*1000,"")</f>
        <v>150000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200</v>
      </c>
      <c r="AE57" s="25">
        <v>190</v>
      </c>
      <c r="AF57" s="25">
        <v>150</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190000</v>
      </c>
      <c r="G58" s="17"/>
      <c r="H58" s="18">
        <f>IFERROR(G57-H59,"")</f>
        <v>150000</v>
      </c>
      <c r="I58" s="17"/>
      <c r="J58" s="18">
        <f>IFERROR(I57-J59,"")</f>
        <v>0</v>
      </c>
      <c r="K58" s="17"/>
      <c r="L58" s="18">
        <f>IFERROR(K57-L59,"")</f>
        <v>0</v>
      </c>
      <c r="M58" s="17"/>
      <c r="N58" s="19">
        <f>IFERROR(M57-N59,"")</f>
        <v>0</v>
      </c>
      <c r="AA58" s="25">
        <v>0</v>
      </c>
      <c r="AB58" s="25">
        <v>0</v>
      </c>
      <c r="AC58" s="25">
        <v>0</v>
      </c>
      <c r="AD58" s="25">
        <v>121098</v>
      </c>
      <c r="AE58" s="25">
        <v>171576</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171576</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18424</v>
      </c>
      <c r="F61" s="122"/>
      <c r="G61" s="122">
        <f>IFERROR(G57-G60,"")</f>
        <v>150000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0.90303157894736841</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179</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180</v>
      </c>
      <c r="C70" s="131"/>
      <c r="D70" s="28" t="s">
        <v>181</v>
      </c>
      <c r="E70" s="173" t="str">
        <f>IFERROR(HLOOKUP($AE$38,$AA$76:$AI$80,2,FALSE),"")</f>
        <v>約950</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t="s">
        <v>182</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493" t="s">
        <v>86</v>
      </c>
      <c r="B85" s="494"/>
      <c r="C85" s="494"/>
      <c r="D85" s="494"/>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493" t="s">
        <v>90</v>
      </c>
      <c r="B87" s="494"/>
      <c r="C87" s="494"/>
      <c r="D87" s="494"/>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504" t="s">
        <v>93</v>
      </c>
      <c r="B89" s="505"/>
      <c r="C89" s="505"/>
      <c r="D89" s="505"/>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493" t="s">
        <v>95</v>
      </c>
      <c r="B91" s="494"/>
      <c r="C91" s="494"/>
      <c r="D91" s="495"/>
      <c r="E91" s="190" t="s">
        <v>183</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493" t="s">
        <v>107</v>
      </c>
      <c r="B98" s="494"/>
      <c r="C98" s="494"/>
      <c r="D98" s="495"/>
      <c r="E98" s="499" t="s">
        <v>141</v>
      </c>
      <c r="F98" s="500"/>
      <c r="G98" s="501" t="s">
        <v>108</v>
      </c>
      <c r="H98" s="502"/>
      <c r="I98" s="502"/>
      <c r="J98" s="502"/>
      <c r="K98" s="502"/>
      <c r="L98" s="502"/>
      <c r="M98" s="502"/>
      <c r="N98" s="503"/>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493" t="s">
        <v>118</v>
      </c>
      <c r="B105" s="494"/>
      <c r="C105" s="494"/>
      <c r="D105" s="495"/>
      <c r="E105" s="496" t="s">
        <v>184</v>
      </c>
      <c r="F105" s="497"/>
      <c r="G105" s="497"/>
      <c r="H105" s="497"/>
      <c r="I105" s="497"/>
      <c r="J105" s="497"/>
      <c r="K105" s="497"/>
      <c r="L105" s="497"/>
      <c r="M105" s="497"/>
      <c r="N105" s="498"/>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504" t="s">
        <v>82</v>
      </c>
      <c r="Q4" s="505"/>
      <c r="R4" s="505"/>
      <c r="S4" s="505"/>
      <c r="T4" s="47" t="str">
        <f>LEFT(E83,1)</f>
        <v>Ｂ</v>
      </c>
      <c r="U4" s="506" t="s">
        <v>83</v>
      </c>
      <c r="V4" s="506"/>
      <c r="W4" s="506"/>
      <c r="X4" s="50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第1節　地域活動</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施策２　ボランティア・市民活動の推進</v>
      </c>
      <c r="F6" s="41"/>
      <c r="G6" s="41"/>
      <c r="H6" s="41"/>
      <c r="I6" s="41"/>
      <c r="J6" s="41"/>
      <c r="K6" s="41"/>
      <c r="L6" s="41"/>
      <c r="M6" s="41"/>
      <c r="N6" s="42"/>
      <c r="P6" s="493" t="s">
        <v>86</v>
      </c>
      <c r="Q6" s="494"/>
      <c r="R6" s="494"/>
      <c r="S6" s="494"/>
      <c r="T6" s="47" t="str">
        <f>LEFT(E85,1)</f>
        <v>Ｂ</v>
      </c>
      <c r="U6" s="506" t="s">
        <v>87</v>
      </c>
      <c r="V6" s="506"/>
      <c r="W6" s="506"/>
      <c r="X6" s="50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508" t="s">
        <v>88</v>
      </c>
      <c r="B7" s="509"/>
      <c r="C7" s="509"/>
      <c r="D7" s="509"/>
      <c r="E7" s="510" t="str">
        <f t="shared" si="0"/>
        <v>市民公益活動補償制度運用</v>
      </c>
      <c r="F7" s="511"/>
      <c r="G7" s="511"/>
      <c r="H7" s="511"/>
      <c r="I7" s="511"/>
      <c r="J7" s="511"/>
      <c r="K7" s="511"/>
      <c r="L7" s="511"/>
      <c r="M7" s="511"/>
      <c r="N7" s="512"/>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480" t="s">
        <v>89</v>
      </c>
      <c r="B8" s="481"/>
      <c r="C8" s="481"/>
      <c r="D8" s="481"/>
      <c r="E8" s="485" t="str">
        <f t="shared" si="0"/>
        <v>地域活動推進課</v>
      </c>
      <c r="F8" s="486"/>
      <c r="G8" s="486"/>
      <c r="H8" s="486"/>
      <c r="I8" s="486"/>
      <c r="J8" s="486"/>
      <c r="K8" s="486"/>
      <c r="L8" s="486"/>
      <c r="M8" s="486"/>
      <c r="N8" s="487"/>
      <c r="P8" s="493" t="s">
        <v>90</v>
      </c>
      <c r="Q8" s="494"/>
      <c r="R8" s="494"/>
      <c r="S8" s="494"/>
      <c r="T8" s="94" t="str">
        <f>LEFT(E87,1)</f>
        <v>Ａ</v>
      </c>
      <c r="U8" s="506" t="s">
        <v>91</v>
      </c>
      <c r="V8" s="506"/>
      <c r="W8" s="506"/>
      <c r="X8" s="50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474" t="s">
        <v>92</v>
      </c>
      <c r="B9" s="435"/>
      <c r="C9" s="435"/>
      <c r="D9" s="436"/>
      <c r="E9" s="437" t="str">
        <f t="shared" si="0"/>
        <v>市内に活動の拠点を置く市民団体等が、安心して公益的な市民活動を行えるよう、補償制度を運用する。</v>
      </c>
      <c r="F9" s="438"/>
      <c r="G9" s="438"/>
      <c r="H9" s="438"/>
      <c r="I9" s="438"/>
      <c r="J9" s="438"/>
      <c r="K9" s="438"/>
      <c r="L9" s="438"/>
      <c r="M9" s="438"/>
      <c r="N9" s="439"/>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504" t="s">
        <v>93</v>
      </c>
      <c r="Q10" s="505"/>
      <c r="R10" s="505"/>
      <c r="S10" s="505"/>
      <c r="T10" s="47" t="str">
        <f>LEFT(E89,1)</f>
        <v>Ａ</v>
      </c>
      <c r="U10" s="506" t="s">
        <v>94</v>
      </c>
      <c r="V10" s="506"/>
      <c r="W10" s="506"/>
      <c r="X10" s="50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２００の市民団体等が補償制度に登録した。
また、４件の事故を認定し、うち３件について計４２，０００円の補償金が年度内に支払われた。
結果として、市民団体等が安心して活動を継続できるよう支援できた。</v>
      </c>
      <c r="U12" s="497"/>
      <c r="V12" s="497"/>
      <c r="W12" s="497"/>
      <c r="X12" s="498"/>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480" t="s">
        <v>96</v>
      </c>
      <c r="B14" s="481"/>
      <c r="C14" s="481"/>
      <c r="D14" s="481"/>
      <c r="E14" s="482" t="str">
        <f>E51</f>
        <v>■市が直接実施  □一部委託  □全部委託・指定管理  □その他</v>
      </c>
      <c r="F14" s="483"/>
      <c r="G14" s="483"/>
      <c r="H14" s="483"/>
      <c r="I14" s="483"/>
      <c r="J14" s="483"/>
      <c r="K14" s="483"/>
      <c r="L14" s="483"/>
      <c r="M14" s="483"/>
      <c r="N14" s="484"/>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480" t="s">
        <v>97</v>
      </c>
      <c r="B15" s="481"/>
      <c r="C15" s="481"/>
      <c r="D15" s="481"/>
      <c r="E15" s="482" t="str">
        <f>E52</f>
        <v>□国・県の制度　 □国・県の制度＋市独自の制度　 ■市独自の制度</v>
      </c>
      <c r="F15" s="483"/>
      <c r="G15" s="483"/>
      <c r="H15" s="483"/>
      <c r="I15" s="483"/>
      <c r="J15" s="483"/>
      <c r="K15" s="483"/>
      <c r="L15" s="483"/>
      <c r="M15" s="483"/>
      <c r="N15" s="484"/>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488" t="s">
        <v>98</v>
      </c>
      <c r="B16" s="489"/>
      <c r="C16" s="489"/>
      <c r="D16" s="489"/>
      <c r="E16" s="490" t="str">
        <f>E53</f>
        <v>新座市市民公益補償制度取扱要綱</v>
      </c>
      <c r="F16" s="491"/>
      <c r="G16" s="491"/>
      <c r="H16" s="491"/>
      <c r="I16" s="491"/>
      <c r="J16" s="491"/>
      <c r="K16" s="491"/>
      <c r="L16" s="491"/>
      <c r="M16" s="491"/>
      <c r="N16" s="492"/>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1562000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1562000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1559600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2400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0.99846350832266328</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登録団体数　２００団体
事故件数　４件</v>
      </c>
      <c r="F26" s="136"/>
      <c r="G26" s="136"/>
      <c r="H26" s="136"/>
      <c r="I26" s="136"/>
      <c r="J26" s="136"/>
      <c r="K26" s="136"/>
      <c r="L26" s="136"/>
      <c r="M26" s="136"/>
      <c r="N26" s="137"/>
      <c r="O26" s="20"/>
      <c r="P26" s="493" t="s">
        <v>118</v>
      </c>
      <c r="Q26" s="494"/>
      <c r="R26" s="494"/>
      <c r="S26" s="513"/>
      <c r="T26" s="71" t="str">
        <f>E105</f>
        <v>引き続き、補償制度を周知し、市民団体等が安心して活動を行えるよう努めていく。</v>
      </c>
      <c r="U26" s="497"/>
      <c r="V26" s="497"/>
      <c r="W26" s="497"/>
      <c r="X26" s="498"/>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登録団体数</v>
      </c>
      <c r="C33" s="131"/>
      <c r="D33" s="23" t="str">
        <f t="shared" ref="D33:E36" si="1">D70</f>
        <v>団体</v>
      </c>
      <c r="E33" s="129">
        <f t="shared" si="1"/>
        <v>200</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第1節　地域活動</v>
      </c>
      <c r="F42" s="41"/>
      <c r="G42" s="41"/>
      <c r="H42" s="41"/>
      <c r="I42" s="41"/>
      <c r="J42" s="41"/>
      <c r="K42" s="41"/>
      <c r="L42" s="41"/>
      <c r="M42" s="41"/>
      <c r="N42" s="42"/>
      <c r="AA42" s="10">
        <v>1</v>
      </c>
      <c r="AB42" s="10" t="s">
        <v>6</v>
      </c>
    </row>
    <row r="43" spans="1:35" ht="20.100000000000001" customHeight="1" x14ac:dyDescent="0.15">
      <c r="A43" s="39" t="s">
        <v>85</v>
      </c>
      <c r="B43" s="40"/>
      <c r="C43" s="40"/>
      <c r="D43" s="40"/>
      <c r="E43" s="41" t="str">
        <f>AB43</f>
        <v>施策２　ボランティア・市民活動の推進</v>
      </c>
      <c r="F43" s="41"/>
      <c r="G43" s="41"/>
      <c r="H43" s="41"/>
      <c r="I43" s="41"/>
      <c r="J43" s="41"/>
      <c r="K43" s="41"/>
      <c r="L43" s="41"/>
      <c r="M43" s="41"/>
      <c r="N43" s="42"/>
      <c r="AA43" s="10">
        <v>2</v>
      </c>
      <c r="AB43" s="10" t="s">
        <v>14</v>
      </c>
    </row>
    <row r="44" spans="1:35" ht="20.100000000000001" customHeight="1" x14ac:dyDescent="0.15">
      <c r="A44" s="508" t="s">
        <v>88</v>
      </c>
      <c r="B44" s="509"/>
      <c r="C44" s="509"/>
      <c r="D44" s="509"/>
      <c r="E44" s="510" t="s">
        <v>185</v>
      </c>
      <c r="F44" s="511"/>
      <c r="G44" s="511"/>
      <c r="H44" s="511"/>
      <c r="I44" s="511"/>
      <c r="J44" s="511"/>
      <c r="K44" s="511"/>
      <c r="L44" s="511"/>
      <c r="M44" s="511"/>
      <c r="N44" s="512"/>
    </row>
    <row r="45" spans="1:35" ht="20.100000000000001" customHeight="1" x14ac:dyDescent="0.15">
      <c r="A45" s="520" t="s">
        <v>89</v>
      </c>
      <c r="B45" s="521"/>
      <c r="C45" s="521"/>
      <c r="D45" s="521"/>
      <c r="E45" s="525" t="s">
        <v>124</v>
      </c>
      <c r="F45" s="526"/>
      <c r="G45" s="526"/>
      <c r="H45" s="526"/>
      <c r="I45" s="526"/>
      <c r="J45" s="526"/>
      <c r="K45" s="526"/>
      <c r="L45" s="526"/>
      <c r="M45" s="526"/>
      <c r="N45" s="527"/>
    </row>
    <row r="46" spans="1:35" ht="20.100000000000001" customHeight="1" x14ac:dyDescent="0.15">
      <c r="A46" s="514" t="s">
        <v>92</v>
      </c>
      <c r="B46" s="515"/>
      <c r="C46" s="515"/>
      <c r="D46" s="516"/>
      <c r="E46" s="517" t="s">
        <v>186</v>
      </c>
      <c r="F46" s="518"/>
      <c r="G46" s="518"/>
      <c r="H46" s="518"/>
      <c r="I46" s="518"/>
      <c r="J46" s="518"/>
      <c r="K46" s="518"/>
      <c r="L46" s="518"/>
      <c r="M46" s="518"/>
      <c r="N46" s="519"/>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520" t="s">
        <v>96</v>
      </c>
      <c r="B51" s="521"/>
      <c r="C51" s="521"/>
      <c r="D51" s="521"/>
      <c r="E51" s="522" t="str">
        <f>AA52 &amp; "市が直接実施  " &amp; AB52  &amp; "一部委託  "  &amp; AC52 &amp; "全部委託・指定管理  " &amp; AD52 &amp; "その他"</f>
        <v>■市が直接実施  □一部委託  □全部委託・指定管理  □その他</v>
      </c>
      <c r="F51" s="523"/>
      <c r="G51" s="523"/>
      <c r="H51" s="523"/>
      <c r="I51" s="523"/>
      <c r="J51" s="523"/>
      <c r="K51" s="523"/>
      <c r="L51" s="523"/>
      <c r="M51" s="523"/>
      <c r="N51" s="524"/>
    </row>
    <row r="52" spans="1:40" ht="20.100000000000001" customHeight="1" x14ac:dyDescent="0.15">
      <c r="A52" s="520" t="s">
        <v>97</v>
      </c>
      <c r="B52" s="521"/>
      <c r="C52" s="521"/>
      <c r="D52" s="521"/>
      <c r="E52" s="522" t="str">
        <f>AA53 &amp; "国・県の制度　 " &amp; AB53  &amp; "国・県の制度＋市独自の制度　 "  &amp; AC53  &amp; "市独自の制度"</f>
        <v>□国・県の制度　 □国・県の制度＋市独自の制度　 ■市独自の制度</v>
      </c>
      <c r="F52" s="523"/>
      <c r="G52" s="523"/>
      <c r="H52" s="523"/>
      <c r="I52" s="523"/>
      <c r="J52" s="523"/>
      <c r="K52" s="523"/>
      <c r="L52" s="523"/>
      <c r="M52" s="523"/>
      <c r="N52" s="524"/>
      <c r="AA52" s="10" t="s">
        <v>126</v>
      </c>
      <c r="AB52" s="10" t="s">
        <v>127</v>
      </c>
      <c r="AC52" s="10" t="s">
        <v>127</v>
      </c>
      <c r="AD52" s="10" t="s">
        <v>127</v>
      </c>
    </row>
    <row r="53" spans="1:40" ht="20.100000000000001" customHeight="1" thickBot="1" x14ac:dyDescent="0.2">
      <c r="A53" s="528" t="s">
        <v>98</v>
      </c>
      <c r="B53" s="529"/>
      <c r="C53" s="529"/>
      <c r="D53" s="529"/>
      <c r="E53" s="530" t="s">
        <v>187</v>
      </c>
      <c r="F53" s="531"/>
      <c r="G53" s="531"/>
      <c r="H53" s="531"/>
      <c r="I53" s="531"/>
      <c r="J53" s="531"/>
      <c r="K53" s="531"/>
      <c r="L53" s="531"/>
      <c r="M53" s="531"/>
      <c r="N53" s="532"/>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1562000</v>
      </c>
      <c r="F57" s="122"/>
      <c r="G57" s="122">
        <f>IFERROR(HLOOKUP($AF$38,$AA$56:$AI$57,2,FALSE)*1000,"")</f>
        <v>2171000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954</v>
      </c>
      <c r="AE57" s="25">
        <v>1562</v>
      </c>
      <c r="AF57" s="25">
        <v>2171</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1562000</v>
      </c>
      <c r="G58" s="17"/>
      <c r="H58" s="18">
        <f>IFERROR(G57-H59,"")</f>
        <v>2171000</v>
      </c>
      <c r="I58" s="17"/>
      <c r="J58" s="18">
        <f>IFERROR(I57-J59,"")</f>
        <v>0</v>
      </c>
      <c r="K58" s="17"/>
      <c r="L58" s="18">
        <f>IFERROR(K57-L59,"")</f>
        <v>0</v>
      </c>
      <c r="M58" s="17"/>
      <c r="N58" s="19">
        <f>IFERROR(M57-N59,"")</f>
        <v>0</v>
      </c>
      <c r="AA58" s="25">
        <v>0</v>
      </c>
      <c r="AB58" s="25">
        <v>0</v>
      </c>
      <c r="AC58" s="25">
        <v>0</v>
      </c>
      <c r="AD58" s="25">
        <v>624450</v>
      </c>
      <c r="AE58" s="25">
        <v>1559600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1559600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2400</v>
      </c>
      <c r="F61" s="122"/>
      <c r="G61" s="122">
        <f>IFERROR(G57-G60,"")</f>
        <v>2171000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0.99846350832266328</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188</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189</v>
      </c>
      <c r="C70" s="131"/>
      <c r="D70" s="28" t="s">
        <v>190</v>
      </c>
      <c r="E70" s="173">
        <f>IFERROR(HLOOKUP($AE$38,$AA$76:$AI$80,2,FALSE),"")</f>
        <v>200</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200</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533" t="s">
        <v>86</v>
      </c>
      <c r="B85" s="534"/>
      <c r="C85" s="534"/>
      <c r="D85" s="534"/>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533" t="s">
        <v>90</v>
      </c>
      <c r="B87" s="534"/>
      <c r="C87" s="534"/>
      <c r="D87" s="534"/>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544" t="s">
        <v>93</v>
      </c>
      <c r="B89" s="545"/>
      <c r="C89" s="545"/>
      <c r="D89" s="545"/>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533" t="s">
        <v>95</v>
      </c>
      <c r="B91" s="534"/>
      <c r="C91" s="534"/>
      <c r="D91" s="535"/>
      <c r="E91" s="190" t="s">
        <v>191</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533" t="s">
        <v>107</v>
      </c>
      <c r="B98" s="534"/>
      <c r="C98" s="534"/>
      <c r="D98" s="535"/>
      <c r="E98" s="539" t="s">
        <v>141</v>
      </c>
      <c r="F98" s="540"/>
      <c r="G98" s="541" t="s">
        <v>108</v>
      </c>
      <c r="H98" s="542"/>
      <c r="I98" s="542"/>
      <c r="J98" s="542"/>
      <c r="K98" s="542"/>
      <c r="L98" s="542"/>
      <c r="M98" s="542"/>
      <c r="N98" s="543"/>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533" t="s">
        <v>118</v>
      </c>
      <c r="B105" s="534"/>
      <c r="C105" s="534"/>
      <c r="D105" s="535"/>
      <c r="E105" s="536" t="s">
        <v>192</v>
      </c>
      <c r="F105" s="537"/>
      <c r="G105" s="537"/>
      <c r="H105" s="537"/>
      <c r="I105" s="537"/>
      <c r="J105" s="537"/>
      <c r="K105" s="537"/>
      <c r="L105" s="537"/>
      <c r="M105" s="537"/>
      <c r="N105" s="538"/>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544" t="s">
        <v>82</v>
      </c>
      <c r="Q4" s="545"/>
      <c r="R4" s="545"/>
      <c r="S4" s="545"/>
      <c r="T4" s="47" t="str">
        <f>LEFT(E83,1)</f>
        <v>Ｂ</v>
      </c>
      <c r="U4" s="546" t="s">
        <v>83</v>
      </c>
      <c r="V4" s="546"/>
      <c r="W4" s="546"/>
      <c r="X4" s="54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第1節　地域活動</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施策３　国際化の推進</v>
      </c>
      <c r="F6" s="41"/>
      <c r="G6" s="41"/>
      <c r="H6" s="41"/>
      <c r="I6" s="41"/>
      <c r="J6" s="41"/>
      <c r="K6" s="41"/>
      <c r="L6" s="41"/>
      <c r="M6" s="41"/>
      <c r="N6" s="42"/>
      <c r="P6" s="533" t="s">
        <v>86</v>
      </c>
      <c r="Q6" s="534"/>
      <c r="R6" s="534"/>
      <c r="S6" s="534"/>
      <c r="T6" s="47" t="str">
        <f>LEFT(E85,1)</f>
        <v>Ｂ</v>
      </c>
      <c r="U6" s="546" t="s">
        <v>87</v>
      </c>
      <c r="V6" s="546"/>
      <c r="W6" s="546"/>
      <c r="X6" s="54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548" t="s">
        <v>88</v>
      </c>
      <c r="B7" s="549"/>
      <c r="C7" s="549"/>
      <c r="D7" s="549"/>
      <c r="E7" s="550" t="str">
        <f t="shared" si="0"/>
        <v>国際交流</v>
      </c>
      <c r="F7" s="551"/>
      <c r="G7" s="551"/>
      <c r="H7" s="551"/>
      <c r="I7" s="551"/>
      <c r="J7" s="551"/>
      <c r="K7" s="551"/>
      <c r="L7" s="551"/>
      <c r="M7" s="551"/>
      <c r="N7" s="552"/>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555" t="s">
        <v>89</v>
      </c>
      <c r="B8" s="556"/>
      <c r="C8" s="556"/>
      <c r="D8" s="556"/>
      <c r="E8" s="565" t="str">
        <f t="shared" si="0"/>
        <v>地域活動推進課</v>
      </c>
      <c r="F8" s="566"/>
      <c r="G8" s="566"/>
      <c r="H8" s="566"/>
      <c r="I8" s="566"/>
      <c r="J8" s="566"/>
      <c r="K8" s="566"/>
      <c r="L8" s="566"/>
      <c r="M8" s="566"/>
      <c r="N8" s="567"/>
      <c r="P8" s="568" t="s">
        <v>90</v>
      </c>
      <c r="Q8" s="569"/>
      <c r="R8" s="569"/>
      <c r="S8" s="569"/>
      <c r="T8" s="94" t="str">
        <f>LEFT(E87,1)</f>
        <v>Ａ</v>
      </c>
      <c r="U8" s="570" t="s">
        <v>91</v>
      </c>
      <c r="V8" s="570"/>
      <c r="W8" s="570"/>
      <c r="X8" s="571"/>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572" t="s">
        <v>92</v>
      </c>
      <c r="B9" s="573"/>
      <c r="C9" s="573"/>
      <c r="D9" s="574"/>
      <c r="E9" s="575" t="str">
        <f t="shared" si="0"/>
        <v>友好（姉妹）都市提携を締結したフィンランド共和国ユヴァスキュラ市（平成９年）、中華人民共和国済源市（平成１４年）、ドイツ連邦共和国ノイルッピン市（平成１５年）との国際交流を推進する。
また、国際交流デーの実施など、市民が主体となって幅広い国際交流活動を推進する新座市国際交流協会に対し補助を行う。</v>
      </c>
      <c r="F9" s="576"/>
      <c r="G9" s="576"/>
      <c r="H9" s="576"/>
      <c r="I9" s="576"/>
      <c r="J9" s="576"/>
      <c r="K9" s="576"/>
      <c r="L9" s="576"/>
      <c r="M9" s="576"/>
      <c r="N9" s="577"/>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578" t="s">
        <v>93</v>
      </c>
      <c r="Q10" s="579"/>
      <c r="R10" s="579"/>
      <c r="S10" s="579"/>
      <c r="T10" s="47" t="str">
        <f>LEFT(E89,1)</f>
        <v>Ａ</v>
      </c>
      <c r="U10" s="570" t="s">
        <v>94</v>
      </c>
      <c r="V10" s="570"/>
      <c r="W10" s="570"/>
      <c r="X10" s="571"/>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市民が主体となって幅広い国際交流活動を推進する新座市国際交流協会の会員数が、会員の高齢化等が理由で減少しているため、会員数の増加を図る必要がある。</v>
      </c>
      <c r="U12" s="553"/>
      <c r="V12" s="553"/>
      <c r="W12" s="553"/>
      <c r="X12" s="554"/>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555" t="s">
        <v>96</v>
      </c>
      <c r="B14" s="556"/>
      <c r="C14" s="556"/>
      <c r="D14" s="556"/>
      <c r="E14" s="557" t="str">
        <f>E51</f>
        <v>■市が直接実施  □一部委託  □全部委託・指定管理  □その他</v>
      </c>
      <c r="F14" s="558"/>
      <c r="G14" s="558"/>
      <c r="H14" s="558"/>
      <c r="I14" s="558"/>
      <c r="J14" s="558"/>
      <c r="K14" s="558"/>
      <c r="L14" s="558"/>
      <c r="M14" s="558"/>
      <c r="N14" s="559"/>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555" t="s">
        <v>97</v>
      </c>
      <c r="B15" s="556"/>
      <c r="C15" s="556"/>
      <c r="D15" s="556"/>
      <c r="E15" s="557" t="str">
        <f>E52</f>
        <v>□国・県の制度　 □国・県の制度＋市独自の制度　 ■市独自の制度</v>
      </c>
      <c r="F15" s="558"/>
      <c r="G15" s="558"/>
      <c r="H15" s="558"/>
      <c r="I15" s="558"/>
      <c r="J15" s="558"/>
      <c r="K15" s="558"/>
      <c r="L15" s="558"/>
      <c r="M15" s="558"/>
      <c r="N15" s="559"/>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560" t="s">
        <v>98</v>
      </c>
      <c r="B16" s="561"/>
      <c r="C16" s="561"/>
      <c r="D16" s="561"/>
      <c r="E16" s="562" t="str">
        <f>E53</f>
        <v>なし</v>
      </c>
      <c r="F16" s="563"/>
      <c r="G16" s="563"/>
      <c r="H16" s="563"/>
      <c r="I16" s="563"/>
      <c r="J16" s="563"/>
      <c r="K16" s="563"/>
      <c r="L16" s="563"/>
      <c r="M16" s="563"/>
      <c r="N16" s="564"/>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333000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333000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295175</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37825</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0.88641141141141144</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友好（姉妹）都市とクリスマスカード等で交流を図った、
また、新座市国際交流協会に以下のとおり補助を行った。
新座市国際交流協会補助金　150,000円
バス借上料補助金　142,032円</v>
      </c>
      <c r="F26" s="136"/>
      <c r="G26" s="136"/>
      <c r="H26" s="136"/>
      <c r="I26" s="136"/>
      <c r="J26" s="136"/>
      <c r="K26" s="136"/>
      <c r="L26" s="136"/>
      <c r="M26" s="136"/>
      <c r="N26" s="137"/>
      <c r="O26" s="20"/>
      <c r="P26" s="568" t="s">
        <v>118</v>
      </c>
      <c r="Q26" s="569"/>
      <c r="R26" s="569"/>
      <c r="S26" s="580"/>
      <c r="T26" s="71" t="str">
        <f>E105</f>
        <v>引き続き、友好（姉妹）都市との交流及び新座市国際交流協会への補助を実施していく。</v>
      </c>
      <c r="U26" s="553"/>
      <c r="V26" s="553"/>
      <c r="W26" s="553"/>
      <c r="X26" s="554"/>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新座市国際交流協会会員数</v>
      </c>
      <c r="C33" s="131"/>
      <c r="D33" s="23" t="str">
        <f t="shared" ref="D33:E36" si="1">D70</f>
        <v>人・団体</v>
      </c>
      <c r="E33" s="129">
        <f t="shared" si="1"/>
        <v>162</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第1節　地域活動</v>
      </c>
      <c r="F42" s="41"/>
      <c r="G42" s="41"/>
      <c r="H42" s="41"/>
      <c r="I42" s="41"/>
      <c r="J42" s="41"/>
      <c r="K42" s="41"/>
      <c r="L42" s="41"/>
      <c r="M42" s="41"/>
      <c r="N42" s="42"/>
      <c r="AA42" s="10">
        <v>1</v>
      </c>
      <c r="AB42" s="10" t="s">
        <v>6</v>
      </c>
    </row>
    <row r="43" spans="1:35" ht="20.100000000000001" customHeight="1" x14ac:dyDescent="0.15">
      <c r="A43" s="39" t="s">
        <v>85</v>
      </c>
      <c r="B43" s="40"/>
      <c r="C43" s="40"/>
      <c r="D43" s="40"/>
      <c r="E43" s="41" t="str">
        <f>AB43</f>
        <v>施策３　国際化の推進</v>
      </c>
      <c r="F43" s="41"/>
      <c r="G43" s="41"/>
      <c r="H43" s="41"/>
      <c r="I43" s="41"/>
      <c r="J43" s="41"/>
      <c r="K43" s="41"/>
      <c r="L43" s="41"/>
      <c r="M43" s="41"/>
      <c r="N43" s="42"/>
      <c r="AA43" s="10">
        <v>3</v>
      </c>
      <c r="AB43" s="10" t="s">
        <v>16</v>
      </c>
    </row>
    <row r="44" spans="1:35" ht="20.100000000000001" customHeight="1" x14ac:dyDescent="0.15">
      <c r="A44" s="592" t="s">
        <v>88</v>
      </c>
      <c r="B44" s="593"/>
      <c r="C44" s="593"/>
      <c r="D44" s="593"/>
      <c r="E44" s="594" t="s">
        <v>193</v>
      </c>
      <c r="F44" s="595"/>
      <c r="G44" s="595"/>
      <c r="H44" s="595"/>
      <c r="I44" s="595"/>
      <c r="J44" s="595"/>
      <c r="K44" s="595"/>
      <c r="L44" s="595"/>
      <c r="M44" s="595"/>
      <c r="N44" s="596"/>
    </row>
    <row r="45" spans="1:35" ht="20.100000000000001" customHeight="1" x14ac:dyDescent="0.15">
      <c r="A45" s="587" t="s">
        <v>89</v>
      </c>
      <c r="B45" s="588"/>
      <c r="C45" s="588"/>
      <c r="D45" s="588"/>
      <c r="E45" s="597" t="s">
        <v>124</v>
      </c>
      <c r="F45" s="598"/>
      <c r="G45" s="598"/>
      <c r="H45" s="598"/>
      <c r="I45" s="598"/>
      <c r="J45" s="598"/>
      <c r="K45" s="598"/>
      <c r="L45" s="598"/>
      <c r="M45" s="598"/>
      <c r="N45" s="599"/>
    </row>
    <row r="46" spans="1:35" ht="20.100000000000001" customHeight="1" x14ac:dyDescent="0.15">
      <c r="A46" s="581" t="s">
        <v>92</v>
      </c>
      <c r="B46" s="582"/>
      <c r="C46" s="582"/>
      <c r="D46" s="583"/>
      <c r="E46" s="584" t="s">
        <v>194</v>
      </c>
      <c r="F46" s="585"/>
      <c r="G46" s="585"/>
      <c r="H46" s="585"/>
      <c r="I46" s="585"/>
      <c r="J46" s="585"/>
      <c r="K46" s="585"/>
      <c r="L46" s="585"/>
      <c r="M46" s="585"/>
      <c r="N46" s="586"/>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587" t="s">
        <v>96</v>
      </c>
      <c r="B51" s="588"/>
      <c r="C51" s="588"/>
      <c r="D51" s="588"/>
      <c r="E51" s="589" t="str">
        <f>AA52 &amp; "市が直接実施  " &amp; AB52  &amp; "一部委託  "  &amp; AC52 &amp; "全部委託・指定管理  " &amp; AD52 &amp; "その他"</f>
        <v>■市が直接実施  □一部委託  □全部委託・指定管理  □その他</v>
      </c>
      <c r="F51" s="590"/>
      <c r="G51" s="590"/>
      <c r="H51" s="590"/>
      <c r="I51" s="590"/>
      <c r="J51" s="590"/>
      <c r="K51" s="590"/>
      <c r="L51" s="590"/>
      <c r="M51" s="590"/>
      <c r="N51" s="591"/>
    </row>
    <row r="52" spans="1:40" ht="20.100000000000001" customHeight="1" x14ac:dyDescent="0.15">
      <c r="A52" s="587" t="s">
        <v>97</v>
      </c>
      <c r="B52" s="588"/>
      <c r="C52" s="588"/>
      <c r="D52" s="588"/>
      <c r="E52" s="589" t="str">
        <f>AA53 &amp; "国・県の制度　 " &amp; AB53  &amp; "国・県の制度＋市独自の制度　 "  &amp; AC53  &amp; "市独自の制度"</f>
        <v>□国・県の制度　 □国・県の制度＋市独自の制度　 ■市独自の制度</v>
      </c>
      <c r="F52" s="590"/>
      <c r="G52" s="590"/>
      <c r="H52" s="590"/>
      <c r="I52" s="590"/>
      <c r="J52" s="590"/>
      <c r="K52" s="590"/>
      <c r="L52" s="590"/>
      <c r="M52" s="590"/>
      <c r="N52" s="591"/>
      <c r="AA52" s="10" t="s">
        <v>126</v>
      </c>
      <c r="AB52" s="10" t="s">
        <v>127</v>
      </c>
      <c r="AC52" s="10" t="s">
        <v>127</v>
      </c>
      <c r="AD52" s="10" t="s">
        <v>127</v>
      </c>
    </row>
    <row r="53" spans="1:40" ht="20.100000000000001" customHeight="1" thickBot="1" x14ac:dyDescent="0.2">
      <c r="A53" s="600" t="s">
        <v>98</v>
      </c>
      <c r="B53" s="601"/>
      <c r="C53" s="601"/>
      <c r="D53" s="601"/>
      <c r="E53" s="602" t="s">
        <v>163</v>
      </c>
      <c r="F53" s="603"/>
      <c r="G53" s="603"/>
      <c r="H53" s="603"/>
      <c r="I53" s="603"/>
      <c r="J53" s="603"/>
      <c r="K53" s="603"/>
      <c r="L53" s="603"/>
      <c r="M53" s="603"/>
      <c r="N53" s="604"/>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333000</v>
      </c>
      <c r="F57" s="122"/>
      <c r="G57" s="122">
        <f>IFERROR(HLOOKUP($AF$38,$AA$56:$AI$57,2,FALSE)*1000,"")</f>
        <v>313000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441</v>
      </c>
      <c r="AE57" s="25">
        <v>333</v>
      </c>
      <c r="AF57" s="25">
        <v>313</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333000</v>
      </c>
      <c r="G58" s="17"/>
      <c r="H58" s="18">
        <f>IFERROR(G57-H59,"")</f>
        <v>313000</v>
      </c>
      <c r="I58" s="17"/>
      <c r="J58" s="18">
        <f>IFERROR(I57-J59,"")</f>
        <v>0</v>
      </c>
      <c r="K58" s="17"/>
      <c r="L58" s="18">
        <f>IFERROR(K57-L59,"")</f>
        <v>0</v>
      </c>
      <c r="M58" s="17"/>
      <c r="N58" s="19">
        <f>IFERROR(M57-N59,"")</f>
        <v>0</v>
      </c>
      <c r="AA58" s="25">
        <v>0</v>
      </c>
      <c r="AB58" s="25">
        <v>0</v>
      </c>
      <c r="AC58" s="25">
        <v>0</v>
      </c>
      <c r="AD58" s="25">
        <v>248802</v>
      </c>
      <c r="AE58" s="25">
        <v>295175</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295175</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37825</v>
      </c>
      <c r="F61" s="122"/>
      <c r="G61" s="122">
        <f>IFERROR(G57-G60,"")</f>
        <v>313000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0.88641141141141144</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195</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196</v>
      </c>
      <c r="C70" s="131"/>
      <c r="D70" s="28" t="s">
        <v>197</v>
      </c>
      <c r="E70" s="173">
        <f>IFERROR(HLOOKUP($AE$38,$AA$76:$AI$80,2,FALSE),"")</f>
        <v>162</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162</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605" t="s">
        <v>86</v>
      </c>
      <c r="B85" s="606"/>
      <c r="C85" s="606"/>
      <c r="D85" s="606"/>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605" t="s">
        <v>90</v>
      </c>
      <c r="B87" s="606"/>
      <c r="C87" s="606"/>
      <c r="D87" s="606"/>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616" t="s">
        <v>93</v>
      </c>
      <c r="B89" s="617"/>
      <c r="C89" s="617"/>
      <c r="D89" s="617"/>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605" t="s">
        <v>95</v>
      </c>
      <c r="B91" s="606"/>
      <c r="C91" s="606"/>
      <c r="D91" s="607"/>
      <c r="E91" s="190" t="s">
        <v>198</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605" t="s">
        <v>107</v>
      </c>
      <c r="B98" s="606"/>
      <c r="C98" s="606"/>
      <c r="D98" s="607"/>
      <c r="E98" s="611" t="s">
        <v>141</v>
      </c>
      <c r="F98" s="612"/>
      <c r="G98" s="613" t="s">
        <v>108</v>
      </c>
      <c r="H98" s="614"/>
      <c r="I98" s="614"/>
      <c r="J98" s="614"/>
      <c r="K98" s="614"/>
      <c r="L98" s="614"/>
      <c r="M98" s="614"/>
      <c r="N98" s="615"/>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605" t="s">
        <v>118</v>
      </c>
      <c r="B105" s="606"/>
      <c r="C105" s="606"/>
      <c r="D105" s="607"/>
      <c r="E105" s="608" t="s">
        <v>199</v>
      </c>
      <c r="F105" s="609"/>
      <c r="G105" s="609"/>
      <c r="H105" s="609"/>
      <c r="I105" s="609"/>
      <c r="J105" s="609"/>
      <c r="K105" s="609"/>
      <c r="L105" s="609"/>
      <c r="M105" s="609"/>
      <c r="N105" s="610"/>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616" t="s">
        <v>82</v>
      </c>
      <c r="Q4" s="617"/>
      <c r="R4" s="617"/>
      <c r="S4" s="617"/>
      <c r="T4" s="47" t="str">
        <f>LEFT(E83,1)</f>
        <v>Ｂ</v>
      </c>
      <c r="U4" s="618" t="s">
        <v>83</v>
      </c>
      <c r="V4" s="618"/>
      <c r="W4" s="618"/>
      <c r="X4" s="619"/>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中小企業の経営基盤の強化</v>
      </c>
      <c r="F6" s="41"/>
      <c r="G6" s="41"/>
      <c r="H6" s="41"/>
      <c r="I6" s="41"/>
      <c r="J6" s="41"/>
      <c r="K6" s="41"/>
      <c r="L6" s="41"/>
      <c r="M6" s="41"/>
      <c r="N6" s="42"/>
      <c r="P6" s="605" t="s">
        <v>86</v>
      </c>
      <c r="Q6" s="606"/>
      <c r="R6" s="606"/>
      <c r="S6" s="606"/>
      <c r="T6" s="47" t="str">
        <f>LEFT(E85,1)</f>
        <v>Ｂ</v>
      </c>
      <c r="U6" s="618" t="s">
        <v>87</v>
      </c>
      <c r="V6" s="618"/>
      <c r="W6" s="618"/>
      <c r="X6" s="619"/>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620" t="s">
        <v>88</v>
      </c>
      <c r="B7" s="621"/>
      <c r="C7" s="621"/>
      <c r="D7" s="621"/>
      <c r="E7" s="622" t="str">
        <f t="shared" si="0"/>
        <v>中小企業融資</v>
      </c>
      <c r="F7" s="623"/>
      <c r="G7" s="623"/>
      <c r="H7" s="623"/>
      <c r="I7" s="623"/>
      <c r="J7" s="623"/>
      <c r="K7" s="623"/>
      <c r="L7" s="623"/>
      <c r="M7" s="623"/>
      <c r="N7" s="624"/>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627" t="s">
        <v>89</v>
      </c>
      <c r="B8" s="628"/>
      <c r="C8" s="628"/>
      <c r="D8" s="628"/>
      <c r="E8" s="637" t="str">
        <f t="shared" si="0"/>
        <v>産業振興課</v>
      </c>
      <c r="F8" s="638"/>
      <c r="G8" s="638"/>
      <c r="H8" s="638"/>
      <c r="I8" s="638"/>
      <c r="J8" s="638"/>
      <c r="K8" s="638"/>
      <c r="L8" s="638"/>
      <c r="M8" s="638"/>
      <c r="N8" s="639"/>
      <c r="P8" s="640" t="s">
        <v>90</v>
      </c>
      <c r="Q8" s="641"/>
      <c r="R8" s="641"/>
      <c r="S8" s="641"/>
      <c r="T8" s="94" t="str">
        <f>LEFT(E87,1)</f>
        <v>Ａ</v>
      </c>
      <c r="U8" s="642" t="s">
        <v>91</v>
      </c>
      <c r="V8" s="642"/>
      <c r="W8" s="642"/>
      <c r="X8" s="643"/>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644" t="s">
        <v>92</v>
      </c>
      <c r="B9" s="645"/>
      <c r="C9" s="645"/>
      <c r="D9" s="646"/>
      <c r="E9" s="647" t="str">
        <f t="shared" si="0"/>
        <v>中小企業の事業振興を図るため、市と金融機関との協定に基づき、事業資金の融資制度を運用する。
また、市内における創業を促進し、雇用の創出及び地域経済の活性化を図るため、創業に係る資金融資を受けた者に対して、利子補給を行う。</v>
      </c>
      <c r="F9" s="648"/>
      <c r="G9" s="648"/>
      <c r="H9" s="648"/>
      <c r="I9" s="648"/>
      <c r="J9" s="648"/>
      <c r="K9" s="648"/>
      <c r="L9" s="648"/>
      <c r="M9" s="648"/>
      <c r="N9" s="649"/>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650" t="s">
        <v>93</v>
      </c>
      <c r="Q10" s="651"/>
      <c r="R10" s="651"/>
      <c r="S10" s="651"/>
      <c r="T10" s="47" t="str">
        <f>LEFT(E89,1)</f>
        <v>Ａ</v>
      </c>
      <c r="U10" s="642" t="s">
        <v>94</v>
      </c>
      <c r="V10" s="642"/>
      <c r="W10" s="642"/>
      <c r="X10" s="643"/>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中小企業利子補給金の交付を通じ、市内事業者の経営の安定化支援につながった。
また、新規創業利子補給金の交付を通じ、起業後の経営が不安な時期の支援につながった。</v>
      </c>
      <c r="U12" s="625"/>
      <c r="V12" s="625"/>
      <c r="W12" s="625"/>
      <c r="X12" s="626"/>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627" t="s">
        <v>96</v>
      </c>
      <c r="B14" s="628"/>
      <c r="C14" s="628"/>
      <c r="D14" s="628"/>
      <c r="E14" s="629" t="str">
        <f>E51</f>
        <v>■市が直接実施  □一部委託  □全部委託・指定管理  □その他</v>
      </c>
      <c r="F14" s="630"/>
      <c r="G14" s="630"/>
      <c r="H14" s="630"/>
      <c r="I14" s="630"/>
      <c r="J14" s="630"/>
      <c r="K14" s="630"/>
      <c r="L14" s="630"/>
      <c r="M14" s="630"/>
      <c r="N14" s="631"/>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627" t="s">
        <v>97</v>
      </c>
      <c r="B15" s="628"/>
      <c r="C15" s="628"/>
      <c r="D15" s="628"/>
      <c r="E15" s="629" t="str">
        <f>E52</f>
        <v>□国・県の制度　 □国・県の制度＋市独自の制度　 ■市独自の制度</v>
      </c>
      <c r="F15" s="630"/>
      <c r="G15" s="630"/>
      <c r="H15" s="630"/>
      <c r="I15" s="630"/>
      <c r="J15" s="630"/>
      <c r="K15" s="630"/>
      <c r="L15" s="630"/>
      <c r="M15" s="630"/>
      <c r="N15" s="631"/>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632" t="s">
        <v>98</v>
      </c>
      <c r="B16" s="633"/>
      <c r="C16" s="633"/>
      <c r="D16" s="633"/>
      <c r="E16" s="634" t="str">
        <f>E53</f>
        <v>新座市中小企業融資規則、新座市緊急運転資金融資規則、新座市緊急運転資金融資規則等</v>
      </c>
      <c r="F16" s="635"/>
      <c r="G16" s="635"/>
      <c r="H16" s="635"/>
      <c r="I16" s="635"/>
      <c r="J16" s="635"/>
      <c r="K16" s="635"/>
      <c r="L16" s="635"/>
      <c r="M16" s="635"/>
      <c r="N16" s="636"/>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21469000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21469000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20049780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1419220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0.93389445246634684</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市と金融機関との協定に基づき運用する市制度融資利用者に対し支払利息の一部を市が補給した（中小企業利子補給金）。
また、日本政策金融公庫の融資利用者に対し支払利息の一部を市が補給した（新規創業利子補給金）。</v>
      </c>
      <c r="F26" s="136"/>
      <c r="G26" s="136"/>
      <c r="H26" s="136"/>
      <c r="I26" s="136"/>
      <c r="J26" s="136"/>
      <c r="K26" s="136"/>
      <c r="L26" s="136"/>
      <c r="M26" s="136"/>
      <c r="N26" s="137"/>
      <c r="O26" s="20"/>
      <c r="P26" s="640" t="s">
        <v>118</v>
      </c>
      <c r="Q26" s="641"/>
      <c r="R26" s="641"/>
      <c r="S26" s="652"/>
      <c r="T26" s="71" t="str">
        <f>E105</f>
        <v>引き続き、市融資制度の運用し中小企業利子補給金の交付及び新規創業利子補給金の交付を通じて、市内事業者の経営の安定化を支援する。</v>
      </c>
      <c r="U26" s="625"/>
      <c r="V26" s="625"/>
      <c r="W26" s="625"/>
      <c r="X26" s="626"/>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中小企業利子補給金</v>
      </c>
      <c r="C33" s="131"/>
      <c r="D33" s="23" t="str">
        <f t="shared" ref="D33:E36" si="1">D70</f>
        <v>円</v>
      </c>
      <c r="E33" s="132">
        <f t="shared" si="1"/>
        <v>16915756</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新規創業利子補給金</v>
      </c>
      <c r="C34" s="131"/>
      <c r="D34" s="23" t="str">
        <f t="shared" si="1"/>
        <v>円</v>
      </c>
      <c r="E34" s="132">
        <f t="shared" si="1"/>
        <v>796434</v>
      </c>
      <c r="F34" s="132"/>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施策１　中小企業の経営基盤の強化</v>
      </c>
      <c r="F43" s="41"/>
      <c r="G43" s="41"/>
      <c r="H43" s="41"/>
      <c r="I43" s="41"/>
      <c r="J43" s="41"/>
      <c r="K43" s="41"/>
      <c r="L43" s="41"/>
      <c r="M43" s="41"/>
      <c r="N43" s="42"/>
      <c r="AA43" s="10">
        <v>1</v>
      </c>
      <c r="AB43" s="10" t="s">
        <v>19</v>
      </c>
    </row>
    <row r="44" spans="1:35" ht="20.100000000000001" customHeight="1" x14ac:dyDescent="0.15">
      <c r="A44" s="664" t="s">
        <v>88</v>
      </c>
      <c r="B44" s="665"/>
      <c r="C44" s="665"/>
      <c r="D44" s="665"/>
      <c r="E44" s="666" t="s">
        <v>200</v>
      </c>
      <c r="F44" s="667"/>
      <c r="G44" s="667"/>
      <c r="H44" s="667"/>
      <c r="I44" s="667"/>
      <c r="J44" s="667"/>
      <c r="K44" s="667"/>
      <c r="L44" s="667"/>
      <c r="M44" s="667"/>
      <c r="N44" s="668"/>
    </row>
    <row r="45" spans="1:35" ht="20.100000000000001" customHeight="1" x14ac:dyDescent="0.15">
      <c r="A45" s="659" t="s">
        <v>89</v>
      </c>
      <c r="B45" s="660"/>
      <c r="C45" s="660"/>
      <c r="D45" s="660"/>
      <c r="E45" s="669" t="s">
        <v>201</v>
      </c>
      <c r="F45" s="670"/>
      <c r="G45" s="670"/>
      <c r="H45" s="670"/>
      <c r="I45" s="670"/>
      <c r="J45" s="670"/>
      <c r="K45" s="670"/>
      <c r="L45" s="670"/>
      <c r="M45" s="670"/>
      <c r="N45" s="671"/>
    </row>
    <row r="46" spans="1:35" ht="20.100000000000001" customHeight="1" x14ac:dyDescent="0.15">
      <c r="A46" s="653" t="s">
        <v>92</v>
      </c>
      <c r="B46" s="654"/>
      <c r="C46" s="654"/>
      <c r="D46" s="655"/>
      <c r="E46" s="656" t="s">
        <v>202</v>
      </c>
      <c r="F46" s="657"/>
      <c r="G46" s="657"/>
      <c r="H46" s="657"/>
      <c r="I46" s="657"/>
      <c r="J46" s="657"/>
      <c r="K46" s="657"/>
      <c r="L46" s="657"/>
      <c r="M46" s="657"/>
      <c r="N46" s="658"/>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659" t="s">
        <v>96</v>
      </c>
      <c r="B51" s="660"/>
      <c r="C51" s="660"/>
      <c r="D51" s="660"/>
      <c r="E51" s="661" t="str">
        <f>AA52 &amp; "市が直接実施  " &amp; AB52  &amp; "一部委託  "  &amp; AC52 &amp; "全部委託・指定管理  " &amp; AD52 &amp; "その他"</f>
        <v>■市が直接実施  □一部委託  □全部委託・指定管理  □その他</v>
      </c>
      <c r="F51" s="662"/>
      <c r="G51" s="662"/>
      <c r="H51" s="662"/>
      <c r="I51" s="662"/>
      <c r="J51" s="662"/>
      <c r="K51" s="662"/>
      <c r="L51" s="662"/>
      <c r="M51" s="662"/>
      <c r="N51" s="663"/>
    </row>
    <row r="52" spans="1:40" ht="20.100000000000001" customHeight="1" x14ac:dyDescent="0.15">
      <c r="A52" s="659" t="s">
        <v>97</v>
      </c>
      <c r="B52" s="660"/>
      <c r="C52" s="660"/>
      <c r="D52" s="660"/>
      <c r="E52" s="661" t="str">
        <f>AA53 &amp; "国・県の制度　 " &amp; AB53  &amp; "国・県の制度＋市独自の制度　 "  &amp; AC53  &amp; "市独自の制度"</f>
        <v>□国・県の制度　 □国・県の制度＋市独自の制度　 ■市独自の制度</v>
      </c>
      <c r="F52" s="662"/>
      <c r="G52" s="662"/>
      <c r="H52" s="662"/>
      <c r="I52" s="662"/>
      <c r="J52" s="662"/>
      <c r="K52" s="662"/>
      <c r="L52" s="662"/>
      <c r="M52" s="662"/>
      <c r="N52" s="663"/>
      <c r="AA52" s="10" t="s">
        <v>126</v>
      </c>
      <c r="AB52" s="10" t="s">
        <v>127</v>
      </c>
      <c r="AC52" s="10" t="s">
        <v>127</v>
      </c>
      <c r="AD52" s="10" t="s">
        <v>127</v>
      </c>
    </row>
    <row r="53" spans="1:40" ht="20.100000000000001" customHeight="1" thickBot="1" x14ac:dyDescent="0.2">
      <c r="A53" s="672" t="s">
        <v>98</v>
      </c>
      <c r="B53" s="673"/>
      <c r="C53" s="673"/>
      <c r="D53" s="673"/>
      <c r="E53" s="674" t="s">
        <v>203</v>
      </c>
      <c r="F53" s="675"/>
      <c r="G53" s="675"/>
      <c r="H53" s="675"/>
      <c r="I53" s="675"/>
      <c r="J53" s="675"/>
      <c r="K53" s="675"/>
      <c r="L53" s="675"/>
      <c r="M53" s="675"/>
      <c r="N53" s="676"/>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21469000</v>
      </c>
      <c r="F57" s="122"/>
      <c r="G57" s="122">
        <f>IFERROR(HLOOKUP($AF$38,$AA$56:$AI$57,2,FALSE)*1000,"")</f>
        <v>26555000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17097</v>
      </c>
      <c r="AE57" s="25">
        <v>21469</v>
      </c>
      <c r="AF57" s="25">
        <v>26555</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21469000</v>
      </c>
      <c r="G58" s="17"/>
      <c r="H58" s="18">
        <f>IFERROR(G57-H59,"")</f>
        <v>26555000</v>
      </c>
      <c r="I58" s="17"/>
      <c r="J58" s="18">
        <f>IFERROR(I57-J59,"")</f>
        <v>0</v>
      </c>
      <c r="K58" s="17"/>
      <c r="L58" s="18">
        <f>IFERROR(K57-L59,"")</f>
        <v>0</v>
      </c>
      <c r="M58" s="17"/>
      <c r="N58" s="19">
        <f>IFERROR(M57-N59,"")</f>
        <v>0</v>
      </c>
      <c r="AA58" s="25">
        <v>0</v>
      </c>
      <c r="AB58" s="25">
        <v>0</v>
      </c>
      <c r="AC58" s="25">
        <v>0</v>
      </c>
      <c r="AD58" s="25">
        <v>9434095</v>
      </c>
      <c r="AE58" s="25">
        <v>20049780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20049780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1419220</v>
      </c>
      <c r="F61" s="122"/>
      <c r="G61" s="122">
        <f>IFERROR(G57-G60,"")</f>
        <v>26555000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0.93389445246634684</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204</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205</v>
      </c>
      <c r="C70" s="131"/>
      <c r="D70" s="28" t="s">
        <v>132</v>
      </c>
      <c r="E70" s="173">
        <f>IFERROR(HLOOKUP($AE$38,$AA$76:$AI$80,2,FALSE),"")</f>
        <v>16915756</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206</v>
      </c>
      <c r="C71" s="131"/>
      <c r="D71" s="28" t="s">
        <v>132</v>
      </c>
      <c r="E71" s="173">
        <f>IFERROR(HLOOKUP($AE$38,$AA$76:$AI$80,3,FALSE),"")</f>
        <v>796434</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16915756</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796434</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677" t="s">
        <v>86</v>
      </c>
      <c r="B85" s="678"/>
      <c r="C85" s="678"/>
      <c r="D85" s="678"/>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677" t="s">
        <v>90</v>
      </c>
      <c r="B87" s="678"/>
      <c r="C87" s="678"/>
      <c r="D87" s="678"/>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688" t="s">
        <v>93</v>
      </c>
      <c r="B89" s="689"/>
      <c r="C89" s="689"/>
      <c r="D89" s="689"/>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677" t="s">
        <v>95</v>
      </c>
      <c r="B91" s="678"/>
      <c r="C91" s="678"/>
      <c r="D91" s="679"/>
      <c r="E91" s="190" t="s">
        <v>207</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677" t="s">
        <v>107</v>
      </c>
      <c r="B98" s="678"/>
      <c r="C98" s="678"/>
      <c r="D98" s="679"/>
      <c r="E98" s="683" t="s">
        <v>141</v>
      </c>
      <c r="F98" s="684"/>
      <c r="G98" s="685" t="s">
        <v>108</v>
      </c>
      <c r="H98" s="686"/>
      <c r="I98" s="686"/>
      <c r="J98" s="686"/>
      <c r="K98" s="686"/>
      <c r="L98" s="686"/>
      <c r="M98" s="686"/>
      <c r="N98" s="687"/>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677" t="s">
        <v>118</v>
      </c>
      <c r="B105" s="678"/>
      <c r="C105" s="678"/>
      <c r="D105" s="679"/>
      <c r="E105" s="680" t="s">
        <v>208</v>
      </c>
      <c r="F105" s="681"/>
      <c r="G105" s="681"/>
      <c r="H105" s="681"/>
      <c r="I105" s="681"/>
      <c r="J105" s="681"/>
      <c r="K105" s="681"/>
      <c r="L105" s="681"/>
      <c r="M105" s="681"/>
      <c r="N105" s="682"/>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688" t="s">
        <v>82</v>
      </c>
      <c r="Q4" s="689"/>
      <c r="R4" s="689"/>
      <c r="S4" s="689"/>
      <c r="T4" s="47" t="str">
        <f>LEFT(E83,1)</f>
        <v>Ｂ</v>
      </c>
      <c r="U4" s="690" t="s">
        <v>83</v>
      </c>
      <c r="V4" s="690"/>
      <c r="W4" s="690"/>
      <c r="X4" s="691"/>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中小企業の経営基盤の強化</v>
      </c>
      <c r="F6" s="41"/>
      <c r="G6" s="41"/>
      <c r="H6" s="41"/>
      <c r="I6" s="41"/>
      <c r="J6" s="41"/>
      <c r="K6" s="41"/>
      <c r="L6" s="41"/>
      <c r="M6" s="41"/>
      <c r="N6" s="42"/>
      <c r="P6" s="677" t="s">
        <v>86</v>
      </c>
      <c r="Q6" s="678"/>
      <c r="R6" s="678"/>
      <c r="S6" s="678"/>
      <c r="T6" s="47" t="str">
        <f>LEFT(E85,1)</f>
        <v>Ａ</v>
      </c>
      <c r="U6" s="690" t="s">
        <v>87</v>
      </c>
      <c r="V6" s="690"/>
      <c r="W6" s="690"/>
      <c r="X6" s="691"/>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692" t="s">
        <v>88</v>
      </c>
      <c r="B7" s="693"/>
      <c r="C7" s="693"/>
      <c r="D7" s="693"/>
      <c r="E7" s="694" t="str">
        <f t="shared" si="0"/>
        <v>にいざビジネスサポート</v>
      </c>
      <c r="F7" s="695"/>
      <c r="G7" s="695"/>
      <c r="H7" s="695"/>
      <c r="I7" s="695"/>
      <c r="J7" s="695"/>
      <c r="K7" s="695"/>
      <c r="L7" s="695"/>
      <c r="M7" s="695"/>
      <c r="N7" s="696"/>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699" t="s">
        <v>89</v>
      </c>
      <c r="B8" s="700"/>
      <c r="C8" s="700"/>
      <c r="D8" s="700"/>
      <c r="E8" s="709" t="str">
        <f t="shared" si="0"/>
        <v>産業振興課</v>
      </c>
      <c r="F8" s="710"/>
      <c r="G8" s="710"/>
      <c r="H8" s="710"/>
      <c r="I8" s="710"/>
      <c r="J8" s="710"/>
      <c r="K8" s="710"/>
      <c r="L8" s="710"/>
      <c r="M8" s="710"/>
      <c r="N8" s="711"/>
      <c r="P8" s="712" t="s">
        <v>90</v>
      </c>
      <c r="Q8" s="713"/>
      <c r="R8" s="713"/>
      <c r="S8" s="713"/>
      <c r="T8" s="94" t="str">
        <f>LEFT(E87,1)</f>
        <v>Ａ</v>
      </c>
      <c r="U8" s="714" t="s">
        <v>91</v>
      </c>
      <c r="V8" s="714"/>
      <c r="W8" s="714"/>
      <c r="X8" s="71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716" t="s">
        <v>92</v>
      </c>
      <c r="B9" s="717"/>
      <c r="C9" s="717"/>
      <c r="D9" s="718"/>
      <c r="E9" s="719" t="str">
        <f t="shared" si="0"/>
        <v>市内中小企業の事業振興を図るため、「にいざビジネスサポート事業」として「経営のワンストップ相談窓口」を設置し、専門家等による売上改善、拡大に繋がる提案、事業承継支援等のビジネスコンサルティング業務を行う。
また、補助金支援策を併せて実施し、ワンストップ窓口体制と相乗効果を図ることで、経営課題解決の一層の支援を図る。</v>
      </c>
      <c r="F9" s="720"/>
      <c r="G9" s="720"/>
      <c r="H9" s="720"/>
      <c r="I9" s="720"/>
      <c r="J9" s="720"/>
      <c r="K9" s="720"/>
      <c r="L9" s="720"/>
      <c r="M9" s="720"/>
      <c r="N9" s="721"/>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722" t="s">
        <v>93</v>
      </c>
      <c r="Q10" s="723"/>
      <c r="R10" s="723"/>
      <c r="S10" s="723"/>
      <c r="T10" s="47" t="str">
        <f>LEFT(E89,1)</f>
        <v>Ａ</v>
      </c>
      <c r="U10" s="714" t="s">
        <v>94</v>
      </c>
      <c r="V10" s="714"/>
      <c r="W10" s="714"/>
      <c r="X10" s="71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本事業は、専門家による経営コンサルティングを通じて「企業の本業支援を行い、事業者の最大の経営課題である売上改善等のサポートを行う」ことを目的に実施しており、このような課題解決を求める事業者から、多くの利用をいただいている（令和５年度の経営相談稼働率８８％(相談実績数／相談枠総コマ数)）。
また、創業を目指す方・創業間もない方向けの経営の基本を学ぶ講座（特定創業支援事業）も多く利用いただいている（講座実施回数：96回　受講者数：24名）。</v>
      </c>
      <c r="U12" s="697"/>
      <c r="V12" s="697"/>
      <c r="W12" s="697"/>
      <c r="X12" s="698"/>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699" t="s">
        <v>96</v>
      </c>
      <c r="B14" s="700"/>
      <c r="C14" s="700"/>
      <c r="D14" s="700"/>
      <c r="E14" s="701" t="str">
        <f>E51</f>
        <v>■市が直接実施  ■一部委託  □全部委託・指定管理  □その他</v>
      </c>
      <c r="F14" s="702"/>
      <c r="G14" s="702"/>
      <c r="H14" s="702"/>
      <c r="I14" s="702"/>
      <c r="J14" s="702"/>
      <c r="K14" s="702"/>
      <c r="L14" s="702"/>
      <c r="M14" s="702"/>
      <c r="N14" s="703"/>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699" t="s">
        <v>97</v>
      </c>
      <c r="B15" s="700"/>
      <c r="C15" s="700"/>
      <c r="D15" s="700"/>
      <c r="E15" s="701" t="str">
        <f>E52</f>
        <v>□国・県の制度　 □国・県の制度＋市独自の制度　 ■市独自の制度</v>
      </c>
      <c r="F15" s="702"/>
      <c r="G15" s="702"/>
      <c r="H15" s="702"/>
      <c r="I15" s="702"/>
      <c r="J15" s="702"/>
      <c r="K15" s="702"/>
      <c r="L15" s="702"/>
      <c r="M15" s="702"/>
      <c r="N15" s="703"/>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704" t="s">
        <v>98</v>
      </c>
      <c r="B16" s="705"/>
      <c r="C16" s="705"/>
      <c r="D16" s="705"/>
      <c r="E16" s="706" t="str">
        <f>E53</f>
        <v>にいざビジネスサポート事業実施要綱</v>
      </c>
      <c r="F16" s="707"/>
      <c r="G16" s="707"/>
      <c r="H16" s="707"/>
      <c r="I16" s="707"/>
      <c r="J16" s="707"/>
      <c r="K16" s="707"/>
      <c r="L16" s="707"/>
      <c r="M16" s="707"/>
      <c r="N16" s="708"/>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Ⅱ</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7108000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7108000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6483570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624430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0.91215109735509281</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市役所内に「経営のワンストップ相談窓口」を設置し、専門家（中小企業診断士）が相談企業の経営状況をヒアリングした上、経営課題を洗い出し、売上拡大や経営課題解決に繋がる提案等の経営相談業務を行った。経営上のあらゆる分野の相談に対応し、「何度でも」「無料で」「結果が出るまで」「伴走型で」をコンセプトとして支援した。
実施日：毎週水曜日及び金曜日午後２時～午後５時（１回１時間の相談時間で１日３コマ）
販路拡大等に資する市独自の補助制度も併せて実施した。</v>
      </c>
      <c r="F26" s="136"/>
      <c r="G26" s="136"/>
      <c r="H26" s="136"/>
      <c r="I26" s="136"/>
      <c r="J26" s="136"/>
      <c r="K26" s="136"/>
      <c r="L26" s="136"/>
      <c r="M26" s="136"/>
      <c r="N26" s="137"/>
      <c r="O26" s="20"/>
      <c r="P26" s="712" t="s">
        <v>118</v>
      </c>
      <c r="Q26" s="713"/>
      <c r="R26" s="713"/>
      <c r="S26" s="724"/>
      <c r="T26" s="71" t="str">
        <f>E105</f>
        <v>本事業の中軸である経営コンサルティング業務は引き続き実施していくが、今後、市内事業者同士で交流が持てるイベントの実施など、にいざビジネスサポート事業として、より効果的な事業者支援を進めていく。</v>
      </c>
      <c r="U26" s="697"/>
      <c r="V26" s="697"/>
      <c r="W26" s="697"/>
      <c r="X26" s="698"/>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経営相談実績件数</v>
      </c>
      <c r="C33" s="131"/>
      <c r="D33" s="23" t="str">
        <f t="shared" ref="D33:E36" si="1">D70</f>
        <v>件</v>
      </c>
      <c r="E33" s="129">
        <f t="shared" si="1"/>
        <v>309</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新座市中小企業者ＩＴ・ＤＸ導入費補助金</v>
      </c>
      <c r="C34" s="131"/>
      <c r="D34" s="23" t="str">
        <f t="shared" si="1"/>
        <v>円</v>
      </c>
      <c r="E34" s="132">
        <f t="shared" si="1"/>
        <v>2001000</v>
      </c>
      <c r="F34" s="132"/>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新座市経営革新計画支援事業補助金</v>
      </c>
      <c r="C35" s="131"/>
      <c r="D35" s="23" t="str">
        <f t="shared" si="1"/>
        <v>円</v>
      </c>
      <c r="E35" s="132">
        <f t="shared" si="1"/>
        <v>875000</v>
      </c>
      <c r="F35" s="132"/>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新座市小規模事業者持続化補助金</v>
      </c>
      <c r="C36" s="145"/>
      <c r="D36" s="24" t="str">
        <f t="shared" si="1"/>
        <v>円</v>
      </c>
      <c r="E36" s="146">
        <f t="shared" si="1"/>
        <v>924000</v>
      </c>
      <c r="F36" s="146"/>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施策１　中小企業の経営基盤の強化</v>
      </c>
      <c r="F43" s="41"/>
      <c r="G43" s="41"/>
      <c r="H43" s="41"/>
      <c r="I43" s="41"/>
      <c r="J43" s="41"/>
      <c r="K43" s="41"/>
      <c r="L43" s="41"/>
      <c r="M43" s="41"/>
      <c r="N43" s="42"/>
      <c r="AA43" s="10">
        <v>1</v>
      </c>
      <c r="AB43" s="10" t="s">
        <v>19</v>
      </c>
    </row>
    <row r="44" spans="1:35" ht="20.100000000000001" customHeight="1" x14ac:dyDescent="0.15">
      <c r="A44" s="736" t="s">
        <v>88</v>
      </c>
      <c r="B44" s="737"/>
      <c r="C44" s="737"/>
      <c r="D44" s="737"/>
      <c r="E44" s="738" t="s">
        <v>209</v>
      </c>
      <c r="F44" s="739"/>
      <c r="G44" s="739"/>
      <c r="H44" s="739"/>
      <c r="I44" s="739"/>
      <c r="J44" s="739"/>
      <c r="K44" s="739"/>
      <c r="L44" s="739"/>
      <c r="M44" s="739"/>
      <c r="N44" s="740"/>
    </row>
    <row r="45" spans="1:35" ht="20.100000000000001" customHeight="1" x14ac:dyDescent="0.15">
      <c r="A45" s="731" t="s">
        <v>89</v>
      </c>
      <c r="B45" s="732"/>
      <c r="C45" s="732"/>
      <c r="D45" s="732"/>
      <c r="E45" s="741" t="s">
        <v>201</v>
      </c>
      <c r="F45" s="742"/>
      <c r="G45" s="742"/>
      <c r="H45" s="742"/>
      <c r="I45" s="742"/>
      <c r="J45" s="742"/>
      <c r="K45" s="742"/>
      <c r="L45" s="742"/>
      <c r="M45" s="742"/>
      <c r="N45" s="743"/>
    </row>
    <row r="46" spans="1:35" ht="20.100000000000001" customHeight="1" x14ac:dyDescent="0.15">
      <c r="A46" s="725" t="s">
        <v>92</v>
      </c>
      <c r="B46" s="726"/>
      <c r="C46" s="726"/>
      <c r="D46" s="727"/>
      <c r="E46" s="728" t="s">
        <v>210</v>
      </c>
      <c r="F46" s="729"/>
      <c r="G46" s="729"/>
      <c r="H46" s="729"/>
      <c r="I46" s="729"/>
      <c r="J46" s="729"/>
      <c r="K46" s="729"/>
      <c r="L46" s="729"/>
      <c r="M46" s="729"/>
      <c r="N46" s="730"/>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731" t="s">
        <v>96</v>
      </c>
      <c r="B51" s="732"/>
      <c r="C51" s="732"/>
      <c r="D51" s="732"/>
      <c r="E51" s="733" t="str">
        <f>AA52 &amp; "市が直接実施  " &amp; AB52  &amp; "一部委託  "  &amp; AC52 &amp; "全部委託・指定管理  " &amp; AD52 &amp; "その他"</f>
        <v>■市が直接実施  ■一部委託  □全部委託・指定管理  □その他</v>
      </c>
      <c r="F51" s="734"/>
      <c r="G51" s="734"/>
      <c r="H51" s="734"/>
      <c r="I51" s="734"/>
      <c r="J51" s="734"/>
      <c r="K51" s="734"/>
      <c r="L51" s="734"/>
      <c r="M51" s="734"/>
      <c r="N51" s="735"/>
    </row>
    <row r="52" spans="1:40" ht="20.100000000000001" customHeight="1" x14ac:dyDescent="0.15">
      <c r="A52" s="731" t="s">
        <v>97</v>
      </c>
      <c r="B52" s="732"/>
      <c r="C52" s="732"/>
      <c r="D52" s="732"/>
      <c r="E52" s="733" t="str">
        <f>AA53 &amp; "国・県の制度　 " &amp; AB53  &amp; "国・県の制度＋市独自の制度　 "  &amp; AC53  &amp; "市独自の制度"</f>
        <v>□国・県の制度　 □国・県の制度＋市独自の制度　 ■市独自の制度</v>
      </c>
      <c r="F52" s="734"/>
      <c r="G52" s="734"/>
      <c r="H52" s="734"/>
      <c r="I52" s="734"/>
      <c r="J52" s="734"/>
      <c r="K52" s="734"/>
      <c r="L52" s="734"/>
      <c r="M52" s="734"/>
      <c r="N52" s="735"/>
      <c r="AA52" s="10" t="s">
        <v>126</v>
      </c>
      <c r="AB52" s="10" t="s">
        <v>126</v>
      </c>
      <c r="AC52" s="10" t="s">
        <v>127</v>
      </c>
      <c r="AD52" s="10" t="s">
        <v>127</v>
      </c>
    </row>
    <row r="53" spans="1:40" ht="20.100000000000001" customHeight="1" thickBot="1" x14ac:dyDescent="0.2">
      <c r="A53" s="744" t="s">
        <v>98</v>
      </c>
      <c r="B53" s="745"/>
      <c r="C53" s="745"/>
      <c r="D53" s="745"/>
      <c r="E53" s="746" t="s">
        <v>211</v>
      </c>
      <c r="F53" s="747"/>
      <c r="G53" s="747"/>
      <c r="H53" s="747"/>
      <c r="I53" s="747"/>
      <c r="J53" s="747"/>
      <c r="K53" s="747"/>
      <c r="L53" s="747"/>
      <c r="M53" s="747"/>
      <c r="N53" s="748"/>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7108000</v>
      </c>
      <c r="F57" s="122"/>
      <c r="G57" s="122">
        <f>IFERROR(HLOOKUP($AF$38,$AA$56:$AI$57,2,FALSE)*1000,"")</f>
        <v>7388000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5963</v>
      </c>
      <c r="AE57" s="25">
        <v>7108</v>
      </c>
      <c r="AF57" s="25">
        <v>7388</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7108000</v>
      </c>
      <c r="G58" s="17"/>
      <c r="H58" s="18">
        <f>IFERROR(G57-H59,"")</f>
        <v>7388000</v>
      </c>
      <c r="I58" s="17"/>
      <c r="J58" s="18">
        <f>IFERROR(I57-J59,"")</f>
        <v>0</v>
      </c>
      <c r="K58" s="17"/>
      <c r="L58" s="18">
        <f>IFERROR(K57-L59,"")</f>
        <v>0</v>
      </c>
      <c r="M58" s="17"/>
      <c r="N58" s="19">
        <f>IFERROR(M57-N59,"")</f>
        <v>0</v>
      </c>
      <c r="AA58" s="25">
        <v>0</v>
      </c>
      <c r="AB58" s="25">
        <v>0</v>
      </c>
      <c r="AC58" s="25">
        <v>0</v>
      </c>
      <c r="AD58" s="25">
        <v>1729084</v>
      </c>
      <c r="AE58" s="25">
        <v>6483570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6483570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624430</v>
      </c>
      <c r="F61" s="122"/>
      <c r="G61" s="122">
        <f>IFERROR(G57-G60,"")</f>
        <v>7388000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0.91215109735509281</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212</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213</v>
      </c>
      <c r="C70" s="131"/>
      <c r="D70" s="28" t="s">
        <v>148</v>
      </c>
      <c r="E70" s="173">
        <f>IFERROR(HLOOKUP($AE$38,$AA$76:$AI$80,2,FALSE),"")</f>
        <v>309</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214</v>
      </c>
      <c r="C71" s="131"/>
      <c r="D71" s="28" t="s">
        <v>132</v>
      </c>
      <c r="E71" s="173">
        <f>IFERROR(HLOOKUP($AE$38,$AA$76:$AI$80,3,FALSE),"")</f>
        <v>2001000</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215</v>
      </c>
      <c r="C72" s="131"/>
      <c r="D72" s="28" t="s">
        <v>132</v>
      </c>
      <c r="E72" s="173">
        <f>IFERROR(HLOOKUP($AE$38,$AA$76:$AI$80,4,FALSE),"")</f>
        <v>875000</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216</v>
      </c>
      <c r="C73" s="145"/>
      <c r="D73" s="29" t="s">
        <v>132</v>
      </c>
      <c r="E73" s="182">
        <f>IFERROR(HLOOKUP($AE$38,$AA$76:$AI$80,5,FALSE),"")</f>
        <v>924000</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309</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2001000</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v>875000</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v>924000</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749" t="s">
        <v>86</v>
      </c>
      <c r="B85" s="750"/>
      <c r="C85" s="750"/>
      <c r="D85" s="750"/>
      <c r="E85" s="175" t="s">
        <v>217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749" t="s">
        <v>90</v>
      </c>
      <c r="B87" s="750"/>
      <c r="C87" s="750"/>
      <c r="D87" s="750"/>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760" t="s">
        <v>93</v>
      </c>
      <c r="B89" s="761"/>
      <c r="C89" s="761"/>
      <c r="D89" s="761"/>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749" t="s">
        <v>95</v>
      </c>
      <c r="B91" s="750"/>
      <c r="C91" s="750"/>
      <c r="D91" s="751"/>
      <c r="E91" s="190" t="s">
        <v>218</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749" t="s">
        <v>107</v>
      </c>
      <c r="B98" s="750"/>
      <c r="C98" s="750"/>
      <c r="D98" s="751"/>
      <c r="E98" s="755" t="s">
        <v>152</v>
      </c>
      <c r="F98" s="756"/>
      <c r="G98" s="757" t="s">
        <v>108</v>
      </c>
      <c r="H98" s="758"/>
      <c r="I98" s="758"/>
      <c r="J98" s="758"/>
      <c r="K98" s="758"/>
      <c r="L98" s="758"/>
      <c r="M98" s="758"/>
      <c r="N98" s="759"/>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749" t="s">
        <v>118</v>
      </c>
      <c r="B105" s="750"/>
      <c r="C105" s="750"/>
      <c r="D105" s="751"/>
      <c r="E105" s="752" t="s">
        <v>219</v>
      </c>
      <c r="F105" s="753"/>
      <c r="G105" s="753"/>
      <c r="H105" s="753"/>
      <c r="I105" s="753"/>
      <c r="J105" s="753"/>
      <c r="K105" s="753"/>
      <c r="L105" s="753"/>
      <c r="M105" s="753"/>
      <c r="N105" s="754"/>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760" t="s">
        <v>82</v>
      </c>
      <c r="Q4" s="761"/>
      <c r="R4" s="761"/>
      <c r="S4" s="761"/>
      <c r="T4" s="47" t="str">
        <f>LEFT(E83,1)</f>
        <v>Ｂ</v>
      </c>
      <c r="U4" s="762" t="s">
        <v>83</v>
      </c>
      <c r="V4" s="762"/>
      <c r="W4" s="762"/>
      <c r="X4" s="763"/>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施策２　商工業の充実</v>
      </c>
      <c r="F6" s="41"/>
      <c r="G6" s="41"/>
      <c r="H6" s="41"/>
      <c r="I6" s="41"/>
      <c r="J6" s="41"/>
      <c r="K6" s="41"/>
      <c r="L6" s="41"/>
      <c r="M6" s="41"/>
      <c r="N6" s="42"/>
      <c r="P6" s="749" t="s">
        <v>86</v>
      </c>
      <c r="Q6" s="750"/>
      <c r="R6" s="750"/>
      <c r="S6" s="750"/>
      <c r="T6" s="47" t="str">
        <f>LEFT(E85,1)</f>
        <v>Ｂ</v>
      </c>
      <c r="U6" s="762" t="s">
        <v>87</v>
      </c>
      <c r="V6" s="762"/>
      <c r="W6" s="762"/>
      <c r="X6" s="763"/>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764" t="s">
        <v>88</v>
      </c>
      <c r="B7" s="765"/>
      <c r="C7" s="765"/>
      <c r="D7" s="765"/>
      <c r="E7" s="766" t="str">
        <f t="shared" si="0"/>
        <v>商工委員会</v>
      </c>
      <c r="F7" s="767"/>
      <c r="G7" s="767"/>
      <c r="H7" s="767"/>
      <c r="I7" s="767"/>
      <c r="J7" s="767"/>
      <c r="K7" s="767"/>
      <c r="L7" s="767"/>
      <c r="M7" s="767"/>
      <c r="N7" s="768"/>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771" t="s">
        <v>89</v>
      </c>
      <c r="B8" s="772"/>
      <c r="C8" s="772"/>
      <c r="D8" s="772"/>
      <c r="E8" s="781" t="str">
        <f t="shared" si="0"/>
        <v>産業振興課</v>
      </c>
      <c r="F8" s="782"/>
      <c r="G8" s="782"/>
      <c r="H8" s="782"/>
      <c r="I8" s="782"/>
      <c r="J8" s="782"/>
      <c r="K8" s="782"/>
      <c r="L8" s="782"/>
      <c r="M8" s="782"/>
      <c r="N8" s="783"/>
      <c r="P8" s="784" t="s">
        <v>90</v>
      </c>
      <c r="Q8" s="785"/>
      <c r="R8" s="785"/>
      <c r="S8" s="785"/>
      <c r="T8" s="94" t="str">
        <f>LEFT(E87,1)</f>
        <v>Ａ</v>
      </c>
      <c r="U8" s="786" t="s">
        <v>91</v>
      </c>
      <c r="V8" s="786"/>
      <c r="W8" s="786"/>
      <c r="X8" s="78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788" t="s">
        <v>92</v>
      </c>
      <c r="B9" s="789"/>
      <c r="C9" s="789"/>
      <c r="D9" s="790"/>
      <c r="E9" s="791" t="str">
        <f t="shared" si="0"/>
        <v>新座市商工委員会を設置し、市内の商工業の振興に関する調査、研究及び審議を行う。</v>
      </c>
      <c r="F9" s="792"/>
      <c r="G9" s="792"/>
      <c r="H9" s="792"/>
      <c r="I9" s="792"/>
      <c r="J9" s="792"/>
      <c r="K9" s="792"/>
      <c r="L9" s="792"/>
      <c r="M9" s="792"/>
      <c r="N9" s="793"/>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794" t="s">
        <v>93</v>
      </c>
      <c r="Q10" s="795"/>
      <c r="R10" s="795"/>
      <c r="S10" s="795"/>
      <c r="T10" s="47" t="str">
        <f>LEFT(E89,1)</f>
        <v>Ｂ</v>
      </c>
      <c r="U10" s="786" t="s">
        <v>94</v>
      </c>
      <c r="V10" s="786"/>
      <c r="W10" s="786"/>
      <c r="X10" s="78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市で行っているにいざビジネスサポート事業の進捗状況や、次年度における商工関係事業案など、市内商工業の振興に関する事項について審議を行うことができた。その中で、創業希望者を含む事業者支援の取組に対して好意的な意見が多かったことから、令和6年度についても支援策の周知により支援事業者をする方針とした。また、キャッシュレス決済利用者の拡大やクーポン事業の電子化を求める意見もあったことから、当該事業実施時にはこれらの意見と利用者の利便性を考慮した上で事業設計していくこととした。</v>
      </c>
      <c r="U12" s="769"/>
      <c r="V12" s="769"/>
      <c r="W12" s="769"/>
      <c r="X12" s="77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771" t="s">
        <v>96</v>
      </c>
      <c r="B14" s="772"/>
      <c r="C14" s="772"/>
      <c r="D14" s="772"/>
      <c r="E14" s="773" t="str">
        <f>E51</f>
        <v>■市が直接実施  □一部委託  □全部委託・指定管理  □その他</v>
      </c>
      <c r="F14" s="774"/>
      <c r="G14" s="774"/>
      <c r="H14" s="774"/>
      <c r="I14" s="774"/>
      <c r="J14" s="774"/>
      <c r="K14" s="774"/>
      <c r="L14" s="774"/>
      <c r="M14" s="774"/>
      <c r="N14" s="775"/>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771" t="s">
        <v>97</v>
      </c>
      <c r="B15" s="772"/>
      <c r="C15" s="772"/>
      <c r="D15" s="772"/>
      <c r="E15" s="773" t="str">
        <f>E52</f>
        <v>□国・県の制度　 □国・県の制度＋市独自の制度　 ■市独自の制度</v>
      </c>
      <c r="F15" s="774"/>
      <c r="G15" s="774"/>
      <c r="H15" s="774"/>
      <c r="I15" s="774"/>
      <c r="J15" s="774"/>
      <c r="K15" s="774"/>
      <c r="L15" s="774"/>
      <c r="M15" s="774"/>
      <c r="N15" s="775"/>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776" t="s">
        <v>98</v>
      </c>
      <c r="B16" s="777"/>
      <c r="C16" s="777"/>
      <c r="D16" s="777"/>
      <c r="E16" s="778" t="str">
        <f>E53</f>
        <v>新座市商工委員会条例</v>
      </c>
      <c r="F16" s="779"/>
      <c r="G16" s="779"/>
      <c r="H16" s="779"/>
      <c r="I16" s="779"/>
      <c r="J16" s="779"/>
      <c r="K16" s="779"/>
      <c r="L16" s="779"/>
      <c r="M16" s="779"/>
      <c r="N16" s="780"/>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129000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129000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83500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45500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0.6472868217054264</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新座市商工委員会を開催し、市内の商工業の振興に関する調査、研究及び審議を行った。</v>
      </c>
      <c r="F26" s="136"/>
      <c r="G26" s="136"/>
      <c r="H26" s="136"/>
      <c r="I26" s="136"/>
      <c r="J26" s="136"/>
      <c r="K26" s="136"/>
      <c r="L26" s="136"/>
      <c r="M26" s="136"/>
      <c r="N26" s="137"/>
      <c r="O26" s="20"/>
      <c r="P26" s="784" t="s">
        <v>118</v>
      </c>
      <c r="Q26" s="785"/>
      <c r="R26" s="785"/>
      <c r="S26" s="796"/>
      <c r="T26" s="71" t="str">
        <f>E105</f>
        <v>引き続き商工委員会を開催して調査、研究及び審議を行い、市内商工業の振興を図る。</v>
      </c>
      <c r="U26" s="769"/>
      <c r="V26" s="769"/>
      <c r="W26" s="769"/>
      <c r="X26" s="770"/>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商工委員会開催回数</v>
      </c>
      <c r="C33" s="131"/>
      <c r="D33" s="23" t="str">
        <f t="shared" ref="D33:E36" si="1">D70</f>
        <v>回</v>
      </c>
      <c r="E33" s="129">
        <f t="shared" si="1"/>
        <v>1</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施策２　商工業の充実</v>
      </c>
      <c r="F43" s="41"/>
      <c r="G43" s="41"/>
      <c r="H43" s="41"/>
      <c r="I43" s="41"/>
      <c r="J43" s="41"/>
      <c r="K43" s="41"/>
      <c r="L43" s="41"/>
      <c r="M43" s="41"/>
      <c r="N43" s="42"/>
      <c r="AA43" s="10">
        <v>2</v>
      </c>
      <c r="AB43" s="10" t="s">
        <v>22</v>
      </c>
    </row>
    <row r="44" spans="1:35" ht="20.100000000000001" customHeight="1" x14ac:dyDescent="0.15">
      <c r="A44" s="808" t="s">
        <v>88</v>
      </c>
      <c r="B44" s="809"/>
      <c r="C44" s="809"/>
      <c r="D44" s="809"/>
      <c r="E44" s="810" t="s">
        <v>220</v>
      </c>
      <c r="F44" s="811"/>
      <c r="G44" s="811"/>
      <c r="H44" s="811"/>
      <c r="I44" s="811"/>
      <c r="J44" s="811"/>
      <c r="K44" s="811"/>
      <c r="L44" s="811"/>
      <c r="M44" s="811"/>
      <c r="N44" s="812"/>
    </row>
    <row r="45" spans="1:35" ht="20.100000000000001" customHeight="1" x14ac:dyDescent="0.15">
      <c r="A45" s="803" t="s">
        <v>89</v>
      </c>
      <c r="B45" s="804"/>
      <c r="C45" s="804"/>
      <c r="D45" s="804"/>
      <c r="E45" s="813" t="s">
        <v>201</v>
      </c>
      <c r="F45" s="814"/>
      <c r="G45" s="814"/>
      <c r="H45" s="814"/>
      <c r="I45" s="814"/>
      <c r="J45" s="814"/>
      <c r="K45" s="814"/>
      <c r="L45" s="814"/>
      <c r="M45" s="814"/>
      <c r="N45" s="815"/>
    </row>
    <row r="46" spans="1:35" ht="20.100000000000001" customHeight="1" x14ac:dyDescent="0.15">
      <c r="A46" s="797" t="s">
        <v>92</v>
      </c>
      <c r="B46" s="798"/>
      <c r="C46" s="798"/>
      <c r="D46" s="799"/>
      <c r="E46" s="800" t="s">
        <v>221</v>
      </c>
      <c r="F46" s="801"/>
      <c r="G46" s="801"/>
      <c r="H46" s="801"/>
      <c r="I46" s="801"/>
      <c r="J46" s="801"/>
      <c r="K46" s="801"/>
      <c r="L46" s="801"/>
      <c r="M46" s="801"/>
      <c r="N46" s="802"/>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803" t="s">
        <v>96</v>
      </c>
      <c r="B51" s="804"/>
      <c r="C51" s="804"/>
      <c r="D51" s="804"/>
      <c r="E51" s="805" t="str">
        <f>AA52 &amp; "市が直接実施  " &amp; AB52  &amp; "一部委託  "  &amp; AC52 &amp; "全部委託・指定管理  " &amp; AD52 &amp; "その他"</f>
        <v>■市が直接実施  □一部委託  □全部委託・指定管理  □その他</v>
      </c>
      <c r="F51" s="806"/>
      <c r="G51" s="806"/>
      <c r="H51" s="806"/>
      <c r="I51" s="806"/>
      <c r="J51" s="806"/>
      <c r="K51" s="806"/>
      <c r="L51" s="806"/>
      <c r="M51" s="806"/>
      <c r="N51" s="807"/>
    </row>
    <row r="52" spans="1:40" ht="20.100000000000001" customHeight="1" x14ac:dyDescent="0.15">
      <c r="A52" s="803" t="s">
        <v>97</v>
      </c>
      <c r="B52" s="804"/>
      <c r="C52" s="804"/>
      <c r="D52" s="804"/>
      <c r="E52" s="805" t="str">
        <f>AA53 &amp; "国・県の制度　 " &amp; AB53  &amp; "国・県の制度＋市独自の制度　 "  &amp; AC53  &amp; "市独自の制度"</f>
        <v>□国・県の制度　 □国・県の制度＋市独自の制度　 ■市独自の制度</v>
      </c>
      <c r="F52" s="806"/>
      <c r="G52" s="806"/>
      <c r="H52" s="806"/>
      <c r="I52" s="806"/>
      <c r="J52" s="806"/>
      <c r="K52" s="806"/>
      <c r="L52" s="806"/>
      <c r="M52" s="806"/>
      <c r="N52" s="807"/>
      <c r="AA52" s="10" t="s">
        <v>126</v>
      </c>
      <c r="AB52" s="10" t="s">
        <v>127</v>
      </c>
      <c r="AC52" s="10" t="s">
        <v>127</v>
      </c>
      <c r="AD52" s="10" t="s">
        <v>127</v>
      </c>
    </row>
    <row r="53" spans="1:40" ht="20.100000000000001" customHeight="1" thickBot="1" x14ac:dyDescent="0.2">
      <c r="A53" s="816" t="s">
        <v>98</v>
      </c>
      <c r="B53" s="817"/>
      <c r="C53" s="817"/>
      <c r="D53" s="817"/>
      <c r="E53" s="818" t="s">
        <v>222</v>
      </c>
      <c r="F53" s="819"/>
      <c r="G53" s="819"/>
      <c r="H53" s="819"/>
      <c r="I53" s="819"/>
      <c r="J53" s="819"/>
      <c r="K53" s="819"/>
      <c r="L53" s="819"/>
      <c r="M53" s="819"/>
      <c r="N53" s="820"/>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129000</v>
      </c>
      <c r="F57" s="122"/>
      <c r="G57" s="122">
        <f>IFERROR(HLOOKUP($AF$38,$AA$56:$AI$57,2,FALSE)*1000,"")</f>
        <v>121000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129</v>
      </c>
      <c r="AE57" s="25">
        <v>129</v>
      </c>
      <c r="AF57" s="25">
        <v>121</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129000</v>
      </c>
      <c r="G58" s="17"/>
      <c r="H58" s="18">
        <f>IFERROR(G57-H59,"")</f>
        <v>121000</v>
      </c>
      <c r="I58" s="17"/>
      <c r="J58" s="18">
        <f>IFERROR(I57-J59,"")</f>
        <v>0</v>
      </c>
      <c r="K58" s="17"/>
      <c r="L58" s="18">
        <f>IFERROR(K57-L59,"")</f>
        <v>0</v>
      </c>
      <c r="M58" s="17"/>
      <c r="N58" s="19">
        <f>IFERROR(M57-N59,"")</f>
        <v>0</v>
      </c>
      <c r="AA58" s="25">
        <v>0</v>
      </c>
      <c r="AB58" s="25">
        <v>0</v>
      </c>
      <c r="AC58" s="25">
        <v>0</v>
      </c>
      <c r="AD58" s="25">
        <v>0</v>
      </c>
      <c r="AE58" s="25">
        <v>83500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83500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45500</v>
      </c>
      <c r="F61" s="122"/>
      <c r="G61" s="122">
        <f>IFERROR(G57-G60,"")</f>
        <v>121000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0.6472868217054264</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223</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224</v>
      </c>
      <c r="C70" s="131"/>
      <c r="D70" s="28" t="s">
        <v>225</v>
      </c>
      <c r="E70" s="173">
        <f>IFERROR(HLOOKUP($AE$38,$AA$76:$AI$80,2,FALSE),"")</f>
        <v>1</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821" t="s">
        <v>86</v>
      </c>
      <c r="B85" s="822"/>
      <c r="C85" s="822"/>
      <c r="D85" s="822"/>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821" t="s">
        <v>90</v>
      </c>
      <c r="B87" s="822"/>
      <c r="C87" s="822"/>
      <c r="D87" s="822"/>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832" t="s">
        <v>93</v>
      </c>
      <c r="B89" s="833"/>
      <c r="C89" s="833"/>
      <c r="D89" s="833"/>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821" t="s">
        <v>95</v>
      </c>
      <c r="B91" s="822"/>
      <c r="C91" s="822"/>
      <c r="D91" s="823"/>
      <c r="E91" s="190" t="s">
        <v>226</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821" t="s">
        <v>107</v>
      </c>
      <c r="B98" s="822"/>
      <c r="C98" s="822"/>
      <c r="D98" s="823"/>
      <c r="E98" s="827" t="s">
        <v>141</v>
      </c>
      <c r="F98" s="828"/>
      <c r="G98" s="829" t="s">
        <v>108</v>
      </c>
      <c r="H98" s="830"/>
      <c r="I98" s="830"/>
      <c r="J98" s="830"/>
      <c r="K98" s="830"/>
      <c r="L98" s="830"/>
      <c r="M98" s="830"/>
      <c r="N98" s="831"/>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821" t="s">
        <v>118</v>
      </c>
      <c r="B105" s="822"/>
      <c r="C105" s="822"/>
      <c r="D105" s="823"/>
      <c r="E105" s="824" t="s">
        <v>227</v>
      </c>
      <c r="F105" s="825"/>
      <c r="G105" s="825"/>
      <c r="H105" s="825"/>
      <c r="I105" s="825"/>
      <c r="J105" s="825"/>
      <c r="K105" s="825"/>
      <c r="L105" s="825"/>
      <c r="M105" s="825"/>
      <c r="N105" s="826"/>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832" t="s">
        <v>82</v>
      </c>
      <c r="Q4" s="833"/>
      <c r="R4" s="833"/>
      <c r="S4" s="833"/>
      <c r="T4" s="47" t="str">
        <f>LEFT(E83,1)</f>
        <v>Ｂ</v>
      </c>
      <c r="U4" s="834" t="s">
        <v>83</v>
      </c>
      <c r="V4" s="834"/>
      <c r="W4" s="834"/>
      <c r="X4" s="835"/>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施策２　商工業の充実</v>
      </c>
      <c r="F6" s="41"/>
      <c r="G6" s="41"/>
      <c r="H6" s="41"/>
      <c r="I6" s="41"/>
      <c r="J6" s="41"/>
      <c r="K6" s="41"/>
      <c r="L6" s="41"/>
      <c r="M6" s="41"/>
      <c r="N6" s="42"/>
      <c r="P6" s="821" t="s">
        <v>86</v>
      </c>
      <c r="Q6" s="822"/>
      <c r="R6" s="822"/>
      <c r="S6" s="822"/>
      <c r="T6" s="47" t="str">
        <f>LEFT(E85,1)</f>
        <v>Ｂ</v>
      </c>
      <c r="U6" s="834" t="s">
        <v>87</v>
      </c>
      <c r="V6" s="834"/>
      <c r="W6" s="834"/>
      <c r="X6" s="835"/>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836" t="s">
        <v>88</v>
      </c>
      <c r="B7" s="837"/>
      <c r="C7" s="837"/>
      <c r="D7" s="837"/>
      <c r="E7" s="838" t="str">
        <f t="shared" si="0"/>
        <v>商店街活動推進</v>
      </c>
      <c r="F7" s="839"/>
      <c r="G7" s="839"/>
      <c r="H7" s="839"/>
      <c r="I7" s="839"/>
      <c r="J7" s="839"/>
      <c r="K7" s="839"/>
      <c r="L7" s="839"/>
      <c r="M7" s="839"/>
      <c r="N7" s="840"/>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843" t="s">
        <v>89</v>
      </c>
      <c r="B8" s="844"/>
      <c r="C8" s="844"/>
      <c r="D8" s="844"/>
      <c r="E8" s="853" t="str">
        <f t="shared" si="0"/>
        <v>産業振興課</v>
      </c>
      <c r="F8" s="854"/>
      <c r="G8" s="854"/>
      <c r="H8" s="854"/>
      <c r="I8" s="854"/>
      <c r="J8" s="854"/>
      <c r="K8" s="854"/>
      <c r="L8" s="854"/>
      <c r="M8" s="854"/>
      <c r="N8" s="855"/>
      <c r="P8" s="856" t="s">
        <v>90</v>
      </c>
      <c r="Q8" s="857"/>
      <c r="R8" s="857"/>
      <c r="S8" s="857"/>
      <c r="T8" s="94" t="str">
        <f>LEFT(E87,1)</f>
        <v>Ａ</v>
      </c>
      <c r="U8" s="858" t="s">
        <v>91</v>
      </c>
      <c r="V8" s="858"/>
      <c r="W8" s="858"/>
      <c r="X8" s="859"/>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860" t="s">
        <v>92</v>
      </c>
      <c r="B9" s="861"/>
      <c r="C9" s="861"/>
      <c r="D9" s="862"/>
      <c r="E9" s="863" t="str">
        <f t="shared" si="0"/>
        <v>各商店街の活性化及び振興を図るため、商店街の設備整備等のハード事業や集客に向けた催しの開催などのソフト事業を実施する商店会に対し、商店街活性化事業補助金を交付する。</v>
      </c>
      <c r="F9" s="864"/>
      <c r="G9" s="864"/>
      <c r="H9" s="864"/>
      <c r="I9" s="864"/>
      <c r="J9" s="864"/>
      <c r="K9" s="864"/>
      <c r="L9" s="864"/>
      <c r="M9" s="864"/>
      <c r="N9" s="865"/>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866" t="s">
        <v>93</v>
      </c>
      <c r="Q10" s="867"/>
      <c r="R10" s="867"/>
      <c r="S10" s="867"/>
      <c r="T10" s="47" t="str">
        <f>LEFT(E89,1)</f>
        <v>Ｂ</v>
      </c>
      <c r="U10" s="858" t="s">
        <v>94</v>
      </c>
      <c r="V10" s="858"/>
      <c r="W10" s="858"/>
      <c r="X10" s="859"/>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商店会が実施する催しや商店会の設備整備に係る経費を補助することで商店会活動を後押しすることができ、地域活性化につながった。</v>
      </c>
      <c r="U12" s="841"/>
      <c r="V12" s="841"/>
      <c r="W12" s="841"/>
      <c r="X12" s="842"/>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843" t="s">
        <v>96</v>
      </c>
      <c r="B14" s="844"/>
      <c r="C14" s="844"/>
      <c r="D14" s="844"/>
      <c r="E14" s="845" t="str">
        <f>E51</f>
        <v>■市が直接実施  □一部委託  □全部委託・指定管理  □その他</v>
      </c>
      <c r="F14" s="846"/>
      <c r="G14" s="846"/>
      <c r="H14" s="846"/>
      <c r="I14" s="846"/>
      <c r="J14" s="846"/>
      <c r="K14" s="846"/>
      <c r="L14" s="846"/>
      <c r="M14" s="846"/>
      <c r="N14" s="847"/>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843" t="s">
        <v>97</v>
      </c>
      <c r="B15" s="844"/>
      <c r="C15" s="844"/>
      <c r="D15" s="844"/>
      <c r="E15" s="845" t="str">
        <f>E52</f>
        <v>□国・県の制度　 □国・県の制度＋市独自の制度　 ■市独自の制度</v>
      </c>
      <c r="F15" s="846"/>
      <c r="G15" s="846"/>
      <c r="H15" s="846"/>
      <c r="I15" s="846"/>
      <c r="J15" s="846"/>
      <c r="K15" s="846"/>
      <c r="L15" s="846"/>
      <c r="M15" s="846"/>
      <c r="N15" s="847"/>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848" t="s">
        <v>98</v>
      </c>
      <c r="B16" s="849"/>
      <c r="C16" s="849"/>
      <c r="D16" s="849"/>
      <c r="E16" s="850" t="str">
        <f>E53</f>
        <v>新座市商店街活性化事業補助金交付要綱</v>
      </c>
      <c r="F16" s="851"/>
      <c r="G16" s="851"/>
      <c r="H16" s="851"/>
      <c r="I16" s="851"/>
      <c r="J16" s="851"/>
      <c r="K16" s="851"/>
      <c r="L16" s="851"/>
      <c r="M16" s="851"/>
      <c r="N16" s="852"/>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16488000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16133000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355000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11696000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4792000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0.70936438622028142</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街路灯電気料や来客用駐車場の借上料金等、商店街の設備に係る経費や商店街全体の売出やお祭りの開催に係る経費について補助金を交付した。</v>
      </c>
      <c r="F26" s="136"/>
      <c r="G26" s="136"/>
      <c r="H26" s="136"/>
      <c r="I26" s="136"/>
      <c r="J26" s="136"/>
      <c r="K26" s="136"/>
      <c r="L26" s="136"/>
      <c r="M26" s="136"/>
      <c r="N26" s="137"/>
      <c r="O26" s="20"/>
      <c r="P26" s="856" t="s">
        <v>118</v>
      </c>
      <c r="Q26" s="857"/>
      <c r="R26" s="857"/>
      <c r="S26" s="868"/>
      <c r="T26" s="71" t="str">
        <f>E105</f>
        <v>今後も商店会活動に対し継続的に補助を続け、地域活性化を図る。</v>
      </c>
      <c r="U26" s="841"/>
      <c r="V26" s="841"/>
      <c r="W26" s="841"/>
      <c r="X26" s="842"/>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新座市商店街活性化事業補助金交付金額</v>
      </c>
      <c r="C33" s="131"/>
      <c r="D33" s="23" t="str">
        <f t="shared" ref="D33:E36" si="1">D70</f>
        <v>円</v>
      </c>
      <c r="E33" s="132">
        <f t="shared" si="1"/>
        <v>11696000</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施策２　商工業の充実</v>
      </c>
      <c r="F43" s="41"/>
      <c r="G43" s="41"/>
      <c r="H43" s="41"/>
      <c r="I43" s="41"/>
      <c r="J43" s="41"/>
      <c r="K43" s="41"/>
      <c r="L43" s="41"/>
      <c r="M43" s="41"/>
      <c r="N43" s="42"/>
      <c r="AA43" s="10">
        <v>2</v>
      </c>
      <c r="AB43" s="10" t="s">
        <v>22</v>
      </c>
    </row>
    <row r="44" spans="1:35" ht="20.100000000000001" customHeight="1" x14ac:dyDescent="0.15">
      <c r="A44" s="880" t="s">
        <v>88</v>
      </c>
      <c r="B44" s="881"/>
      <c r="C44" s="881"/>
      <c r="D44" s="881"/>
      <c r="E44" s="882" t="s">
        <v>228</v>
      </c>
      <c r="F44" s="883"/>
      <c r="G44" s="883"/>
      <c r="H44" s="883"/>
      <c r="I44" s="883"/>
      <c r="J44" s="883"/>
      <c r="K44" s="883"/>
      <c r="L44" s="883"/>
      <c r="M44" s="883"/>
      <c r="N44" s="884"/>
    </row>
    <row r="45" spans="1:35" ht="20.100000000000001" customHeight="1" x14ac:dyDescent="0.15">
      <c r="A45" s="875" t="s">
        <v>89</v>
      </c>
      <c r="B45" s="876"/>
      <c r="C45" s="876"/>
      <c r="D45" s="876"/>
      <c r="E45" s="885" t="s">
        <v>201</v>
      </c>
      <c r="F45" s="886"/>
      <c r="G45" s="886"/>
      <c r="H45" s="886"/>
      <c r="I45" s="886"/>
      <c r="J45" s="886"/>
      <c r="K45" s="886"/>
      <c r="L45" s="886"/>
      <c r="M45" s="886"/>
      <c r="N45" s="887"/>
    </row>
    <row r="46" spans="1:35" ht="20.100000000000001" customHeight="1" x14ac:dyDescent="0.15">
      <c r="A46" s="869" t="s">
        <v>92</v>
      </c>
      <c r="B46" s="870"/>
      <c r="C46" s="870"/>
      <c r="D46" s="871"/>
      <c r="E46" s="872" t="s">
        <v>229</v>
      </c>
      <c r="F46" s="873"/>
      <c r="G46" s="873"/>
      <c r="H46" s="873"/>
      <c r="I46" s="873"/>
      <c r="J46" s="873"/>
      <c r="K46" s="873"/>
      <c r="L46" s="873"/>
      <c r="M46" s="873"/>
      <c r="N46" s="874"/>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875" t="s">
        <v>96</v>
      </c>
      <c r="B51" s="876"/>
      <c r="C51" s="876"/>
      <c r="D51" s="876"/>
      <c r="E51" s="877" t="str">
        <f>AA52 &amp; "市が直接実施  " &amp; AB52  &amp; "一部委託  "  &amp; AC52 &amp; "全部委託・指定管理  " &amp; AD52 &amp; "その他"</f>
        <v>■市が直接実施  □一部委託  □全部委託・指定管理  □その他</v>
      </c>
      <c r="F51" s="878"/>
      <c r="G51" s="878"/>
      <c r="H51" s="878"/>
      <c r="I51" s="878"/>
      <c r="J51" s="878"/>
      <c r="K51" s="878"/>
      <c r="L51" s="878"/>
      <c r="M51" s="878"/>
      <c r="N51" s="879"/>
    </row>
    <row r="52" spans="1:40" ht="20.100000000000001" customHeight="1" x14ac:dyDescent="0.15">
      <c r="A52" s="875" t="s">
        <v>97</v>
      </c>
      <c r="B52" s="876"/>
      <c r="C52" s="876"/>
      <c r="D52" s="876"/>
      <c r="E52" s="877" t="str">
        <f>AA53 &amp; "国・県の制度　 " &amp; AB53  &amp; "国・県の制度＋市独自の制度　 "  &amp; AC53  &amp; "市独自の制度"</f>
        <v>□国・県の制度　 □国・県の制度＋市独自の制度　 ■市独自の制度</v>
      </c>
      <c r="F52" s="878"/>
      <c r="G52" s="878"/>
      <c r="H52" s="878"/>
      <c r="I52" s="878"/>
      <c r="J52" s="878"/>
      <c r="K52" s="878"/>
      <c r="L52" s="878"/>
      <c r="M52" s="878"/>
      <c r="N52" s="879"/>
      <c r="AA52" s="10" t="s">
        <v>126</v>
      </c>
      <c r="AB52" s="10" t="s">
        <v>127</v>
      </c>
      <c r="AC52" s="10" t="s">
        <v>127</v>
      </c>
      <c r="AD52" s="10" t="s">
        <v>127</v>
      </c>
    </row>
    <row r="53" spans="1:40" ht="20.100000000000001" customHeight="1" thickBot="1" x14ac:dyDescent="0.2">
      <c r="A53" s="888" t="s">
        <v>98</v>
      </c>
      <c r="B53" s="889"/>
      <c r="C53" s="889"/>
      <c r="D53" s="889"/>
      <c r="E53" s="890" t="s">
        <v>230</v>
      </c>
      <c r="F53" s="891"/>
      <c r="G53" s="891"/>
      <c r="H53" s="891"/>
      <c r="I53" s="891"/>
      <c r="J53" s="891"/>
      <c r="K53" s="891"/>
      <c r="L53" s="891"/>
      <c r="M53" s="891"/>
      <c r="N53" s="892"/>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16488000</v>
      </c>
      <c r="F57" s="122"/>
      <c r="G57" s="122">
        <f>IFERROR(HLOOKUP($AF$38,$AA$56:$AI$57,2,FALSE)*1000,"")</f>
        <v>17512000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16955</v>
      </c>
      <c r="AE57" s="25">
        <v>16488</v>
      </c>
      <c r="AF57" s="25">
        <v>17512</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16133000</v>
      </c>
      <c r="G58" s="17"/>
      <c r="H58" s="18">
        <f>IFERROR(G57-H59,"")</f>
        <v>17512000</v>
      </c>
      <c r="I58" s="17"/>
      <c r="J58" s="18">
        <f>IFERROR(I57-J59,"")</f>
        <v>0</v>
      </c>
      <c r="K58" s="17"/>
      <c r="L58" s="18">
        <f>IFERROR(K57-L59,"")</f>
        <v>0</v>
      </c>
      <c r="M58" s="17"/>
      <c r="N58" s="19">
        <f>IFERROR(M57-N59,"")</f>
        <v>0</v>
      </c>
      <c r="AA58" s="25">
        <v>0</v>
      </c>
      <c r="AB58" s="25">
        <v>0</v>
      </c>
      <c r="AC58" s="25">
        <v>0</v>
      </c>
      <c r="AD58" s="25">
        <v>1699000</v>
      </c>
      <c r="AE58" s="25">
        <v>11696000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355000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11696000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4792000</v>
      </c>
      <c r="F61" s="122"/>
      <c r="G61" s="122">
        <f>IFERROR(G57-G60,"")</f>
        <v>17512000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355</v>
      </c>
      <c r="AE61" s="26">
        <f t="shared" si="2"/>
        <v>355</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0.70936438622028142</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231</v>
      </c>
      <c r="F63" s="136"/>
      <c r="G63" s="136"/>
      <c r="H63" s="136"/>
      <c r="I63" s="136"/>
      <c r="J63" s="136"/>
      <c r="K63" s="136"/>
      <c r="L63" s="136"/>
      <c r="M63" s="136"/>
      <c r="N63" s="137"/>
      <c r="AA63" s="27">
        <v>0</v>
      </c>
      <c r="AB63" s="27">
        <v>0</v>
      </c>
      <c r="AC63" s="27">
        <v>0</v>
      </c>
      <c r="AD63" s="27">
        <v>355</v>
      </c>
      <c r="AE63" s="27">
        <v>355</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232</v>
      </c>
      <c r="C70" s="131"/>
      <c r="D70" s="28" t="s">
        <v>132</v>
      </c>
      <c r="E70" s="173">
        <f>IFERROR(HLOOKUP($AE$38,$AA$76:$AI$80,2,FALSE),"")</f>
        <v>11696000</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11696000</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893" t="s">
        <v>86</v>
      </c>
      <c r="B85" s="894"/>
      <c r="C85" s="894"/>
      <c r="D85" s="894"/>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893" t="s">
        <v>90</v>
      </c>
      <c r="B87" s="894"/>
      <c r="C87" s="894"/>
      <c r="D87" s="894"/>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904" t="s">
        <v>93</v>
      </c>
      <c r="B89" s="905"/>
      <c r="C89" s="905"/>
      <c r="D89" s="905"/>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893" t="s">
        <v>95</v>
      </c>
      <c r="B91" s="894"/>
      <c r="C91" s="894"/>
      <c r="D91" s="895"/>
      <c r="E91" s="190" t="s">
        <v>233</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893" t="s">
        <v>107</v>
      </c>
      <c r="B98" s="894"/>
      <c r="C98" s="894"/>
      <c r="D98" s="895"/>
      <c r="E98" s="899" t="s">
        <v>141</v>
      </c>
      <c r="F98" s="900"/>
      <c r="G98" s="901" t="s">
        <v>108</v>
      </c>
      <c r="H98" s="902"/>
      <c r="I98" s="902"/>
      <c r="J98" s="902"/>
      <c r="K98" s="902"/>
      <c r="L98" s="902"/>
      <c r="M98" s="902"/>
      <c r="N98" s="903"/>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893" t="s">
        <v>118</v>
      </c>
      <c r="B105" s="894"/>
      <c r="C105" s="894"/>
      <c r="D105" s="895"/>
      <c r="E105" s="896" t="s">
        <v>234</v>
      </c>
      <c r="F105" s="897"/>
      <c r="G105" s="897"/>
      <c r="H105" s="897"/>
      <c r="I105" s="897"/>
      <c r="J105" s="897"/>
      <c r="K105" s="897"/>
      <c r="L105" s="897"/>
      <c r="M105" s="897"/>
      <c r="N105" s="898"/>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904" t="s">
        <v>82</v>
      </c>
      <c r="Q4" s="905"/>
      <c r="R4" s="905"/>
      <c r="S4" s="905"/>
      <c r="T4" s="47" t="str">
        <f>LEFT(E83,1)</f>
        <v>Ｂ</v>
      </c>
      <c r="U4" s="906" t="s">
        <v>83</v>
      </c>
      <c r="V4" s="906"/>
      <c r="W4" s="906"/>
      <c r="X4" s="90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施策２　商工業の充実</v>
      </c>
      <c r="F6" s="41"/>
      <c r="G6" s="41"/>
      <c r="H6" s="41"/>
      <c r="I6" s="41"/>
      <c r="J6" s="41"/>
      <c r="K6" s="41"/>
      <c r="L6" s="41"/>
      <c r="M6" s="41"/>
      <c r="N6" s="42"/>
      <c r="P6" s="893" t="s">
        <v>86</v>
      </c>
      <c r="Q6" s="894"/>
      <c r="R6" s="894"/>
      <c r="S6" s="894"/>
      <c r="T6" s="47" t="str">
        <f>LEFT(E85,1)</f>
        <v>Ｂ</v>
      </c>
      <c r="U6" s="906" t="s">
        <v>87</v>
      </c>
      <c r="V6" s="906"/>
      <c r="W6" s="906"/>
      <c r="X6" s="90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908" t="s">
        <v>88</v>
      </c>
      <c r="B7" s="909"/>
      <c r="C7" s="909"/>
      <c r="D7" s="909"/>
      <c r="E7" s="910" t="str">
        <f t="shared" si="0"/>
        <v>商工会補助</v>
      </c>
      <c r="F7" s="911"/>
      <c r="G7" s="911"/>
      <c r="H7" s="911"/>
      <c r="I7" s="911"/>
      <c r="J7" s="911"/>
      <c r="K7" s="911"/>
      <c r="L7" s="911"/>
      <c r="M7" s="911"/>
      <c r="N7" s="912"/>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915" t="s">
        <v>89</v>
      </c>
      <c r="B8" s="916"/>
      <c r="C8" s="916"/>
      <c r="D8" s="916"/>
      <c r="E8" s="925" t="str">
        <f t="shared" si="0"/>
        <v>産業振興課</v>
      </c>
      <c r="F8" s="926"/>
      <c r="G8" s="926"/>
      <c r="H8" s="926"/>
      <c r="I8" s="926"/>
      <c r="J8" s="926"/>
      <c r="K8" s="926"/>
      <c r="L8" s="926"/>
      <c r="M8" s="926"/>
      <c r="N8" s="927"/>
      <c r="P8" s="928" t="s">
        <v>90</v>
      </c>
      <c r="Q8" s="929"/>
      <c r="R8" s="929"/>
      <c r="S8" s="929"/>
      <c r="T8" s="94" t="str">
        <f>LEFT(E87,1)</f>
        <v>Ａ</v>
      </c>
      <c r="U8" s="930" t="s">
        <v>91</v>
      </c>
      <c r="V8" s="930"/>
      <c r="W8" s="930"/>
      <c r="X8" s="931"/>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932" t="s">
        <v>92</v>
      </c>
      <c r="B9" s="933"/>
      <c r="C9" s="933"/>
      <c r="D9" s="934"/>
      <c r="E9" s="935" t="str">
        <f t="shared" si="0"/>
        <v>市内商工業の活性化を図るため、新座市商工会に対し、補助を行う。
補助対象事業
新座市商工会補助金／中小企業生涯学習事業補助金／商店街一斉セール事業補助金／観光にいざ地域振興事業補助金／経営アドバイザー事業補助金／ＤＸ対応創業支援事業補助金</v>
      </c>
      <c r="F9" s="936"/>
      <c r="G9" s="936"/>
      <c r="H9" s="936"/>
      <c r="I9" s="936"/>
      <c r="J9" s="936"/>
      <c r="K9" s="936"/>
      <c r="L9" s="936"/>
      <c r="M9" s="936"/>
      <c r="N9" s="937"/>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938" t="s">
        <v>93</v>
      </c>
      <c r="Q10" s="939"/>
      <c r="R10" s="939"/>
      <c r="S10" s="939"/>
      <c r="T10" s="47" t="str">
        <f>LEFT(E89,1)</f>
        <v>Ｂ</v>
      </c>
      <c r="U10" s="930" t="s">
        <v>94</v>
      </c>
      <c r="V10" s="930"/>
      <c r="W10" s="930"/>
      <c r="X10" s="931"/>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市内事業者に対し、各種事業を行う商工会への補助を通して、市内商工業の活性化につながった。</v>
      </c>
      <c r="U12" s="913"/>
      <c r="V12" s="913"/>
      <c r="W12" s="913"/>
      <c r="X12" s="914"/>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915" t="s">
        <v>96</v>
      </c>
      <c r="B14" s="916"/>
      <c r="C14" s="916"/>
      <c r="D14" s="916"/>
      <c r="E14" s="917" t="str">
        <f>E51</f>
        <v>■市が直接実施  □一部委託  □全部委託・指定管理  □その他</v>
      </c>
      <c r="F14" s="918"/>
      <c r="G14" s="918"/>
      <c r="H14" s="918"/>
      <c r="I14" s="918"/>
      <c r="J14" s="918"/>
      <c r="K14" s="918"/>
      <c r="L14" s="918"/>
      <c r="M14" s="918"/>
      <c r="N14" s="919"/>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915" t="s">
        <v>97</v>
      </c>
      <c r="B15" s="916"/>
      <c r="C15" s="916"/>
      <c r="D15" s="916"/>
      <c r="E15" s="917" t="str">
        <f>E52</f>
        <v>□国・県の制度　 □国・県の制度＋市独自の制度　 ■市独自の制度</v>
      </c>
      <c r="F15" s="918"/>
      <c r="G15" s="918"/>
      <c r="H15" s="918"/>
      <c r="I15" s="918"/>
      <c r="J15" s="918"/>
      <c r="K15" s="918"/>
      <c r="L15" s="918"/>
      <c r="M15" s="918"/>
      <c r="N15" s="919"/>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920" t="s">
        <v>98</v>
      </c>
      <c r="B16" s="921"/>
      <c r="C16" s="921"/>
      <c r="D16" s="921"/>
      <c r="E16" s="922" t="str">
        <f>E53</f>
        <v>団体等に交付する補助金等交付要綱</v>
      </c>
      <c r="F16" s="923"/>
      <c r="G16" s="923"/>
      <c r="H16" s="923"/>
      <c r="I16" s="923"/>
      <c r="J16" s="923"/>
      <c r="K16" s="923"/>
      <c r="L16" s="923"/>
      <c r="M16" s="923"/>
      <c r="N16" s="924"/>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13800000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13800000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13800000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1</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商工会が行った対象事業に係る事業費について、補助金を交付した。</v>
      </c>
      <c r="F26" s="136"/>
      <c r="G26" s="136"/>
      <c r="H26" s="136"/>
      <c r="I26" s="136"/>
      <c r="J26" s="136"/>
      <c r="K26" s="136"/>
      <c r="L26" s="136"/>
      <c r="M26" s="136"/>
      <c r="N26" s="137"/>
      <c r="O26" s="20"/>
      <c r="P26" s="928" t="s">
        <v>118</v>
      </c>
      <c r="Q26" s="929"/>
      <c r="R26" s="929"/>
      <c r="S26" s="940"/>
      <c r="T26" s="71" t="str">
        <f>E105</f>
        <v>引き続き商工会への補助を通じて、市内産業の活性化を図る。</v>
      </c>
      <c r="U26" s="913"/>
      <c r="V26" s="913"/>
      <c r="W26" s="913"/>
      <c r="X26" s="914"/>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補助金額</v>
      </c>
      <c r="C33" s="131"/>
      <c r="D33" s="23" t="str">
        <f t="shared" ref="D33:E36" si="1">D70</f>
        <v>円</v>
      </c>
      <c r="E33" s="132">
        <f t="shared" si="1"/>
        <v>13800000</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施策２　商工業の充実</v>
      </c>
      <c r="F43" s="41"/>
      <c r="G43" s="41"/>
      <c r="H43" s="41"/>
      <c r="I43" s="41"/>
      <c r="J43" s="41"/>
      <c r="K43" s="41"/>
      <c r="L43" s="41"/>
      <c r="M43" s="41"/>
      <c r="N43" s="42"/>
      <c r="AA43" s="10">
        <v>2</v>
      </c>
      <c r="AB43" s="10" t="s">
        <v>22</v>
      </c>
    </row>
    <row r="44" spans="1:35" ht="20.100000000000001" customHeight="1" x14ac:dyDescent="0.15">
      <c r="A44" s="952" t="s">
        <v>88</v>
      </c>
      <c r="B44" s="953"/>
      <c r="C44" s="953"/>
      <c r="D44" s="953"/>
      <c r="E44" s="954" t="s">
        <v>235</v>
      </c>
      <c r="F44" s="955"/>
      <c r="G44" s="955"/>
      <c r="H44" s="955"/>
      <c r="I44" s="955"/>
      <c r="J44" s="955"/>
      <c r="K44" s="955"/>
      <c r="L44" s="955"/>
      <c r="M44" s="955"/>
      <c r="N44" s="956"/>
    </row>
    <row r="45" spans="1:35" ht="20.100000000000001" customHeight="1" x14ac:dyDescent="0.15">
      <c r="A45" s="947" t="s">
        <v>89</v>
      </c>
      <c r="B45" s="948"/>
      <c r="C45" s="948"/>
      <c r="D45" s="948"/>
      <c r="E45" s="957" t="s">
        <v>201</v>
      </c>
      <c r="F45" s="958"/>
      <c r="G45" s="958"/>
      <c r="H45" s="958"/>
      <c r="I45" s="958"/>
      <c r="J45" s="958"/>
      <c r="K45" s="958"/>
      <c r="L45" s="958"/>
      <c r="M45" s="958"/>
      <c r="N45" s="959"/>
    </row>
    <row r="46" spans="1:35" ht="20.100000000000001" customHeight="1" x14ac:dyDescent="0.15">
      <c r="A46" s="941" t="s">
        <v>92</v>
      </c>
      <c r="B46" s="942"/>
      <c r="C46" s="942"/>
      <c r="D46" s="943"/>
      <c r="E46" s="944" t="s">
        <v>236</v>
      </c>
      <c r="F46" s="945"/>
      <c r="G46" s="945"/>
      <c r="H46" s="945"/>
      <c r="I46" s="945"/>
      <c r="J46" s="945"/>
      <c r="K46" s="945"/>
      <c r="L46" s="945"/>
      <c r="M46" s="945"/>
      <c r="N46" s="946"/>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947" t="s">
        <v>96</v>
      </c>
      <c r="B51" s="948"/>
      <c r="C51" s="948"/>
      <c r="D51" s="948"/>
      <c r="E51" s="949" t="str">
        <f>AA52 &amp; "市が直接実施  " &amp; AB52  &amp; "一部委託  "  &amp; AC52 &amp; "全部委託・指定管理  " &amp; AD52 &amp; "その他"</f>
        <v>■市が直接実施  □一部委託  □全部委託・指定管理  □その他</v>
      </c>
      <c r="F51" s="950"/>
      <c r="G51" s="950"/>
      <c r="H51" s="950"/>
      <c r="I51" s="950"/>
      <c r="J51" s="950"/>
      <c r="K51" s="950"/>
      <c r="L51" s="950"/>
      <c r="M51" s="950"/>
      <c r="N51" s="951"/>
    </row>
    <row r="52" spans="1:40" ht="20.100000000000001" customHeight="1" x14ac:dyDescent="0.15">
      <c r="A52" s="947" t="s">
        <v>97</v>
      </c>
      <c r="B52" s="948"/>
      <c r="C52" s="948"/>
      <c r="D52" s="948"/>
      <c r="E52" s="949" t="str">
        <f>AA53 &amp; "国・県の制度　 " &amp; AB53  &amp; "国・県の制度＋市独自の制度　 "  &amp; AC53  &amp; "市独自の制度"</f>
        <v>□国・県の制度　 □国・県の制度＋市独自の制度　 ■市独自の制度</v>
      </c>
      <c r="F52" s="950"/>
      <c r="G52" s="950"/>
      <c r="H52" s="950"/>
      <c r="I52" s="950"/>
      <c r="J52" s="950"/>
      <c r="K52" s="950"/>
      <c r="L52" s="950"/>
      <c r="M52" s="950"/>
      <c r="N52" s="951"/>
      <c r="AA52" s="10" t="s">
        <v>126</v>
      </c>
      <c r="AB52" s="10" t="s">
        <v>127</v>
      </c>
      <c r="AC52" s="10" t="s">
        <v>127</v>
      </c>
      <c r="AD52" s="10" t="s">
        <v>127</v>
      </c>
    </row>
    <row r="53" spans="1:40" ht="20.100000000000001" customHeight="1" thickBot="1" x14ac:dyDescent="0.2">
      <c r="A53" s="960" t="s">
        <v>98</v>
      </c>
      <c r="B53" s="961"/>
      <c r="C53" s="961"/>
      <c r="D53" s="961"/>
      <c r="E53" s="962" t="s">
        <v>237</v>
      </c>
      <c r="F53" s="963"/>
      <c r="G53" s="963"/>
      <c r="H53" s="963"/>
      <c r="I53" s="963"/>
      <c r="J53" s="963"/>
      <c r="K53" s="963"/>
      <c r="L53" s="963"/>
      <c r="M53" s="963"/>
      <c r="N53" s="964"/>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13800000</v>
      </c>
      <c r="F57" s="122"/>
      <c r="G57" s="122">
        <f>IFERROR(HLOOKUP($AF$38,$AA$56:$AI$57,2,FALSE)*1000,"")</f>
        <v>14600000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13200</v>
      </c>
      <c r="AE57" s="25">
        <v>13800</v>
      </c>
      <c r="AF57" s="25">
        <v>14600</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13800000</v>
      </c>
      <c r="G58" s="17"/>
      <c r="H58" s="18">
        <f>IFERROR(G57-H59,"")</f>
        <v>14600000</v>
      </c>
      <c r="I58" s="17"/>
      <c r="J58" s="18">
        <f>IFERROR(I57-J59,"")</f>
        <v>0</v>
      </c>
      <c r="K58" s="17"/>
      <c r="L58" s="18">
        <f>IFERROR(K57-L59,"")</f>
        <v>0</v>
      </c>
      <c r="M58" s="17"/>
      <c r="N58" s="19">
        <f>IFERROR(M57-N59,"")</f>
        <v>0</v>
      </c>
      <c r="AA58" s="25">
        <v>0</v>
      </c>
      <c r="AB58" s="25">
        <v>0</v>
      </c>
      <c r="AC58" s="25">
        <v>0</v>
      </c>
      <c r="AD58" s="25">
        <v>13200000</v>
      </c>
      <c r="AE58" s="25">
        <v>13800000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13800000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0</v>
      </c>
      <c r="F61" s="122"/>
      <c r="G61" s="122">
        <f>IFERROR(G57-G60,"")</f>
        <v>14600000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1</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238</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239</v>
      </c>
      <c r="C70" s="131"/>
      <c r="D70" s="28" t="s">
        <v>132</v>
      </c>
      <c r="E70" s="173">
        <f>IFERROR(HLOOKUP($AE$38,$AA$76:$AI$80,2,FALSE),"")</f>
        <v>13800000</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13800000</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965" t="s">
        <v>86</v>
      </c>
      <c r="B85" s="966"/>
      <c r="C85" s="966"/>
      <c r="D85" s="966"/>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965" t="s">
        <v>90</v>
      </c>
      <c r="B87" s="966"/>
      <c r="C87" s="966"/>
      <c r="D87" s="966"/>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976" t="s">
        <v>93</v>
      </c>
      <c r="B89" s="977"/>
      <c r="C89" s="977"/>
      <c r="D89" s="977"/>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965" t="s">
        <v>95</v>
      </c>
      <c r="B91" s="966"/>
      <c r="C91" s="966"/>
      <c r="D91" s="967"/>
      <c r="E91" s="190" t="s">
        <v>240</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965" t="s">
        <v>107</v>
      </c>
      <c r="B98" s="966"/>
      <c r="C98" s="966"/>
      <c r="D98" s="967"/>
      <c r="E98" s="971" t="s">
        <v>141</v>
      </c>
      <c r="F98" s="972"/>
      <c r="G98" s="973" t="s">
        <v>108</v>
      </c>
      <c r="H98" s="974"/>
      <c r="I98" s="974"/>
      <c r="J98" s="974"/>
      <c r="K98" s="974"/>
      <c r="L98" s="974"/>
      <c r="M98" s="974"/>
      <c r="N98" s="975"/>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965" t="s">
        <v>118</v>
      </c>
      <c r="B105" s="966"/>
      <c r="C105" s="966"/>
      <c r="D105" s="967"/>
      <c r="E105" s="968" t="s">
        <v>241</v>
      </c>
      <c r="F105" s="969"/>
      <c r="G105" s="969"/>
      <c r="H105" s="969"/>
      <c r="I105" s="969"/>
      <c r="J105" s="969"/>
      <c r="K105" s="969"/>
      <c r="L105" s="969"/>
      <c r="M105" s="969"/>
      <c r="N105" s="970"/>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zoomScale="70" zoomScaleNormal="90" zoomScaleSheetLayoutView="7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976" t="s">
        <v>82</v>
      </c>
      <c r="Q4" s="977"/>
      <c r="R4" s="977"/>
      <c r="S4" s="977"/>
      <c r="T4" s="47" t="str">
        <f>LEFT(E83,1)</f>
        <v>Ｂ</v>
      </c>
      <c r="U4" s="978" t="s">
        <v>83</v>
      </c>
      <c r="V4" s="978"/>
      <c r="W4" s="978"/>
      <c r="X4" s="979"/>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施策２　商工業の充実</v>
      </c>
      <c r="F6" s="41"/>
      <c r="G6" s="41"/>
      <c r="H6" s="41"/>
      <c r="I6" s="41"/>
      <c r="J6" s="41"/>
      <c r="K6" s="41"/>
      <c r="L6" s="41"/>
      <c r="M6" s="41"/>
      <c r="N6" s="42"/>
      <c r="P6" s="965" t="s">
        <v>86</v>
      </c>
      <c r="Q6" s="966"/>
      <c r="R6" s="966"/>
      <c r="S6" s="966"/>
      <c r="T6" s="47" t="str">
        <f>LEFT(E85,1)</f>
        <v>Ｂ</v>
      </c>
      <c r="U6" s="978" t="s">
        <v>87</v>
      </c>
      <c r="V6" s="978"/>
      <c r="W6" s="978"/>
      <c r="X6" s="979"/>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980" t="s">
        <v>88</v>
      </c>
      <c r="B7" s="981"/>
      <c r="C7" s="981"/>
      <c r="D7" s="981"/>
      <c r="E7" s="982" t="str">
        <f t="shared" si="0"/>
        <v>新座快適みらい都市市民まつり</v>
      </c>
      <c r="F7" s="983"/>
      <c r="G7" s="983"/>
      <c r="H7" s="983"/>
      <c r="I7" s="983"/>
      <c r="J7" s="983"/>
      <c r="K7" s="983"/>
      <c r="L7" s="983"/>
      <c r="M7" s="983"/>
      <c r="N7" s="984"/>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987" t="s">
        <v>89</v>
      </c>
      <c r="B8" s="988"/>
      <c r="C8" s="988"/>
      <c r="D8" s="988"/>
      <c r="E8" s="997" t="str">
        <f t="shared" si="0"/>
        <v>産業振興課</v>
      </c>
      <c r="F8" s="998"/>
      <c r="G8" s="998"/>
      <c r="H8" s="998"/>
      <c r="I8" s="998"/>
      <c r="J8" s="998"/>
      <c r="K8" s="998"/>
      <c r="L8" s="998"/>
      <c r="M8" s="998"/>
      <c r="N8" s="999"/>
      <c r="P8" s="1000" t="s">
        <v>90</v>
      </c>
      <c r="Q8" s="1001"/>
      <c r="R8" s="1001"/>
      <c r="S8" s="1001"/>
      <c r="T8" s="94" t="str">
        <f>LEFT(E87,1)</f>
        <v>Ａ</v>
      </c>
      <c r="U8" s="1002" t="s">
        <v>91</v>
      </c>
      <c r="V8" s="1002"/>
      <c r="W8" s="1002"/>
      <c r="X8" s="1003"/>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004" t="s">
        <v>92</v>
      </c>
      <c r="B9" s="1005"/>
      <c r="C9" s="1005"/>
      <c r="D9" s="1006"/>
      <c r="E9" s="1007" t="str">
        <f t="shared" si="0"/>
        <v>市民のふれあいの場とふるさとづくりを促進し、地域コミュニティとふるさと意識の高揚を図るため、新座市商工会に対し、新座快適みらい都市市民まつり商工祭事業費の補助を行う。</v>
      </c>
      <c r="F9" s="1008"/>
      <c r="G9" s="1008"/>
      <c r="H9" s="1008"/>
      <c r="I9" s="1008"/>
      <c r="J9" s="1008"/>
      <c r="K9" s="1008"/>
      <c r="L9" s="1008"/>
      <c r="M9" s="1008"/>
      <c r="N9" s="1009"/>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1010" t="s">
        <v>93</v>
      </c>
      <c r="Q10" s="1011"/>
      <c r="R10" s="1011"/>
      <c r="S10" s="1011"/>
      <c r="T10" s="47" t="str">
        <f>LEFT(E89,1)</f>
        <v>Ａ</v>
      </c>
      <c r="U10" s="1002" t="s">
        <v>94</v>
      </c>
      <c r="V10" s="1002"/>
      <c r="W10" s="1002"/>
      <c r="X10" s="1003"/>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商工祭内における各種催しにより、市民のふれあいの場やふるさとづくりを促進できた。
また、市内事業者の出店や、物産工業展における市内商工業者の自社製品及び物産の展示により、市内商工業の周知や振興を図ることができた。</v>
      </c>
      <c r="U12" s="985"/>
      <c r="V12" s="985"/>
      <c r="W12" s="985"/>
      <c r="X12" s="986"/>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987" t="s">
        <v>96</v>
      </c>
      <c r="B14" s="988"/>
      <c r="C14" s="988"/>
      <c r="D14" s="988"/>
      <c r="E14" s="989" t="str">
        <f>E51</f>
        <v>■市が直接実施  □一部委託  □全部委託・指定管理  □その他</v>
      </c>
      <c r="F14" s="990"/>
      <c r="G14" s="990"/>
      <c r="H14" s="990"/>
      <c r="I14" s="990"/>
      <c r="J14" s="990"/>
      <c r="K14" s="990"/>
      <c r="L14" s="990"/>
      <c r="M14" s="990"/>
      <c r="N14" s="991"/>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987" t="s">
        <v>97</v>
      </c>
      <c r="B15" s="988"/>
      <c r="C15" s="988"/>
      <c r="D15" s="988"/>
      <c r="E15" s="989" t="str">
        <f>E52</f>
        <v>□国・県の制度　 □国・県の制度＋市独自の制度　 ■市独自の制度</v>
      </c>
      <c r="F15" s="990"/>
      <c r="G15" s="990"/>
      <c r="H15" s="990"/>
      <c r="I15" s="990"/>
      <c r="J15" s="990"/>
      <c r="K15" s="990"/>
      <c r="L15" s="990"/>
      <c r="M15" s="990"/>
      <c r="N15" s="991"/>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992" t="s">
        <v>98</v>
      </c>
      <c r="B16" s="993"/>
      <c r="C16" s="993"/>
      <c r="D16" s="993"/>
      <c r="E16" s="994" t="str">
        <f>E53</f>
        <v>新座市補助金等の交付に関する規則</v>
      </c>
      <c r="F16" s="995"/>
      <c r="G16" s="995"/>
      <c r="H16" s="995"/>
      <c r="I16" s="995"/>
      <c r="J16" s="995"/>
      <c r="K16" s="995"/>
      <c r="L16" s="995"/>
      <c r="M16" s="995"/>
      <c r="N16" s="996"/>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6500000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6500000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6500000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1</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新座市商工会に対し、新座快適みらい都市市民まつり商工祭事業費の補助を行った。</v>
      </c>
      <c r="F26" s="136"/>
      <c r="G26" s="136"/>
      <c r="H26" s="136"/>
      <c r="I26" s="136"/>
      <c r="J26" s="136"/>
      <c r="K26" s="136"/>
      <c r="L26" s="136"/>
      <c r="M26" s="136"/>
      <c r="N26" s="137"/>
      <c r="O26" s="20"/>
      <c r="P26" s="1000" t="s">
        <v>118</v>
      </c>
      <c r="Q26" s="1001"/>
      <c r="R26" s="1001"/>
      <c r="S26" s="1012"/>
      <c r="T26" s="71" t="str">
        <f>E105</f>
        <v>引き続き、商工会へ事業費の補助を行い、地域コミュニティとふるさと意識の高揚を図る。</v>
      </c>
      <c r="U26" s="985"/>
      <c r="V26" s="985"/>
      <c r="W26" s="985"/>
      <c r="X26" s="986"/>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来場者数</v>
      </c>
      <c r="C33" s="131"/>
      <c r="D33" s="23" t="str">
        <f t="shared" ref="D33:E36" si="1">D70</f>
        <v>人</v>
      </c>
      <c r="E33" s="132">
        <f t="shared" si="1"/>
        <v>43000</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施策２　商工業の充実</v>
      </c>
      <c r="F43" s="41"/>
      <c r="G43" s="41"/>
      <c r="H43" s="41"/>
      <c r="I43" s="41"/>
      <c r="J43" s="41"/>
      <c r="K43" s="41"/>
      <c r="L43" s="41"/>
      <c r="M43" s="41"/>
      <c r="N43" s="42"/>
      <c r="AA43" s="10">
        <v>2</v>
      </c>
      <c r="AB43" s="10" t="s">
        <v>22</v>
      </c>
    </row>
    <row r="44" spans="1:35" ht="20.100000000000001" customHeight="1" x14ac:dyDescent="0.15">
      <c r="A44" s="1024" t="s">
        <v>88</v>
      </c>
      <c r="B44" s="1025"/>
      <c r="C44" s="1025"/>
      <c r="D44" s="1025"/>
      <c r="E44" s="1026" t="s">
        <v>242</v>
      </c>
      <c r="F44" s="1027"/>
      <c r="G44" s="1027"/>
      <c r="H44" s="1027"/>
      <c r="I44" s="1027"/>
      <c r="J44" s="1027"/>
      <c r="K44" s="1027"/>
      <c r="L44" s="1027"/>
      <c r="M44" s="1027"/>
      <c r="N44" s="1028"/>
    </row>
    <row r="45" spans="1:35" ht="20.100000000000001" customHeight="1" x14ac:dyDescent="0.15">
      <c r="A45" s="1019" t="s">
        <v>89</v>
      </c>
      <c r="B45" s="1020"/>
      <c r="C45" s="1020"/>
      <c r="D45" s="1020"/>
      <c r="E45" s="1029" t="s">
        <v>201</v>
      </c>
      <c r="F45" s="1030"/>
      <c r="G45" s="1030"/>
      <c r="H45" s="1030"/>
      <c r="I45" s="1030"/>
      <c r="J45" s="1030"/>
      <c r="K45" s="1030"/>
      <c r="L45" s="1030"/>
      <c r="M45" s="1030"/>
      <c r="N45" s="1031"/>
    </row>
    <row r="46" spans="1:35" ht="20.100000000000001" customHeight="1" x14ac:dyDescent="0.15">
      <c r="A46" s="1013" t="s">
        <v>92</v>
      </c>
      <c r="B46" s="1014"/>
      <c r="C46" s="1014"/>
      <c r="D46" s="1015"/>
      <c r="E46" s="1016" t="s">
        <v>243</v>
      </c>
      <c r="F46" s="1017"/>
      <c r="G46" s="1017"/>
      <c r="H46" s="1017"/>
      <c r="I46" s="1017"/>
      <c r="J46" s="1017"/>
      <c r="K46" s="1017"/>
      <c r="L46" s="1017"/>
      <c r="M46" s="1017"/>
      <c r="N46" s="1018"/>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1019" t="s">
        <v>96</v>
      </c>
      <c r="B51" s="1020"/>
      <c r="C51" s="1020"/>
      <c r="D51" s="1020"/>
      <c r="E51" s="1021" t="str">
        <f>AA52 &amp; "市が直接実施  " &amp; AB52  &amp; "一部委託  "  &amp; AC52 &amp; "全部委託・指定管理  " &amp; AD52 &amp; "その他"</f>
        <v>■市が直接実施  □一部委託  □全部委託・指定管理  □その他</v>
      </c>
      <c r="F51" s="1022"/>
      <c r="G51" s="1022"/>
      <c r="H51" s="1022"/>
      <c r="I51" s="1022"/>
      <c r="J51" s="1022"/>
      <c r="K51" s="1022"/>
      <c r="L51" s="1022"/>
      <c r="M51" s="1022"/>
      <c r="N51" s="1023"/>
    </row>
    <row r="52" spans="1:40" ht="20.100000000000001" customHeight="1" x14ac:dyDescent="0.15">
      <c r="A52" s="1019" t="s">
        <v>97</v>
      </c>
      <c r="B52" s="1020"/>
      <c r="C52" s="1020"/>
      <c r="D52" s="1020"/>
      <c r="E52" s="1021" t="str">
        <f>AA53 &amp; "国・県の制度　 " &amp; AB53  &amp; "国・県の制度＋市独自の制度　 "  &amp; AC53  &amp; "市独自の制度"</f>
        <v>□国・県の制度　 □国・県の制度＋市独自の制度　 ■市独自の制度</v>
      </c>
      <c r="F52" s="1022"/>
      <c r="G52" s="1022"/>
      <c r="H52" s="1022"/>
      <c r="I52" s="1022"/>
      <c r="J52" s="1022"/>
      <c r="K52" s="1022"/>
      <c r="L52" s="1022"/>
      <c r="M52" s="1022"/>
      <c r="N52" s="1023"/>
      <c r="AA52" s="10" t="s">
        <v>126</v>
      </c>
      <c r="AB52" s="10" t="s">
        <v>127</v>
      </c>
      <c r="AC52" s="10" t="s">
        <v>127</v>
      </c>
      <c r="AD52" s="10" t="s">
        <v>127</v>
      </c>
    </row>
    <row r="53" spans="1:40" ht="20.100000000000001" customHeight="1" thickBot="1" x14ac:dyDescent="0.2">
      <c r="A53" s="1032" t="s">
        <v>98</v>
      </c>
      <c r="B53" s="1033"/>
      <c r="C53" s="1033"/>
      <c r="D53" s="1033"/>
      <c r="E53" s="1034" t="s">
        <v>244</v>
      </c>
      <c r="F53" s="1035"/>
      <c r="G53" s="1035"/>
      <c r="H53" s="1035"/>
      <c r="I53" s="1035"/>
      <c r="J53" s="1035"/>
      <c r="K53" s="1035"/>
      <c r="L53" s="1035"/>
      <c r="M53" s="1035"/>
      <c r="N53" s="1036"/>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6500000</v>
      </c>
      <c r="F57" s="122"/>
      <c r="G57" s="122">
        <f>IFERROR(HLOOKUP($AF$38,$AA$56:$AI$57,2,FALSE)*1000,"")</f>
        <v>7016000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5160</v>
      </c>
      <c r="AE57" s="25">
        <v>6500</v>
      </c>
      <c r="AF57" s="25">
        <v>7016</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6500000</v>
      </c>
      <c r="G58" s="17"/>
      <c r="H58" s="18">
        <f>IFERROR(G57-H59,"")</f>
        <v>7016000</v>
      </c>
      <c r="I58" s="17"/>
      <c r="J58" s="18">
        <f>IFERROR(I57-J59,"")</f>
        <v>0</v>
      </c>
      <c r="K58" s="17"/>
      <c r="L58" s="18">
        <f>IFERROR(K57-L59,"")</f>
        <v>0</v>
      </c>
      <c r="M58" s="17"/>
      <c r="N58" s="19">
        <f>IFERROR(M57-N59,"")</f>
        <v>0</v>
      </c>
      <c r="AA58" s="25">
        <v>0</v>
      </c>
      <c r="AB58" s="25">
        <v>0</v>
      </c>
      <c r="AC58" s="25">
        <v>0</v>
      </c>
      <c r="AD58" s="25">
        <v>5160000</v>
      </c>
      <c r="AE58" s="25">
        <v>6500000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6500000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0</v>
      </c>
      <c r="F61" s="122"/>
      <c r="G61" s="122">
        <f>IFERROR(G57-G60,"")</f>
        <v>7016000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1</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245</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180</v>
      </c>
      <c r="C70" s="131"/>
      <c r="D70" s="28" t="s">
        <v>181</v>
      </c>
      <c r="E70" s="173">
        <f>IFERROR(HLOOKUP($AE$38,$AA$76:$AI$80,2,FALSE),"")</f>
        <v>43000</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43000</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1037" t="s">
        <v>86</v>
      </c>
      <c r="B85" s="1038"/>
      <c r="C85" s="1038"/>
      <c r="D85" s="1038"/>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1037" t="s">
        <v>90</v>
      </c>
      <c r="B87" s="1038"/>
      <c r="C87" s="1038"/>
      <c r="D87" s="1038"/>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1048" t="s">
        <v>93</v>
      </c>
      <c r="B89" s="1049"/>
      <c r="C89" s="1049"/>
      <c r="D89" s="1049"/>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1037" t="s">
        <v>95</v>
      </c>
      <c r="B91" s="1038"/>
      <c r="C91" s="1038"/>
      <c r="D91" s="1039"/>
      <c r="E91" s="190" t="s">
        <v>246</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1037" t="s">
        <v>107</v>
      </c>
      <c r="B98" s="1038"/>
      <c r="C98" s="1038"/>
      <c r="D98" s="1039"/>
      <c r="E98" s="1043" t="s">
        <v>141</v>
      </c>
      <c r="F98" s="1044"/>
      <c r="G98" s="1045" t="s">
        <v>108</v>
      </c>
      <c r="H98" s="1046"/>
      <c r="I98" s="1046"/>
      <c r="J98" s="1046"/>
      <c r="K98" s="1046"/>
      <c r="L98" s="1046"/>
      <c r="M98" s="1046"/>
      <c r="N98" s="1047"/>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1037" t="s">
        <v>118</v>
      </c>
      <c r="B105" s="1038"/>
      <c r="C105" s="1038"/>
      <c r="D105" s="1039"/>
      <c r="E105" s="1040" t="s">
        <v>247</v>
      </c>
      <c r="F105" s="1041"/>
      <c r="G105" s="1041"/>
      <c r="H105" s="1041"/>
      <c r="I105" s="1041"/>
      <c r="J105" s="1041"/>
      <c r="K105" s="1041"/>
      <c r="L105" s="1041"/>
      <c r="M105" s="1041"/>
      <c r="N105" s="1042"/>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zoomScale="120" zoomScaleNormal="90" zoomScaleSheetLayoutView="120" workbookViewId="0">
      <selection sqref="A1:X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1048" t="s">
        <v>82</v>
      </c>
      <c r="Q4" s="1049"/>
      <c r="R4" s="1049"/>
      <c r="S4" s="1049"/>
      <c r="T4" s="47" t="str">
        <f>LEFT(E83,1)</f>
        <v>Ｂ</v>
      </c>
      <c r="U4" s="1050" t="s">
        <v>83</v>
      </c>
      <c r="V4" s="1050"/>
      <c r="W4" s="1050"/>
      <c r="X4" s="1051"/>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施策２　商工業の充実</v>
      </c>
      <c r="F6" s="41"/>
      <c r="G6" s="41"/>
      <c r="H6" s="41"/>
      <c r="I6" s="41"/>
      <c r="J6" s="41"/>
      <c r="K6" s="41"/>
      <c r="L6" s="41"/>
      <c r="M6" s="41"/>
      <c r="N6" s="42"/>
      <c r="P6" s="1037" t="s">
        <v>86</v>
      </c>
      <c r="Q6" s="1038"/>
      <c r="R6" s="1038"/>
      <c r="S6" s="1038"/>
      <c r="T6" s="47" t="str">
        <f>LEFT(E85,1)</f>
        <v>Ｃ</v>
      </c>
      <c r="U6" s="1050" t="s">
        <v>87</v>
      </c>
      <c r="V6" s="1050"/>
      <c r="W6" s="1050"/>
      <c r="X6" s="1051"/>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052" t="s">
        <v>88</v>
      </c>
      <c r="B7" s="1053"/>
      <c r="C7" s="1053"/>
      <c r="D7" s="1053"/>
      <c r="E7" s="1054" t="str">
        <f t="shared" si="0"/>
        <v>マイナポイント事務</v>
      </c>
      <c r="F7" s="1055"/>
      <c r="G7" s="1055"/>
      <c r="H7" s="1055"/>
      <c r="I7" s="1055"/>
      <c r="J7" s="1055"/>
      <c r="K7" s="1055"/>
      <c r="L7" s="1055"/>
      <c r="M7" s="1055"/>
      <c r="N7" s="1056"/>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059" t="s">
        <v>89</v>
      </c>
      <c r="B8" s="1060"/>
      <c r="C8" s="1060"/>
      <c r="D8" s="1060"/>
      <c r="E8" s="1069" t="str">
        <f t="shared" si="0"/>
        <v>産業振興課</v>
      </c>
      <c r="F8" s="1070"/>
      <c r="G8" s="1070"/>
      <c r="H8" s="1070"/>
      <c r="I8" s="1070"/>
      <c r="J8" s="1070"/>
      <c r="K8" s="1070"/>
      <c r="L8" s="1070"/>
      <c r="M8" s="1070"/>
      <c r="N8" s="1071"/>
      <c r="P8" s="1072" t="s">
        <v>90</v>
      </c>
      <c r="Q8" s="1073"/>
      <c r="R8" s="1073"/>
      <c r="S8" s="1073"/>
      <c r="T8" s="94" t="str">
        <f>LEFT(E87,1)</f>
        <v>Ａ</v>
      </c>
      <c r="U8" s="1074" t="s">
        <v>91</v>
      </c>
      <c r="V8" s="1074"/>
      <c r="W8" s="1074"/>
      <c r="X8" s="107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076" t="s">
        <v>92</v>
      </c>
      <c r="B9" s="1077"/>
      <c r="C9" s="1077"/>
      <c r="D9" s="1078"/>
      <c r="E9" s="1079" t="str">
        <f t="shared" si="0"/>
        <v>マイナポイントの申込期限が令和５年９月末まで延長となったことから、引き続き市民が円滑にマイナポイントの申込みができるよう支援を行う。</v>
      </c>
      <c r="F9" s="1080"/>
      <c r="G9" s="1080"/>
      <c r="H9" s="1080"/>
      <c r="I9" s="1080"/>
      <c r="J9" s="1080"/>
      <c r="K9" s="1080"/>
      <c r="L9" s="1080"/>
      <c r="M9" s="1080"/>
      <c r="N9" s="1081"/>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1082" t="s">
        <v>93</v>
      </c>
      <c r="Q10" s="1083"/>
      <c r="R10" s="1083"/>
      <c r="S10" s="1083"/>
      <c r="T10" s="47" t="str">
        <f>LEFT(E89,1)</f>
        <v>Ｂ</v>
      </c>
      <c r="U10" s="1074" t="s">
        <v>94</v>
      </c>
      <c r="V10" s="1074"/>
      <c r="W10" s="1074"/>
      <c r="X10" s="107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市でマイナポイント申込支援窓口を設置することで、より多くの市民が円滑にマイナポイントを申込むための支援ができた。</v>
      </c>
      <c r="U12" s="1057"/>
      <c r="V12" s="1057"/>
      <c r="W12" s="1057"/>
      <c r="X12" s="1058"/>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059" t="s">
        <v>96</v>
      </c>
      <c r="B14" s="1060"/>
      <c r="C14" s="1060"/>
      <c r="D14" s="1060"/>
      <c r="E14" s="1061" t="str">
        <f>E51</f>
        <v>□市が直接実施  □一部委託  ■全部委託・指定管理  □その他</v>
      </c>
      <c r="F14" s="1062"/>
      <c r="G14" s="1062"/>
      <c r="H14" s="1062"/>
      <c r="I14" s="1062"/>
      <c r="J14" s="1062"/>
      <c r="K14" s="1062"/>
      <c r="L14" s="1062"/>
      <c r="M14" s="1062"/>
      <c r="N14" s="1063"/>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059" t="s">
        <v>97</v>
      </c>
      <c r="B15" s="1060"/>
      <c r="C15" s="1060"/>
      <c r="D15" s="1060"/>
      <c r="E15" s="1061" t="str">
        <f>E52</f>
        <v>□国・県の制度　 □国・県の制度＋市独自の制度　 ■市独自の制度</v>
      </c>
      <c r="F15" s="1062"/>
      <c r="G15" s="1062"/>
      <c r="H15" s="1062"/>
      <c r="I15" s="1062"/>
      <c r="J15" s="1062"/>
      <c r="K15" s="1062"/>
      <c r="L15" s="1062"/>
      <c r="M15" s="1062"/>
      <c r="N15" s="1063"/>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064" t="s">
        <v>98</v>
      </c>
      <c r="B16" s="1065"/>
      <c r="C16" s="1065"/>
      <c r="D16" s="1065"/>
      <c r="E16" s="1066" t="str">
        <f>E53</f>
        <v>なし</v>
      </c>
      <c r="F16" s="1067"/>
      <c r="G16" s="1067"/>
      <c r="H16" s="1067"/>
      <c r="I16" s="1067"/>
      <c r="J16" s="1067"/>
      <c r="K16" s="1067"/>
      <c r="L16" s="1067"/>
      <c r="M16" s="1067"/>
      <c r="N16" s="1068"/>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Ⅵ</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13684000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13684000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13684000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1</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市民が円滑にマイナポイントの申込ができるよう支援を行った。
【マイナポイント申込支援窓口】
　実施期間：令和５年４月１日から令和５年９月３０日
　実施日：平日及びマイナンバーカードの休日交付日
　時間：午前８時３０分から午後５時
　</v>
      </c>
      <c r="F26" s="136"/>
      <c r="G26" s="136"/>
      <c r="H26" s="136"/>
      <c r="I26" s="136"/>
      <c r="J26" s="136"/>
      <c r="K26" s="136"/>
      <c r="L26" s="136"/>
      <c r="M26" s="136"/>
      <c r="N26" s="137"/>
      <c r="O26" s="20"/>
      <c r="P26" s="1072" t="s">
        <v>118</v>
      </c>
      <c r="Q26" s="1073"/>
      <c r="R26" s="1073"/>
      <c r="S26" s="1084"/>
      <c r="T26" s="71" t="str">
        <f>E105</f>
        <v>マイナポイント第２弾の申込が令和５年９月末をもって終了したことに伴い、本事業も令和５年度で終了する。</v>
      </c>
      <c r="U26" s="1057"/>
      <c r="V26" s="1057"/>
      <c r="W26" s="1057"/>
      <c r="X26" s="1058"/>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申込支援件数</v>
      </c>
      <c r="C33" s="131"/>
      <c r="D33" s="23" t="str">
        <f t="shared" ref="D33:E36" si="1">D70</f>
        <v>件</v>
      </c>
      <c r="E33" s="132">
        <f t="shared" si="1"/>
        <v>7551</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施策２　商工業の充実</v>
      </c>
      <c r="F43" s="41"/>
      <c r="G43" s="41"/>
      <c r="H43" s="41"/>
      <c r="I43" s="41"/>
      <c r="J43" s="41"/>
      <c r="K43" s="41"/>
      <c r="L43" s="41"/>
      <c r="M43" s="41"/>
      <c r="N43" s="42"/>
      <c r="AA43" s="10">
        <v>2</v>
      </c>
      <c r="AB43" s="10" t="s">
        <v>22</v>
      </c>
    </row>
    <row r="44" spans="1:35" ht="20.100000000000001" customHeight="1" x14ac:dyDescent="0.15">
      <c r="A44" s="1096" t="s">
        <v>88</v>
      </c>
      <c r="B44" s="1097"/>
      <c r="C44" s="1097"/>
      <c r="D44" s="1097"/>
      <c r="E44" s="1098" t="s">
        <v>248</v>
      </c>
      <c r="F44" s="1099"/>
      <c r="G44" s="1099"/>
      <c r="H44" s="1099"/>
      <c r="I44" s="1099"/>
      <c r="J44" s="1099"/>
      <c r="K44" s="1099"/>
      <c r="L44" s="1099"/>
      <c r="M44" s="1099"/>
      <c r="N44" s="1100"/>
    </row>
    <row r="45" spans="1:35" ht="20.100000000000001" customHeight="1" x14ac:dyDescent="0.15">
      <c r="A45" s="1091" t="s">
        <v>89</v>
      </c>
      <c r="B45" s="1092"/>
      <c r="C45" s="1092"/>
      <c r="D45" s="1092"/>
      <c r="E45" s="1101" t="s">
        <v>201</v>
      </c>
      <c r="F45" s="1102"/>
      <c r="G45" s="1102"/>
      <c r="H45" s="1102"/>
      <c r="I45" s="1102"/>
      <c r="J45" s="1102"/>
      <c r="K45" s="1102"/>
      <c r="L45" s="1102"/>
      <c r="M45" s="1102"/>
      <c r="N45" s="1103"/>
    </row>
    <row r="46" spans="1:35" ht="20.100000000000001" customHeight="1" x14ac:dyDescent="0.15">
      <c r="A46" s="1085" t="s">
        <v>92</v>
      </c>
      <c r="B46" s="1086"/>
      <c r="C46" s="1086"/>
      <c r="D46" s="1087"/>
      <c r="E46" s="1088" t="s">
        <v>249</v>
      </c>
      <c r="F46" s="1089"/>
      <c r="G46" s="1089"/>
      <c r="H46" s="1089"/>
      <c r="I46" s="1089"/>
      <c r="J46" s="1089"/>
      <c r="K46" s="1089"/>
      <c r="L46" s="1089"/>
      <c r="M46" s="1089"/>
      <c r="N46" s="1090"/>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1091" t="s">
        <v>96</v>
      </c>
      <c r="B51" s="1092"/>
      <c r="C51" s="1092"/>
      <c r="D51" s="1092"/>
      <c r="E51" s="1093" t="str">
        <f>AA52 &amp; "市が直接実施  " &amp; AB52  &amp; "一部委託  "  &amp; AC52 &amp; "全部委託・指定管理  " &amp; AD52 &amp; "その他"</f>
        <v>□市が直接実施  □一部委託  ■全部委託・指定管理  □その他</v>
      </c>
      <c r="F51" s="1094"/>
      <c r="G51" s="1094"/>
      <c r="H51" s="1094"/>
      <c r="I51" s="1094"/>
      <c r="J51" s="1094"/>
      <c r="K51" s="1094"/>
      <c r="L51" s="1094"/>
      <c r="M51" s="1094"/>
      <c r="N51" s="1095"/>
    </row>
    <row r="52" spans="1:40" ht="20.100000000000001" customHeight="1" x14ac:dyDescent="0.15">
      <c r="A52" s="1091" t="s">
        <v>97</v>
      </c>
      <c r="B52" s="1092"/>
      <c r="C52" s="1092"/>
      <c r="D52" s="1092"/>
      <c r="E52" s="1093" t="str">
        <f>AA53 &amp; "国・県の制度　 " &amp; AB53  &amp; "国・県の制度＋市独自の制度　 "  &amp; AC53  &amp; "市独自の制度"</f>
        <v>□国・県の制度　 □国・県の制度＋市独自の制度　 ■市独自の制度</v>
      </c>
      <c r="F52" s="1094"/>
      <c r="G52" s="1094"/>
      <c r="H52" s="1094"/>
      <c r="I52" s="1094"/>
      <c r="J52" s="1094"/>
      <c r="K52" s="1094"/>
      <c r="L52" s="1094"/>
      <c r="M52" s="1094"/>
      <c r="N52" s="1095"/>
      <c r="AA52" s="10" t="s">
        <v>127</v>
      </c>
      <c r="AB52" s="10" t="s">
        <v>127</v>
      </c>
      <c r="AC52" s="10" t="s">
        <v>126</v>
      </c>
      <c r="AD52" s="10" t="s">
        <v>127</v>
      </c>
    </row>
    <row r="53" spans="1:40" ht="20.100000000000001" customHeight="1" thickBot="1" x14ac:dyDescent="0.2">
      <c r="A53" s="1104" t="s">
        <v>98</v>
      </c>
      <c r="B53" s="1105"/>
      <c r="C53" s="1105"/>
      <c r="D53" s="1105"/>
      <c r="E53" s="1106" t="s">
        <v>163</v>
      </c>
      <c r="F53" s="1107"/>
      <c r="G53" s="1107"/>
      <c r="H53" s="1107"/>
      <c r="I53" s="1107"/>
      <c r="J53" s="1107"/>
      <c r="K53" s="1107"/>
      <c r="L53" s="1107"/>
      <c r="M53" s="1107"/>
      <c r="N53" s="1108"/>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13684000</v>
      </c>
      <c r="F57" s="122"/>
      <c r="G57" s="122">
        <f>IFERROR(HLOOKUP($AF$38,$AA$56:$AI$57,2,FALSE)*1000,"")</f>
        <v>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17935</v>
      </c>
      <c r="AE57" s="25">
        <v>13684</v>
      </c>
      <c r="AF57" s="25">
        <v>0</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13684000</v>
      </c>
      <c r="G58" s="17"/>
      <c r="H58" s="18">
        <f>IFERROR(G57-H59,"")</f>
        <v>0</v>
      </c>
      <c r="I58" s="17"/>
      <c r="J58" s="18">
        <f>IFERROR(I57-J59,"")</f>
        <v>0</v>
      </c>
      <c r="K58" s="17"/>
      <c r="L58" s="18">
        <f>IFERROR(K57-L59,"")</f>
        <v>0</v>
      </c>
      <c r="M58" s="17"/>
      <c r="N58" s="19">
        <f>IFERROR(M57-N59,"")</f>
        <v>0</v>
      </c>
      <c r="AA58" s="25">
        <v>0</v>
      </c>
      <c r="AB58" s="25">
        <v>0</v>
      </c>
      <c r="AC58" s="25">
        <v>0</v>
      </c>
      <c r="AD58" s="25">
        <v>9062900</v>
      </c>
      <c r="AE58" s="25">
        <v>13684000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13684000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0</v>
      </c>
      <c r="F61" s="122"/>
      <c r="G61" s="122">
        <f>IFERROR(G57-G60,"")</f>
        <v>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1</v>
      </c>
      <c r="F62" s="127"/>
      <c r="G62" s="127" t="str">
        <f>IFERROR(G$60/G$57,"")</f>
        <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250</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251</v>
      </c>
      <c r="C70" s="131"/>
      <c r="D70" s="28" t="s">
        <v>148</v>
      </c>
      <c r="E70" s="173">
        <f>IFERROR(HLOOKUP($AE$38,$AA$76:$AI$80,2,FALSE),"")</f>
        <v>7551</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7551</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1109" t="s">
        <v>86</v>
      </c>
      <c r="B85" s="1110"/>
      <c r="C85" s="1110"/>
      <c r="D85" s="1110"/>
      <c r="E85" s="175" t="s">
        <v>252</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1109" t="s">
        <v>90</v>
      </c>
      <c r="B87" s="1110"/>
      <c r="C87" s="1110"/>
      <c r="D87" s="1110"/>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1120" t="s">
        <v>93</v>
      </c>
      <c r="B89" s="1121"/>
      <c r="C89" s="1121"/>
      <c r="D89" s="1121"/>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1109" t="s">
        <v>95</v>
      </c>
      <c r="B91" s="1110"/>
      <c r="C91" s="1110"/>
      <c r="D91" s="1111"/>
      <c r="E91" s="190" t="s">
        <v>253</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1109" t="s">
        <v>107</v>
      </c>
      <c r="B98" s="1110"/>
      <c r="C98" s="1110"/>
      <c r="D98" s="1111"/>
      <c r="E98" s="1115" t="s">
        <v>167</v>
      </c>
      <c r="F98" s="1116"/>
      <c r="G98" s="1117" t="s">
        <v>108</v>
      </c>
      <c r="H98" s="1118"/>
      <c r="I98" s="1118"/>
      <c r="J98" s="1118"/>
      <c r="K98" s="1118"/>
      <c r="L98" s="1118"/>
      <c r="M98" s="1118"/>
      <c r="N98" s="1119"/>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1109" t="s">
        <v>118</v>
      </c>
      <c r="B105" s="1110"/>
      <c r="C105" s="1110"/>
      <c r="D105" s="1111"/>
      <c r="E105" s="1112" t="s">
        <v>254</v>
      </c>
      <c r="F105" s="1113"/>
      <c r="G105" s="1113"/>
      <c r="H105" s="1113"/>
      <c r="I105" s="1113"/>
      <c r="J105" s="1113"/>
      <c r="K105" s="1113"/>
      <c r="L105" s="1113"/>
      <c r="M105" s="1113"/>
      <c r="N105" s="1114"/>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7"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1120" t="s">
        <v>82</v>
      </c>
      <c r="Q4" s="1121"/>
      <c r="R4" s="1121"/>
      <c r="S4" s="1121"/>
      <c r="T4" s="47" t="str">
        <f>LEFT(E83,1)</f>
        <v>Ｂ</v>
      </c>
      <c r="U4" s="1122" t="s">
        <v>83</v>
      </c>
      <c r="V4" s="1122"/>
      <c r="W4" s="1122"/>
      <c r="X4" s="1123"/>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施策２　商工業の充実</v>
      </c>
      <c r="F6" s="41"/>
      <c r="G6" s="41"/>
      <c r="H6" s="41"/>
      <c r="I6" s="41"/>
      <c r="J6" s="41"/>
      <c r="K6" s="41"/>
      <c r="L6" s="41"/>
      <c r="M6" s="41"/>
      <c r="N6" s="42"/>
      <c r="P6" s="1109" t="s">
        <v>86</v>
      </c>
      <c r="Q6" s="1110"/>
      <c r="R6" s="1110"/>
      <c r="S6" s="1110"/>
      <c r="T6" s="47" t="str">
        <f>LEFT(E85,1)</f>
        <v>Ｂ</v>
      </c>
      <c r="U6" s="1122" t="s">
        <v>87</v>
      </c>
      <c r="V6" s="1122"/>
      <c r="W6" s="1122"/>
      <c r="X6" s="1123"/>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124" t="s">
        <v>88</v>
      </c>
      <c r="B7" s="1125"/>
      <c r="C7" s="1125"/>
      <c r="D7" s="1125"/>
      <c r="E7" s="1126" t="str">
        <f t="shared" si="0"/>
        <v>中小企業支援</v>
      </c>
      <c r="F7" s="1127"/>
      <c r="G7" s="1127"/>
      <c r="H7" s="1127"/>
      <c r="I7" s="1127"/>
      <c r="J7" s="1127"/>
      <c r="K7" s="1127"/>
      <c r="L7" s="1127"/>
      <c r="M7" s="1127"/>
      <c r="N7" s="1128"/>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131" t="s">
        <v>89</v>
      </c>
      <c r="B8" s="1132"/>
      <c r="C8" s="1132"/>
      <c r="D8" s="1132"/>
      <c r="E8" s="1141" t="str">
        <f t="shared" si="0"/>
        <v>産業振興課</v>
      </c>
      <c r="F8" s="1142"/>
      <c r="G8" s="1142"/>
      <c r="H8" s="1142"/>
      <c r="I8" s="1142"/>
      <c r="J8" s="1142"/>
      <c r="K8" s="1142"/>
      <c r="L8" s="1142"/>
      <c r="M8" s="1142"/>
      <c r="N8" s="1143"/>
      <c r="P8" s="1144" t="s">
        <v>90</v>
      </c>
      <c r="Q8" s="1145"/>
      <c r="R8" s="1145"/>
      <c r="S8" s="1145"/>
      <c r="T8" s="94" t="str">
        <f>LEFT(E87,1)</f>
        <v>Ａ</v>
      </c>
      <c r="U8" s="1146" t="s">
        <v>91</v>
      </c>
      <c r="V8" s="1146"/>
      <c r="W8" s="1146"/>
      <c r="X8" s="114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148" t="s">
        <v>92</v>
      </c>
      <c r="B9" s="1149"/>
      <c r="C9" s="1149"/>
      <c r="D9" s="1150"/>
      <c r="E9" s="1151" t="str">
        <f t="shared" si="0"/>
        <v>エネルギー・食料品価格等の物価高騰の影響を受けた市民に対し、市内中小企業で使用可能な３，０００円分のクーポンを全世帯に配布する。</v>
      </c>
      <c r="F9" s="1152"/>
      <c r="G9" s="1152"/>
      <c r="H9" s="1152"/>
      <c r="I9" s="1152"/>
      <c r="J9" s="1152"/>
      <c r="K9" s="1152"/>
      <c r="L9" s="1152"/>
      <c r="M9" s="1152"/>
      <c r="N9" s="1153"/>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1154" t="s">
        <v>93</v>
      </c>
      <c r="Q10" s="1155"/>
      <c r="R10" s="1155"/>
      <c r="S10" s="1155"/>
      <c r="T10" s="47" t="str">
        <f>LEFT(E89,1)</f>
        <v>Ａ</v>
      </c>
      <c r="U10" s="1146" t="s">
        <v>94</v>
      </c>
      <c r="V10" s="1146"/>
      <c r="W10" s="1146"/>
      <c r="X10" s="114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本事業を通じて、市民の購買意欲の喚起及び地元業者を支援し、物価高騰の影響を受けている地域経済の活性化につながった。</v>
      </c>
      <c r="U12" s="1129"/>
      <c r="V12" s="1129"/>
      <c r="W12" s="1129"/>
      <c r="X12" s="113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131" t="s">
        <v>96</v>
      </c>
      <c r="B14" s="1132"/>
      <c r="C14" s="1132"/>
      <c r="D14" s="1132"/>
      <c r="E14" s="1133" t="str">
        <f>E51</f>
        <v>■市が直接実施  ■一部委託  □全部委託・指定管理  □その他</v>
      </c>
      <c r="F14" s="1134"/>
      <c r="G14" s="1134"/>
      <c r="H14" s="1134"/>
      <c r="I14" s="1134"/>
      <c r="J14" s="1134"/>
      <c r="K14" s="1134"/>
      <c r="L14" s="1134"/>
      <c r="M14" s="1134"/>
      <c r="N14" s="1135"/>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131" t="s">
        <v>97</v>
      </c>
      <c r="B15" s="1132"/>
      <c r="C15" s="1132"/>
      <c r="D15" s="1132"/>
      <c r="E15" s="1133" t="str">
        <f>E52</f>
        <v>□国・県の制度　 □国・県の制度＋市独自の制度　 ■市独自の制度</v>
      </c>
      <c r="F15" s="1134"/>
      <c r="G15" s="1134"/>
      <c r="H15" s="1134"/>
      <c r="I15" s="1134"/>
      <c r="J15" s="1134"/>
      <c r="K15" s="1134"/>
      <c r="L15" s="1134"/>
      <c r="M15" s="1134"/>
      <c r="N15" s="1135"/>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136" t="s">
        <v>98</v>
      </c>
      <c r="B16" s="1137"/>
      <c r="C16" s="1137"/>
      <c r="D16" s="1137"/>
      <c r="E16" s="1138" t="str">
        <f>E53</f>
        <v>なし</v>
      </c>
      <c r="F16" s="1139"/>
      <c r="G16" s="1139"/>
      <c r="H16" s="1139"/>
      <c r="I16" s="1139"/>
      <c r="J16" s="1139"/>
      <c r="K16" s="1139"/>
      <c r="L16" s="1139"/>
      <c r="M16" s="1139"/>
      <c r="N16" s="1140"/>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Ⅵ</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282184000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282184000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281727395</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456605</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0.99838188912199133</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郵送期間：令和5年10月16日～11月16日　市内中小企業で使用可能な３，０００円分の「地域応援クーポン」を全世帯に配布した。
クーポン使用期間：令和5年10月16日～令和6年1月31日
換金額（予算執行額）：216,738,375円
換金率：85.6％
参加店舗数：440店舗</v>
      </c>
      <c r="F26" s="136"/>
      <c r="G26" s="136"/>
      <c r="H26" s="136"/>
      <c r="I26" s="136"/>
      <c r="J26" s="136"/>
      <c r="K26" s="136"/>
      <c r="L26" s="136"/>
      <c r="M26" s="136"/>
      <c r="N26" s="137"/>
      <c r="O26" s="20"/>
      <c r="P26" s="1144" t="s">
        <v>118</v>
      </c>
      <c r="Q26" s="1145"/>
      <c r="R26" s="1145"/>
      <c r="S26" s="1156"/>
      <c r="T26" s="71" t="str">
        <f>E105</f>
        <v>新型コロナウイルス感染症対応地方創生臨時交付金を活用した一過性の事業であるため、終了</v>
      </c>
      <c r="U26" s="1129"/>
      <c r="V26" s="1129"/>
      <c r="W26" s="1129"/>
      <c r="X26" s="1130"/>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換金額（予算執行額）</v>
      </c>
      <c r="C33" s="131"/>
      <c r="D33" s="23" t="str">
        <f t="shared" ref="D33:E36" si="1">D70</f>
        <v>円</v>
      </c>
      <c r="E33" s="132">
        <f t="shared" si="1"/>
        <v>216738375</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換金率</v>
      </c>
      <c r="C34" s="131"/>
      <c r="D34" s="23" t="str">
        <f t="shared" si="1"/>
        <v>％</v>
      </c>
      <c r="E34" s="129">
        <f t="shared" si="1"/>
        <v>85.6</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参加店舗数</v>
      </c>
      <c r="C35" s="131"/>
      <c r="D35" s="23" t="str">
        <f t="shared" si="1"/>
        <v>件</v>
      </c>
      <c r="E35" s="129">
        <f t="shared" si="1"/>
        <v>440</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施策２　商工業の充実</v>
      </c>
      <c r="F43" s="41"/>
      <c r="G43" s="41"/>
      <c r="H43" s="41"/>
      <c r="I43" s="41"/>
      <c r="J43" s="41"/>
      <c r="K43" s="41"/>
      <c r="L43" s="41"/>
      <c r="M43" s="41"/>
      <c r="N43" s="42"/>
      <c r="AA43" s="10">
        <v>2</v>
      </c>
      <c r="AB43" s="10" t="s">
        <v>22</v>
      </c>
    </row>
    <row r="44" spans="1:35" ht="20.100000000000001" customHeight="1" x14ac:dyDescent="0.15">
      <c r="A44" s="1168" t="s">
        <v>88</v>
      </c>
      <c r="B44" s="1169"/>
      <c r="C44" s="1169"/>
      <c r="D44" s="1169"/>
      <c r="E44" s="1170" t="s">
        <v>255</v>
      </c>
      <c r="F44" s="1171"/>
      <c r="G44" s="1171"/>
      <c r="H44" s="1171"/>
      <c r="I44" s="1171"/>
      <c r="J44" s="1171"/>
      <c r="K44" s="1171"/>
      <c r="L44" s="1171"/>
      <c r="M44" s="1171"/>
      <c r="N44" s="1172"/>
    </row>
    <row r="45" spans="1:35" ht="20.100000000000001" customHeight="1" x14ac:dyDescent="0.15">
      <c r="A45" s="1163" t="s">
        <v>89</v>
      </c>
      <c r="B45" s="1164"/>
      <c r="C45" s="1164"/>
      <c r="D45" s="1164"/>
      <c r="E45" s="1173" t="s">
        <v>201</v>
      </c>
      <c r="F45" s="1174"/>
      <c r="G45" s="1174"/>
      <c r="H45" s="1174"/>
      <c r="I45" s="1174"/>
      <c r="J45" s="1174"/>
      <c r="K45" s="1174"/>
      <c r="L45" s="1174"/>
      <c r="M45" s="1174"/>
      <c r="N45" s="1175"/>
    </row>
    <row r="46" spans="1:35" ht="20.100000000000001" customHeight="1" x14ac:dyDescent="0.15">
      <c r="A46" s="1157" t="s">
        <v>92</v>
      </c>
      <c r="B46" s="1158"/>
      <c r="C46" s="1158"/>
      <c r="D46" s="1159"/>
      <c r="E46" s="1160" t="s">
        <v>256</v>
      </c>
      <c r="F46" s="1161"/>
      <c r="G46" s="1161"/>
      <c r="H46" s="1161"/>
      <c r="I46" s="1161"/>
      <c r="J46" s="1161"/>
      <c r="K46" s="1161"/>
      <c r="L46" s="1161"/>
      <c r="M46" s="1161"/>
      <c r="N46" s="1162"/>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1163" t="s">
        <v>96</v>
      </c>
      <c r="B51" s="1164"/>
      <c r="C51" s="1164"/>
      <c r="D51" s="1164"/>
      <c r="E51" s="1165" t="str">
        <f>AA52 &amp; "市が直接実施  " &amp; AB52  &amp; "一部委託  "  &amp; AC52 &amp; "全部委託・指定管理  " &amp; AD52 &amp; "その他"</f>
        <v>■市が直接実施  ■一部委託  □全部委託・指定管理  □その他</v>
      </c>
      <c r="F51" s="1166"/>
      <c r="G51" s="1166"/>
      <c r="H51" s="1166"/>
      <c r="I51" s="1166"/>
      <c r="J51" s="1166"/>
      <c r="K51" s="1166"/>
      <c r="L51" s="1166"/>
      <c r="M51" s="1166"/>
      <c r="N51" s="1167"/>
    </row>
    <row r="52" spans="1:40" ht="20.100000000000001" customHeight="1" x14ac:dyDescent="0.15">
      <c r="A52" s="1163" t="s">
        <v>97</v>
      </c>
      <c r="B52" s="1164"/>
      <c r="C52" s="1164"/>
      <c r="D52" s="1164"/>
      <c r="E52" s="1165" t="str">
        <f>AA53 &amp; "国・県の制度　 " &amp; AB53  &amp; "国・県の制度＋市独自の制度　 "  &amp; AC53  &amp; "市独自の制度"</f>
        <v>□国・県の制度　 □国・県の制度＋市独自の制度　 ■市独自の制度</v>
      </c>
      <c r="F52" s="1166"/>
      <c r="G52" s="1166"/>
      <c r="H52" s="1166"/>
      <c r="I52" s="1166"/>
      <c r="J52" s="1166"/>
      <c r="K52" s="1166"/>
      <c r="L52" s="1166"/>
      <c r="M52" s="1166"/>
      <c r="N52" s="1167"/>
      <c r="AA52" s="10" t="s">
        <v>126</v>
      </c>
      <c r="AB52" s="10" t="s">
        <v>126</v>
      </c>
      <c r="AC52" s="10" t="s">
        <v>127</v>
      </c>
      <c r="AD52" s="10" t="s">
        <v>127</v>
      </c>
    </row>
    <row r="53" spans="1:40" ht="20.100000000000001" customHeight="1" thickBot="1" x14ac:dyDescent="0.2">
      <c r="A53" s="1176" t="s">
        <v>98</v>
      </c>
      <c r="B53" s="1177"/>
      <c r="C53" s="1177"/>
      <c r="D53" s="1177"/>
      <c r="E53" s="1178" t="s">
        <v>163</v>
      </c>
      <c r="F53" s="1179"/>
      <c r="G53" s="1179"/>
      <c r="H53" s="1179"/>
      <c r="I53" s="1179"/>
      <c r="J53" s="1179"/>
      <c r="K53" s="1179"/>
      <c r="L53" s="1179"/>
      <c r="M53" s="1179"/>
      <c r="N53" s="1180"/>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282184000</v>
      </c>
      <c r="F57" s="122"/>
      <c r="G57" s="122">
        <f>IFERROR(HLOOKUP($AF$38,$AA$56:$AI$57,2,FALSE)*1000,"")</f>
        <v>131000000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793914</v>
      </c>
      <c r="AE57" s="25">
        <v>282184</v>
      </c>
      <c r="AF57" s="25">
        <v>131000</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282184000</v>
      </c>
      <c r="G58" s="17"/>
      <c r="H58" s="18">
        <f>IFERROR(G57-H59,"")</f>
        <v>131000000</v>
      </c>
      <c r="I58" s="17"/>
      <c r="J58" s="18">
        <f>IFERROR(I57-J59,"")</f>
        <v>0</v>
      </c>
      <c r="K58" s="17"/>
      <c r="L58" s="18">
        <f>IFERROR(K57-L59,"")</f>
        <v>0</v>
      </c>
      <c r="M58" s="17"/>
      <c r="N58" s="19">
        <f>IFERROR(M57-N59,"")</f>
        <v>0</v>
      </c>
      <c r="AA58" s="25">
        <v>0</v>
      </c>
      <c r="AB58" s="25">
        <v>0</v>
      </c>
      <c r="AC58" s="25">
        <v>0</v>
      </c>
      <c r="AD58" s="25">
        <v>323486211</v>
      </c>
      <c r="AE58" s="25">
        <v>281727395</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281727395</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456605</v>
      </c>
      <c r="F61" s="122"/>
      <c r="G61" s="122">
        <f>IFERROR(G57-G60,"")</f>
        <v>131000000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0.99838188912199133</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257</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258</v>
      </c>
      <c r="C70" s="131"/>
      <c r="D70" s="28" t="s">
        <v>132</v>
      </c>
      <c r="E70" s="173">
        <f>IFERROR(HLOOKUP($AE$38,$AA$76:$AI$80,2,FALSE),"")</f>
        <v>216738375</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259</v>
      </c>
      <c r="C71" s="131"/>
      <c r="D71" s="28" t="s">
        <v>260</v>
      </c>
      <c r="E71" s="173">
        <f>IFERROR(HLOOKUP($AE$38,$AA$76:$AI$80,3,FALSE),"")</f>
        <v>85.6</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261</v>
      </c>
      <c r="C72" s="131"/>
      <c r="D72" s="28" t="s">
        <v>148</v>
      </c>
      <c r="E72" s="173">
        <f>IFERROR(HLOOKUP($AE$38,$AA$76:$AI$80,4,FALSE),"")</f>
        <v>440</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216738375</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85.6</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v>440</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1181" t="s">
        <v>86</v>
      </c>
      <c r="B85" s="1182"/>
      <c r="C85" s="1182"/>
      <c r="D85" s="1182"/>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1181" t="s">
        <v>90</v>
      </c>
      <c r="B87" s="1182"/>
      <c r="C87" s="1182"/>
      <c r="D87" s="1182"/>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1192" t="s">
        <v>93</v>
      </c>
      <c r="B89" s="1193"/>
      <c r="C89" s="1193"/>
      <c r="D89" s="1193"/>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1181" t="s">
        <v>95</v>
      </c>
      <c r="B91" s="1182"/>
      <c r="C91" s="1182"/>
      <c r="D91" s="1183"/>
      <c r="E91" s="190" t="s">
        <v>262</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1181" t="s">
        <v>107</v>
      </c>
      <c r="B98" s="1182"/>
      <c r="C98" s="1182"/>
      <c r="D98" s="1183"/>
      <c r="E98" s="1187" t="s">
        <v>167</v>
      </c>
      <c r="F98" s="1188"/>
      <c r="G98" s="1189" t="s">
        <v>108</v>
      </c>
      <c r="H98" s="1190"/>
      <c r="I98" s="1190"/>
      <c r="J98" s="1190"/>
      <c r="K98" s="1190"/>
      <c r="L98" s="1190"/>
      <c r="M98" s="1190"/>
      <c r="N98" s="1191"/>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1181" t="s">
        <v>118</v>
      </c>
      <c r="B105" s="1182"/>
      <c r="C105" s="1182"/>
      <c r="D105" s="1183"/>
      <c r="E105" s="1184" t="s">
        <v>263</v>
      </c>
      <c r="F105" s="1185"/>
      <c r="G105" s="1185"/>
      <c r="H105" s="1185"/>
      <c r="I105" s="1185"/>
      <c r="J105" s="1185"/>
      <c r="K105" s="1185"/>
      <c r="L105" s="1185"/>
      <c r="M105" s="1185"/>
      <c r="N105" s="1186"/>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1192" t="s">
        <v>82</v>
      </c>
      <c r="Q4" s="1193"/>
      <c r="R4" s="1193"/>
      <c r="S4" s="1193"/>
      <c r="T4" s="47" t="str">
        <f>LEFT(E83,1)</f>
        <v>Ｂ</v>
      </c>
      <c r="U4" s="1194" t="s">
        <v>83</v>
      </c>
      <c r="V4" s="1194"/>
      <c r="W4" s="1194"/>
      <c r="X4" s="1195"/>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施策３　都市農業の振興</v>
      </c>
      <c r="F6" s="41"/>
      <c r="G6" s="41"/>
      <c r="H6" s="41"/>
      <c r="I6" s="41"/>
      <c r="J6" s="41"/>
      <c r="K6" s="41"/>
      <c r="L6" s="41"/>
      <c r="M6" s="41"/>
      <c r="N6" s="42"/>
      <c r="P6" s="1181" t="s">
        <v>86</v>
      </c>
      <c r="Q6" s="1182"/>
      <c r="R6" s="1182"/>
      <c r="S6" s="1182"/>
      <c r="T6" s="47" t="str">
        <f>LEFT(E85,1)</f>
        <v>Ａ</v>
      </c>
      <c r="U6" s="1194" t="s">
        <v>87</v>
      </c>
      <c r="V6" s="1194"/>
      <c r="W6" s="1194"/>
      <c r="X6" s="1195"/>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196" t="s">
        <v>88</v>
      </c>
      <c r="B7" s="1197"/>
      <c r="C7" s="1197"/>
      <c r="D7" s="1197"/>
      <c r="E7" s="1198" t="str">
        <f t="shared" si="0"/>
        <v>農地土埃防止対策</v>
      </c>
      <c r="F7" s="1199"/>
      <c r="G7" s="1199"/>
      <c r="H7" s="1199"/>
      <c r="I7" s="1199"/>
      <c r="J7" s="1199"/>
      <c r="K7" s="1199"/>
      <c r="L7" s="1199"/>
      <c r="M7" s="1199"/>
      <c r="N7" s="1200"/>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203" t="s">
        <v>89</v>
      </c>
      <c r="B8" s="1204"/>
      <c r="C8" s="1204"/>
      <c r="D8" s="1204"/>
      <c r="E8" s="1213" t="str">
        <f t="shared" si="0"/>
        <v>産業振興課</v>
      </c>
      <c r="F8" s="1214"/>
      <c r="G8" s="1214"/>
      <c r="H8" s="1214"/>
      <c r="I8" s="1214"/>
      <c r="J8" s="1214"/>
      <c r="K8" s="1214"/>
      <c r="L8" s="1214"/>
      <c r="M8" s="1214"/>
      <c r="N8" s="1215"/>
      <c r="P8" s="1216" t="s">
        <v>90</v>
      </c>
      <c r="Q8" s="1217"/>
      <c r="R8" s="1217"/>
      <c r="S8" s="1217"/>
      <c r="T8" s="94" t="str">
        <f>LEFT(E87,1)</f>
        <v>Ａ</v>
      </c>
      <c r="U8" s="1218" t="s">
        <v>91</v>
      </c>
      <c r="V8" s="1218"/>
      <c r="W8" s="1218"/>
      <c r="X8" s="1219"/>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220" t="s">
        <v>92</v>
      </c>
      <c r="B9" s="1221"/>
      <c r="C9" s="1221"/>
      <c r="D9" s="1222"/>
      <c r="E9" s="1223" t="str">
        <f t="shared" si="0"/>
        <v>農作物収穫後の農地は更地となり、春先に土埃が飛散するため、土壌改良の役割も果たす緑肥作物の種子（ヘイオーツ、小麦、ヘアリーベッチ）を希望する農家に無料配布し、農地から発生する土埃の防止を図る。</v>
      </c>
      <c r="F9" s="1224"/>
      <c r="G9" s="1224"/>
      <c r="H9" s="1224"/>
      <c r="I9" s="1224"/>
      <c r="J9" s="1224"/>
      <c r="K9" s="1224"/>
      <c r="L9" s="1224"/>
      <c r="M9" s="1224"/>
      <c r="N9" s="1225"/>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1226" t="s">
        <v>93</v>
      </c>
      <c r="Q10" s="1227"/>
      <c r="R10" s="1227"/>
      <c r="S10" s="1227"/>
      <c r="T10" s="47" t="str">
        <f>LEFT(E89,1)</f>
        <v>Ａ</v>
      </c>
      <c r="U10" s="1218" t="s">
        <v>94</v>
      </c>
      <c r="V10" s="1218"/>
      <c r="W10" s="1218"/>
      <c r="X10" s="1219"/>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緑肥種子の配布については毎年、農家から同程度の要望がある。
それに加え、農地の宅地化が進み、農地と宅地が混在している地域では、住民からの土埃対策の要望も多いことから、事業の必要性は高まっている。</v>
      </c>
      <c r="U12" s="1201"/>
      <c r="V12" s="1201"/>
      <c r="W12" s="1201"/>
      <c r="X12" s="1202"/>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203" t="s">
        <v>96</v>
      </c>
      <c r="B14" s="1204"/>
      <c r="C14" s="1204"/>
      <c r="D14" s="1204"/>
      <c r="E14" s="1205" t="str">
        <f>E51</f>
        <v>■市が直接実施  □一部委託  □全部委託・指定管理  □その他</v>
      </c>
      <c r="F14" s="1206"/>
      <c r="G14" s="1206"/>
      <c r="H14" s="1206"/>
      <c r="I14" s="1206"/>
      <c r="J14" s="1206"/>
      <c r="K14" s="1206"/>
      <c r="L14" s="1206"/>
      <c r="M14" s="1206"/>
      <c r="N14" s="1207"/>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203" t="s">
        <v>97</v>
      </c>
      <c r="B15" s="1204"/>
      <c r="C15" s="1204"/>
      <c r="D15" s="1204"/>
      <c r="E15" s="1205" t="str">
        <f>E52</f>
        <v>□国・県の制度　 □国・県の制度＋市独自の制度　 ■市独自の制度</v>
      </c>
      <c r="F15" s="1206"/>
      <c r="G15" s="1206"/>
      <c r="H15" s="1206"/>
      <c r="I15" s="1206"/>
      <c r="J15" s="1206"/>
      <c r="K15" s="1206"/>
      <c r="L15" s="1206"/>
      <c r="M15" s="1206"/>
      <c r="N15" s="1207"/>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208" t="s">
        <v>98</v>
      </c>
      <c r="B16" s="1209"/>
      <c r="C16" s="1209"/>
      <c r="D16" s="1209"/>
      <c r="E16" s="1210" t="str">
        <f>E53</f>
        <v>なし</v>
      </c>
      <c r="F16" s="1211"/>
      <c r="G16" s="1211"/>
      <c r="H16" s="1211"/>
      <c r="I16" s="1211"/>
      <c r="J16" s="1211"/>
      <c r="K16" s="1211"/>
      <c r="L16" s="1211"/>
      <c r="M16" s="1211"/>
      <c r="N16" s="1212"/>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Ⅱ</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1160000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1160000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1098460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61540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0.94694827586206898</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農作物収穫後の農地は更地となり、春先に土埃が飛散するため、土壌改良の役割も果たす緑肥作物の種子（ヘイオーツ、小麦、ヘアリーベッチ）を希望する農家に無料配布し、農地から発生する土埃の防止を図った。</v>
      </c>
      <c r="F26" s="136"/>
      <c r="G26" s="136"/>
      <c r="H26" s="136"/>
      <c r="I26" s="136"/>
      <c r="J26" s="136"/>
      <c r="K26" s="136"/>
      <c r="L26" s="136"/>
      <c r="M26" s="136"/>
      <c r="N26" s="137"/>
      <c r="O26" s="20"/>
      <c r="P26" s="1216" t="s">
        <v>118</v>
      </c>
      <c r="Q26" s="1217"/>
      <c r="R26" s="1217"/>
      <c r="S26" s="1228"/>
      <c r="T26" s="71" t="str">
        <f>E105</f>
        <v>緑肥種子の配布については、要望のあった農家に配布するという制度設計ではあるが、前年度に住民から個別に要望があった農地の地権者に対しては、事前に要望を出すように啓発をする。</v>
      </c>
      <c r="U26" s="1201"/>
      <c r="V26" s="1201"/>
      <c r="W26" s="1201"/>
      <c r="X26" s="1202"/>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配布戸数</v>
      </c>
      <c r="C33" s="131"/>
      <c r="D33" s="23" t="str">
        <f t="shared" ref="D33:E36" si="1">D70</f>
        <v>戸</v>
      </c>
      <c r="E33" s="129">
        <f t="shared" si="1"/>
        <v>123</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配布面積</v>
      </c>
      <c r="C34" s="131"/>
      <c r="D34" s="23" t="str">
        <f t="shared" si="1"/>
        <v>㎡</v>
      </c>
      <c r="E34" s="132">
        <f t="shared" si="1"/>
        <v>315000</v>
      </c>
      <c r="F34" s="132"/>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施策３　都市農業の振興</v>
      </c>
      <c r="F43" s="41"/>
      <c r="G43" s="41"/>
      <c r="H43" s="41"/>
      <c r="I43" s="41"/>
      <c r="J43" s="41"/>
      <c r="K43" s="41"/>
      <c r="L43" s="41"/>
      <c r="M43" s="41"/>
      <c r="N43" s="42"/>
      <c r="AA43" s="10">
        <v>3</v>
      </c>
      <c r="AB43" s="10" t="s">
        <v>30</v>
      </c>
    </row>
    <row r="44" spans="1:35" ht="20.100000000000001" customHeight="1" x14ac:dyDescent="0.15">
      <c r="A44" s="1240" t="s">
        <v>88</v>
      </c>
      <c r="B44" s="1241"/>
      <c r="C44" s="1241"/>
      <c r="D44" s="1241"/>
      <c r="E44" s="1242" t="s">
        <v>264</v>
      </c>
      <c r="F44" s="1243"/>
      <c r="G44" s="1243"/>
      <c r="H44" s="1243"/>
      <c r="I44" s="1243"/>
      <c r="J44" s="1243"/>
      <c r="K44" s="1243"/>
      <c r="L44" s="1243"/>
      <c r="M44" s="1243"/>
      <c r="N44" s="1244"/>
    </row>
    <row r="45" spans="1:35" ht="20.100000000000001" customHeight="1" x14ac:dyDescent="0.15">
      <c r="A45" s="1235" t="s">
        <v>89</v>
      </c>
      <c r="B45" s="1236"/>
      <c r="C45" s="1236"/>
      <c r="D45" s="1236"/>
      <c r="E45" s="1245" t="s">
        <v>201</v>
      </c>
      <c r="F45" s="1246"/>
      <c r="G45" s="1246"/>
      <c r="H45" s="1246"/>
      <c r="I45" s="1246"/>
      <c r="J45" s="1246"/>
      <c r="K45" s="1246"/>
      <c r="L45" s="1246"/>
      <c r="M45" s="1246"/>
      <c r="N45" s="1247"/>
    </row>
    <row r="46" spans="1:35" ht="20.100000000000001" customHeight="1" x14ac:dyDescent="0.15">
      <c r="A46" s="1229" t="s">
        <v>92</v>
      </c>
      <c r="B46" s="1230"/>
      <c r="C46" s="1230"/>
      <c r="D46" s="1231"/>
      <c r="E46" s="1232" t="s">
        <v>265</v>
      </c>
      <c r="F46" s="1233"/>
      <c r="G46" s="1233"/>
      <c r="H46" s="1233"/>
      <c r="I46" s="1233"/>
      <c r="J46" s="1233"/>
      <c r="K46" s="1233"/>
      <c r="L46" s="1233"/>
      <c r="M46" s="1233"/>
      <c r="N46" s="1234"/>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1235" t="s">
        <v>96</v>
      </c>
      <c r="B51" s="1236"/>
      <c r="C51" s="1236"/>
      <c r="D51" s="1236"/>
      <c r="E51" s="1237" t="str">
        <f>AA52 &amp; "市が直接実施  " &amp; AB52  &amp; "一部委託  "  &amp; AC52 &amp; "全部委託・指定管理  " &amp; AD52 &amp; "その他"</f>
        <v>■市が直接実施  □一部委託  □全部委託・指定管理  □その他</v>
      </c>
      <c r="F51" s="1238"/>
      <c r="G51" s="1238"/>
      <c r="H51" s="1238"/>
      <c r="I51" s="1238"/>
      <c r="J51" s="1238"/>
      <c r="K51" s="1238"/>
      <c r="L51" s="1238"/>
      <c r="M51" s="1238"/>
      <c r="N51" s="1239"/>
    </row>
    <row r="52" spans="1:40" ht="20.100000000000001" customHeight="1" x14ac:dyDescent="0.15">
      <c r="A52" s="1235" t="s">
        <v>97</v>
      </c>
      <c r="B52" s="1236"/>
      <c r="C52" s="1236"/>
      <c r="D52" s="1236"/>
      <c r="E52" s="1237" t="str">
        <f>AA53 &amp; "国・県の制度　 " &amp; AB53  &amp; "国・県の制度＋市独自の制度　 "  &amp; AC53  &amp; "市独自の制度"</f>
        <v>□国・県の制度　 □国・県の制度＋市独自の制度　 ■市独自の制度</v>
      </c>
      <c r="F52" s="1238"/>
      <c r="G52" s="1238"/>
      <c r="H52" s="1238"/>
      <c r="I52" s="1238"/>
      <c r="J52" s="1238"/>
      <c r="K52" s="1238"/>
      <c r="L52" s="1238"/>
      <c r="M52" s="1238"/>
      <c r="N52" s="1239"/>
      <c r="AA52" s="10" t="s">
        <v>126</v>
      </c>
      <c r="AB52" s="10" t="s">
        <v>127</v>
      </c>
      <c r="AC52" s="10" t="s">
        <v>127</v>
      </c>
      <c r="AD52" s="10" t="s">
        <v>127</v>
      </c>
    </row>
    <row r="53" spans="1:40" ht="20.100000000000001" customHeight="1" thickBot="1" x14ac:dyDescent="0.2">
      <c r="A53" s="1248" t="s">
        <v>98</v>
      </c>
      <c r="B53" s="1249"/>
      <c r="C53" s="1249"/>
      <c r="D53" s="1249"/>
      <c r="E53" s="1250" t="s">
        <v>163</v>
      </c>
      <c r="F53" s="1251"/>
      <c r="G53" s="1251"/>
      <c r="H53" s="1251"/>
      <c r="I53" s="1251"/>
      <c r="J53" s="1251"/>
      <c r="K53" s="1251"/>
      <c r="L53" s="1251"/>
      <c r="M53" s="1251"/>
      <c r="N53" s="1252"/>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1160000</v>
      </c>
      <c r="F57" s="122"/>
      <c r="G57" s="122">
        <f>IFERROR(HLOOKUP($AF$38,$AA$56:$AI$57,2,FALSE)*1000,"")</f>
        <v>1295000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898</v>
      </c>
      <c r="AE57" s="25">
        <v>1160</v>
      </c>
      <c r="AF57" s="25">
        <v>1295</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1160000</v>
      </c>
      <c r="G58" s="17"/>
      <c r="H58" s="18">
        <f>IFERROR(G57-H59,"")</f>
        <v>1295000</v>
      </c>
      <c r="I58" s="17"/>
      <c r="J58" s="18">
        <f>IFERROR(I57-J59,"")</f>
        <v>0</v>
      </c>
      <c r="K58" s="17"/>
      <c r="L58" s="18">
        <f>IFERROR(K57-L59,"")</f>
        <v>0</v>
      </c>
      <c r="M58" s="17"/>
      <c r="N58" s="19">
        <f>IFERROR(M57-N59,"")</f>
        <v>0</v>
      </c>
      <c r="AA58" s="25">
        <v>0</v>
      </c>
      <c r="AB58" s="25">
        <v>0</v>
      </c>
      <c r="AC58" s="25">
        <v>0</v>
      </c>
      <c r="AD58" s="25">
        <v>693935</v>
      </c>
      <c r="AE58" s="25">
        <v>1098460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1098460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61540</v>
      </c>
      <c r="F61" s="122"/>
      <c r="G61" s="122">
        <f>IFERROR(G57-G60,"")</f>
        <v>1295000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0.94694827586206898</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266</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267</v>
      </c>
      <c r="C70" s="131"/>
      <c r="D70" s="28" t="s">
        <v>268</v>
      </c>
      <c r="E70" s="173">
        <f>IFERROR(HLOOKUP($AE$38,$AA$76:$AI$80,2,FALSE),"")</f>
        <v>123</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269</v>
      </c>
      <c r="C71" s="131"/>
      <c r="D71" s="28" t="s">
        <v>270</v>
      </c>
      <c r="E71" s="173">
        <f>IFERROR(HLOOKUP($AE$38,$AA$76:$AI$80,3,FALSE),"")</f>
        <v>315000</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123</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315000</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1253" t="s">
        <v>86</v>
      </c>
      <c r="B85" s="1254"/>
      <c r="C85" s="1254"/>
      <c r="D85" s="1254"/>
      <c r="E85" s="175" t="s">
        <v>217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1253" t="s">
        <v>90</v>
      </c>
      <c r="B87" s="1254"/>
      <c r="C87" s="1254"/>
      <c r="D87" s="1254"/>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1264" t="s">
        <v>93</v>
      </c>
      <c r="B89" s="1265"/>
      <c r="C89" s="1265"/>
      <c r="D89" s="1265"/>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1253" t="s">
        <v>95</v>
      </c>
      <c r="B91" s="1254"/>
      <c r="C91" s="1254"/>
      <c r="D91" s="1255"/>
      <c r="E91" s="190" t="s">
        <v>271</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1253" t="s">
        <v>107</v>
      </c>
      <c r="B98" s="1254"/>
      <c r="C98" s="1254"/>
      <c r="D98" s="1255"/>
      <c r="E98" s="1259" t="s">
        <v>152</v>
      </c>
      <c r="F98" s="1260"/>
      <c r="G98" s="1261" t="s">
        <v>108</v>
      </c>
      <c r="H98" s="1262"/>
      <c r="I98" s="1262"/>
      <c r="J98" s="1262"/>
      <c r="K98" s="1262"/>
      <c r="L98" s="1262"/>
      <c r="M98" s="1262"/>
      <c r="N98" s="1263"/>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1253" t="s">
        <v>118</v>
      </c>
      <c r="B105" s="1254"/>
      <c r="C105" s="1254"/>
      <c r="D105" s="1255"/>
      <c r="E105" s="1256" t="s">
        <v>272</v>
      </c>
      <c r="F105" s="1257"/>
      <c r="G105" s="1257"/>
      <c r="H105" s="1257"/>
      <c r="I105" s="1257"/>
      <c r="J105" s="1257"/>
      <c r="K105" s="1257"/>
      <c r="L105" s="1257"/>
      <c r="M105" s="1257"/>
      <c r="N105" s="1258"/>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31"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1264" t="s">
        <v>82</v>
      </c>
      <c r="Q4" s="1265"/>
      <c r="R4" s="1265"/>
      <c r="S4" s="1265"/>
      <c r="T4" s="47" t="str">
        <f>LEFT(E83,1)</f>
        <v>Ｂ</v>
      </c>
      <c r="U4" s="1266" t="s">
        <v>83</v>
      </c>
      <c r="V4" s="1266"/>
      <c r="W4" s="1266"/>
      <c r="X4" s="126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施策３　都市農業の振興</v>
      </c>
      <c r="F6" s="41"/>
      <c r="G6" s="41"/>
      <c r="H6" s="41"/>
      <c r="I6" s="41"/>
      <c r="J6" s="41"/>
      <c r="K6" s="41"/>
      <c r="L6" s="41"/>
      <c r="M6" s="41"/>
      <c r="N6" s="42"/>
      <c r="P6" s="1253" t="s">
        <v>86</v>
      </c>
      <c r="Q6" s="1254"/>
      <c r="R6" s="1254"/>
      <c r="S6" s="1254"/>
      <c r="T6" s="47" t="str">
        <f>LEFT(E85,1)</f>
        <v>Ｂ</v>
      </c>
      <c r="U6" s="1266" t="s">
        <v>87</v>
      </c>
      <c r="V6" s="1266"/>
      <c r="W6" s="1266"/>
      <c r="X6" s="126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268" t="s">
        <v>88</v>
      </c>
      <c r="B7" s="1269"/>
      <c r="C7" s="1269"/>
      <c r="D7" s="1269"/>
      <c r="E7" s="1270" t="str">
        <f t="shared" si="0"/>
        <v>レジャー農園管理</v>
      </c>
      <c r="F7" s="1271"/>
      <c r="G7" s="1271"/>
      <c r="H7" s="1271"/>
      <c r="I7" s="1271"/>
      <c r="J7" s="1271"/>
      <c r="K7" s="1271"/>
      <c r="L7" s="1271"/>
      <c r="M7" s="1271"/>
      <c r="N7" s="1272"/>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275" t="s">
        <v>89</v>
      </c>
      <c r="B8" s="1276"/>
      <c r="C8" s="1276"/>
      <c r="D8" s="1276"/>
      <c r="E8" s="1285" t="str">
        <f t="shared" si="0"/>
        <v>産業振興課</v>
      </c>
      <c r="F8" s="1286"/>
      <c r="G8" s="1286"/>
      <c r="H8" s="1286"/>
      <c r="I8" s="1286"/>
      <c r="J8" s="1286"/>
      <c r="K8" s="1286"/>
      <c r="L8" s="1286"/>
      <c r="M8" s="1286"/>
      <c r="N8" s="1287"/>
      <c r="P8" s="1288" t="s">
        <v>90</v>
      </c>
      <c r="Q8" s="1289"/>
      <c r="R8" s="1289"/>
      <c r="S8" s="1289"/>
      <c r="T8" s="94" t="str">
        <f>LEFT(E87,1)</f>
        <v>Ｂ</v>
      </c>
      <c r="U8" s="1290" t="s">
        <v>91</v>
      </c>
      <c r="V8" s="1290"/>
      <c r="W8" s="1290"/>
      <c r="X8" s="1291"/>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292" t="s">
        <v>92</v>
      </c>
      <c r="B9" s="1293"/>
      <c r="C9" s="1293"/>
      <c r="D9" s="1294"/>
      <c r="E9" s="1295" t="str">
        <f t="shared" si="0"/>
        <v>新座市が運営する道場レジャー農園（７５区画）の利用者の利便を確保し、土に親しみやすい環境をつくるため、維持管理を行う。</v>
      </c>
      <c r="F9" s="1296"/>
      <c r="G9" s="1296"/>
      <c r="H9" s="1296"/>
      <c r="I9" s="1296"/>
      <c r="J9" s="1296"/>
      <c r="K9" s="1296"/>
      <c r="L9" s="1296"/>
      <c r="M9" s="1296"/>
      <c r="N9" s="1297"/>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1298" t="s">
        <v>93</v>
      </c>
      <c r="Q10" s="1299"/>
      <c r="R10" s="1299"/>
      <c r="S10" s="1299"/>
      <c r="T10" s="47" t="str">
        <f>LEFT(E89,1)</f>
        <v>Ａ</v>
      </c>
      <c r="U10" s="1290" t="s">
        <v>94</v>
      </c>
      <c r="V10" s="1290"/>
      <c r="W10" s="1290"/>
      <c r="X10" s="1291"/>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道場レジャー農園は市民に土と親しみやすい機会を提供することに役立っており、趣味としての農作業や作物の栽培から収穫までを経験できる食育といった利用者のニーズに対応することができた。
農園の美化に当たっては、空き区画を減らすことが除草回数の削減等のコスト抑制にも繋がるため、利用者数の増加に向けて更なる周知方法を検討していく必要がある。</v>
      </c>
      <c r="U12" s="1273"/>
      <c r="V12" s="1273"/>
      <c r="W12" s="1273"/>
      <c r="X12" s="1274"/>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275" t="s">
        <v>96</v>
      </c>
      <c r="B14" s="1276"/>
      <c r="C14" s="1276"/>
      <c r="D14" s="1276"/>
      <c r="E14" s="1277" t="str">
        <f>E51</f>
        <v>■市が直接実施  □一部委託  □全部委託・指定管理  □その他</v>
      </c>
      <c r="F14" s="1278"/>
      <c r="G14" s="1278"/>
      <c r="H14" s="1278"/>
      <c r="I14" s="1278"/>
      <c r="J14" s="1278"/>
      <c r="K14" s="1278"/>
      <c r="L14" s="1278"/>
      <c r="M14" s="1278"/>
      <c r="N14" s="1279"/>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275" t="s">
        <v>97</v>
      </c>
      <c r="B15" s="1276"/>
      <c r="C15" s="1276"/>
      <c r="D15" s="1276"/>
      <c r="E15" s="1277" t="str">
        <f>E52</f>
        <v>■国・県の制度　 □国・県の制度＋市独自の制度　 □市独自の制度</v>
      </c>
      <c r="F15" s="1278"/>
      <c r="G15" s="1278"/>
      <c r="H15" s="1278"/>
      <c r="I15" s="1278"/>
      <c r="J15" s="1278"/>
      <c r="K15" s="1278"/>
      <c r="L15" s="1278"/>
      <c r="M15" s="1278"/>
      <c r="N15" s="1279"/>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280" t="s">
        <v>98</v>
      </c>
      <c r="B16" s="1281"/>
      <c r="C16" s="1281"/>
      <c r="D16" s="1281"/>
      <c r="E16" s="1282" t="str">
        <f>E53</f>
        <v>特定農地貸付けに関する農地法等の特例に関する法律</v>
      </c>
      <c r="F16" s="1283"/>
      <c r="G16" s="1283"/>
      <c r="H16" s="1283"/>
      <c r="I16" s="1283"/>
      <c r="J16" s="1283"/>
      <c r="K16" s="1283"/>
      <c r="L16" s="1283"/>
      <c r="M16" s="1283"/>
      <c r="N16" s="1284"/>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Ⅱ</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700000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700000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696309</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3691</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0.99472714285714281</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道場レジャー農園の利用申請を管理しつつ、農園の美化に努めるため共用部分や空き区画の除草作業及び簡易トイレの設置を行った。
　令和５年度末時点での利用区画数　５３区画</v>
      </c>
      <c r="F26" s="136"/>
      <c r="G26" s="136"/>
      <c r="H26" s="136"/>
      <c r="I26" s="136"/>
      <c r="J26" s="136"/>
      <c r="K26" s="136"/>
      <c r="L26" s="136"/>
      <c r="M26" s="136"/>
      <c r="N26" s="137"/>
      <c r="O26" s="20"/>
      <c r="P26" s="1288" t="s">
        <v>118</v>
      </c>
      <c r="Q26" s="1289"/>
      <c r="R26" s="1289"/>
      <c r="S26" s="1300"/>
      <c r="T26" s="71" t="str">
        <f>E105</f>
        <v>利用者増加に向けた周知方法を検討しながら、既存利用者からの要望等にも応えられるよう農園の維持管理に取り組んでいく。</v>
      </c>
      <c r="U26" s="1273"/>
      <c r="V26" s="1273"/>
      <c r="W26" s="1273"/>
      <c r="X26" s="1274"/>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道場レジャー農園利用率</v>
      </c>
      <c r="C33" s="131"/>
      <c r="D33" s="23" t="str">
        <f t="shared" ref="D33:E36" si="1">D70</f>
        <v>％</v>
      </c>
      <c r="E33" s="129">
        <f t="shared" si="1"/>
        <v>71</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除草発注回数</v>
      </c>
      <c r="C34" s="131"/>
      <c r="D34" s="23" t="str">
        <f t="shared" si="1"/>
        <v>回</v>
      </c>
      <c r="E34" s="129">
        <f t="shared" si="1"/>
        <v>7</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簡易トイレ設置数</v>
      </c>
      <c r="C35" s="131"/>
      <c r="D35" s="23" t="str">
        <f t="shared" si="1"/>
        <v>基</v>
      </c>
      <c r="E35" s="129">
        <f t="shared" si="1"/>
        <v>1</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施策３　都市農業の振興</v>
      </c>
      <c r="F43" s="41"/>
      <c r="G43" s="41"/>
      <c r="H43" s="41"/>
      <c r="I43" s="41"/>
      <c r="J43" s="41"/>
      <c r="K43" s="41"/>
      <c r="L43" s="41"/>
      <c r="M43" s="41"/>
      <c r="N43" s="42"/>
      <c r="AA43" s="10">
        <v>3</v>
      </c>
      <c r="AB43" s="10" t="s">
        <v>30</v>
      </c>
    </row>
    <row r="44" spans="1:35" ht="20.100000000000001" customHeight="1" x14ac:dyDescent="0.15">
      <c r="A44" s="1312" t="s">
        <v>88</v>
      </c>
      <c r="B44" s="1313"/>
      <c r="C44" s="1313"/>
      <c r="D44" s="1313"/>
      <c r="E44" s="1314" t="s">
        <v>273</v>
      </c>
      <c r="F44" s="1315"/>
      <c r="G44" s="1315"/>
      <c r="H44" s="1315"/>
      <c r="I44" s="1315"/>
      <c r="J44" s="1315"/>
      <c r="K44" s="1315"/>
      <c r="L44" s="1315"/>
      <c r="M44" s="1315"/>
      <c r="N44" s="1316"/>
    </row>
    <row r="45" spans="1:35" ht="20.100000000000001" customHeight="1" x14ac:dyDescent="0.15">
      <c r="A45" s="1307" t="s">
        <v>89</v>
      </c>
      <c r="B45" s="1308"/>
      <c r="C45" s="1308"/>
      <c r="D45" s="1308"/>
      <c r="E45" s="1317" t="s">
        <v>201</v>
      </c>
      <c r="F45" s="1318"/>
      <c r="G45" s="1318"/>
      <c r="H45" s="1318"/>
      <c r="I45" s="1318"/>
      <c r="J45" s="1318"/>
      <c r="K45" s="1318"/>
      <c r="L45" s="1318"/>
      <c r="M45" s="1318"/>
      <c r="N45" s="1319"/>
    </row>
    <row r="46" spans="1:35" ht="20.100000000000001" customHeight="1" x14ac:dyDescent="0.15">
      <c r="A46" s="1301" t="s">
        <v>92</v>
      </c>
      <c r="B46" s="1302"/>
      <c r="C46" s="1302"/>
      <c r="D46" s="1303"/>
      <c r="E46" s="1304" t="s">
        <v>274</v>
      </c>
      <c r="F46" s="1305"/>
      <c r="G46" s="1305"/>
      <c r="H46" s="1305"/>
      <c r="I46" s="1305"/>
      <c r="J46" s="1305"/>
      <c r="K46" s="1305"/>
      <c r="L46" s="1305"/>
      <c r="M46" s="1305"/>
      <c r="N46" s="1306"/>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1307" t="s">
        <v>96</v>
      </c>
      <c r="B51" s="1308"/>
      <c r="C51" s="1308"/>
      <c r="D51" s="1308"/>
      <c r="E51" s="1309" t="str">
        <f>AA52 &amp; "市が直接実施  " &amp; AB52  &amp; "一部委託  "  &amp; AC52 &amp; "全部委託・指定管理  " &amp; AD52 &amp; "その他"</f>
        <v>■市が直接実施  □一部委託  □全部委託・指定管理  □その他</v>
      </c>
      <c r="F51" s="1310"/>
      <c r="G51" s="1310"/>
      <c r="H51" s="1310"/>
      <c r="I51" s="1310"/>
      <c r="J51" s="1310"/>
      <c r="K51" s="1310"/>
      <c r="L51" s="1310"/>
      <c r="M51" s="1310"/>
      <c r="N51" s="1311"/>
    </row>
    <row r="52" spans="1:40" ht="20.100000000000001" customHeight="1" x14ac:dyDescent="0.15">
      <c r="A52" s="1307" t="s">
        <v>97</v>
      </c>
      <c r="B52" s="1308"/>
      <c r="C52" s="1308"/>
      <c r="D52" s="1308"/>
      <c r="E52" s="1309" t="str">
        <f>AA53 &amp; "国・県の制度　 " &amp; AB53  &amp; "国・県の制度＋市独自の制度　 "  &amp; AC53  &amp; "市独自の制度"</f>
        <v>■国・県の制度　 □国・県の制度＋市独自の制度　 □市独自の制度</v>
      </c>
      <c r="F52" s="1310"/>
      <c r="G52" s="1310"/>
      <c r="H52" s="1310"/>
      <c r="I52" s="1310"/>
      <c r="J52" s="1310"/>
      <c r="K52" s="1310"/>
      <c r="L52" s="1310"/>
      <c r="M52" s="1310"/>
      <c r="N52" s="1311"/>
      <c r="AA52" s="10" t="s">
        <v>126</v>
      </c>
      <c r="AB52" s="10" t="s">
        <v>127</v>
      </c>
      <c r="AC52" s="10" t="s">
        <v>127</v>
      </c>
      <c r="AD52" s="10" t="s">
        <v>127</v>
      </c>
    </row>
    <row r="53" spans="1:40" ht="20.100000000000001" customHeight="1" thickBot="1" x14ac:dyDescent="0.2">
      <c r="A53" s="1320" t="s">
        <v>98</v>
      </c>
      <c r="B53" s="1321"/>
      <c r="C53" s="1321"/>
      <c r="D53" s="1321"/>
      <c r="E53" s="1322" t="s">
        <v>275</v>
      </c>
      <c r="F53" s="1323"/>
      <c r="G53" s="1323"/>
      <c r="H53" s="1323"/>
      <c r="I53" s="1323"/>
      <c r="J53" s="1323"/>
      <c r="K53" s="1323"/>
      <c r="L53" s="1323"/>
      <c r="M53" s="1323"/>
      <c r="N53" s="1324"/>
      <c r="AA53" s="10" t="s">
        <v>126</v>
      </c>
      <c r="AB53" s="10" t="s">
        <v>127</v>
      </c>
      <c r="AC53" s="10" t="s">
        <v>127</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700000</v>
      </c>
      <c r="F57" s="122"/>
      <c r="G57" s="122">
        <f>IFERROR(HLOOKUP($AF$38,$AA$56:$AI$57,2,FALSE)*1000,"")</f>
        <v>898000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891</v>
      </c>
      <c r="AE57" s="25">
        <v>700</v>
      </c>
      <c r="AF57" s="25">
        <v>898</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0</v>
      </c>
      <c r="G58" s="17"/>
      <c r="H58" s="18">
        <f>IFERROR(G57-H59,"")</f>
        <v>0</v>
      </c>
      <c r="I58" s="17"/>
      <c r="J58" s="18">
        <f>IFERROR(I57-J59,"")</f>
        <v>0</v>
      </c>
      <c r="K58" s="17"/>
      <c r="L58" s="18">
        <f>IFERROR(K57-L59,"")</f>
        <v>0</v>
      </c>
      <c r="M58" s="17"/>
      <c r="N58" s="19">
        <f>IFERROR(M57-N59,"")</f>
        <v>0</v>
      </c>
      <c r="AA58" s="25">
        <v>0</v>
      </c>
      <c r="AB58" s="25">
        <v>0</v>
      </c>
      <c r="AC58" s="25">
        <v>0</v>
      </c>
      <c r="AD58" s="25">
        <v>704577</v>
      </c>
      <c r="AE58" s="25">
        <v>696309</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700000</v>
      </c>
      <c r="G59" s="17"/>
      <c r="H59" s="18">
        <f>IFERROR(HLOOKUP($AF$38,$AA$60:$AI$61,2,FALSE)*1000,"")</f>
        <v>898000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696309</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3691</v>
      </c>
      <c r="F61" s="122"/>
      <c r="G61" s="122">
        <f>IFERROR(G57-G60,"")</f>
        <v>898000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678</v>
      </c>
      <c r="AE61" s="26">
        <f t="shared" si="2"/>
        <v>700</v>
      </c>
      <c r="AF61" s="26">
        <f t="shared" si="2"/>
        <v>898</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0.99472714285714281</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276</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277</v>
      </c>
      <c r="C70" s="131"/>
      <c r="D70" s="28" t="s">
        <v>260</v>
      </c>
      <c r="E70" s="173">
        <f>IFERROR(HLOOKUP($AE$38,$AA$76:$AI$80,2,FALSE),"")</f>
        <v>71</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278</v>
      </c>
      <c r="C71" s="131"/>
      <c r="D71" s="28" t="s">
        <v>225</v>
      </c>
      <c r="E71" s="173">
        <f>IFERROR(HLOOKUP($AE$38,$AA$76:$AI$80,3,FALSE),"")</f>
        <v>7</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678</v>
      </c>
      <c r="AE71" s="27">
        <v>700</v>
      </c>
      <c r="AF71" s="27">
        <v>898</v>
      </c>
      <c r="AG71" s="27">
        <v>0</v>
      </c>
      <c r="AH71" s="27">
        <v>0</v>
      </c>
      <c r="AI71" s="27">
        <v>0</v>
      </c>
      <c r="AJ71" s="10" t="s">
        <v>129</v>
      </c>
      <c r="AL71" s="10" t="s">
        <v>129</v>
      </c>
      <c r="AN71" s="10" t="s">
        <v>129</v>
      </c>
    </row>
    <row r="72" spans="1:40" ht="20.100000000000001" customHeight="1" x14ac:dyDescent="0.15">
      <c r="A72" s="67"/>
      <c r="B72" s="131" t="s">
        <v>279</v>
      </c>
      <c r="C72" s="131"/>
      <c r="D72" s="28" t="s">
        <v>280</v>
      </c>
      <c r="E72" s="173">
        <f>IFERROR(HLOOKUP($AE$38,$AA$76:$AI$80,4,FALSE),"")</f>
        <v>1</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71</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7</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v>1</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1325" t="s">
        <v>86</v>
      </c>
      <c r="B85" s="1326"/>
      <c r="C85" s="1326"/>
      <c r="D85" s="1326"/>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1325" t="s">
        <v>90</v>
      </c>
      <c r="B87" s="1326"/>
      <c r="C87" s="1326"/>
      <c r="D87" s="1326"/>
      <c r="E87" s="175" t="s">
        <v>149</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1336" t="s">
        <v>93</v>
      </c>
      <c r="B89" s="1337"/>
      <c r="C89" s="1337"/>
      <c r="D89" s="1337"/>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1325" t="s">
        <v>95</v>
      </c>
      <c r="B91" s="1326"/>
      <c r="C91" s="1326"/>
      <c r="D91" s="1327"/>
      <c r="E91" s="190" t="s">
        <v>281</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1325" t="s">
        <v>107</v>
      </c>
      <c r="B98" s="1326"/>
      <c r="C98" s="1326"/>
      <c r="D98" s="1327"/>
      <c r="E98" s="1331" t="s">
        <v>152</v>
      </c>
      <c r="F98" s="1332"/>
      <c r="G98" s="1333" t="s">
        <v>108</v>
      </c>
      <c r="H98" s="1334"/>
      <c r="I98" s="1334"/>
      <c r="J98" s="1334"/>
      <c r="K98" s="1334"/>
      <c r="L98" s="1334"/>
      <c r="M98" s="1334"/>
      <c r="N98" s="1335"/>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1325" t="s">
        <v>118</v>
      </c>
      <c r="B105" s="1326"/>
      <c r="C105" s="1326"/>
      <c r="D105" s="1327"/>
      <c r="E105" s="1328" t="s">
        <v>282</v>
      </c>
      <c r="F105" s="1329"/>
      <c r="G105" s="1329"/>
      <c r="H105" s="1329"/>
      <c r="I105" s="1329"/>
      <c r="J105" s="1329"/>
      <c r="K105" s="1329"/>
      <c r="L105" s="1329"/>
      <c r="M105" s="1329"/>
      <c r="N105" s="1330"/>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1336" t="s">
        <v>82</v>
      </c>
      <c r="Q4" s="1337"/>
      <c r="R4" s="1337"/>
      <c r="S4" s="1337"/>
      <c r="T4" s="47" t="str">
        <f>LEFT(E83,1)</f>
        <v>Ｂ</v>
      </c>
      <c r="U4" s="1338" t="s">
        <v>83</v>
      </c>
      <c r="V4" s="1338"/>
      <c r="W4" s="1338"/>
      <c r="X4" s="1339"/>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施策３　都市農業の振興</v>
      </c>
      <c r="F6" s="41"/>
      <c r="G6" s="41"/>
      <c r="H6" s="41"/>
      <c r="I6" s="41"/>
      <c r="J6" s="41"/>
      <c r="K6" s="41"/>
      <c r="L6" s="41"/>
      <c r="M6" s="41"/>
      <c r="N6" s="42"/>
      <c r="P6" s="1325" t="s">
        <v>86</v>
      </c>
      <c r="Q6" s="1326"/>
      <c r="R6" s="1326"/>
      <c r="S6" s="1326"/>
      <c r="T6" s="47" t="str">
        <f>LEFT(E85,1)</f>
        <v>Ｂ</v>
      </c>
      <c r="U6" s="1338" t="s">
        <v>87</v>
      </c>
      <c r="V6" s="1338"/>
      <c r="W6" s="1338"/>
      <c r="X6" s="1339"/>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340" t="s">
        <v>88</v>
      </c>
      <c r="B7" s="1341"/>
      <c r="C7" s="1341"/>
      <c r="D7" s="1341"/>
      <c r="E7" s="1342" t="str">
        <f t="shared" si="0"/>
        <v>農業近代化資金利子補給</v>
      </c>
      <c r="F7" s="1343"/>
      <c r="G7" s="1343"/>
      <c r="H7" s="1343"/>
      <c r="I7" s="1343"/>
      <c r="J7" s="1343"/>
      <c r="K7" s="1343"/>
      <c r="L7" s="1343"/>
      <c r="M7" s="1343"/>
      <c r="N7" s="1344"/>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347" t="s">
        <v>89</v>
      </c>
      <c r="B8" s="1348"/>
      <c r="C8" s="1348"/>
      <c r="D8" s="1348"/>
      <c r="E8" s="1357" t="str">
        <f t="shared" si="0"/>
        <v>産業振興課</v>
      </c>
      <c r="F8" s="1358"/>
      <c r="G8" s="1358"/>
      <c r="H8" s="1358"/>
      <c r="I8" s="1358"/>
      <c r="J8" s="1358"/>
      <c r="K8" s="1358"/>
      <c r="L8" s="1358"/>
      <c r="M8" s="1358"/>
      <c r="N8" s="1359"/>
      <c r="P8" s="1360" t="s">
        <v>90</v>
      </c>
      <c r="Q8" s="1361"/>
      <c r="R8" s="1361"/>
      <c r="S8" s="1361"/>
      <c r="T8" s="94" t="str">
        <f>LEFT(E87,1)</f>
        <v>Ａ</v>
      </c>
      <c r="U8" s="1362" t="s">
        <v>91</v>
      </c>
      <c r="V8" s="1362"/>
      <c r="W8" s="1362"/>
      <c r="X8" s="1363"/>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364" t="s">
        <v>92</v>
      </c>
      <c r="B9" s="1365"/>
      <c r="C9" s="1365"/>
      <c r="D9" s="1366"/>
      <c r="E9" s="1367" t="str">
        <f t="shared" si="0"/>
        <v>農業近代化資金融通法に基づく制度資金を活用する農業者等の利子負担を軽減し、経営の安定化を図るため、融資金融機関と市の利子補給契約に基づき、１％以内の利子補給を行う。</v>
      </c>
      <c r="F9" s="1368"/>
      <c r="G9" s="1368"/>
      <c r="H9" s="1368"/>
      <c r="I9" s="1368"/>
      <c r="J9" s="1368"/>
      <c r="K9" s="1368"/>
      <c r="L9" s="1368"/>
      <c r="M9" s="1368"/>
      <c r="N9" s="1369"/>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1370" t="s">
        <v>93</v>
      </c>
      <c r="Q10" s="1371"/>
      <c r="R10" s="1371"/>
      <c r="S10" s="1371"/>
      <c r="T10" s="47" t="str">
        <f>LEFT(E89,1)</f>
        <v>Ｂ</v>
      </c>
      <c r="U10" s="1362" t="s">
        <v>94</v>
      </c>
      <c r="V10" s="1362"/>
      <c r="W10" s="1362"/>
      <c r="X10" s="1363"/>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利子補給があることによって借入れに対する心理的ハードルが下がり、結果として農業経営の近代化に資するために農地の高度利用や新技術の導入に貢献している。</v>
      </c>
      <c r="U12" s="1345"/>
      <c r="V12" s="1345"/>
      <c r="W12" s="1345"/>
      <c r="X12" s="1346"/>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347" t="s">
        <v>96</v>
      </c>
      <c r="B14" s="1348"/>
      <c r="C14" s="1348"/>
      <c r="D14" s="1348"/>
      <c r="E14" s="1349" t="str">
        <f>E51</f>
        <v>■市が直接実施  □一部委託  □全部委託・指定管理  □その他</v>
      </c>
      <c r="F14" s="1350"/>
      <c r="G14" s="1350"/>
      <c r="H14" s="1350"/>
      <c r="I14" s="1350"/>
      <c r="J14" s="1350"/>
      <c r="K14" s="1350"/>
      <c r="L14" s="1350"/>
      <c r="M14" s="1350"/>
      <c r="N14" s="1351"/>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347" t="s">
        <v>97</v>
      </c>
      <c r="B15" s="1348"/>
      <c r="C15" s="1348"/>
      <c r="D15" s="1348"/>
      <c r="E15" s="1349" t="str">
        <f>E52</f>
        <v>□国・県の制度　 □国・県の制度＋市独自の制度　 ■市独自の制度</v>
      </c>
      <c r="F15" s="1350"/>
      <c r="G15" s="1350"/>
      <c r="H15" s="1350"/>
      <c r="I15" s="1350"/>
      <c r="J15" s="1350"/>
      <c r="K15" s="1350"/>
      <c r="L15" s="1350"/>
      <c r="M15" s="1350"/>
      <c r="N15" s="1351"/>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352" t="s">
        <v>98</v>
      </c>
      <c r="B16" s="1353"/>
      <c r="C16" s="1353"/>
      <c r="D16" s="1353"/>
      <c r="E16" s="1354" t="str">
        <f>E53</f>
        <v>新座市農業近代化資金利子補給規程</v>
      </c>
      <c r="F16" s="1355"/>
      <c r="G16" s="1355"/>
      <c r="H16" s="1355"/>
      <c r="I16" s="1355"/>
      <c r="J16" s="1355"/>
      <c r="K16" s="1355"/>
      <c r="L16" s="1355"/>
      <c r="M16" s="1355"/>
      <c r="N16" s="1356"/>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272000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272000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89991</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182009</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0.33084926470588233</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農業者の利子負担の軽減を図るため、農業経営の近代化を資するために農地の高度利用や新技術の導入を行う農業者に、新座市農業近代化資金利子補給規程に基づき最大１％の利子補給を行った。</v>
      </c>
      <c r="F26" s="136"/>
      <c r="G26" s="136"/>
      <c r="H26" s="136"/>
      <c r="I26" s="136"/>
      <c r="J26" s="136"/>
      <c r="K26" s="136"/>
      <c r="L26" s="136"/>
      <c r="M26" s="136"/>
      <c r="N26" s="137"/>
      <c r="O26" s="20"/>
      <c r="P26" s="1360" t="s">
        <v>118</v>
      </c>
      <c r="Q26" s="1361"/>
      <c r="R26" s="1361"/>
      <c r="S26" s="1372"/>
      <c r="T26" s="71" t="str">
        <f>E105</f>
        <v>農業近代化資金の利子補給について、実際に借入れまで至る案件は少ないものの、借入れを検討している農家からの相談は一定数あり、引き続き事業を行う必要がある。</v>
      </c>
      <c r="U26" s="1345"/>
      <c r="V26" s="1345"/>
      <c r="W26" s="1345"/>
      <c r="X26" s="1346"/>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件数</v>
      </c>
      <c r="C33" s="131"/>
      <c r="D33" s="23" t="str">
        <f t="shared" ref="D33:E36" si="1">D70</f>
        <v>件</v>
      </c>
      <c r="E33" s="129">
        <f t="shared" si="1"/>
        <v>9</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施策３　都市農業の振興</v>
      </c>
      <c r="F43" s="41"/>
      <c r="G43" s="41"/>
      <c r="H43" s="41"/>
      <c r="I43" s="41"/>
      <c r="J43" s="41"/>
      <c r="K43" s="41"/>
      <c r="L43" s="41"/>
      <c r="M43" s="41"/>
      <c r="N43" s="42"/>
      <c r="AA43" s="10">
        <v>3</v>
      </c>
      <c r="AB43" s="10" t="s">
        <v>30</v>
      </c>
    </row>
    <row r="44" spans="1:35" ht="20.100000000000001" customHeight="1" x14ac:dyDescent="0.15">
      <c r="A44" s="1384" t="s">
        <v>88</v>
      </c>
      <c r="B44" s="1385"/>
      <c r="C44" s="1385"/>
      <c r="D44" s="1385"/>
      <c r="E44" s="1386" t="s">
        <v>283</v>
      </c>
      <c r="F44" s="1387"/>
      <c r="G44" s="1387"/>
      <c r="H44" s="1387"/>
      <c r="I44" s="1387"/>
      <c r="J44" s="1387"/>
      <c r="K44" s="1387"/>
      <c r="L44" s="1387"/>
      <c r="M44" s="1387"/>
      <c r="N44" s="1388"/>
    </row>
    <row r="45" spans="1:35" ht="20.100000000000001" customHeight="1" x14ac:dyDescent="0.15">
      <c r="A45" s="1379" t="s">
        <v>89</v>
      </c>
      <c r="B45" s="1380"/>
      <c r="C45" s="1380"/>
      <c r="D45" s="1380"/>
      <c r="E45" s="1389" t="s">
        <v>201</v>
      </c>
      <c r="F45" s="1390"/>
      <c r="G45" s="1390"/>
      <c r="H45" s="1390"/>
      <c r="I45" s="1390"/>
      <c r="J45" s="1390"/>
      <c r="K45" s="1390"/>
      <c r="L45" s="1390"/>
      <c r="M45" s="1390"/>
      <c r="N45" s="1391"/>
    </row>
    <row r="46" spans="1:35" ht="20.100000000000001" customHeight="1" x14ac:dyDescent="0.15">
      <c r="A46" s="1373" t="s">
        <v>92</v>
      </c>
      <c r="B46" s="1374"/>
      <c r="C46" s="1374"/>
      <c r="D46" s="1375"/>
      <c r="E46" s="1376" t="s">
        <v>284</v>
      </c>
      <c r="F46" s="1377"/>
      <c r="G46" s="1377"/>
      <c r="H46" s="1377"/>
      <c r="I46" s="1377"/>
      <c r="J46" s="1377"/>
      <c r="K46" s="1377"/>
      <c r="L46" s="1377"/>
      <c r="M46" s="1377"/>
      <c r="N46" s="1378"/>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1379" t="s">
        <v>96</v>
      </c>
      <c r="B51" s="1380"/>
      <c r="C51" s="1380"/>
      <c r="D51" s="1380"/>
      <c r="E51" s="1381" t="str">
        <f>AA52 &amp; "市が直接実施  " &amp; AB52  &amp; "一部委託  "  &amp; AC52 &amp; "全部委託・指定管理  " &amp; AD52 &amp; "その他"</f>
        <v>■市が直接実施  □一部委託  □全部委託・指定管理  □その他</v>
      </c>
      <c r="F51" s="1382"/>
      <c r="G51" s="1382"/>
      <c r="H51" s="1382"/>
      <c r="I51" s="1382"/>
      <c r="J51" s="1382"/>
      <c r="K51" s="1382"/>
      <c r="L51" s="1382"/>
      <c r="M51" s="1382"/>
      <c r="N51" s="1383"/>
    </row>
    <row r="52" spans="1:40" ht="20.100000000000001" customHeight="1" x14ac:dyDescent="0.15">
      <c r="A52" s="1379" t="s">
        <v>97</v>
      </c>
      <c r="B52" s="1380"/>
      <c r="C52" s="1380"/>
      <c r="D52" s="1380"/>
      <c r="E52" s="1381" t="str">
        <f>AA53 &amp; "国・県の制度　 " &amp; AB53  &amp; "国・県の制度＋市独自の制度　 "  &amp; AC53  &amp; "市独自の制度"</f>
        <v>□国・県の制度　 □国・県の制度＋市独自の制度　 ■市独自の制度</v>
      </c>
      <c r="F52" s="1382"/>
      <c r="G52" s="1382"/>
      <c r="H52" s="1382"/>
      <c r="I52" s="1382"/>
      <c r="J52" s="1382"/>
      <c r="K52" s="1382"/>
      <c r="L52" s="1382"/>
      <c r="M52" s="1382"/>
      <c r="N52" s="1383"/>
      <c r="AA52" s="10" t="s">
        <v>126</v>
      </c>
      <c r="AB52" s="10" t="s">
        <v>127</v>
      </c>
      <c r="AC52" s="10" t="s">
        <v>127</v>
      </c>
      <c r="AD52" s="10" t="s">
        <v>127</v>
      </c>
    </row>
    <row r="53" spans="1:40" ht="20.100000000000001" customHeight="1" thickBot="1" x14ac:dyDescent="0.2">
      <c r="A53" s="1392" t="s">
        <v>98</v>
      </c>
      <c r="B53" s="1393"/>
      <c r="C53" s="1393"/>
      <c r="D53" s="1393"/>
      <c r="E53" s="1394" t="s">
        <v>285</v>
      </c>
      <c r="F53" s="1395"/>
      <c r="G53" s="1395"/>
      <c r="H53" s="1395"/>
      <c r="I53" s="1395"/>
      <c r="J53" s="1395"/>
      <c r="K53" s="1395"/>
      <c r="L53" s="1395"/>
      <c r="M53" s="1395"/>
      <c r="N53" s="1396"/>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272000</v>
      </c>
      <c r="F57" s="122"/>
      <c r="G57" s="122">
        <f>IFERROR(HLOOKUP($AF$38,$AA$56:$AI$57,2,FALSE)*1000,"")</f>
        <v>229000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320</v>
      </c>
      <c r="AE57" s="25">
        <v>272</v>
      </c>
      <c r="AF57" s="25">
        <v>229</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272000</v>
      </c>
      <c r="G58" s="17"/>
      <c r="H58" s="18">
        <f>IFERROR(G57-H59,"")</f>
        <v>229000</v>
      </c>
      <c r="I58" s="17"/>
      <c r="J58" s="18">
        <f>IFERROR(I57-J59,"")</f>
        <v>0</v>
      </c>
      <c r="K58" s="17"/>
      <c r="L58" s="18">
        <f>IFERROR(K57-L59,"")</f>
        <v>0</v>
      </c>
      <c r="M58" s="17"/>
      <c r="N58" s="19">
        <f>IFERROR(M57-N59,"")</f>
        <v>0</v>
      </c>
      <c r="AA58" s="25">
        <v>0</v>
      </c>
      <c r="AB58" s="25">
        <v>0</v>
      </c>
      <c r="AC58" s="25">
        <v>0</v>
      </c>
      <c r="AD58" s="25">
        <v>60919</v>
      </c>
      <c r="AE58" s="25">
        <v>89991</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89991</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182009</v>
      </c>
      <c r="F61" s="122"/>
      <c r="G61" s="122">
        <f>IFERROR(G57-G60,"")</f>
        <v>229000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0.33084926470588233</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286</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287</v>
      </c>
      <c r="C70" s="131"/>
      <c r="D70" s="28" t="s">
        <v>148</v>
      </c>
      <c r="E70" s="173">
        <f>IFERROR(HLOOKUP($AE$38,$AA$76:$AI$80,2,FALSE),"")</f>
        <v>9</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9</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1397" t="s">
        <v>86</v>
      </c>
      <c r="B85" s="1398"/>
      <c r="C85" s="1398"/>
      <c r="D85" s="1398"/>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1397" t="s">
        <v>90</v>
      </c>
      <c r="B87" s="1398"/>
      <c r="C87" s="1398"/>
      <c r="D87" s="1398"/>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1408" t="s">
        <v>93</v>
      </c>
      <c r="B89" s="1409"/>
      <c r="C89" s="1409"/>
      <c r="D89" s="1409"/>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1397" t="s">
        <v>95</v>
      </c>
      <c r="B91" s="1398"/>
      <c r="C91" s="1398"/>
      <c r="D91" s="1399"/>
      <c r="E91" s="190" t="s">
        <v>288</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1397" t="s">
        <v>107</v>
      </c>
      <c r="B98" s="1398"/>
      <c r="C98" s="1398"/>
      <c r="D98" s="1399"/>
      <c r="E98" s="1403" t="s">
        <v>141</v>
      </c>
      <c r="F98" s="1404"/>
      <c r="G98" s="1405" t="s">
        <v>108</v>
      </c>
      <c r="H98" s="1406"/>
      <c r="I98" s="1406"/>
      <c r="J98" s="1406"/>
      <c r="K98" s="1406"/>
      <c r="L98" s="1406"/>
      <c r="M98" s="1406"/>
      <c r="N98" s="1407"/>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1397" t="s">
        <v>118</v>
      </c>
      <c r="B105" s="1398"/>
      <c r="C105" s="1398"/>
      <c r="D105" s="1399"/>
      <c r="E105" s="1400" t="s">
        <v>289</v>
      </c>
      <c r="F105" s="1401"/>
      <c r="G105" s="1401"/>
      <c r="H105" s="1401"/>
      <c r="I105" s="1401"/>
      <c r="J105" s="1401"/>
      <c r="K105" s="1401"/>
      <c r="L105" s="1401"/>
      <c r="M105" s="1401"/>
      <c r="N105" s="1402"/>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1408" t="s">
        <v>82</v>
      </c>
      <c r="Q4" s="1409"/>
      <c r="R4" s="1409"/>
      <c r="S4" s="1409"/>
      <c r="T4" s="47" t="str">
        <f>LEFT(E83,1)</f>
        <v>Ｂ</v>
      </c>
      <c r="U4" s="1410" t="s">
        <v>83</v>
      </c>
      <c r="V4" s="1410"/>
      <c r="W4" s="1410"/>
      <c r="X4" s="1411"/>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施策３　都市農業の振興</v>
      </c>
      <c r="F6" s="41"/>
      <c r="G6" s="41"/>
      <c r="H6" s="41"/>
      <c r="I6" s="41"/>
      <c r="J6" s="41"/>
      <c r="K6" s="41"/>
      <c r="L6" s="41"/>
      <c r="M6" s="41"/>
      <c r="N6" s="42"/>
      <c r="P6" s="1397" t="s">
        <v>86</v>
      </c>
      <c r="Q6" s="1398"/>
      <c r="R6" s="1398"/>
      <c r="S6" s="1398"/>
      <c r="T6" s="47" t="str">
        <f>LEFT(E85,1)</f>
        <v>Ｂ</v>
      </c>
      <c r="U6" s="1410" t="s">
        <v>87</v>
      </c>
      <c r="V6" s="1410"/>
      <c r="W6" s="1410"/>
      <c r="X6" s="1411"/>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412" t="s">
        <v>88</v>
      </c>
      <c r="B7" s="1413"/>
      <c r="C7" s="1413"/>
      <c r="D7" s="1413"/>
      <c r="E7" s="1414" t="str">
        <f t="shared" si="0"/>
        <v>農業振興協議会補助</v>
      </c>
      <c r="F7" s="1415"/>
      <c r="G7" s="1415"/>
      <c r="H7" s="1415"/>
      <c r="I7" s="1415"/>
      <c r="J7" s="1415"/>
      <c r="K7" s="1415"/>
      <c r="L7" s="1415"/>
      <c r="M7" s="1415"/>
      <c r="N7" s="1416"/>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419" t="s">
        <v>89</v>
      </c>
      <c r="B8" s="1420"/>
      <c r="C8" s="1420"/>
      <c r="D8" s="1420"/>
      <c r="E8" s="1429" t="str">
        <f t="shared" si="0"/>
        <v>産業振興課</v>
      </c>
      <c r="F8" s="1430"/>
      <c r="G8" s="1430"/>
      <c r="H8" s="1430"/>
      <c r="I8" s="1430"/>
      <c r="J8" s="1430"/>
      <c r="K8" s="1430"/>
      <c r="L8" s="1430"/>
      <c r="M8" s="1430"/>
      <c r="N8" s="1431"/>
      <c r="P8" s="1432" t="s">
        <v>90</v>
      </c>
      <c r="Q8" s="1433"/>
      <c r="R8" s="1433"/>
      <c r="S8" s="1433"/>
      <c r="T8" s="94" t="str">
        <f>LEFT(E87,1)</f>
        <v>Ｂ</v>
      </c>
      <c r="U8" s="1434" t="s">
        <v>91</v>
      </c>
      <c r="V8" s="1434"/>
      <c r="W8" s="1434"/>
      <c r="X8" s="143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436" t="s">
        <v>92</v>
      </c>
      <c r="B9" s="1437"/>
      <c r="C9" s="1437"/>
      <c r="D9" s="1438"/>
      <c r="E9" s="1439" t="str">
        <f t="shared" si="0"/>
        <v>都市近郊農業という環境の中で、農業後継者の育成及び農業経営の近代化を図り、市民に理解が得られる農業の振興を目指すため、新座市農業振興協議会に対し、補助を行う。</v>
      </c>
      <c r="F9" s="1440"/>
      <c r="G9" s="1440"/>
      <c r="H9" s="1440"/>
      <c r="I9" s="1440"/>
      <c r="J9" s="1440"/>
      <c r="K9" s="1440"/>
      <c r="L9" s="1440"/>
      <c r="M9" s="1440"/>
      <c r="N9" s="1441"/>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1442" t="s">
        <v>93</v>
      </c>
      <c r="Q10" s="1443"/>
      <c r="R10" s="1443"/>
      <c r="S10" s="1443"/>
      <c r="T10" s="47" t="str">
        <f>LEFT(E89,1)</f>
        <v>Ａ</v>
      </c>
      <c r="U10" s="1434" t="s">
        <v>94</v>
      </c>
      <c r="V10" s="1434"/>
      <c r="W10" s="1434"/>
      <c r="X10" s="143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新座市農業振興協議会は市民に理解が得られる農業の振興のために、レジャー農園管理やファーマーズマーケットの開催、親子ふれあいイモ掘り大会の実施等の事業によって農業と市民が関わり合う機会の創出を行った。</v>
      </c>
      <c r="U12" s="1417"/>
      <c r="V12" s="1417"/>
      <c r="W12" s="1417"/>
      <c r="X12" s="1418"/>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419" t="s">
        <v>96</v>
      </c>
      <c r="B14" s="1420"/>
      <c r="C14" s="1420"/>
      <c r="D14" s="1420"/>
      <c r="E14" s="1421" t="str">
        <f>E51</f>
        <v>■市が直接実施  □一部委託  □全部委託・指定管理  □その他</v>
      </c>
      <c r="F14" s="1422"/>
      <c r="G14" s="1422"/>
      <c r="H14" s="1422"/>
      <c r="I14" s="1422"/>
      <c r="J14" s="1422"/>
      <c r="K14" s="1422"/>
      <c r="L14" s="1422"/>
      <c r="M14" s="1422"/>
      <c r="N14" s="1423"/>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419" t="s">
        <v>97</v>
      </c>
      <c r="B15" s="1420"/>
      <c r="C15" s="1420"/>
      <c r="D15" s="1420"/>
      <c r="E15" s="1421" t="str">
        <f>E52</f>
        <v>□国・県の制度　 □国・県の制度＋市独自の制度　 ■市独自の制度</v>
      </c>
      <c r="F15" s="1422"/>
      <c r="G15" s="1422"/>
      <c r="H15" s="1422"/>
      <c r="I15" s="1422"/>
      <c r="J15" s="1422"/>
      <c r="K15" s="1422"/>
      <c r="L15" s="1422"/>
      <c r="M15" s="1422"/>
      <c r="N15" s="1423"/>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424" t="s">
        <v>98</v>
      </c>
      <c r="B16" s="1425"/>
      <c r="C16" s="1425"/>
      <c r="D16" s="1425"/>
      <c r="E16" s="1426" t="str">
        <f>E53</f>
        <v>新座市補助金等の交付に関する規則</v>
      </c>
      <c r="F16" s="1427"/>
      <c r="G16" s="1427"/>
      <c r="H16" s="1427"/>
      <c r="I16" s="1427"/>
      <c r="J16" s="1427"/>
      <c r="K16" s="1427"/>
      <c r="L16" s="1427"/>
      <c r="M16" s="1427"/>
      <c r="N16" s="1428"/>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3472000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3472000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3426000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46000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0.98675115207373276</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新座市農業振興協議会からの補助金交付申請に対して、同団体の各種事業に必要な補助金の交付を行った。
　＜新座市農業振興協議会の主な実施事業＞
　　　レジャー農園管理、ファーマーズマーケット㏌新座市役所の開催、
　　　親子ふれあいイモ掘り大会の実施、農業に関する先進技術の視察研修など</v>
      </c>
      <c r="F26" s="136"/>
      <c r="G26" s="136"/>
      <c r="H26" s="136"/>
      <c r="I26" s="136"/>
      <c r="J26" s="136"/>
      <c r="K26" s="136"/>
      <c r="L26" s="136"/>
      <c r="M26" s="136"/>
      <c r="N26" s="137"/>
      <c r="O26" s="20"/>
      <c r="P26" s="1432" t="s">
        <v>118</v>
      </c>
      <c r="Q26" s="1433"/>
      <c r="R26" s="1433"/>
      <c r="S26" s="1444"/>
      <c r="T26" s="71" t="str">
        <f>E105</f>
        <v>引き続き農業後継者の育成及び農業経営の近代化を図りつつ、市民に理解が得られる農業の振興を目指していく。</v>
      </c>
      <c r="U26" s="1417"/>
      <c r="V26" s="1417"/>
      <c r="W26" s="1417"/>
      <c r="X26" s="1418"/>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補助金交付件数</v>
      </c>
      <c r="C33" s="131"/>
      <c r="D33" s="23" t="str">
        <f t="shared" ref="D33:E36" si="1">D70</f>
        <v>件</v>
      </c>
      <c r="E33" s="129">
        <f t="shared" si="1"/>
        <v>1</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施策３　都市農業の振興</v>
      </c>
      <c r="F43" s="41"/>
      <c r="G43" s="41"/>
      <c r="H43" s="41"/>
      <c r="I43" s="41"/>
      <c r="J43" s="41"/>
      <c r="K43" s="41"/>
      <c r="L43" s="41"/>
      <c r="M43" s="41"/>
      <c r="N43" s="42"/>
      <c r="AA43" s="10">
        <v>3</v>
      </c>
      <c r="AB43" s="10" t="s">
        <v>30</v>
      </c>
    </row>
    <row r="44" spans="1:35" ht="20.100000000000001" customHeight="1" x14ac:dyDescent="0.15">
      <c r="A44" s="1456" t="s">
        <v>88</v>
      </c>
      <c r="B44" s="1457"/>
      <c r="C44" s="1457"/>
      <c r="D44" s="1457"/>
      <c r="E44" s="1458" t="s">
        <v>290</v>
      </c>
      <c r="F44" s="1459"/>
      <c r="G44" s="1459"/>
      <c r="H44" s="1459"/>
      <c r="I44" s="1459"/>
      <c r="J44" s="1459"/>
      <c r="K44" s="1459"/>
      <c r="L44" s="1459"/>
      <c r="M44" s="1459"/>
      <c r="N44" s="1460"/>
    </row>
    <row r="45" spans="1:35" ht="20.100000000000001" customHeight="1" x14ac:dyDescent="0.15">
      <c r="A45" s="1451" t="s">
        <v>89</v>
      </c>
      <c r="B45" s="1452"/>
      <c r="C45" s="1452"/>
      <c r="D45" s="1452"/>
      <c r="E45" s="1461" t="s">
        <v>201</v>
      </c>
      <c r="F45" s="1462"/>
      <c r="G45" s="1462"/>
      <c r="H45" s="1462"/>
      <c r="I45" s="1462"/>
      <c r="J45" s="1462"/>
      <c r="K45" s="1462"/>
      <c r="L45" s="1462"/>
      <c r="M45" s="1462"/>
      <c r="N45" s="1463"/>
    </row>
    <row r="46" spans="1:35" ht="20.100000000000001" customHeight="1" x14ac:dyDescent="0.15">
      <c r="A46" s="1445" t="s">
        <v>92</v>
      </c>
      <c r="B46" s="1446"/>
      <c r="C46" s="1446"/>
      <c r="D46" s="1447"/>
      <c r="E46" s="1448" t="s">
        <v>291</v>
      </c>
      <c r="F46" s="1449"/>
      <c r="G46" s="1449"/>
      <c r="H46" s="1449"/>
      <c r="I46" s="1449"/>
      <c r="J46" s="1449"/>
      <c r="K46" s="1449"/>
      <c r="L46" s="1449"/>
      <c r="M46" s="1449"/>
      <c r="N46" s="1450"/>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1451" t="s">
        <v>96</v>
      </c>
      <c r="B51" s="1452"/>
      <c r="C51" s="1452"/>
      <c r="D51" s="1452"/>
      <c r="E51" s="1453" t="str">
        <f>AA52 &amp; "市が直接実施  " &amp; AB52  &amp; "一部委託  "  &amp; AC52 &amp; "全部委託・指定管理  " &amp; AD52 &amp; "その他"</f>
        <v>■市が直接実施  □一部委託  □全部委託・指定管理  □その他</v>
      </c>
      <c r="F51" s="1454"/>
      <c r="G51" s="1454"/>
      <c r="H51" s="1454"/>
      <c r="I51" s="1454"/>
      <c r="J51" s="1454"/>
      <c r="K51" s="1454"/>
      <c r="L51" s="1454"/>
      <c r="M51" s="1454"/>
      <c r="N51" s="1455"/>
    </row>
    <row r="52" spans="1:40" ht="20.100000000000001" customHeight="1" x14ac:dyDescent="0.15">
      <c r="A52" s="1451" t="s">
        <v>97</v>
      </c>
      <c r="B52" s="1452"/>
      <c r="C52" s="1452"/>
      <c r="D52" s="1452"/>
      <c r="E52" s="1453" t="str">
        <f>AA53 &amp; "国・県の制度　 " &amp; AB53  &amp; "国・県の制度＋市独自の制度　 "  &amp; AC53  &amp; "市独自の制度"</f>
        <v>□国・県の制度　 □国・県の制度＋市独自の制度　 ■市独自の制度</v>
      </c>
      <c r="F52" s="1454"/>
      <c r="G52" s="1454"/>
      <c r="H52" s="1454"/>
      <c r="I52" s="1454"/>
      <c r="J52" s="1454"/>
      <c r="K52" s="1454"/>
      <c r="L52" s="1454"/>
      <c r="M52" s="1454"/>
      <c r="N52" s="1455"/>
      <c r="AA52" s="10" t="s">
        <v>126</v>
      </c>
      <c r="AB52" s="10" t="s">
        <v>127</v>
      </c>
      <c r="AC52" s="10" t="s">
        <v>127</v>
      </c>
      <c r="AD52" s="10" t="s">
        <v>127</v>
      </c>
    </row>
    <row r="53" spans="1:40" ht="20.100000000000001" customHeight="1" thickBot="1" x14ac:dyDescent="0.2">
      <c r="A53" s="1464" t="s">
        <v>98</v>
      </c>
      <c r="B53" s="1465"/>
      <c r="C53" s="1465"/>
      <c r="D53" s="1465"/>
      <c r="E53" s="1466" t="s">
        <v>244</v>
      </c>
      <c r="F53" s="1467"/>
      <c r="G53" s="1467"/>
      <c r="H53" s="1467"/>
      <c r="I53" s="1467"/>
      <c r="J53" s="1467"/>
      <c r="K53" s="1467"/>
      <c r="L53" s="1467"/>
      <c r="M53" s="1467"/>
      <c r="N53" s="1468"/>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3472000</v>
      </c>
      <c r="F57" s="122"/>
      <c r="G57" s="122">
        <f>IFERROR(HLOOKUP($AF$38,$AA$56:$AI$57,2,FALSE)*1000,"")</f>
        <v>3544000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5709</v>
      </c>
      <c r="AE57" s="25">
        <v>3472</v>
      </c>
      <c r="AF57" s="25">
        <v>3544</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3472000</v>
      </c>
      <c r="G58" s="17"/>
      <c r="H58" s="18">
        <f>IFERROR(G57-H59,"")</f>
        <v>3544000</v>
      </c>
      <c r="I58" s="17"/>
      <c r="J58" s="18">
        <f>IFERROR(I57-J59,"")</f>
        <v>0</v>
      </c>
      <c r="K58" s="17"/>
      <c r="L58" s="18">
        <f>IFERROR(K57-L59,"")</f>
        <v>0</v>
      </c>
      <c r="M58" s="17"/>
      <c r="N58" s="19">
        <f>IFERROR(M57-N59,"")</f>
        <v>0</v>
      </c>
      <c r="AA58" s="25">
        <v>0</v>
      </c>
      <c r="AB58" s="25">
        <v>0</v>
      </c>
      <c r="AC58" s="25">
        <v>0</v>
      </c>
      <c r="AD58" s="25">
        <v>5630000</v>
      </c>
      <c r="AE58" s="25">
        <v>3426000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3426000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46000</v>
      </c>
      <c r="F61" s="122"/>
      <c r="G61" s="122">
        <f>IFERROR(G57-G60,"")</f>
        <v>3544000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0.98675115207373276</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292</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293</v>
      </c>
      <c r="C70" s="131"/>
      <c r="D70" s="28" t="s">
        <v>148</v>
      </c>
      <c r="E70" s="173">
        <f>IFERROR(HLOOKUP($AE$38,$AA$76:$AI$80,2,FALSE),"")</f>
        <v>1</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1469" t="s">
        <v>86</v>
      </c>
      <c r="B85" s="1470"/>
      <c r="C85" s="1470"/>
      <c r="D85" s="1470"/>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1469" t="s">
        <v>90</v>
      </c>
      <c r="B87" s="1470"/>
      <c r="C87" s="1470"/>
      <c r="D87" s="1470"/>
      <c r="E87" s="175" t="s">
        <v>149</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1480" t="s">
        <v>93</v>
      </c>
      <c r="B89" s="1481"/>
      <c r="C89" s="1481"/>
      <c r="D89" s="1481"/>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1469" t="s">
        <v>95</v>
      </c>
      <c r="B91" s="1470"/>
      <c r="C91" s="1470"/>
      <c r="D91" s="1471"/>
      <c r="E91" s="190" t="s">
        <v>294</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1469" t="s">
        <v>107</v>
      </c>
      <c r="B98" s="1470"/>
      <c r="C98" s="1470"/>
      <c r="D98" s="1471"/>
      <c r="E98" s="1475" t="s">
        <v>141</v>
      </c>
      <c r="F98" s="1476"/>
      <c r="G98" s="1477" t="s">
        <v>108</v>
      </c>
      <c r="H98" s="1478"/>
      <c r="I98" s="1478"/>
      <c r="J98" s="1478"/>
      <c r="K98" s="1478"/>
      <c r="L98" s="1478"/>
      <c r="M98" s="1478"/>
      <c r="N98" s="1479"/>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1469" t="s">
        <v>118</v>
      </c>
      <c r="B105" s="1470"/>
      <c r="C105" s="1470"/>
      <c r="D105" s="1471"/>
      <c r="E105" s="1472" t="s">
        <v>295</v>
      </c>
      <c r="F105" s="1473"/>
      <c r="G105" s="1473"/>
      <c r="H105" s="1473"/>
      <c r="I105" s="1473"/>
      <c r="J105" s="1473"/>
      <c r="K105" s="1473"/>
      <c r="L105" s="1473"/>
      <c r="M105" s="1473"/>
      <c r="N105" s="1474"/>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31"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1480" t="s">
        <v>82</v>
      </c>
      <c r="Q4" s="1481"/>
      <c r="R4" s="1481"/>
      <c r="S4" s="1481"/>
      <c r="T4" s="47" t="str">
        <f>LEFT(E83,1)</f>
        <v>Ｂ</v>
      </c>
      <c r="U4" s="1482" t="s">
        <v>83</v>
      </c>
      <c r="V4" s="1482"/>
      <c r="W4" s="1482"/>
      <c r="X4" s="1483"/>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施策３　都市農業の振興</v>
      </c>
      <c r="F6" s="41"/>
      <c r="G6" s="41"/>
      <c r="H6" s="41"/>
      <c r="I6" s="41"/>
      <c r="J6" s="41"/>
      <c r="K6" s="41"/>
      <c r="L6" s="41"/>
      <c r="M6" s="41"/>
      <c r="N6" s="42"/>
      <c r="P6" s="1469" t="s">
        <v>86</v>
      </c>
      <c r="Q6" s="1470"/>
      <c r="R6" s="1470"/>
      <c r="S6" s="1470"/>
      <c r="T6" s="47" t="str">
        <f>LEFT(E85,1)</f>
        <v>Ｂ</v>
      </c>
      <c r="U6" s="1482" t="s">
        <v>87</v>
      </c>
      <c r="V6" s="1482"/>
      <c r="W6" s="1482"/>
      <c r="X6" s="1483"/>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484" t="s">
        <v>88</v>
      </c>
      <c r="B7" s="1485"/>
      <c r="C7" s="1485"/>
      <c r="D7" s="1485"/>
      <c r="E7" s="1486" t="str">
        <f t="shared" si="0"/>
        <v>都市農業推進対策事業費補助</v>
      </c>
      <c r="F7" s="1487"/>
      <c r="G7" s="1487"/>
      <c r="H7" s="1487"/>
      <c r="I7" s="1487"/>
      <c r="J7" s="1487"/>
      <c r="K7" s="1487"/>
      <c r="L7" s="1487"/>
      <c r="M7" s="1487"/>
      <c r="N7" s="1488"/>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491" t="s">
        <v>89</v>
      </c>
      <c r="B8" s="1492"/>
      <c r="C8" s="1492"/>
      <c r="D8" s="1492"/>
      <c r="E8" s="1501" t="str">
        <f t="shared" si="0"/>
        <v>産業振興課</v>
      </c>
      <c r="F8" s="1502"/>
      <c r="G8" s="1502"/>
      <c r="H8" s="1502"/>
      <c r="I8" s="1502"/>
      <c r="J8" s="1502"/>
      <c r="K8" s="1502"/>
      <c r="L8" s="1502"/>
      <c r="M8" s="1502"/>
      <c r="N8" s="1503"/>
      <c r="P8" s="1504" t="s">
        <v>90</v>
      </c>
      <c r="Q8" s="1505"/>
      <c r="R8" s="1505"/>
      <c r="S8" s="1505"/>
      <c r="T8" s="94" t="str">
        <f>LEFT(E87,1)</f>
        <v>Ｂ</v>
      </c>
      <c r="U8" s="1506" t="s">
        <v>91</v>
      </c>
      <c r="V8" s="1506"/>
      <c r="W8" s="1506"/>
      <c r="X8" s="150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508" t="s">
        <v>92</v>
      </c>
      <c r="B9" s="1509"/>
      <c r="C9" s="1509"/>
      <c r="D9" s="1510"/>
      <c r="E9" s="1511" t="str">
        <f t="shared" si="0"/>
        <v>農業の近代化を図ろうとする農業者及び農業団体に対し、農業用機器及び施設等に係る事業費の補助を行う。</v>
      </c>
      <c r="F9" s="1512"/>
      <c r="G9" s="1512"/>
      <c r="H9" s="1512"/>
      <c r="I9" s="1512"/>
      <c r="J9" s="1512"/>
      <c r="K9" s="1512"/>
      <c r="L9" s="1512"/>
      <c r="M9" s="1512"/>
      <c r="N9" s="1513"/>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1514" t="s">
        <v>93</v>
      </c>
      <c r="Q10" s="1515"/>
      <c r="R10" s="1515"/>
      <c r="S10" s="1515"/>
      <c r="T10" s="47" t="str">
        <f>LEFT(E89,1)</f>
        <v>Ａ</v>
      </c>
      <c r="U10" s="1506" t="s">
        <v>94</v>
      </c>
      <c r="V10" s="1506"/>
      <c r="W10" s="1506"/>
      <c r="X10" s="150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都市農業推進対策事業費補助事業は、都市近郊農地という環境の中で農業を意欲的に営み近代化を図ろうとする農業者を支える事業となっており、栽培された農作物が市内直売所や庭先販売所などで販売されることで、市民に地元野菜を入手できる機会を提供することにもつながっており、地産地消の推進にも役立っている。
対象事業については、時代とともに変化する農業事情にも対応した補助が行えるよう精査していく必要がある。</v>
      </c>
      <c r="U12" s="1489"/>
      <c r="V12" s="1489"/>
      <c r="W12" s="1489"/>
      <c r="X12" s="149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491" t="s">
        <v>96</v>
      </c>
      <c r="B14" s="1492"/>
      <c r="C14" s="1492"/>
      <c r="D14" s="1492"/>
      <c r="E14" s="1493" t="str">
        <f>E51</f>
        <v>■市が直接実施  □一部委託  □全部委託・指定管理  □その他</v>
      </c>
      <c r="F14" s="1494"/>
      <c r="G14" s="1494"/>
      <c r="H14" s="1494"/>
      <c r="I14" s="1494"/>
      <c r="J14" s="1494"/>
      <c r="K14" s="1494"/>
      <c r="L14" s="1494"/>
      <c r="M14" s="1494"/>
      <c r="N14" s="1495"/>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491" t="s">
        <v>97</v>
      </c>
      <c r="B15" s="1492"/>
      <c r="C15" s="1492"/>
      <c r="D15" s="1492"/>
      <c r="E15" s="1493" t="str">
        <f>E52</f>
        <v>□国・県の制度　 □国・県の制度＋市独自の制度　 ■市独自の制度</v>
      </c>
      <c r="F15" s="1494"/>
      <c r="G15" s="1494"/>
      <c r="H15" s="1494"/>
      <c r="I15" s="1494"/>
      <c r="J15" s="1494"/>
      <c r="K15" s="1494"/>
      <c r="L15" s="1494"/>
      <c r="M15" s="1494"/>
      <c r="N15" s="1495"/>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496" t="s">
        <v>98</v>
      </c>
      <c r="B16" s="1497"/>
      <c r="C16" s="1497"/>
      <c r="D16" s="1497"/>
      <c r="E16" s="1498" t="str">
        <f>E53</f>
        <v>新座市都市農業推進対策事業費補助金交付要綱（決裁要綱）</v>
      </c>
      <c r="F16" s="1499"/>
      <c r="G16" s="1499"/>
      <c r="H16" s="1499"/>
      <c r="I16" s="1499"/>
      <c r="J16" s="1499"/>
      <c r="K16" s="1499"/>
      <c r="L16" s="1499"/>
      <c r="M16" s="1499"/>
      <c r="N16" s="1500"/>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Ⅱ</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8000000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8000000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7184955</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815045</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0.89811937500000005</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農業者及び農業団体からの補助金交付申請に対して、各種申請事業に必要な補助金額の交付を行った。
　＜主な対象事業＞
　　　ビニールハウスの設置、ビニールハウスの張替え、農作物等低温貯蔵施設の設置、
　　　果樹への自然災害防止施設の設置、野菜自動販売機の購入、トラクタの購入、人参
　　　洗浄機の購入など</v>
      </c>
      <c r="F26" s="136"/>
      <c r="G26" s="136"/>
      <c r="H26" s="136"/>
      <c r="I26" s="136"/>
      <c r="J26" s="136"/>
      <c r="K26" s="136"/>
      <c r="L26" s="136"/>
      <c r="M26" s="136"/>
      <c r="N26" s="137"/>
      <c r="O26" s="20"/>
      <c r="P26" s="1504" t="s">
        <v>118</v>
      </c>
      <c r="Q26" s="1505"/>
      <c r="R26" s="1505"/>
      <c r="S26" s="1516"/>
      <c r="T26" s="71" t="str">
        <f>E105</f>
        <v>農業の近代化事情について最新の情報を集めながら、より多くの農業者の要望に応えられるよう補助事業を行っていく。</v>
      </c>
      <c r="U26" s="1489"/>
      <c r="V26" s="1489"/>
      <c r="W26" s="1489"/>
      <c r="X26" s="1490"/>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補助件数</v>
      </c>
      <c r="C33" s="131"/>
      <c r="D33" s="23" t="str">
        <f t="shared" ref="D33:E36" si="1">D70</f>
        <v>件</v>
      </c>
      <c r="E33" s="129">
        <f t="shared" si="1"/>
        <v>32</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施策３　都市農業の振興</v>
      </c>
      <c r="F43" s="41"/>
      <c r="G43" s="41"/>
      <c r="H43" s="41"/>
      <c r="I43" s="41"/>
      <c r="J43" s="41"/>
      <c r="K43" s="41"/>
      <c r="L43" s="41"/>
      <c r="M43" s="41"/>
      <c r="N43" s="42"/>
      <c r="AA43" s="10">
        <v>3</v>
      </c>
      <c r="AB43" s="10" t="s">
        <v>30</v>
      </c>
    </row>
    <row r="44" spans="1:35" ht="20.100000000000001" customHeight="1" x14ac:dyDescent="0.15">
      <c r="A44" s="1528" t="s">
        <v>88</v>
      </c>
      <c r="B44" s="1529"/>
      <c r="C44" s="1529"/>
      <c r="D44" s="1529"/>
      <c r="E44" s="1530" t="s">
        <v>296</v>
      </c>
      <c r="F44" s="1531"/>
      <c r="G44" s="1531"/>
      <c r="H44" s="1531"/>
      <c r="I44" s="1531"/>
      <c r="J44" s="1531"/>
      <c r="K44" s="1531"/>
      <c r="L44" s="1531"/>
      <c r="M44" s="1531"/>
      <c r="N44" s="1532"/>
    </row>
    <row r="45" spans="1:35" ht="20.100000000000001" customHeight="1" x14ac:dyDescent="0.15">
      <c r="A45" s="1523" t="s">
        <v>89</v>
      </c>
      <c r="B45" s="1524"/>
      <c r="C45" s="1524"/>
      <c r="D45" s="1524"/>
      <c r="E45" s="1533" t="s">
        <v>201</v>
      </c>
      <c r="F45" s="1534"/>
      <c r="G45" s="1534"/>
      <c r="H45" s="1534"/>
      <c r="I45" s="1534"/>
      <c r="J45" s="1534"/>
      <c r="K45" s="1534"/>
      <c r="L45" s="1534"/>
      <c r="M45" s="1534"/>
      <c r="N45" s="1535"/>
    </row>
    <row r="46" spans="1:35" ht="20.100000000000001" customHeight="1" x14ac:dyDescent="0.15">
      <c r="A46" s="1517" t="s">
        <v>92</v>
      </c>
      <c r="B46" s="1518"/>
      <c r="C46" s="1518"/>
      <c r="D46" s="1519"/>
      <c r="E46" s="1520" t="s">
        <v>297</v>
      </c>
      <c r="F46" s="1521"/>
      <c r="G46" s="1521"/>
      <c r="H46" s="1521"/>
      <c r="I46" s="1521"/>
      <c r="J46" s="1521"/>
      <c r="K46" s="1521"/>
      <c r="L46" s="1521"/>
      <c r="M46" s="1521"/>
      <c r="N46" s="1522"/>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1523" t="s">
        <v>96</v>
      </c>
      <c r="B51" s="1524"/>
      <c r="C51" s="1524"/>
      <c r="D51" s="1524"/>
      <c r="E51" s="1525" t="str">
        <f>AA52 &amp; "市が直接実施  " &amp; AB52  &amp; "一部委託  "  &amp; AC52 &amp; "全部委託・指定管理  " &amp; AD52 &amp; "その他"</f>
        <v>■市が直接実施  □一部委託  □全部委託・指定管理  □その他</v>
      </c>
      <c r="F51" s="1526"/>
      <c r="G51" s="1526"/>
      <c r="H51" s="1526"/>
      <c r="I51" s="1526"/>
      <c r="J51" s="1526"/>
      <c r="K51" s="1526"/>
      <c r="L51" s="1526"/>
      <c r="M51" s="1526"/>
      <c r="N51" s="1527"/>
    </row>
    <row r="52" spans="1:40" ht="20.100000000000001" customHeight="1" x14ac:dyDescent="0.15">
      <c r="A52" s="1523" t="s">
        <v>97</v>
      </c>
      <c r="B52" s="1524"/>
      <c r="C52" s="1524"/>
      <c r="D52" s="1524"/>
      <c r="E52" s="1525" t="str">
        <f>AA53 &amp; "国・県の制度　 " &amp; AB53  &amp; "国・県の制度＋市独自の制度　 "  &amp; AC53  &amp; "市独自の制度"</f>
        <v>□国・県の制度　 □国・県の制度＋市独自の制度　 ■市独自の制度</v>
      </c>
      <c r="F52" s="1526"/>
      <c r="G52" s="1526"/>
      <c r="H52" s="1526"/>
      <c r="I52" s="1526"/>
      <c r="J52" s="1526"/>
      <c r="K52" s="1526"/>
      <c r="L52" s="1526"/>
      <c r="M52" s="1526"/>
      <c r="N52" s="1527"/>
      <c r="AA52" s="10" t="s">
        <v>126</v>
      </c>
      <c r="AB52" s="10" t="s">
        <v>127</v>
      </c>
      <c r="AC52" s="10" t="s">
        <v>127</v>
      </c>
      <c r="AD52" s="10" t="s">
        <v>127</v>
      </c>
    </row>
    <row r="53" spans="1:40" ht="20.100000000000001" customHeight="1" thickBot="1" x14ac:dyDescent="0.2">
      <c r="A53" s="1536" t="s">
        <v>98</v>
      </c>
      <c r="B53" s="1537"/>
      <c r="C53" s="1537"/>
      <c r="D53" s="1537"/>
      <c r="E53" s="1538" t="s">
        <v>298</v>
      </c>
      <c r="F53" s="1539"/>
      <c r="G53" s="1539"/>
      <c r="H53" s="1539"/>
      <c r="I53" s="1539"/>
      <c r="J53" s="1539"/>
      <c r="K53" s="1539"/>
      <c r="L53" s="1539"/>
      <c r="M53" s="1539"/>
      <c r="N53" s="1540"/>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8000000</v>
      </c>
      <c r="F57" s="122"/>
      <c r="G57" s="122">
        <f>IFERROR(HLOOKUP($AF$38,$AA$56:$AI$57,2,FALSE)*1000,"")</f>
        <v>8371000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10000</v>
      </c>
      <c r="AE57" s="25">
        <v>8000</v>
      </c>
      <c r="AF57" s="25">
        <v>8371</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8000000</v>
      </c>
      <c r="G58" s="17"/>
      <c r="H58" s="18">
        <f>IFERROR(G57-H59,"")</f>
        <v>8371000</v>
      </c>
      <c r="I58" s="17"/>
      <c r="J58" s="18">
        <f>IFERROR(I57-J59,"")</f>
        <v>0</v>
      </c>
      <c r="K58" s="17"/>
      <c r="L58" s="18">
        <f>IFERROR(K57-L59,"")</f>
        <v>0</v>
      </c>
      <c r="M58" s="17"/>
      <c r="N58" s="19">
        <f>IFERROR(M57-N59,"")</f>
        <v>0</v>
      </c>
      <c r="AA58" s="25">
        <v>0</v>
      </c>
      <c r="AB58" s="25">
        <v>0</v>
      </c>
      <c r="AC58" s="25">
        <v>0</v>
      </c>
      <c r="AD58" s="25">
        <v>3955000</v>
      </c>
      <c r="AE58" s="25">
        <v>7184955</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7184955</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815045</v>
      </c>
      <c r="F61" s="122"/>
      <c r="G61" s="122">
        <f>IFERROR(G57-G60,"")</f>
        <v>8371000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0.89811937500000005</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299</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300</v>
      </c>
      <c r="C70" s="131"/>
      <c r="D70" s="28" t="s">
        <v>148</v>
      </c>
      <c r="E70" s="173">
        <f>IFERROR(HLOOKUP($AE$38,$AA$76:$AI$80,2,FALSE),"")</f>
        <v>32</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32</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1541" t="s">
        <v>86</v>
      </c>
      <c r="B85" s="1542"/>
      <c r="C85" s="1542"/>
      <c r="D85" s="1542"/>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1541" t="s">
        <v>90</v>
      </c>
      <c r="B87" s="1542"/>
      <c r="C87" s="1542"/>
      <c r="D87" s="1542"/>
      <c r="E87" s="175" t="s">
        <v>149</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1552" t="s">
        <v>93</v>
      </c>
      <c r="B89" s="1553"/>
      <c r="C89" s="1553"/>
      <c r="D89" s="1553"/>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1541" t="s">
        <v>95</v>
      </c>
      <c r="B91" s="1542"/>
      <c r="C91" s="1542"/>
      <c r="D91" s="1543"/>
      <c r="E91" s="190" t="s">
        <v>301</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1541" t="s">
        <v>107</v>
      </c>
      <c r="B98" s="1542"/>
      <c r="C98" s="1542"/>
      <c r="D98" s="1543"/>
      <c r="E98" s="1547" t="s">
        <v>152</v>
      </c>
      <c r="F98" s="1548"/>
      <c r="G98" s="1549" t="s">
        <v>108</v>
      </c>
      <c r="H98" s="1550"/>
      <c r="I98" s="1550"/>
      <c r="J98" s="1550"/>
      <c r="K98" s="1550"/>
      <c r="L98" s="1550"/>
      <c r="M98" s="1550"/>
      <c r="N98" s="1551"/>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1541" t="s">
        <v>118</v>
      </c>
      <c r="B105" s="1542"/>
      <c r="C105" s="1542"/>
      <c r="D105" s="1543"/>
      <c r="E105" s="1544" t="s">
        <v>302</v>
      </c>
      <c r="F105" s="1545"/>
      <c r="G105" s="1545"/>
      <c r="H105" s="1545"/>
      <c r="I105" s="1545"/>
      <c r="J105" s="1545"/>
      <c r="K105" s="1545"/>
      <c r="L105" s="1545"/>
      <c r="M105" s="1545"/>
      <c r="N105" s="1546"/>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1552" t="s">
        <v>82</v>
      </c>
      <c r="Q4" s="1553"/>
      <c r="R4" s="1553"/>
      <c r="S4" s="1553"/>
      <c r="T4" s="47" t="str">
        <f>LEFT(E83,1)</f>
        <v>Ｂ</v>
      </c>
      <c r="U4" s="1554" t="s">
        <v>83</v>
      </c>
      <c r="V4" s="1554"/>
      <c r="W4" s="1554"/>
      <c r="X4" s="1555"/>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施策３　都市農業の振興</v>
      </c>
      <c r="F6" s="41"/>
      <c r="G6" s="41"/>
      <c r="H6" s="41"/>
      <c r="I6" s="41"/>
      <c r="J6" s="41"/>
      <c r="K6" s="41"/>
      <c r="L6" s="41"/>
      <c r="M6" s="41"/>
      <c r="N6" s="42"/>
      <c r="P6" s="1541" t="s">
        <v>86</v>
      </c>
      <c r="Q6" s="1542"/>
      <c r="R6" s="1542"/>
      <c r="S6" s="1542"/>
      <c r="T6" s="47" t="str">
        <f>LEFT(E85,1)</f>
        <v>Ｂ</v>
      </c>
      <c r="U6" s="1554" t="s">
        <v>87</v>
      </c>
      <c r="V6" s="1554"/>
      <c r="W6" s="1554"/>
      <c r="X6" s="1555"/>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556" t="s">
        <v>88</v>
      </c>
      <c r="B7" s="1557"/>
      <c r="C7" s="1557"/>
      <c r="D7" s="1557"/>
      <c r="E7" s="1558" t="str">
        <f t="shared" si="0"/>
        <v>片山農産物直売所管理</v>
      </c>
      <c r="F7" s="1559"/>
      <c r="G7" s="1559"/>
      <c r="H7" s="1559"/>
      <c r="I7" s="1559"/>
      <c r="J7" s="1559"/>
      <c r="K7" s="1559"/>
      <c r="L7" s="1559"/>
      <c r="M7" s="1559"/>
      <c r="N7" s="1560"/>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563" t="s">
        <v>89</v>
      </c>
      <c r="B8" s="1564"/>
      <c r="C8" s="1564"/>
      <c r="D8" s="1564"/>
      <c r="E8" s="1573" t="str">
        <f t="shared" si="0"/>
        <v>産業振興課</v>
      </c>
      <c r="F8" s="1574"/>
      <c r="G8" s="1574"/>
      <c r="H8" s="1574"/>
      <c r="I8" s="1574"/>
      <c r="J8" s="1574"/>
      <c r="K8" s="1574"/>
      <c r="L8" s="1574"/>
      <c r="M8" s="1574"/>
      <c r="N8" s="1575"/>
      <c r="P8" s="1576" t="s">
        <v>90</v>
      </c>
      <c r="Q8" s="1577"/>
      <c r="R8" s="1577"/>
      <c r="S8" s="1577"/>
      <c r="T8" s="94" t="str">
        <f>LEFT(E87,1)</f>
        <v>Ａ</v>
      </c>
      <c r="U8" s="1578" t="s">
        <v>91</v>
      </c>
      <c r="V8" s="1578"/>
      <c r="W8" s="1578"/>
      <c r="X8" s="1579"/>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580" t="s">
        <v>92</v>
      </c>
      <c r="B9" s="1581"/>
      <c r="C9" s="1581"/>
      <c r="D9" s="1582"/>
      <c r="E9" s="1583" t="str">
        <f t="shared" si="0"/>
        <v>地産地消のより一層の推進を図るため、片山農産物直売所の用地を市が借上げ、無償で貸し付ける。</v>
      </c>
      <c r="F9" s="1584"/>
      <c r="G9" s="1584"/>
      <c r="H9" s="1584"/>
      <c r="I9" s="1584"/>
      <c r="J9" s="1584"/>
      <c r="K9" s="1584"/>
      <c r="L9" s="1584"/>
      <c r="M9" s="1584"/>
      <c r="N9" s="1585"/>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1586" t="s">
        <v>93</v>
      </c>
      <c r="Q10" s="1587"/>
      <c r="R10" s="1587"/>
      <c r="S10" s="1587"/>
      <c r="T10" s="47" t="str">
        <f>LEFT(E89,1)</f>
        <v>Ｂ</v>
      </c>
      <c r="U10" s="1578" t="s">
        <v>94</v>
      </c>
      <c r="V10" s="1578"/>
      <c r="W10" s="1578"/>
      <c r="X10" s="1579"/>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農家の販路の保証及び地産地消の促進に貢献できた。</v>
      </c>
      <c r="U12" s="1561"/>
      <c r="V12" s="1561"/>
      <c r="W12" s="1561"/>
      <c r="X12" s="1562"/>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563" t="s">
        <v>96</v>
      </c>
      <c r="B14" s="1564"/>
      <c r="C14" s="1564"/>
      <c r="D14" s="1564"/>
      <c r="E14" s="1565" t="str">
        <f>E51</f>
        <v>■市が直接実施  □一部委託  □全部委託・指定管理  □その他</v>
      </c>
      <c r="F14" s="1566"/>
      <c r="G14" s="1566"/>
      <c r="H14" s="1566"/>
      <c r="I14" s="1566"/>
      <c r="J14" s="1566"/>
      <c r="K14" s="1566"/>
      <c r="L14" s="1566"/>
      <c r="M14" s="1566"/>
      <c r="N14" s="1567"/>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563" t="s">
        <v>97</v>
      </c>
      <c r="B15" s="1564"/>
      <c r="C15" s="1564"/>
      <c r="D15" s="1564"/>
      <c r="E15" s="1565" t="str">
        <f>E52</f>
        <v>□国・県の制度　 □国・県の制度＋市独自の制度　 ■市独自の制度</v>
      </c>
      <c r="F15" s="1566"/>
      <c r="G15" s="1566"/>
      <c r="H15" s="1566"/>
      <c r="I15" s="1566"/>
      <c r="J15" s="1566"/>
      <c r="K15" s="1566"/>
      <c r="L15" s="1566"/>
      <c r="M15" s="1566"/>
      <c r="N15" s="1567"/>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568" t="s">
        <v>98</v>
      </c>
      <c r="B16" s="1569"/>
      <c r="C16" s="1569"/>
      <c r="D16" s="1569"/>
      <c r="E16" s="1570" t="str">
        <f>E53</f>
        <v>なし</v>
      </c>
      <c r="F16" s="1571"/>
      <c r="G16" s="1571"/>
      <c r="H16" s="1571"/>
      <c r="I16" s="1571"/>
      <c r="J16" s="1571"/>
      <c r="K16" s="1571"/>
      <c r="L16" s="1571"/>
      <c r="M16" s="1571"/>
      <c r="N16" s="1572"/>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1079000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1079000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1078468</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532</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0.99950695088044483</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地産地消のより一層の推進を図るため、片山農産物直売所の用地を市が借上げ、無償で貸し付た。</v>
      </c>
      <c r="F26" s="136"/>
      <c r="G26" s="136"/>
      <c r="H26" s="136"/>
      <c r="I26" s="136"/>
      <c r="J26" s="136"/>
      <c r="K26" s="136"/>
      <c r="L26" s="136"/>
      <c r="M26" s="136"/>
      <c r="N26" s="137"/>
      <c r="O26" s="20"/>
      <c r="P26" s="1576" t="s">
        <v>118</v>
      </c>
      <c r="Q26" s="1577"/>
      <c r="R26" s="1577"/>
      <c r="S26" s="1588"/>
      <c r="T26" s="71" t="str">
        <f>E105</f>
        <v>引き続き、農家の販路の保証及び地産地消の促進のため、継続する必要がある。</v>
      </c>
      <c r="U26" s="1561"/>
      <c r="V26" s="1561"/>
      <c r="W26" s="1561"/>
      <c r="X26" s="1562"/>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集客数</v>
      </c>
      <c r="C33" s="131"/>
      <c r="D33" s="23" t="str">
        <f t="shared" ref="D33:E36" si="1">D70</f>
        <v>人</v>
      </c>
      <c r="E33" s="132">
        <f t="shared" si="1"/>
        <v>25023</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売上金額</v>
      </c>
      <c r="C34" s="131"/>
      <c r="D34" s="23" t="str">
        <f t="shared" si="1"/>
        <v>円</v>
      </c>
      <c r="E34" s="132">
        <f t="shared" si="1"/>
        <v>31299910</v>
      </c>
      <c r="F34" s="132"/>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施策３　都市農業の振興</v>
      </c>
      <c r="F43" s="41"/>
      <c r="G43" s="41"/>
      <c r="H43" s="41"/>
      <c r="I43" s="41"/>
      <c r="J43" s="41"/>
      <c r="K43" s="41"/>
      <c r="L43" s="41"/>
      <c r="M43" s="41"/>
      <c r="N43" s="42"/>
      <c r="AA43" s="10">
        <v>3</v>
      </c>
      <c r="AB43" s="10" t="s">
        <v>30</v>
      </c>
    </row>
    <row r="44" spans="1:35" ht="20.100000000000001" customHeight="1" x14ac:dyDescent="0.15">
      <c r="A44" s="1600" t="s">
        <v>88</v>
      </c>
      <c r="B44" s="1601"/>
      <c r="C44" s="1601"/>
      <c r="D44" s="1601"/>
      <c r="E44" s="1602" t="s">
        <v>303</v>
      </c>
      <c r="F44" s="1603"/>
      <c r="G44" s="1603"/>
      <c r="H44" s="1603"/>
      <c r="I44" s="1603"/>
      <c r="J44" s="1603"/>
      <c r="K44" s="1603"/>
      <c r="L44" s="1603"/>
      <c r="M44" s="1603"/>
      <c r="N44" s="1604"/>
    </row>
    <row r="45" spans="1:35" ht="20.100000000000001" customHeight="1" x14ac:dyDescent="0.15">
      <c r="A45" s="1595" t="s">
        <v>89</v>
      </c>
      <c r="B45" s="1596"/>
      <c r="C45" s="1596"/>
      <c r="D45" s="1596"/>
      <c r="E45" s="1605" t="s">
        <v>201</v>
      </c>
      <c r="F45" s="1606"/>
      <c r="G45" s="1606"/>
      <c r="H45" s="1606"/>
      <c r="I45" s="1606"/>
      <c r="J45" s="1606"/>
      <c r="K45" s="1606"/>
      <c r="L45" s="1606"/>
      <c r="M45" s="1606"/>
      <c r="N45" s="1607"/>
    </row>
    <row r="46" spans="1:35" ht="20.100000000000001" customHeight="1" x14ac:dyDescent="0.15">
      <c r="A46" s="1589" t="s">
        <v>92</v>
      </c>
      <c r="B46" s="1590"/>
      <c r="C46" s="1590"/>
      <c r="D46" s="1591"/>
      <c r="E46" s="1592" t="s">
        <v>304</v>
      </c>
      <c r="F46" s="1593"/>
      <c r="G46" s="1593"/>
      <c r="H46" s="1593"/>
      <c r="I46" s="1593"/>
      <c r="J46" s="1593"/>
      <c r="K46" s="1593"/>
      <c r="L46" s="1593"/>
      <c r="M46" s="1593"/>
      <c r="N46" s="1594"/>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1595" t="s">
        <v>96</v>
      </c>
      <c r="B51" s="1596"/>
      <c r="C51" s="1596"/>
      <c r="D51" s="1596"/>
      <c r="E51" s="1597" t="str">
        <f>AA52 &amp; "市が直接実施  " &amp; AB52  &amp; "一部委託  "  &amp; AC52 &amp; "全部委託・指定管理  " &amp; AD52 &amp; "その他"</f>
        <v>■市が直接実施  □一部委託  □全部委託・指定管理  □その他</v>
      </c>
      <c r="F51" s="1598"/>
      <c r="G51" s="1598"/>
      <c r="H51" s="1598"/>
      <c r="I51" s="1598"/>
      <c r="J51" s="1598"/>
      <c r="K51" s="1598"/>
      <c r="L51" s="1598"/>
      <c r="M51" s="1598"/>
      <c r="N51" s="1599"/>
    </row>
    <row r="52" spans="1:40" ht="20.100000000000001" customHeight="1" x14ac:dyDescent="0.15">
      <c r="A52" s="1595" t="s">
        <v>97</v>
      </c>
      <c r="B52" s="1596"/>
      <c r="C52" s="1596"/>
      <c r="D52" s="1596"/>
      <c r="E52" s="1597" t="str">
        <f>AA53 &amp; "国・県の制度　 " &amp; AB53  &amp; "国・県の制度＋市独自の制度　 "  &amp; AC53  &amp; "市独自の制度"</f>
        <v>□国・県の制度　 □国・県の制度＋市独自の制度　 ■市独自の制度</v>
      </c>
      <c r="F52" s="1598"/>
      <c r="G52" s="1598"/>
      <c r="H52" s="1598"/>
      <c r="I52" s="1598"/>
      <c r="J52" s="1598"/>
      <c r="K52" s="1598"/>
      <c r="L52" s="1598"/>
      <c r="M52" s="1598"/>
      <c r="N52" s="1599"/>
      <c r="AA52" s="10" t="s">
        <v>126</v>
      </c>
      <c r="AB52" s="10" t="s">
        <v>127</v>
      </c>
      <c r="AC52" s="10" t="s">
        <v>127</v>
      </c>
      <c r="AD52" s="10" t="s">
        <v>127</v>
      </c>
    </row>
    <row r="53" spans="1:40" ht="20.100000000000001" customHeight="1" thickBot="1" x14ac:dyDescent="0.2">
      <c r="A53" s="1608" t="s">
        <v>98</v>
      </c>
      <c r="B53" s="1609"/>
      <c r="C53" s="1609"/>
      <c r="D53" s="1609"/>
      <c r="E53" s="1610" t="s">
        <v>163</v>
      </c>
      <c r="F53" s="1611"/>
      <c r="G53" s="1611"/>
      <c r="H53" s="1611"/>
      <c r="I53" s="1611"/>
      <c r="J53" s="1611"/>
      <c r="K53" s="1611"/>
      <c r="L53" s="1611"/>
      <c r="M53" s="1611"/>
      <c r="N53" s="1612"/>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1079000</v>
      </c>
      <c r="F57" s="122"/>
      <c r="G57" s="122">
        <f>IFERROR(HLOOKUP($AF$38,$AA$56:$AI$57,2,FALSE)*1000,"")</f>
        <v>1079000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1079</v>
      </c>
      <c r="AE57" s="25">
        <v>1079</v>
      </c>
      <c r="AF57" s="25">
        <v>1079</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1079000</v>
      </c>
      <c r="G58" s="17"/>
      <c r="H58" s="18">
        <f>IFERROR(G57-H59,"")</f>
        <v>1079000</v>
      </c>
      <c r="I58" s="17"/>
      <c r="J58" s="18">
        <f>IFERROR(I57-J59,"")</f>
        <v>0</v>
      </c>
      <c r="K58" s="17"/>
      <c r="L58" s="18">
        <f>IFERROR(K57-L59,"")</f>
        <v>0</v>
      </c>
      <c r="M58" s="17"/>
      <c r="N58" s="19">
        <f>IFERROR(M57-N59,"")</f>
        <v>0</v>
      </c>
      <c r="AA58" s="25">
        <v>0</v>
      </c>
      <c r="AB58" s="25">
        <v>0</v>
      </c>
      <c r="AC58" s="25">
        <v>0</v>
      </c>
      <c r="AD58" s="25">
        <v>718979</v>
      </c>
      <c r="AE58" s="25">
        <v>1078468</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1078468</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532</v>
      </c>
      <c r="F61" s="122"/>
      <c r="G61" s="122">
        <f>IFERROR(G57-G60,"")</f>
        <v>1079000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0.99950695088044483</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305</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306</v>
      </c>
      <c r="C70" s="131"/>
      <c r="D70" s="28" t="s">
        <v>181</v>
      </c>
      <c r="E70" s="173">
        <f>IFERROR(HLOOKUP($AE$38,$AA$76:$AI$80,2,FALSE),"")</f>
        <v>25023</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307</v>
      </c>
      <c r="C71" s="131"/>
      <c r="D71" s="28" t="s">
        <v>132</v>
      </c>
      <c r="E71" s="173">
        <f>IFERROR(HLOOKUP($AE$38,$AA$76:$AI$80,3,FALSE),"")</f>
        <v>31299910</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25023</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31299910</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1613" t="s">
        <v>86</v>
      </c>
      <c r="B85" s="1614"/>
      <c r="C85" s="1614"/>
      <c r="D85" s="1614"/>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1613" t="s">
        <v>90</v>
      </c>
      <c r="B87" s="1614"/>
      <c r="C87" s="1614"/>
      <c r="D87" s="1614"/>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1624" t="s">
        <v>93</v>
      </c>
      <c r="B89" s="1625"/>
      <c r="C89" s="1625"/>
      <c r="D89" s="1625"/>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1613" t="s">
        <v>95</v>
      </c>
      <c r="B91" s="1614"/>
      <c r="C91" s="1614"/>
      <c r="D91" s="1615"/>
      <c r="E91" s="190" t="s">
        <v>308</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1613" t="s">
        <v>107</v>
      </c>
      <c r="B98" s="1614"/>
      <c r="C98" s="1614"/>
      <c r="D98" s="1615"/>
      <c r="E98" s="1619" t="s">
        <v>141</v>
      </c>
      <c r="F98" s="1620"/>
      <c r="G98" s="1621" t="s">
        <v>108</v>
      </c>
      <c r="H98" s="1622"/>
      <c r="I98" s="1622"/>
      <c r="J98" s="1622"/>
      <c r="K98" s="1622"/>
      <c r="L98" s="1622"/>
      <c r="M98" s="1622"/>
      <c r="N98" s="1623"/>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1613" t="s">
        <v>118</v>
      </c>
      <c r="B105" s="1614"/>
      <c r="C105" s="1614"/>
      <c r="D105" s="1615"/>
      <c r="E105" s="1616" t="s">
        <v>309</v>
      </c>
      <c r="F105" s="1617"/>
      <c r="G105" s="1617"/>
      <c r="H105" s="1617"/>
      <c r="I105" s="1617"/>
      <c r="J105" s="1617"/>
      <c r="K105" s="1617"/>
      <c r="L105" s="1617"/>
      <c r="M105" s="1617"/>
      <c r="N105" s="1618"/>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zoomScale="70" zoomScaleNormal="90" zoomScaleSheetLayoutView="7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1624" t="s">
        <v>82</v>
      </c>
      <c r="Q4" s="1625"/>
      <c r="R4" s="1625"/>
      <c r="S4" s="1625"/>
      <c r="T4" s="47" t="str">
        <f>LEFT(E83,1)</f>
        <v>Ｂ</v>
      </c>
      <c r="U4" s="1626" t="s">
        <v>83</v>
      </c>
      <c r="V4" s="1626"/>
      <c r="W4" s="1626"/>
      <c r="X4" s="162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施策３　都市農業の振興</v>
      </c>
      <c r="F6" s="41"/>
      <c r="G6" s="41"/>
      <c r="H6" s="41"/>
      <c r="I6" s="41"/>
      <c r="J6" s="41"/>
      <c r="K6" s="41"/>
      <c r="L6" s="41"/>
      <c r="M6" s="41"/>
      <c r="N6" s="42"/>
      <c r="P6" s="1613" t="s">
        <v>86</v>
      </c>
      <c r="Q6" s="1614"/>
      <c r="R6" s="1614"/>
      <c r="S6" s="1614"/>
      <c r="T6" s="47" t="str">
        <f>LEFT(E85,1)</f>
        <v>Ｂ</v>
      </c>
      <c r="U6" s="1626" t="s">
        <v>87</v>
      </c>
      <c r="V6" s="1626"/>
      <c r="W6" s="1626"/>
      <c r="X6" s="162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628" t="s">
        <v>88</v>
      </c>
      <c r="B7" s="1629"/>
      <c r="C7" s="1629"/>
      <c r="D7" s="1629"/>
      <c r="E7" s="1630" t="str">
        <f t="shared" si="0"/>
        <v>新座快適みらい都市市民まつり</v>
      </c>
      <c r="F7" s="1631"/>
      <c r="G7" s="1631"/>
      <c r="H7" s="1631"/>
      <c r="I7" s="1631"/>
      <c r="J7" s="1631"/>
      <c r="K7" s="1631"/>
      <c r="L7" s="1631"/>
      <c r="M7" s="1631"/>
      <c r="N7" s="1632"/>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635" t="s">
        <v>89</v>
      </c>
      <c r="B8" s="1636"/>
      <c r="C8" s="1636"/>
      <c r="D8" s="1636"/>
      <c r="E8" s="1645" t="str">
        <f t="shared" si="0"/>
        <v>産業振興課</v>
      </c>
      <c r="F8" s="1646"/>
      <c r="G8" s="1646"/>
      <c r="H8" s="1646"/>
      <c r="I8" s="1646"/>
      <c r="J8" s="1646"/>
      <c r="K8" s="1646"/>
      <c r="L8" s="1646"/>
      <c r="M8" s="1646"/>
      <c r="N8" s="1647"/>
      <c r="P8" s="1648" t="s">
        <v>90</v>
      </c>
      <c r="Q8" s="1649"/>
      <c r="R8" s="1649"/>
      <c r="S8" s="1649"/>
      <c r="T8" s="94" t="str">
        <f>LEFT(E87,1)</f>
        <v>Ａ</v>
      </c>
      <c r="U8" s="1650" t="s">
        <v>91</v>
      </c>
      <c r="V8" s="1650"/>
      <c r="W8" s="1650"/>
      <c r="X8" s="1651"/>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652" t="s">
        <v>92</v>
      </c>
      <c r="B9" s="1653"/>
      <c r="C9" s="1653"/>
      <c r="D9" s="1654"/>
      <c r="E9" s="1655" t="str">
        <f t="shared" si="0"/>
        <v>市民のふれあいの場とふるさとづくりを促進し、地域コミュニティとふるさと意識の高揚を図るため、新座快適みらい都市市民まつり収穫祭実行委員会に対し、事業費の補助を行う。</v>
      </c>
      <c r="F9" s="1656"/>
      <c r="G9" s="1656"/>
      <c r="H9" s="1656"/>
      <c r="I9" s="1656"/>
      <c r="J9" s="1656"/>
      <c r="K9" s="1656"/>
      <c r="L9" s="1656"/>
      <c r="M9" s="1656"/>
      <c r="N9" s="1657"/>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1658" t="s">
        <v>93</v>
      </c>
      <c r="Q10" s="1659"/>
      <c r="R10" s="1659"/>
      <c r="S10" s="1659"/>
      <c r="T10" s="47" t="str">
        <f>LEFT(E89,1)</f>
        <v>Ａ</v>
      </c>
      <c r="U10" s="1650" t="s">
        <v>94</v>
      </c>
      <c r="V10" s="1650"/>
      <c r="W10" s="1650"/>
      <c r="X10" s="1651"/>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新座快適みらい都市市民まつりを国際交流デー、すぐそこ新座発見ウォーキング、ボランティアまつりの３イベントとの合同開催することにより、相互に新たな客層を獲得し、市民のふれあいの場とふるさとづくりの促進及び地域コミュニティとふるさと意識の高揚を図ることに貢献できた。</v>
      </c>
      <c r="U12" s="1633"/>
      <c r="V12" s="1633"/>
      <c r="W12" s="1633"/>
      <c r="X12" s="1634"/>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635" t="s">
        <v>96</v>
      </c>
      <c r="B14" s="1636"/>
      <c r="C14" s="1636"/>
      <c r="D14" s="1636"/>
      <c r="E14" s="1637" t="str">
        <f>E51</f>
        <v>■市が直接実施  □一部委託  □全部委託・指定管理  □その他</v>
      </c>
      <c r="F14" s="1638"/>
      <c r="G14" s="1638"/>
      <c r="H14" s="1638"/>
      <c r="I14" s="1638"/>
      <c r="J14" s="1638"/>
      <c r="K14" s="1638"/>
      <c r="L14" s="1638"/>
      <c r="M14" s="1638"/>
      <c r="N14" s="1639"/>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635" t="s">
        <v>97</v>
      </c>
      <c r="B15" s="1636"/>
      <c r="C15" s="1636"/>
      <c r="D15" s="1636"/>
      <c r="E15" s="1637" t="str">
        <f>E52</f>
        <v>□国・県の制度　 □国・県の制度＋市独自の制度　 ■市独自の制度</v>
      </c>
      <c r="F15" s="1638"/>
      <c r="G15" s="1638"/>
      <c r="H15" s="1638"/>
      <c r="I15" s="1638"/>
      <c r="J15" s="1638"/>
      <c r="K15" s="1638"/>
      <c r="L15" s="1638"/>
      <c r="M15" s="1638"/>
      <c r="N15" s="1639"/>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640" t="s">
        <v>98</v>
      </c>
      <c r="B16" s="1641"/>
      <c r="C16" s="1641"/>
      <c r="D16" s="1641"/>
      <c r="E16" s="1642" t="str">
        <f>E53</f>
        <v>新座市補助金等の交付に関する規則</v>
      </c>
      <c r="F16" s="1643"/>
      <c r="G16" s="1643"/>
      <c r="H16" s="1643"/>
      <c r="I16" s="1643"/>
      <c r="J16" s="1643"/>
      <c r="K16" s="1643"/>
      <c r="L16" s="1643"/>
      <c r="M16" s="1643"/>
      <c r="N16" s="1644"/>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1721000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1721000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1385422</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335578</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0.80500987797791979</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市民のふれあいの場とふるさとづくりを促進し、地域コミュニティとふるさと意識の高揚を図るため、新座快適みらい都市市民まつり収穫祭実行委員会に対し、事業費の補助を行った。</v>
      </c>
      <c r="F26" s="136"/>
      <c r="G26" s="136"/>
      <c r="H26" s="136"/>
      <c r="I26" s="136"/>
      <c r="J26" s="136"/>
      <c r="K26" s="136"/>
      <c r="L26" s="136"/>
      <c r="M26" s="136"/>
      <c r="N26" s="137"/>
      <c r="O26" s="20"/>
      <c r="P26" s="1648" t="s">
        <v>118</v>
      </c>
      <c r="Q26" s="1649"/>
      <c r="R26" s="1649"/>
      <c r="S26" s="1660"/>
      <c r="T26" s="71" t="str">
        <f>E105</f>
        <v>他イベントとの合同開催により、にぎわいが創出され、ふるさと意識が醸成されているため、現状のまま継続とする。</v>
      </c>
      <c r="U26" s="1633"/>
      <c r="V26" s="1633"/>
      <c r="W26" s="1633"/>
      <c r="X26" s="1634"/>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来場者数</v>
      </c>
      <c r="C33" s="131"/>
      <c r="D33" s="23" t="str">
        <f t="shared" ref="D33:E36" si="1">D70</f>
        <v>人</v>
      </c>
      <c r="E33" s="132">
        <f t="shared" si="1"/>
        <v>10000</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施策３　都市農業の振興</v>
      </c>
      <c r="F43" s="41"/>
      <c r="G43" s="41"/>
      <c r="H43" s="41"/>
      <c r="I43" s="41"/>
      <c r="J43" s="41"/>
      <c r="K43" s="41"/>
      <c r="L43" s="41"/>
      <c r="M43" s="41"/>
      <c r="N43" s="42"/>
      <c r="AA43" s="10">
        <v>3</v>
      </c>
      <c r="AB43" s="10" t="s">
        <v>30</v>
      </c>
    </row>
    <row r="44" spans="1:35" ht="20.100000000000001" customHeight="1" x14ac:dyDescent="0.15">
      <c r="A44" s="1672" t="s">
        <v>88</v>
      </c>
      <c r="B44" s="1673"/>
      <c r="C44" s="1673"/>
      <c r="D44" s="1673"/>
      <c r="E44" s="1674" t="s">
        <v>242</v>
      </c>
      <c r="F44" s="1675"/>
      <c r="G44" s="1675"/>
      <c r="H44" s="1675"/>
      <c r="I44" s="1675"/>
      <c r="J44" s="1675"/>
      <c r="K44" s="1675"/>
      <c r="L44" s="1675"/>
      <c r="M44" s="1675"/>
      <c r="N44" s="1676"/>
    </row>
    <row r="45" spans="1:35" ht="20.100000000000001" customHeight="1" x14ac:dyDescent="0.15">
      <c r="A45" s="1667" t="s">
        <v>89</v>
      </c>
      <c r="B45" s="1668"/>
      <c r="C45" s="1668"/>
      <c r="D45" s="1668"/>
      <c r="E45" s="1677" t="s">
        <v>201</v>
      </c>
      <c r="F45" s="1678"/>
      <c r="G45" s="1678"/>
      <c r="H45" s="1678"/>
      <c r="I45" s="1678"/>
      <c r="J45" s="1678"/>
      <c r="K45" s="1678"/>
      <c r="L45" s="1678"/>
      <c r="M45" s="1678"/>
      <c r="N45" s="1679"/>
    </row>
    <row r="46" spans="1:35" ht="20.100000000000001" customHeight="1" x14ac:dyDescent="0.15">
      <c r="A46" s="1661" t="s">
        <v>92</v>
      </c>
      <c r="B46" s="1662"/>
      <c r="C46" s="1662"/>
      <c r="D46" s="1663"/>
      <c r="E46" s="1664" t="s">
        <v>310</v>
      </c>
      <c r="F46" s="1665"/>
      <c r="G46" s="1665"/>
      <c r="H46" s="1665"/>
      <c r="I46" s="1665"/>
      <c r="J46" s="1665"/>
      <c r="K46" s="1665"/>
      <c r="L46" s="1665"/>
      <c r="M46" s="1665"/>
      <c r="N46" s="1666"/>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1667" t="s">
        <v>96</v>
      </c>
      <c r="B51" s="1668"/>
      <c r="C51" s="1668"/>
      <c r="D51" s="1668"/>
      <c r="E51" s="1669" t="str">
        <f>AA52 &amp; "市が直接実施  " &amp; AB52  &amp; "一部委託  "  &amp; AC52 &amp; "全部委託・指定管理  " &amp; AD52 &amp; "その他"</f>
        <v>■市が直接実施  □一部委託  □全部委託・指定管理  □その他</v>
      </c>
      <c r="F51" s="1670"/>
      <c r="G51" s="1670"/>
      <c r="H51" s="1670"/>
      <c r="I51" s="1670"/>
      <c r="J51" s="1670"/>
      <c r="K51" s="1670"/>
      <c r="L51" s="1670"/>
      <c r="M51" s="1670"/>
      <c r="N51" s="1671"/>
    </row>
    <row r="52" spans="1:40" ht="20.100000000000001" customHeight="1" x14ac:dyDescent="0.15">
      <c r="A52" s="1667" t="s">
        <v>97</v>
      </c>
      <c r="B52" s="1668"/>
      <c r="C52" s="1668"/>
      <c r="D52" s="1668"/>
      <c r="E52" s="1669" t="str">
        <f>AA53 &amp; "国・県の制度　 " &amp; AB53  &amp; "国・県の制度＋市独自の制度　 "  &amp; AC53  &amp; "市独自の制度"</f>
        <v>□国・県の制度　 □国・県の制度＋市独自の制度　 ■市独自の制度</v>
      </c>
      <c r="F52" s="1670"/>
      <c r="G52" s="1670"/>
      <c r="H52" s="1670"/>
      <c r="I52" s="1670"/>
      <c r="J52" s="1670"/>
      <c r="K52" s="1670"/>
      <c r="L52" s="1670"/>
      <c r="M52" s="1670"/>
      <c r="N52" s="1671"/>
      <c r="AA52" s="10" t="s">
        <v>126</v>
      </c>
      <c r="AB52" s="10" t="s">
        <v>127</v>
      </c>
      <c r="AC52" s="10" t="s">
        <v>127</v>
      </c>
      <c r="AD52" s="10" t="s">
        <v>127</v>
      </c>
    </row>
    <row r="53" spans="1:40" ht="20.100000000000001" customHeight="1" thickBot="1" x14ac:dyDescent="0.2">
      <c r="A53" s="1680" t="s">
        <v>98</v>
      </c>
      <c r="B53" s="1681"/>
      <c r="C53" s="1681"/>
      <c r="D53" s="1681"/>
      <c r="E53" s="1682" t="s">
        <v>244</v>
      </c>
      <c r="F53" s="1683"/>
      <c r="G53" s="1683"/>
      <c r="H53" s="1683"/>
      <c r="I53" s="1683"/>
      <c r="J53" s="1683"/>
      <c r="K53" s="1683"/>
      <c r="L53" s="1683"/>
      <c r="M53" s="1683"/>
      <c r="N53" s="1684"/>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1721000</v>
      </c>
      <c r="F57" s="122"/>
      <c r="G57" s="122">
        <f>IFERROR(HLOOKUP($AF$38,$AA$56:$AI$57,2,FALSE)*1000,"")</f>
        <v>2404000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1338</v>
      </c>
      <c r="AE57" s="25">
        <v>1721</v>
      </c>
      <c r="AF57" s="25">
        <v>2404</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1721000</v>
      </c>
      <c r="G58" s="17"/>
      <c r="H58" s="18">
        <f>IFERROR(G57-H59,"")</f>
        <v>2404000</v>
      </c>
      <c r="I58" s="17"/>
      <c r="J58" s="18">
        <f>IFERROR(I57-J59,"")</f>
        <v>0</v>
      </c>
      <c r="K58" s="17"/>
      <c r="L58" s="18">
        <f>IFERROR(K57-L59,"")</f>
        <v>0</v>
      </c>
      <c r="M58" s="17"/>
      <c r="N58" s="19">
        <f>IFERROR(M57-N59,"")</f>
        <v>0</v>
      </c>
      <c r="AA58" s="25">
        <v>0</v>
      </c>
      <c r="AB58" s="25">
        <v>0</v>
      </c>
      <c r="AC58" s="25">
        <v>0</v>
      </c>
      <c r="AD58" s="25">
        <v>1338000</v>
      </c>
      <c r="AE58" s="25">
        <v>1385422</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1385422</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335578</v>
      </c>
      <c r="F61" s="122"/>
      <c r="G61" s="122">
        <f>IFERROR(G57-G60,"")</f>
        <v>2404000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0.80500987797791979</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311</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180</v>
      </c>
      <c r="C70" s="131"/>
      <c r="D70" s="28" t="s">
        <v>181</v>
      </c>
      <c r="E70" s="173">
        <f>IFERROR(HLOOKUP($AE$38,$AA$76:$AI$80,2,FALSE),"")</f>
        <v>10000</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10000</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1685" t="s">
        <v>86</v>
      </c>
      <c r="B85" s="1686"/>
      <c r="C85" s="1686"/>
      <c r="D85" s="1686"/>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1685" t="s">
        <v>90</v>
      </c>
      <c r="B87" s="1686"/>
      <c r="C87" s="1686"/>
      <c r="D87" s="1686"/>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1696" t="s">
        <v>93</v>
      </c>
      <c r="B89" s="1697"/>
      <c r="C89" s="1697"/>
      <c r="D89" s="1697"/>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1685" t="s">
        <v>95</v>
      </c>
      <c r="B91" s="1686"/>
      <c r="C91" s="1686"/>
      <c r="D91" s="1687"/>
      <c r="E91" s="190" t="s">
        <v>312</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1685" t="s">
        <v>107</v>
      </c>
      <c r="B98" s="1686"/>
      <c r="C98" s="1686"/>
      <c r="D98" s="1687"/>
      <c r="E98" s="1691" t="s">
        <v>141</v>
      </c>
      <c r="F98" s="1692"/>
      <c r="G98" s="1693" t="s">
        <v>108</v>
      </c>
      <c r="H98" s="1694"/>
      <c r="I98" s="1694"/>
      <c r="J98" s="1694"/>
      <c r="K98" s="1694"/>
      <c r="L98" s="1694"/>
      <c r="M98" s="1694"/>
      <c r="N98" s="1695"/>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1685" t="s">
        <v>118</v>
      </c>
      <c r="B105" s="1686"/>
      <c r="C105" s="1686"/>
      <c r="D105" s="1687"/>
      <c r="E105" s="1688" t="s">
        <v>313</v>
      </c>
      <c r="F105" s="1689"/>
      <c r="G105" s="1689"/>
      <c r="H105" s="1689"/>
      <c r="I105" s="1689"/>
      <c r="J105" s="1689"/>
      <c r="K105" s="1689"/>
      <c r="L105" s="1689"/>
      <c r="M105" s="1689"/>
      <c r="N105" s="1690"/>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1696" t="s">
        <v>82</v>
      </c>
      <c r="Q4" s="1697"/>
      <c r="R4" s="1697"/>
      <c r="S4" s="1697"/>
      <c r="T4" s="47" t="str">
        <f>LEFT(E83,1)</f>
        <v>Ｂ</v>
      </c>
      <c r="U4" s="1698" t="s">
        <v>83</v>
      </c>
      <c r="V4" s="1698"/>
      <c r="W4" s="1698"/>
      <c r="X4" s="1699"/>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施策４　就労支援体制の充実</v>
      </c>
      <c r="F6" s="41"/>
      <c r="G6" s="41"/>
      <c r="H6" s="41"/>
      <c r="I6" s="41"/>
      <c r="J6" s="41"/>
      <c r="K6" s="41"/>
      <c r="L6" s="41"/>
      <c r="M6" s="41"/>
      <c r="N6" s="42"/>
      <c r="P6" s="1685" t="s">
        <v>86</v>
      </c>
      <c r="Q6" s="1686"/>
      <c r="R6" s="1686"/>
      <c r="S6" s="1686"/>
      <c r="T6" s="47" t="str">
        <f>LEFT(E85,1)</f>
        <v>Ｂ</v>
      </c>
      <c r="U6" s="1698" t="s">
        <v>87</v>
      </c>
      <c r="V6" s="1698"/>
      <c r="W6" s="1698"/>
      <c r="X6" s="1699"/>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700" t="s">
        <v>88</v>
      </c>
      <c r="B7" s="1701"/>
      <c r="C7" s="1701"/>
      <c r="D7" s="1701"/>
      <c r="E7" s="1702" t="str">
        <f t="shared" si="0"/>
        <v>一般事務（朝霞地区雇用対策協議会）</v>
      </c>
      <c r="F7" s="1703"/>
      <c r="G7" s="1703"/>
      <c r="H7" s="1703"/>
      <c r="I7" s="1703"/>
      <c r="J7" s="1703"/>
      <c r="K7" s="1703"/>
      <c r="L7" s="1703"/>
      <c r="M7" s="1703"/>
      <c r="N7" s="1704"/>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707" t="s">
        <v>89</v>
      </c>
      <c r="B8" s="1708"/>
      <c r="C8" s="1708"/>
      <c r="D8" s="1708"/>
      <c r="E8" s="1717" t="str">
        <f t="shared" si="0"/>
        <v>産業振興課</v>
      </c>
      <c r="F8" s="1718"/>
      <c r="G8" s="1718"/>
      <c r="H8" s="1718"/>
      <c r="I8" s="1718"/>
      <c r="J8" s="1718"/>
      <c r="K8" s="1718"/>
      <c r="L8" s="1718"/>
      <c r="M8" s="1718"/>
      <c r="N8" s="1719"/>
      <c r="P8" s="1720" t="s">
        <v>90</v>
      </c>
      <c r="Q8" s="1721"/>
      <c r="R8" s="1721"/>
      <c r="S8" s="1721"/>
      <c r="T8" s="94" t="str">
        <f>LEFT(E87,1)</f>
        <v>Ａ</v>
      </c>
      <c r="U8" s="1722" t="s">
        <v>91</v>
      </c>
      <c r="V8" s="1722"/>
      <c r="W8" s="1722"/>
      <c r="X8" s="1723"/>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724" t="s">
        <v>92</v>
      </c>
      <c r="B9" s="1725"/>
      <c r="C9" s="1725"/>
      <c r="D9" s="1726"/>
      <c r="E9" s="1727" t="str">
        <f t="shared" si="0"/>
        <v>新規学卒者の就職促進、管内産業が必要とする労働力の導入、中高年齢者等の労働力の活用等雇用対策の充実を図ることを目的に活動している朝霞地区雇用対策協議会に対し、活動経費を負担する。</v>
      </c>
      <c r="F9" s="1728"/>
      <c r="G9" s="1728"/>
      <c r="H9" s="1728"/>
      <c r="I9" s="1728"/>
      <c r="J9" s="1728"/>
      <c r="K9" s="1728"/>
      <c r="L9" s="1728"/>
      <c r="M9" s="1728"/>
      <c r="N9" s="1729"/>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1730" t="s">
        <v>93</v>
      </c>
      <c r="Q10" s="1731"/>
      <c r="R10" s="1731"/>
      <c r="S10" s="1731"/>
      <c r="T10" s="47" t="str">
        <f>LEFT(E89,1)</f>
        <v>Ｂ</v>
      </c>
      <c r="U10" s="1722" t="s">
        <v>94</v>
      </c>
      <c r="V10" s="1722"/>
      <c r="W10" s="1722"/>
      <c r="X10" s="1723"/>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朝霞地区雇用対策協議会が実施する就職相談会や面接会に係る活動経費の負担をすることで、雇用対策の充実に貢献した。</v>
      </c>
      <c r="U12" s="1705"/>
      <c r="V12" s="1705"/>
      <c r="W12" s="1705"/>
      <c r="X12" s="1706"/>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707" t="s">
        <v>96</v>
      </c>
      <c r="B14" s="1708"/>
      <c r="C14" s="1708"/>
      <c r="D14" s="1708"/>
      <c r="E14" s="1709" t="str">
        <f>E51</f>
        <v>■市が直接実施  □一部委託  □全部委託・指定管理  □その他</v>
      </c>
      <c r="F14" s="1710"/>
      <c r="G14" s="1710"/>
      <c r="H14" s="1710"/>
      <c r="I14" s="1710"/>
      <c r="J14" s="1710"/>
      <c r="K14" s="1710"/>
      <c r="L14" s="1710"/>
      <c r="M14" s="1710"/>
      <c r="N14" s="1711"/>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707" t="s">
        <v>97</v>
      </c>
      <c r="B15" s="1708"/>
      <c r="C15" s="1708"/>
      <c r="D15" s="1708"/>
      <c r="E15" s="1709" t="str">
        <f>E52</f>
        <v>□国・県の制度　 □国・県の制度＋市独自の制度　 ■市独自の制度</v>
      </c>
      <c r="F15" s="1710"/>
      <c r="G15" s="1710"/>
      <c r="H15" s="1710"/>
      <c r="I15" s="1710"/>
      <c r="J15" s="1710"/>
      <c r="K15" s="1710"/>
      <c r="L15" s="1710"/>
      <c r="M15" s="1710"/>
      <c r="N15" s="1711"/>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712" t="s">
        <v>98</v>
      </c>
      <c r="B16" s="1713"/>
      <c r="C16" s="1713"/>
      <c r="D16" s="1713"/>
      <c r="E16" s="1714" t="str">
        <f>E53</f>
        <v>なし</v>
      </c>
      <c r="F16" s="1715"/>
      <c r="G16" s="1715"/>
      <c r="H16" s="1715"/>
      <c r="I16" s="1715"/>
      <c r="J16" s="1715"/>
      <c r="K16" s="1715"/>
      <c r="L16" s="1715"/>
      <c r="M16" s="1715"/>
      <c r="N16" s="1716"/>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119000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119000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119000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1</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朝霞地区雇用対策協議会に対し、雇用対策の充実を図るための活動経費を負担した。</v>
      </c>
      <c r="F26" s="136"/>
      <c r="G26" s="136"/>
      <c r="H26" s="136"/>
      <c r="I26" s="136"/>
      <c r="J26" s="136"/>
      <c r="K26" s="136"/>
      <c r="L26" s="136"/>
      <c r="M26" s="136"/>
      <c r="N26" s="137"/>
      <c r="O26" s="20"/>
      <c r="P26" s="1720" t="s">
        <v>118</v>
      </c>
      <c r="Q26" s="1721"/>
      <c r="R26" s="1721"/>
      <c r="S26" s="1732"/>
      <c r="T26" s="71" t="str">
        <f>E105</f>
        <v>今後も、朝霞地区雇用対策協議会の活動経費の負担を通して雇用対策の充実を図る。</v>
      </c>
      <c r="U26" s="1705"/>
      <c r="V26" s="1705"/>
      <c r="W26" s="1705"/>
      <c r="X26" s="1706"/>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朝霞地区雇用対策協議会負担金</v>
      </c>
      <c r="C33" s="131"/>
      <c r="D33" s="23" t="str">
        <f t="shared" ref="D33:E36" si="1">D70</f>
        <v>円</v>
      </c>
      <c r="E33" s="132">
        <f t="shared" si="1"/>
        <v>119000</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施策４　就労支援体制の充実</v>
      </c>
      <c r="F43" s="41"/>
      <c r="G43" s="41"/>
      <c r="H43" s="41"/>
      <c r="I43" s="41"/>
      <c r="J43" s="41"/>
      <c r="K43" s="41"/>
      <c r="L43" s="41"/>
      <c r="M43" s="41"/>
      <c r="N43" s="42"/>
      <c r="AA43" s="10">
        <v>4</v>
      </c>
      <c r="AB43" s="10" t="s">
        <v>38</v>
      </c>
    </row>
    <row r="44" spans="1:35" ht="20.100000000000001" customHeight="1" x14ac:dyDescent="0.15">
      <c r="A44" s="1744" t="s">
        <v>88</v>
      </c>
      <c r="B44" s="1745"/>
      <c r="C44" s="1745"/>
      <c r="D44" s="1745"/>
      <c r="E44" s="1746" t="s">
        <v>314</v>
      </c>
      <c r="F44" s="1747"/>
      <c r="G44" s="1747"/>
      <c r="H44" s="1747"/>
      <c r="I44" s="1747"/>
      <c r="J44" s="1747"/>
      <c r="K44" s="1747"/>
      <c r="L44" s="1747"/>
      <c r="M44" s="1747"/>
      <c r="N44" s="1748"/>
    </row>
    <row r="45" spans="1:35" ht="20.100000000000001" customHeight="1" x14ac:dyDescent="0.15">
      <c r="A45" s="1739" t="s">
        <v>89</v>
      </c>
      <c r="B45" s="1740"/>
      <c r="C45" s="1740"/>
      <c r="D45" s="1740"/>
      <c r="E45" s="1749" t="s">
        <v>201</v>
      </c>
      <c r="F45" s="1750"/>
      <c r="G45" s="1750"/>
      <c r="H45" s="1750"/>
      <c r="I45" s="1750"/>
      <c r="J45" s="1750"/>
      <c r="K45" s="1750"/>
      <c r="L45" s="1750"/>
      <c r="M45" s="1750"/>
      <c r="N45" s="1751"/>
    </row>
    <row r="46" spans="1:35" ht="20.100000000000001" customHeight="1" x14ac:dyDescent="0.15">
      <c r="A46" s="1733" t="s">
        <v>92</v>
      </c>
      <c r="B46" s="1734"/>
      <c r="C46" s="1734"/>
      <c r="D46" s="1735"/>
      <c r="E46" s="1736" t="s">
        <v>315</v>
      </c>
      <c r="F46" s="1737"/>
      <c r="G46" s="1737"/>
      <c r="H46" s="1737"/>
      <c r="I46" s="1737"/>
      <c r="J46" s="1737"/>
      <c r="K46" s="1737"/>
      <c r="L46" s="1737"/>
      <c r="M46" s="1737"/>
      <c r="N46" s="1738"/>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1739" t="s">
        <v>96</v>
      </c>
      <c r="B51" s="1740"/>
      <c r="C51" s="1740"/>
      <c r="D51" s="1740"/>
      <c r="E51" s="1741" t="str">
        <f>AA52 &amp; "市が直接実施  " &amp; AB52  &amp; "一部委託  "  &amp; AC52 &amp; "全部委託・指定管理  " &amp; AD52 &amp; "その他"</f>
        <v>■市が直接実施  □一部委託  □全部委託・指定管理  □その他</v>
      </c>
      <c r="F51" s="1742"/>
      <c r="G51" s="1742"/>
      <c r="H51" s="1742"/>
      <c r="I51" s="1742"/>
      <c r="J51" s="1742"/>
      <c r="K51" s="1742"/>
      <c r="L51" s="1742"/>
      <c r="M51" s="1742"/>
      <c r="N51" s="1743"/>
    </row>
    <row r="52" spans="1:40" ht="20.100000000000001" customHeight="1" x14ac:dyDescent="0.15">
      <c r="A52" s="1739" t="s">
        <v>97</v>
      </c>
      <c r="B52" s="1740"/>
      <c r="C52" s="1740"/>
      <c r="D52" s="1740"/>
      <c r="E52" s="1741" t="str">
        <f>AA53 &amp; "国・県の制度　 " &amp; AB53  &amp; "国・県の制度＋市独自の制度　 "  &amp; AC53  &amp; "市独自の制度"</f>
        <v>□国・県の制度　 □国・県の制度＋市独自の制度　 ■市独自の制度</v>
      </c>
      <c r="F52" s="1742"/>
      <c r="G52" s="1742"/>
      <c r="H52" s="1742"/>
      <c r="I52" s="1742"/>
      <c r="J52" s="1742"/>
      <c r="K52" s="1742"/>
      <c r="L52" s="1742"/>
      <c r="M52" s="1742"/>
      <c r="N52" s="1743"/>
      <c r="AA52" s="10" t="s">
        <v>126</v>
      </c>
      <c r="AB52" s="10" t="s">
        <v>127</v>
      </c>
      <c r="AC52" s="10" t="s">
        <v>127</v>
      </c>
      <c r="AD52" s="10" t="s">
        <v>127</v>
      </c>
    </row>
    <row r="53" spans="1:40" ht="20.100000000000001" customHeight="1" thickBot="1" x14ac:dyDescent="0.2">
      <c r="A53" s="1752" t="s">
        <v>98</v>
      </c>
      <c r="B53" s="1753"/>
      <c r="C53" s="1753"/>
      <c r="D53" s="1753"/>
      <c r="E53" s="1754" t="s">
        <v>163</v>
      </c>
      <c r="F53" s="1755"/>
      <c r="G53" s="1755"/>
      <c r="H53" s="1755"/>
      <c r="I53" s="1755"/>
      <c r="J53" s="1755"/>
      <c r="K53" s="1755"/>
      <c r="L53" s="1755"/>
      <c r="M53" s="1755"/>
      <c r="N53" s="1756"/>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119000</v>
      </c>
      <c r="F57" s="122"/>
      <c r="G57" s="122">
        <f>IFERROR(HLOOKUP($AF$38,$AA$56:$AI$57,2,FALSE)*1000,"")</f>
        <v>121000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117</v>
      </c>
      <c r="AE57" s="25">
        <v>119</v>
      </c>
      <c r="AF57" s="25">
        <v>121</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119000</v>
      </c>
      <c r="G58" s="17"/>
      <c r="H58" s="18">
        <f>IFERROR(G57-H59,"")</f>
        <v>121000</v>
      </c>
      <c r="I58" s="17"/>
      <c r="J58" s="18">
        <f>IFERROR(I57-J59,"")</f>
        <v>0</v>
      </c>
      <c r="K58" s="17"/>
      <c r="L58" s="18">
        <f>IFERROR(K57-L59,"")</f>
        <v>0</v>
      </c>
      <c r="M58" s="17"/>
      <c r="N58" s="19">
        <f>IFERROR(M57-N59,"")</f>
        <v>0</v>
      </c>
      <c r="AA58" s="25">
        <v>0</v>
      </c>
      <c r="AB58" s="25">
        <v>0</v>
      </c>
      <c r="AC58" s="25">
        <v>0</v>
      </c>
      <c r="AD58" s="25">
        <v>117000</v>
      </c>
      <c r="AE58" s="25">
        <v>119000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119000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0</v>
      </c>
      <c r="F61" s="122"/>
      <c r="G61" s="122">
        <f>IFERROR(G57-G60,"")</f>
        <v>121000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1</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316</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317</v>
      </c>
      <c r="C70" s="131"/>
      <c r="D70" s="28" t="s">
        <v>132</v>
      </c>
      <c r="E70" s="173">
        <f>IFERROR(HLOOKUP($AE$38,$AA$76:$AI$80,2,FALSE),"")</f>
        <v>119000</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119000</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1757" t="s">
        <v>86</v>
      </c>
      <c r="B85" s="1758"/>
      <c r="C85" s="1758"/>
      <c r="D85" s="1758"/>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1757" t="s">
        <v>90</v>
      </c>
      <c r="B87" s="1758"/>
      <c r="C87" s="1758"/>
      <c r="D87" s="1758"/>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1768" t="s">
        <v>93</v>
      </c>
      <c r="B89" s="1769"/>
      <c r="C89" s="1769"/>
      <c r="D89" s="1769"/>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1757" t="s">
        <v>95</v>
      </c>
      <c r="B91" s="1758"/>
      <c r="C91" s="1758"/>
      <c r="D91" s="1759"/>
      <c r="E91" s="190" t="s">
        <v>318</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1757" t="s">
        <v>107</v>
      </c>
      <c r="B98" s="1758"/>
      <c r="C98" s="1758"/>
      <c r="D98" s="1759"/>
      <c r="E98" s="1763" t="s">
        <v>141</v>
      </c>
      <c r="F98" s="1764"/>
      <c r="G98" s="1765" t="s">
        <v>108</v>
      </c>
      <c r="H98" s="1766"/>
      <c r="I98" s="1766"/>
      <c r="J98" s="1766"/>
      <c r="K98" s="1766"/>
      <c r="L98" s="1766"/>
      <c r="M98" s="1766"/>
      <c r="N98" s="1767"/>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1757" t="s">
        <v>118</v>
      </c>
      <c r="B105" s="1758"/>
      <c r="C105" s="1758"/>
      <c r="D105" s="1759"/>
      <c r="E105" s="1760" t="s">
        <v>319</v>
      </c>
      <c r="F105" s="1761"/>
      <c r="G105" s="1761"/>
      <c r="H105" s="1761"/>
      <c r="I105" s="1761"/>
      <c r="J105" s="1761"/>
      <c r="K105" s="1761"/>
      <c r="L105" s="1761"/>
      <c r="M105" s="1761"/>
      <c r="N105" s="1762"/>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4"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1768" t="s">
        <v>82</v>
      </c>
      <c r="Q4" s="1769"/>
      <c r="R4" s="1769"/>
      <c r="S4" s="1769"/>
      <c r="T4" s="47" t="str">
        <f>LEFT(E83,1)</f>
        <v>Ｃ</v>
      </c>
      <c r="U4" s="1770" t="s">
        <v>83</v>
      </c>
      <c r="V4" s="1770"/>
      <c r="W4" s="1770"/>
      <c r="X4" s="1771"/>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施策４　就労支援体制の充実</v>
      </c>
      <c r="F6" s="41"/>
      <c r="G6" s="41"/>
      <c r="H6" s="41"/>
      <c r="I6" s="41"/>
      <c r="J6" s="41"/>
      <c r="K6" s="41"/>
      <c r="L6" s="41"/>
      <c r="M6" s="41"/>
      <c r="N6" s="42"/>
      <c r="P6" s="1757" t="s">
        <v>86</v>
      </c>
      <c r="Q6" s="1758"/>
      <c r="R6" s="1758"/>
      <c r="S6" s="1758"/>
      <c r="T6" s="47" t="str">
        <f>LEFT(E85,1)</f>
        <v>Ｃ</v>
      </c>
      <c r="U6" s="1770" t="s">
        <v>87</v>
      </c>
      <c r="V6" s="1770"/>
      <c r="W6" s="1770"/>
      <c r="X6" s="1771"/>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772" t="s">
        <v>88</v>
      </c>
      <c r="B7" s="1773"/>
      <c r="C7" s="1773"/>
      <c r="D7" s="1773"/>
      <c r="E7" s="1774" t="str">
        <f t="shared" si="0"/>
        <v>勤労者住宅資金融資利子補給</v>
      </c>
      <c r="F7" s="1775"/>
      <c r="G7" s="1775"/>
      <c r="H7" s="1775"/>
      <c r="I7" s="1775"/>
      <c r="J7" s="1775"/>
      <c r="K7" s="1775"/>
      <c r="L7" s="1775"/>
      <c r="M7" s="1775"/>
      <c r="N7" s="1776"/>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779" t="s">
        <v>89</v>
      </c>
      <c r="B8" s="1780"/>
      <c r="C8" s="1780"/>
      <c r="D8" s="1780"/>
      <c r="E8" s="1789" t="str">
        <f t="shared" si="0"/>
        <v>産業振興課</v>
      </c>
      <c r="F8" s="1790"/>
      <c r="G8" s="1790"/>
      <c r="H8" s="1790"/>
      <c r="I8" s="1790"/>
      <c r="J8" s="1790"/>
      <c r="K8" s="1790"/>
      <c r="L8" s="1790"/>
      <c r="M8" s="1790"/>
      <c r="N8" s="1791"/>
      <c r="P8" s="1792" t="s">
        <v>90</v>
      </c>
      <c r="Q8" s="1793"/>
      <c r="R8" s="1793"/>
      <c r="S8" s="1793"/>
      <c r="T8" s="94" t="str">
        <f>LEFT(E87,1)</f>
        <v>Ａ</v>
      </c>
      <c r="U8" s="1794" t="s">
        <v>91</v>
      </c>
      <c r="V8" s="1794"/>
      <c r="W8" s="1794"/>
      <c r="X8" s="179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796" t="s">
        <v>92</v>
      </c>
      <c r="B9" s="1797"/>
      <c r="C9" s="1797"/>
      <c r="D9" s="1798"/>
      <c r="E9" s="1799" t="str">
        <f t="shared" si="0"/>
        <v>勤労者に労働金庫の住宅貸付制度を低利であっせんするため、市中金利と制度融資の金利との差額を中央労働金庫に利子補給する。</v>
      </c>
      <c r="F9" s="1800"/>
      <c r="G9" s="1800"/>
      <c r="H9" s="1800"/>
      <c r="I9" s="1800"/>
      <c r="J9" s="1800"/>
      <c r="K9" s="1800"/>
      <c r="L9" s="1800"/>
      <c r="M9" s="1800"/>
      <c r="N9" s="1801"/>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1802" t="s">
        <v>93</v>
      </c>
      <c r="Q10" s="1803"/>
      <c r="R10" s="1803"/>
      <c r="S10" s="1803"/>
      <c r="T10" s="47" t="str">
        <f>LEFT(E89,1)</f>
        <v>Ｂ</v>
      </c>
      <c r="U10" s="1794" t="s">
        <v>94</v>
      </c>
      <c r="V10" s="1794"/>
      <c r="W10" s="1794"/>
      <c r="X10" s="179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中央労働金庫に対し、既存借入分の利子補給の補給を行っているが、融資残高が減少しているため、利子補給額も減少している。</v>
      </c>
      <c r="U12" s="1777"/>
      <c r="V12" s="1777"/>
      <c r="W12" s="1777"/>
      <c r="X12" s="1778"/>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779" t="s">
        <v>96</v>
      </c>
      <c r="B14" s="1780"/>
      <c r="C14" s="1780"/>
      <c r="D14" s="1780"/>
      <c r="E14" s="1781" t="str">
        <f>E51</f>
        <v>■市が直接実施  □一部委託  □全部委託・指定管理  □その他</v>
      </c>
      <c r="F14" s="1782"/>
      <c r="G14" s="1782"/>
      <c r="H14" s="1782"/>
      <c r="I14" s="1782"/>
      <c r="J14" s="1782"/>
      <c r="K14" s="1782"/>
      <c r="L14" s="1782"/>
      <c r="M14" s="1782"/>
      <c r="N14" s="1783"/>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779" t="s">
        <v>97</v>
      </c>
      <c r="B15" s="1780"/>
      <c r="C15" s="1780"/>
      <c r="D15" s="1780"/>
      <c r="E15" s="1781" t="str">
        <f>E52</f>
        <v>□国・県の制度　 □国・県の制度＋市独自の制度　 ■市独自の制度</v>
      </c>
      <c r="F15" s="1782"/>
      <c r="G15" s="1782"/>
      <c r="H15" s="1782"/>
      <c r="I15" s="1782"/>
      <c r="J15" s="1782"/>
      <c r="K15" s="1782"/>
      <c r="L15" s="1782"/>
      <c r="M15" s="1782"/>
      <c r="N15" s="1783"/>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784" t="s">
        <v>98</v>
      </c>
      <c r="B16" s="1785"/>
      <c r="C16" s="1785"/>
      <c r="D16" s="1785"/>
      <c r="E16" s="1786" t="str">
        <f>E53</f>
        <v>なし</v>
      </c>
      <c r="F16" s="1787"/>
      <c r="G16" s="1787"/>
      <c r="H16" s="1787"/>
      <c r="I16" s="1787"/>
      <c r="J16" s="1787"/>
      <c r="K16" s="1787"/>
      <c r="L16" s="1787"/>
      <c r="M16" s="1787"/>
      <c r="N16" s="1788"/>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Ⅳ</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6000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6000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1256</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4744</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0.20933333333333334</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勤労者に労働金庫の住宅貸付制度を低利であっせんするため、市中金利と制度融資の金利との差額を中央労働金庫に利子補給した。</v>
      </c>
      <c r="F26" s="136"/>
      <c r="G26" s="136"/>
      <c r="H26" s="136"/>
      <c r="I26" s="136"/>
      <c r="J26" s="136"/>
      <c r="K26" s="136"/>
      <c r="L26" s="136"/>
      <c r="M26" s="136"/>
      <c r="N26" s="137"/>
      <c r="O26" s="20"/>
      <c r="P26" s="1792" t="s">
        <v>118</v>
      </c>
      <c r="Q26" s="1793"/>
      <c r="R26" s="1793"/>
      <c r="S26" s="1804"/>
      <c r="T26" s="71" t="str">
        <f>E105</f>
        <v>本融資制度は平成27年度をもって制度を廃止しているが、既存借入れ分について利子補給を継続しているものであり、約定どおり返済されると残高が減っていくため、毎年減額となる。</v>
      </c>
      <c r="U26" s="1777"/>
      <c r="V26" s="1777"/>
      <c r="W26" s="1777"/>
      <c r="X26" s="1778"/>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利子補給金額</v>
      </c>
      <c r="C33" s="131"/>
      <c r="D33" s="23" t="str">
        <f t="shared" ref="D33:E36" si="1">D70</f>
        <v>円</v>
      </c>
      <c r="E33" s="132">
        <f t="shared" si="1"/>
        <v>1256</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施策４　就労支援体制の充実</v>
      </c>
      <c r="F43" s="41"/>
      <c r="G43" s="41"/>
      <c r="H43" s="41"/>
      <c r="I43" s="41"/>
      <c r="J43" s="41"/>
      <c r="K43" s="41"/>
      <c r="L43" s="41"/>
      <c r="M43" s="41"/>
      <c r="N43" s="42"/>
      <c r="AA43" s="10">
        <v>4</v>
      </c>
      <c r="AB43" s="10" t="s">
        <v>38</v>
      </c>
    </row>
    <row r="44" spans="1:35" ht="20.100000000000001" customHeight="1" x14ac:dyDescent="0.15">
      <c r="A44" s="1816" t="s">
        <v>88</v>
      </c>
      <c r="B44" s="1817"/>
      <c r="C44" s="1817"/>
      <c r="D44" s="1817"/>
      <c r="E44" s="1818" t="s">
        <v>320</v>
      </c>
      <c r="F44" s="1819"/>
      <c r="G44" s="1819"/>
      <c r="H44" s="1819"/>
      <c r="I44" s="1819"/>
      <c r="J44" s="1819"/>
      <c r="K44" s="1819"/>
      <c r="L44" s="1819"/>
      <c r="M44" s="1819"/>
      <c r="N44" s="1820"/>
    </row>
    <row r="45" spans="1:35" ht="20.100000000000001" customHeight="1" x14ac:dyDescent="0.15">
      <c r="A45" s="1811" t="s">
        <v>89</v>
      </c>
      <c r="B45" s="1812"/>
      <c r="C45" s="1812"/>
      <c r="D45" s="1812"/>
      <c r="E45" s="1821" t="s">
        <v>201</v>
      </c>
      <c r="F45" s="1822"/>
      <c r="G45" s="1822"/>
      <c r="H45" s="1822"/>
      <c r="I45" s="1822"/>
      <c r="J45" s="1822"/>
      <c r="K45" s="1822"/>
      <c r="L45" s="1822"/>
      <c r="M45" s="1822"/>
      <c r="N45" s="1823"/>
    </row>
    <row r="46" spans="1:35" ht="20.100000000000001" customHeight="1" x14ac:dyDescent="0.15">
      <c r="A46" s="1805" t="s">
        <v>92</v>
      </c>
      <c r="B46" s="1806"/>
      <c r="C46" s="1806"/>
      <c r="D46" s="1807"/>
      <c r="E46" s="1808" t="s">
        <v>321</v>
      </c>
      <c r="F46" s="1809"/>
      <c r="G46" s="1809"/>
      <c r="H46" s="1809"/>
      <c r="I46" s="1809"/>
      <c r="J46" s="1809"/>
      <c r="K46" s="1809"/>
      <c r="L46" s="1809"/>
      <c r="M46" s="1809"/>
      <c r="N46" s="1810"/>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1811" t="s">
        <v>96</v>
      </c>
      <c r="B51" s="1812"/>
      <c r="C51" s="1812"/>
      <c r="D51" s="1812"/>
      <c r="E51" s="1813" t="str">
        <f>AA52 &amp; "市が直接実施  " &amp; AB52  &amp; "一部委託  "  &amp; AC52 &amp; "全部委託・指定管理  " &amp; AD52 &amp; "その他"</f>
        <v>■市が直接実施  □一部委託  □全部委託・指定管理  □その他</v>
      </c>
      <c r="F51" s="1814"/>
      <c r="G51" s="1814"/>
      <c r="H51" s="1814"/>
      <c r="I51" s="1814"/>
      <c r="J51" s="1814"/>
      <c r="K51" s="1814"/>
      <c r="L51" s="1814"/>
      <c r="M51" s="1814"/>
      <c r="N51" s="1815"/>
    </row>
    <row r="52" spans="1:40" ht="20.100000000000001" customHeight="1" x14ac:dyDescent="0.15">
      <c r="A52" s="1811" t="s">
        <v>97</v>
      </c>
      <c r="B52" s="1812"/>
      <c r="C52" s="1812"/>
      <c r="D52" s="1812"/>
      <c r="E52" s="1813" t="str">
        <f>AA53 &amp; "国・県の制度　 " &amp; AB53  &amp; "国・県の制度＋市独自の制度　 "  &amp; AC53  &amp; "市独自の制度"</f>
        <v>□国・県の制度　 □国・県の制度＋市独自の制度　 ■市独自の制度</v>
      </c>
      <c r="F52" s="1814"/>
      <c r="G52" s="1814"/>
      <c r="H52" s="1814"/>
      <c r="I52" s="1814"/>
      <c r="J52" s="1814"/>
      <c r="K52" s="1814"/>
      <c r="L52" s="1814"/>
      <c r="M52" s="1814"/>
      <c r="N52" s="1815"/>
      <c r="AA52" s="10" t="s">
        <v>126</v>
      </c>
      <c r="AB52" s="10" t="s">
        <v>127</v>
      </c>
      <c r="AC52" s="10" t="s">
        <v>127</v>
      </c>
      <c r="AD52" s="10" t="s">
        <v>127</v>
      </c>
    </row>
    <row r="53" spans="1:40" ht="20.100000000000001" customHeight="1" thickBot="1" x14ac:dyDescent="0.2">
      <c r="A53" s="1824" t="s">
        <v>98</v>
      </c>
      <c r="B53" s="1825"/>
      <c r="C53" s="1825"/>
      <c r="D53" s="1825"/>
      <c r="E53" s="1826" t="s">
        <v>163</v>
      </c>
      <c r="F53" s="1827"/>
      <c r="G53" s="1827"/>
      <c r="H53" s="1827"/>
      <c r="I53" s="1827"/>
      <c r="J53" s="1827"/>
      <c r="K53" s="1827"/>
      <c r="L53" s="1827"/>
      <c r="M53" s="1827"/>
      <c r="N53" s="1828"/>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6000</v>
      </c>
      <c r="F57" s="122"/>
      <c r="G57" s="122">
        <f>IFERROR(HLOOKUP($AF$38,$AA$56:$AI$57,2,FALSE)*1000,"")</f>
        <v>2000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8</v>
      </c>
      <c r="AE57" s="25">
        <v>6</v>
      </c>
      <c r="AF57" s="25">
        <v>2</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6000</v>
      </c>
      <c r="G58" s="17"/>
      <c r="H58" s="18">
        <f>IFERROR(G57-H59,"")</f>
        <v>2000</v>
      </c>
      <c r="I58" s="17"/>
      <c r="J58" s="18">
        <f>IFERROR(I57-J59,"")</f>
        <v>0</v>
      </c>
      <c r="K58" s="17"/>
      <c r="L58" s="18">
        <f>IFERROR(K57-L59,"")</f>
        <v>0</v>
      </c>
      <c r="M58" s="17"/>
      <c r="N58" s="19">
        <f>IFERROR(M57-N59,"")</f>
        <v>0</v>
      </c>
      <c r="AA58" s="25">
        <v>0</v>
      </c>
      <c r="AB58" s="25">
        <v>0</v>
      </c>
      <c r="AC58" s="25">
        <v>0</v>
      </c>
      <c r="AD58" s="25">
        <v>3132</v>
      </c>
      <c r="AE58" s="25">
        <v>1256</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1256</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4744</v>
      </c>
      <c r="F61" s="122"/>
      <c r="G61" s="122">
        <f>IFERROR(G57-G60,"")</f>
        <v>2000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0.20933333333333334</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322</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323</v>
      </c>
      <c r="C70" s="131"/>
      <c r="D70" s="28" t="s">
        <v>132</v>
      </c>
      <c r="E70" s="173">
        <f>IFERROR(HLOOKUP($AE$38,$AA$76:$AI$80,2,FALSE),"")</f>
        <v>1256</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1256</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324</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1829" t="s">
        <v>86</v>
      </c>
      <c r="B85" s="1830"/>
      <c r="C85" s="1830"/>
      <c r="D85" s="1830"/>
      <c r="E85" s="175" t="s">
        <v>252</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1829" t="s">
        <v>90</v>
      </c>
      <c r="B87" s="1830"/>
      <c r="C87" s="1830"/>
      <c r="D87" s="1830"/>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1840" t="s">
        <v>93</v>
      </c>
      <c r="B89" s="1841"/>
      <c r="C89" s="1841"/>
      <c r="D89" s="1841"/>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1829" t="s">
        <v>95</v>
      </c>
      <c r="B91" s="1830"/>
      <c r="C91" s="1830"/>
      <c r="D91" s="1831"/>
      <c r="E91" s="190" t="s">
        <v>325</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1829" t="s">
        <v>107</v>
      </c>
      <c r="B98" s="1830"/>
      <c r="C98" s="1830"/>
      <c r="D98" s="1831"/>
      <c r="E98" s="1835" t="s">
        <v>326</v>
      </c>
      <c r="F98" s="1836"/>
      <c r="G98" s="1837" t="s">
        <v>108</v>
      </c>
      <c r="H98" s="1838"/>
      <c r="I98" s="1838"/>
      <c r="J98" s="1838"/>
      <c r="K98" s="1838"/>
      <c r="L98" s="1838"/>
      <c r="M98" s="1838"/>
      <c r="N98" s="1839"/>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1829" t="s">
        <v>118</v>
      </c>
      <c r="B105" s="1830"/>
      <c r="C105" s="1830"/>
      <c r="D105" s="1831"/>
      <c r="E105" s="1832" t="s">
        <v>327</v>
      </c>
      <c r="F105" s="1833"/>
      <c r="G105" s="1833"/>
      <c r="H105" s="1833"/>
      <c r="I105" s="1833"/>
      <c r="J105" s="1833"/>
      <c r="K105" s="1833"/>
      <c r="L105" s="1833"/>
      <c r="M105" s="1833"/>
      <c r="N105" s="1834"/>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1840" t="s">
        <v>82</v>
      </c>
      <c r="Q4" s="1841"/>
      <c r="R4" s="1841"/>
      <c r="S4" s="1841"/>
      <c r="T4" s="47" t="str">
        <f>LEFT(E83,1)</f>
        <v>Ｂ</v>
      </c>
      <c r="U4" s="1842" t="s">
        <v>83</v>
      </c>
      <c r="V4" s="1842"/>
      <c r="W4" s="1842"/>
      <c r="X4" s="1843"/>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施策４　就労支援体制の充実</v>
      </c>
      <c r="F6" s="41"/>
      <c r="G6" s="41"/>
      <c r="H6" s="41"/>
      <c r="I6" s="41"/>
      <c r="J6" s="41"/>
      <c r="K6" s="41"/>
      <c r="L6" s="41"/>
      <c r="M6" s="41"/>
      <c r="N6" s="42"/>
      <c r="P6" s="1829" t="s">
        <v>86</v>
      </c>
      <c r="Q6" s="1830"/>
      <c r="R6" s="1830"/>
      <c r="S6" s="1830"/>
      <c r="T6" s="47" t="str">
        <f>LEFT(E85,1)</f>
        <v>Ｂ</v>
      </c>
      <c r="U6" s="1842" t="s">
        <v>87</v>
      </c>
      <c r="V6" s="1842"/>
      <c r="W6" s="1842"/>
      <c r="X6" s="1843"/>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844" t="s">
        <v>88</v>
      </c>
      <c r="B7" s="1845"/>
      <c r="C7" s="1845"/>
      <c r="D7" s="1845"/>
      <c r="E7" s="1846" t="str">
        <f t="shared" si="0"/>
        <v>就労支援</v>
      </c>
      <c r="F7" s="1847"/>
      <c r="G7" s="1847"/>
      <c r="H7" s="1847"/>
      <c r="I7" s="1847"/>
      <c r="J7" s="1847"/>
      <c r="K7" s="1847"/>
      <c r="L7" s="1847"/>
      <c r="M7" s="1847"/>
      <c r="N7" s="1848"/>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851" t="s">
        <v>89</v>
      </c>
      <c r="B8" s="1852"/>
      <c r="C8" s="1852"/>
      <c r="D8" s="1852"/>
      <c r="E8" s="1861" t="str">
        <f t="shared" si="0"/>
        <v>産業振興課</v>
      </c>
      <c r="F8" s="1862"/>
      <c r="G8" s="1862"/>
      <c r="H8" s="1862"/>
      <c r="I8" s="1862"/>
      <c r="J8" s="1862"/>
      <c r="K8" s="1862"/>
      <c r="L8" s="1862"/>
      <c r="M8" s="1862"/>
      <c r="N8" s="1863"/>
      <c r="P8" s="1864" t="s">
        <v>90</v>
      </c>
      <c r="Q8" s="1865"/>
      <c r="R8" s="1865"/>
      <c r="S8" s="1865"/>
      <c r="T8" s="94" t="str">
        <f>LEFT(E87,1)</f>
        <v>Ａ</v>
      </c>
      <c r="U8" s="1866" t="s">
        <v>91</v>
      </c>
      <c r="V8" s="1866"/>
      <c r="W8" s="1866"/>
      <c r="X8" s="186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868" t="s">
        <v>92</v>
      </c>
      <c r="B9" s="1869"/>
      <c r="C9" s="1869"/>
      <c r="D9" s="1870"/>
      <c r="E9" s="1871" t="str">
        <f t="shared" si="0"/>
        <v>毎月第３木曜日にキャリアカウンセラーによる就業相談を実施する。
また、費用負担のないセミナー等を活用し、埼玉県や他市との共催により就労支援講座等を実施する。</v>
      </c>
      <c r="F9" s="1872"/>
      <c r="G9" s="1872"/>
      <c r="H9" s="1872"/>
      <c r="I9" s="1872"/>
      <c r="J9" s="1872"/>
      <c r="K9" s="1872"/>
      <c r="L9" s="1872"/>
      <c r="M9" s="1872"/>
      <c r="N9" s="1873"/>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1874" t="s">
        <v>93</v>
      </c>
      <c r="Q10" s="1875"/>
      <c r="R10" s="1875"/>
      <c r="S10" s="1875"/>
      <c r="T10" s="47" t="str">
        <f>LEFT(E89,1)</f>
        <v>Ｂ</v>
      </c>
      <c r="U10" s="1866" t="s">
        <v>94</v>
      </c>
      <c r="V10" s="1866"/>
      <c r="W10" s="1866"/>
      <c r="X10" s="186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キャリアカウンセラーによる相談事業を通じて、就業に関する悩みについて相談する機会を提供できた。
また、県等と連携して、就職支援についてのセミナーを実施することができた。</v>
      </c>
      <c r="U12" s="1849"/>
      <c r="V12" s="1849"/>
      <c r="W12" s="1849"/>
      <c r="X12" s="185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851" t="s">
        <v>96</v>
      </c>
      <c r="B14" s="1852"/>
      <c r="C14" s="1852"/>
      <c r="D14" s="1852"/>
      <c r="E14" s="1853" t="str">
        <f>E51</f>
        <v>■市が直接実施  □一部委託  □全部委託・指定管理  □その他</v>
      </c>
      <c r="F14" s="1854"/>
      <c r="G14" s="1854"/>
      <c r="H14" s="1854"/>
      <c r="I14" s="1854"/>
      <c r="J14" s="1854"/>
      <c r="K14" s="1854"/>
      <c r="L14" s="1854"/>
      <c r="M14" s="1854"/>
      <c r="N14" s="1855"/>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851" t="s">
        <v>97</v>
      </c>
      <c r="B15" s="1852"/>
      <c r="C15" s="1852"/>
      <c r="D15" s="1852"/>
      <c r="E15" s="1853" t="str">
        <f>E52</f>
        <v>□国・県の制度　 □国・県の制度＋市独自の制度　 ■市独自の制度</v>
      </c>
      <c r="F15" s="1854"/>
      <c r="G15" s="1854"/>
      <c r="H15" s="1854"/>
      <c r="I15" s="1854"/>
      <c r="J15" s="1854"/>
      <c r="K15" s="1854"/>
      <c r="L15" s="1854"/>
      <c r="M15" s="1854"/>
      <c r="N15" s="1855"/>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856" t="s">
        <v>98</v>
      </c>
      <c r="B16" s="1857"/>
      <c r="C16" s="1857"/>
      <c r="D16" s="1857"/>
      <c r="E16" s="1858" t="str">
        <f>E53</f>
        <v>なし</v>
      </c>
      <c r="F16" s="1859"/>
      <c r="G16" s="1859"/>
      <c r="H16" s="1859"/>
      <c r="I16" s="1859"/>
      <c r="J16" s="1859"/>
      <c r="K16" s="1859"/>
      <c r="L16" s="1859"/>
      <c r="M16" s="1859"/>
      <c r="N16" s="1860"/>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131000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131000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130200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800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0.99389312977099231</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毎月第３木曜日にキャリアカウンセラーによる就業相談を実施した。
また、費用負担のないセミナー等を活用し、埼玉県や他市との共催により就労支援講座等を実施した。</v>
      </c>
      <c r="F26" s="136"/>
      <c r="G26" s="136"/>
      <c r="H26" s="136"/>
      <c r="I26" s="136"/>
      <c r="J26" s="136"/>
      <c r="K26" s="136"/>
      <c r="L26" s="136"/>
      <c r="M26" s="136"/>
      <c r="N26" s="137"/>
      <c r="O26" s="20"/>
      <c r="P26" s="1864" t="s">
        <v>118</v>
      </c>
      <c r="Q26" s="1865"/>
      <c r="R26" s="1865"/>
      <c r="S26" s="1876"/>
      <c r="T26" s="71" t="str">
        <f>E105</f>
        <v>今後働き方が多様化していくなかで、あらゆる層に対して情報提供を行えるよう取り組む。</v>
      </c>
      <c r="U26" s="1849"/>
      <c r="V26" s="1849"/>
      <c r="W26" s="1849"/>
      <c r="X26" s="1850"/>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就業相談者数</v>
      </c>
      <c r="C33" s="131"/>
      <c r="D33" s="23" t="str">
        <f t="shared" ref="D33:E36" si="1">D70</f>
        <v>人</v>
      </c>
      <c r="E33" s="129">
        <f t="shared" si="1"/>
        <v>33</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セミナー開催件数</v>
      </c>
      <c r="C34" s="131"/>
      <c r="D34" s="23" t="str">
        <f t="shared" si="1"/>
        <v>件</v>
      </c>
      <c r="E34" s="129">
        <f t="shared" si="1"/>
        <v>6</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施策４　就労支援体制の充実</v>
      </c>
      <c r="F43" s="41"/>
      <c r="G43" s="41"/>
      <c r="H43" s="41"/>
      <c r="I43" s="41"/>
      <c r="J43" s="41"/>
      <c r="K43" s="41"/>
      <c r="L43" s="41"/>
      <c r="M43" s="41"/>
      <c r="N43" s="42"/>
      <c r="AA43" s="10">
        <v>4</v>
      </c>
      <c r="AB43" s="10" t="s">
        <v>38</v>
      </c>
    </row>
    <row r="44" spans="1:35" ht="20.100000000000001" customHeight="1" x14ac:dyDescent="0.15">
      <c r="A44" s="1888" t="s">
        <v>88</v>
      </c>
      <c r="B44" s="1889"/>
      <c r="C44" s="1889"/>
      <c r="D44" s="1889"/>
      <c r="E44" s="1890" t="s">
        <v>328</v>
      </c>
      <c r="F44" s="1891"/>
      <c r="G44" s="1891"/>
      <c r="H44" s="1891"/>
      <c r="I44" s="1891"/>
      <c r="J44" s="1891"/>
      <c r="K44" s="1891"/>
      <c r="L44" s="1891"/>
      <c r="M44" s="1891"/>
      <c r="N44" s="1892"/>
    </row>
    <row r="45" spans="1:35" ht="20.100000000000001" customHeight="1" x14ac:dyDescent="0.15">
      <c r="A45" s="1883" t="s">
        <v>89</v>
      </c>
      <c r="B45" s="1884"/>
      <c r="C45" s="1884"/>
      <c r="D45" s="1884"/>
      <c r="E45" s="1893" t="s">
        <v>201</v>
      </c>
      <c r="F45" s="1894"/>
      <c r="G45" s="1894"/>
      <c r="H45" s="1894"/>
      <c r="I45" s="1894"/>
      <c r="J45" s="1894"/>
      <c r="K45" s="1894"/>
      <c r="L45" s="1894"/>
      <c r="M45" s="1894"/>
      <c r="N45" s="1895"/>
    </row>
    <row r="46" spans="1:35" ht="20.100000000000001" customHeight="1" x14ac:dyDescent="0.15">
      <c r="A46" s="1877" t="s">
        <v>92</v>
      </c>
      <c r="B46" s="1878"/>
      <c r="C46" s="1878"/>
      <c r="D46" s="1879"/>
      <c r="E46" s="1880" t="s">
        <v>329</v>
      </c>
      <c r="F46" s="1881"/>
      <c r="G46" s="1881"/>
      <c r="H46" s="1881"/>
      <c r="I46" s="1881"/>
      <c r="J46" s="1881"/>
      <c r="K46" s="1881"/>
      <c r="L46" s="1881"/>
      <c r="M46" s="1881"/>
      <c r="N46" s="1882"/>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1883" t="s">
        <v>96</v>
      </c>
      <c r="B51" s="1884"/>
      <c r="C51" s="1884"/>
      <c r="D51" s="1884"/>
      <c r="E51" s="1885" t="str">
        <f>AA52 &amp; "市が直接実施  " &amp; AB52  &amp; "一部委託  "  &amp; AC52 &amp; "全部委託・指定管理  " &amp; AD52 &amp; "その他"</f>
        <v>■市が直接実施  □一部委託  □全部委託・指定管理  □その他</v>
      </c>
      <c r="F51" s="1886"/>
      <c r="G51" s="1886"/>
      <c r="H51" s="1886"/>
      <c r="I51" s="1886"/>
      <c r="J51" s="1886"/>
      <c r="K51" s="1886"/>
      <c r="L51" s="1886"/>
      <c r="M51" s="1886"/>
      <c r="N51" s="1887"/>
    </row>
    <row r="52" spans="1:40" ht="20.100000000000001" customHeight="1" x14ac:dyDescent="0.15">
      <c r="A52" s="1883" t="s">
        <v>97</v>
      </c>
      <c r="B52" s="1884"/>
      <c r="C52" s="1884"/>
      <c r="D52" s="1884"/>
      <c r="E52" s="1885" t="str">
        <f>AA53 &amp; "国・県の制度　 " &amp; AB53  &amp; "国・県の制度＋市独自の制度　 "  &amp; AC53  &amp; "市独自の制度"</f>
        <v>□国・県の制度　 □国・県の制度＋市独自の制度　 ■市独自の制度</v>
      </c>
      <c r="F52" s="1886"/>
      <c r="G52" s="1886"/>
      <c r="H52" s="1886"/>
      <c r="I52" s="1886"/>
      <c r="J52" s="1886"/>
      <c r="K52" s="1886"/>
      <c r="L52" s="1886"/>
      <c r="M52" s="1886"/>
      <c r="N52" s="1887"/>
      <c r="AA52" s="10" t="s">
        <v>126</v>
      </c>
      <c r="AB52" s="10" t="s">
        <v>127</v>
      </c>
      <c r="AC52" s="10" t="s">
        <v>127</v>
      </c>
      <c r="AD52" s="10" t="s">
        <v>127</v>
      </c>
    </row>
    <row r="53" spans="1:40" ht="20.100000000000001" customHeight="1" thickBot="1" x14ac:dyDescent="0.2">
      <c r="A53" s="1896" t="s">
        <v>98</v>
      </c>
      <c r="B53" s="1897"/>
      <c r="C53" s="1897"/>
      <c r="D53" s="1897"/>
      <c r="E53" s="1898" t="s">
        <v>163</v>
      </c>
      <c r="F53" s="1899"/>
      <c r="G53" s="1899"/>
      <c r="H53" s="1899"/>
      <c r="I53" s="1899"/>
      <c r="J53" s="1899"/>
      <c r="K53" s="1899"/>
      <c r="L53" s="1899"/>
      <c r="M53" s="1899"/>
      <c r="N53" s="1900"/>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131000</v>
      </c>
      <c r="F57" s="122"/>
      <c r="G57" s="122">
        <f>IFERROR(HLOOKUP($AF$38,$AA$56:$AI$57,2,FALSE)*1000,"")</f>
        <v>131000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131</v>
      </c>
      <c r="AE57" s="25">
        <v>131</v>
      </c>
      <c r="AF57" s="25">
        <v>131</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131000</v>
      </c>
      <c r="G58" s="17"/>
      <c r="H58" s="18">
        <f>IFERROR(G57-H59,"")</f>
        <v>131000</v>
      </c>
      <c r="I58" s="17"/>
      <c r="J58" s="18">
        <f>IFERROR(I57-J59,"")</f>
        <v>0</v>
      </c>
      <c r="K58" s="17"/>
      <c r="L58" s="18">
        <f>IFERROR(K57-L59,"")</f>
        <v>0</v>
      </c>
      <c r="M58" s="17"/>
      <c r="N58" s="19">
        <f>IFERROR(M57-N59,"")</f>
        <v>0</v>
      </c>
      <c r="AA58" s="25">
        <v>0</v>
      </c>
      <c r="AB58" s="25">
        <v>0</v>
      </c>
      <c r="AC58" s="25">
        <v>0</v>
      </c>
      <c r="AD58" s="25">
        <v>86800</v>
      </c>
      <c r="AE58" s="25">
        <v>130200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130200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800</v>
      </c>
      <c r="F61" s="122"/>
      <c r="G61" s="122">
        <f>IFERROR(G57-G60,"")</f>
        <v>131000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0.99389312977099231</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330</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331</v>
      </c>
      <c r="C70" s="131"/>
      <c r="D70" s="28" t="s">
        <v>181</v>
      </c>
      <c r="E70" s="173">
        <f>IFERROR(HLOOKUP($AE$38,$AA$76:$AI$80,2,FALSE),"")</f>
        <v>33</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332</v>
      </c>
      <c r="C71" s="131"/>
      <c r="D71" s="28" t="s">
        <v>148</v>
      </c>
      <c r="E71" s="173">
        <f>IFERROR(HLOOKUP($AE$38,$AA$76:$AI$80,3,FALSE),"")</f>
        <v>6</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33</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6</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1901" t="s">
        <v>86</v>
      </c>
      <c r="B85" s="1902"/>
      <c r="C85" s="1902"/>
      <c r="D85" s="1902"/>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1901" t="s">
        <v>90</v>
      </c>
      <c r="B87" s="1902"/>
      <c r="C87" s="1902"/>
      <c r="D87" s="1902"/>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1912" t="s">
        <v>93</v>
      </c>
      <c r="B89" s="1913"/>
      <c r="C89" s="1913"/>
      <c r="D89" s="1913"/>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1901" t="s">
        <v>95</v>
      </c>
      <c r="B91" s="1902"/>
      <c r="C91" s="1902"/>
      <c r="D91" s="1903"/>
      <c r="E91" s="190" t="s">
        <v>333</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1901" t="s">
        <v>107</v>
      </c>
      <c r="B98" s="1902"/>
      <c r="C98" s="1902"/>
      <c r="D98" s="1903"/>
      <c r="E98" s="1907" t="s">
        <v>141</v>
      </c>
      <c r="F98" s="1908"/>
      <c r="G98" s="1909" t="s">
        <v>108</v>
      </c>
      <c r="H98" s="1910"/>
      <c r="I98" s="1910"/>
      <c r="J98" s="1910"/>
      <c r="K98" s="1910"/>
      <c r="L98" s="1910"/>
      <c r="M98" s="1910"/>
      <c r="N98" s="1911"/>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1901" t="s">
        <v>118</v>
      </c>
      <c r="B105" s="1902"/>
      <c r="C105" s="1902"/>
      <c r="D105" s="1903"/>
      <c r="E105" s="1904" t="s">
        <v>334</v>
      </c>
      <c r="F105" s="1905"/>
      <c r="G105" s="1905"/>
      <c r="H105" s="1905"/>
      <c r="I105" s="1905"/>
      <c r="J105" s="1905"/>
      <c r="K105" s="1905"/>
      <c r="L105" s="1905"/>
      <c r="M105" s="1905"/>
      <c r="N105" s="1906"/>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1912" t="s">
        <v>82</v>
      </c>
      <c r="Q4" s="1913"/>
      <c r="R4" s="1913"/>
      <c r="S4" s="1913"/>
      <c r="T4" s="47" t="str">
        <f>LEFT(E83,1)</f>
        <v>Ｂ</v>
      </c>
      <c r="U4" s="1914" t="s">
        <v>83</v>
      </c>
      <c r="V4" s="1914"/>
      <c r="W4" s="1914"/>
      <c r="X4" s="1915"/>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施策５　豊かで安心できる消費生活</v>
      </c>
      <c r="F6" s="41"/>
      <c r="G6" s="41"/>
      <c r="H6" s="41"/>
      <c r="I6" s="41"/>
      <c r="J6" s="41"/>
      <c r="K6" s="41"/>
      <c r="L6" s="41"/>
      <c r="M6" s="41"/>
      <c r="N6" s="42"/>
      <c r="P6" s="1901" t="s">
        <v>86</v>
      </c>
      <c r="Q6" s="1902"/>
      <c r="R6" s="1902"/>
      <c r="S6" s="1902"/>
      <c r="T6" s="47" t="str">
        <f>LEFT(E85,1)</f>
        <v>Ｂ</v>
      </c>
      <c r="U6" s="1914" t="s">
        <v>87</v>
      </c>
      <c r="V6" s="1914"/>
      <c r="W6" s="1914"/>
      <c r="X6" s="1915"/>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916" t="s">
        <v>88</v>
      </c>
      <c r="B7" s="1917"/>
      <c r="C7" s="1917"/>
      <c r="D7" s="1917"/>
      <c r="E7" s="1918" t="str">
        <f t="shared" si="0"/>
        <v>消費生活相談</v>
      </c>
      <c r="F7" s="1919"/>
      <c r="G7" s="1919"/>
      <c r="H7" s="1919"/>
      <c r="I7" s="1919"/>
      <c r="J7" s="1919"/>
      <c r="K7" s="1919"/>
      <c r="L7" s="1919"/>
      <c r="M7" s="1919"/>
      <c r="N7" s="1920"/>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923" t="s">
        <v>89</v>
      </c>
      <c r="B8" s="1924"/>
      <c r="C8" s="1924"/>
      <c r="D8" s="1924"/>
      <c r="E8" s="1933" t="str">
        <f t="shared" si="0"/>
        <v>産業振興課</v>
      </c>
      <c r="F8" s="1934"/>
      <c r="G8" s="1934"/>
      <c r="H8" s="1934"/>
      <c r="I8" s="1934"/>
      <c r="J8" s="1934"/>
      <c r="K8" s="1934"/>
      <c r="L8" s="1934"/>
      <c r="M8" s="1934"/>
      <c r="N8" s="1935"/>
      <c r="P8" s="1936" t="s">
        <v>90</v>
      </c>
      <c r="Q8" s="1937"/>
      <c r="R8" s="1937"/>
      <c r="S8" s="1937"/>
      <c r="T8" s="94" t="str">
        <f>LEFT(E87,1)</f>
        <v>Ａ</v>
      </c>
      <c r="U8" s="1938" t="s">
        <v>91</v>
      </c>
      <c r="V8" s="1938"/>
      <c r="W8" s="1938"/>
      <c r="X8" s="1939"/>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940" t="s">
        <v>92</v>
      </c>
      <c r="B9" s="1941"/>
      <c r="C9" s="1941"/>
      <c r="D9" s="1942"/>
      <c r="E9" s="1943" t="str">
        <f t="shared" si="0"/>
        <v>市民の利益の擁護と消費生活の安定に寄与するため、消費生活センターを設置し、消費生活に関するトラブルについて、消費生活相談員が情報提供、助言及びあっせん交渉を行う。</v>
      </c>
      <c r="F9" s="1944"/>
      <c r="G9" s="1944"/>
      <c r="H9" s="1944"/>
      <c r="I9" s="1944"/>
      <c r="J9" s="1944"/>
      <c r="K9" s="1944"/>
      <c r="L9" s="1944"/>
      <c r="M9" s="1944"/>
      <c r="N9" s="1945"/>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1946" t="s">
        <v>93</v>
      </c>
      <c r="Q10" s="1947"/>
      <c r="R10" s="1947"/>
      <c r="S10" s="1947"/>
      <c r="T10" s="47" t="str">
        <f>LEFT(E89,1)</f>
        <v>Ｂ</v>
      </c>
      <c r="U10" s="1938" t="s">
        <v>94</v>
      </c>
      <c r="V10" s="1938"/>
      <c r="W10" s="1938"/>
      <c r="X10" s="1939"/>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市民からの消費生活に関する相談に対応し、助言やあっせん等を行い、消費者被害の回復や防止に寄与した。</v>
      </c>
      <c r="U12" s="1921"/>
      <c r="V12" s="1921"/>
      <c r="W12" s="1921"/>
      <c r="X12" s="1922"/>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923" t="s">
        <v>96</v>
      </c>
      <c r="B14" s="1924"/>
      <c r="C14" s="1924"/>
      <c r="D14" s="1924"/>
      <c r="E14" s="1925" t="str">
        <f>E51</f>
        <v>■市が直接実施  □一部委託  □全部委託・指定管理  □その他</v>
      </c>
      <c r="F14" s="1926"/>
      <c r="G14" s="1926"/>
      <c r="H14" s="1926"/>
      <c r="I14" s="1926"/>
      <c r="J14" s="1926"/>
      <c r="K14" s="1926"/>
      <c r="L14" s="1926"/>
      <c r="M14" s="1926"/>
      <c r="N14" s="1927"/>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923" t="s">
        <v>97</v>
      </c>
      <c r="B15" s="1924"/>
      <c r="C15" s="1924"/>
      <c r="D15" s="1924"/>
      <c r="E15" s="1925" t="str">
        <f>E52</f>
        <v>□国・県の制度　 □国・県の制度＋市独自の制度　 ■市独自の制度</v>
      </c>
      <c r="F15" s="1926"/>
      <c r="G15" s="1926"/>
      <c r="H15" s="1926"/>
      <c r="I15" s="1926"/>
      <c r="J15" s="1926"/>
      <c r="K15" s="1926"/>
      <c r="L15" s="1926"/>
      <c r="M15" s="1926"/>
      <c r="N15" s="1927"/>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928" t="s">
        <v>98</v>
      </c>
      <c r="B16" s="1929"/>
      <c r="C16" s="1929"/>
      <c r="D16" s="1929"/>
      <c r="E16" s="1930" t="str">
        <f>E53</f>
        <v>新座市消費生活センター条例</v>
      </c>
      <c r="F16" s="1931"/>
      <c r="G16" s="1931"/>
      <c r="H16" s="1931"/>
      <c r="I16" s="1931"/>
      <c r="J16" s="1931"/>
      <c r="K16" s="1931"/>
      <c r="L16" s="1931"/>
      <c r="M16" s="1931"/>
      <c r="N16" s="1932"/>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13236000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13206000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30000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13161109</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74891</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0.99434187065578727</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商品やサービス等の消費生活に関する相談に対応するため、消費生活相談員を配置し、助言、あっせん等を行うことにより、消費者安全の確保に努めた。
１　相談日　月曜日から金曜日（祝日を除く）
２　時間　　午前１０時から午後４時</v>
      </c>
      <c r="F26" s="136"/>
      <c r="G26" s="136"/>
      <c r="H26" s="136"/>
      <c r="I26" s="136"/>
      <c r="J26" s="136"/>
      <c r="K26" s="136"/>
      <c r="L26" s="136"/>
      <c r="M26" s="136"/>
      <c r="N26" s="137"/>
      <c r="O26" s="20"/>
      <c r="P26" s="1936" t="s">
        <v>118</v>
      </c>
      <c r="Q26" s="1937"/>
      <c r="R26" s="1937"/>
      <c r="S26" s="1948"/>
      <c r="T26" s="71" t="str">
        <f>E105</f>
        <v>今後も市民からの相談に対応し、助言やあっせん等を行うことで消費者安全の確保に努める。</v>
      </c>
      <c r="U26" s="1921"/>
      <c r="V26" s="1921"/>
      <c r="W26" s="1921"/>
      <c r="X26" s="1922"/>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相談件数</v>
      </c>
      <c r="C33" s="131"/>
      <c r="D33" s="23" t="str">
        <f t="shared" ref="D33:E36" si="1">D70</f>
        <v>件</v>
      </c>
      <c r="E33" s="132">
        <f t="shared" si="1"/>
        <v>1103</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施策５　豊かで安心できる消費生活</v>
      </c>
      <c r="F43" s="41"/>
      <c r="G43" s="41"/>
      <c r="H43" s="41"/>
      <c r="I43" s="41"/>
      <c r="J43" s="41"/>
      <c r="K43" s="41"/>
      <c r="L43" s="41"/>
      <c r="M43" s="41"/>
      <c r="N43" s="42"/>
      <c r="AA43" s="10">
        <v>5</v>
      </c>
      <c r="AB43" s="10" t="s">
        <v>42</v>
      </c>
    </row>
    <row r="44" spans="1:35" ht="20.100000000000001" customHeight="1" x14ac:dyDescent="0.15">
      <c r="A44" s="1960" t="s">
        <v>88</v>
      </c>
      <c r="B44" s="1961"/>
      <c r="C44" s="1961"/>
      <c r="D44" s="1961"/>
      <c r="E44" s="1962" t="s">
        <v>335</v>
      </c>
      <c r="F44" s="1963"/>
      <c r="G44" s="1963"/>
      <c r="H44" s="1963"/>
      <c r="I44" s="1963"/>
      <c r="J44" s="1963"/>
      <c r="K44" s="1963"/>
      <c r="L44" s="1963"/>
      <c r="M44" s="1963"/>
      <c r="N44" s="1964"/>
    </row>
    <row r="45" spans="1:35" ht="20.100000000000001" customHeight="1" x14ac:dyDescent="0.15">
      <c r="A45" s="1955" t="s">
        <v>89</v>
      </c>
      <c r="B45" s="1956"/>
      <c r="C45" s="1956"/>
      <c r="D45" s="1956"/>
      <c r="E45" s="1965" t="s">
        <v>201</v>
      </c>
      <c r="F45" s="1966"/>
      <c r="G45" s="1966"/>
      <c r="H45" s="1966"/>
      <c r="I45" s="1966"/>
      <c r="J45" s="1966"/>
      <c r="K45" s="1966"/>
      <c r="L45" s="1966"/>
      <c r="M45" s="1966"/>
      <c r="N45" s="1967"/>
    </row>
    <row r="46" spans="1:35" ht="20.100000000000001" customHeight="1" x14ac:dyDescent="0.15">
      <c r="A46" s="1949" t="s">
        <v>92</v>
      </c>
      <c r="B46" s="1950"/>
      <c r="C46" s="1950"/>
      <c r="D46" s="1951"/>
      <c r="E46" s="1952" t="s">
        <v>336</v>
      </c>
      <c r="F46" s="1953"/>
      <c r="G46" s="1953"/>
      <c r="H46" s="1953"/>
      <c r="I46" s="1953"/>
      <c r="J46" s="1953"/>
      <c r="K46" s="1953"/>
      <c r="L46" s="1953"/>
      <c r="M46" s="1953"/>
      <c r="N46" s="1954"/>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1955" t="s">
        <v>96</v>
      </c>
      <c r="B51" s="1956"/>
      <c r="C51" s="1956"/>
      <c r="D51" s="1956"/>
      <c r="E51" s="1957" t="str">
        <f>AA52 &amp; "市が直接実施  " &amp; AB52  &amp; "一部委託  "  &amp; AC52 &amp; "全部委託・指定管理  " &amp; AD52 &amp; "その他"</f>
        <v>■市が直接実施  □一部委託  □全部委託・指定管理  □その他</v>
      </c>
      <c r="F51" s="1958"/>
      <c r="G51" s="1958"/>
      <c r="H51" s="1958"/>
      <c r="I51" s="1958"/>
      <c r="J51" s="1958"/>
      <c r="K51" s="1958"/>
      <c r="L51" s="1958"/>
      <c r="M51" s="1958"/>
      <c r="N51" s="1959"/>
    </row>
    <row r="52" spans="1:40" ht="20.100000000000001" customHeight="1" x14ac:dyDescent="0.15">
      <c r="A52" s="1955" t="s">
        <v>97</v>
      </c>
      <c r="B52" s="1956"/>
      <c r="C52" s="1956"/>
      <c r="D52" s="1956"/>
      <c r="E52" s="1957" t="str">
        <f>AA53 &amp; "国・県の制度　 " &amp; AB53  &amp; "国・県の制度＋市独自の制度　 "  &amp; AC53  &amp; "市独自の制度"</f>
        <v>□国・県の制度　 □国・県の制度＋市独自の制度　 ■市独自の制度</v>
      </c>
      <c r="F52" s="1958"/>
      <c r="G52" s="1958"/>
      <c r="H52" s="1958"/>
      <c r="I52" s="1958"/>
      <c r="J52" s="1958"/>
      <c r="K52" s="1958"/>
      <c r="L52" s="1958"/>
      <c r="M52" s="1958"/>
      <c r="N52" s="1959"/>
      <c r="AA52" s="10" t="s">
        <v>126</v>
      </c>
      <c r="AB52" s="10" t="s">
        <v>127</v>
      </c>
      <c r="AC52" s="10" t="s">
        <v>127</v>
      </c>
      <c r="AD52" s="10" t="s">
        <v>127</v>
      </c>
    </row>
    <row r="53" spans="1:40" ht="20.100000000000001" customHeight="1" thickBot="1" x14ac:dyDescent="0.2">
      <c r="A53" s="1968" t="s">
        <v>98</v>
      </c>
      <c r="B53" s="1969"/>
      <c r="C53" s="1969"/>
      <c r="D53" s="1969"/>
      <c r="E53" s="1970" t="s">
        <v>337</v>
      </c>
      <c r="F53" s="1971"/>
      <c r="G53" s="1971"/>
      <c r="H53" s="1971"/>
      <c r="I53" s="1971"/>
      <c r="J53" s="1971"/>
      <c r="K53" s="1971"/>
      <c r="L53" s="1971"/>
      <c r="M53" s="1971"/>
      <c r="N53" s="1972"/>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13236000</v>
      </c>
      <c r="F57" s="122"/>
      <c r="G57" s="122">
        <f>IFERROR(HLOOKUP($AF$38,$AA$56:$AI$57,2,FALSE)*1000,"")</f>
        <v>15040000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12715</v>
      </c>
      <c r="AE57" s="25">
        <v>13236</v>
      </c>
      <c r="AF57" s="25">
        <v>15040</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13206000</v>
      </c>
      <c r="G58" s="17"/>
      <c r="H58" s="18">
        <f>IFERROR(G57-H59,"")</f>
        <v>15040000</v>
      </c>
      <c r="I58" s="17"/>
      <c r="J58" s="18">
        <f>IFERROR(I57-J59,"")</f>
        <v>0</v>
      </c>
      <c r="K58" s="17"/>
      <c r="L58" s="18">
        <f>IFERROR(K57-L59,"")</f>
        <v>0</v>
      </c>
      <c r="M58" s="17"/>
      <c r="N58" s="19">
        <f>IFERROR(M57-N59,"")</f>
        <v>0</v>
      </c>
      <c r="AA58" s="25">
        <v>0</v>
      </c>
      <c r="AB58" s="25">
        <v>0</v>
      </c>
      <c r="AC58" s="25">
        <v>0</v>
      </c>
      <c r="AD58" s="25">
        <v>7138174</v>
      </c>
      <c r="AE58" s="25">
        <v>13161109</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30000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13161109</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74891</v>
      </c>
      <c r="F61" s="122"/>
      <c r="G61" s="122">
        <f>IFERROR(G57-G60,"")</f>
        <v>15040000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30</v>
      </c>
      <c r="AE61" s="26">
        <f t="shared" si="2"/>
        <v>30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0.99434187065578727</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338</v>
      </c>
      <c r="F63" s="136"/>
      <c r="G63" s="136"/>
      <c r="H63" s="136"/>
      <c r="I63" s="136"/>
      <c r="J63" s="136"/>
      <c r="K63" s="136"/>
      <c r="L63" s="136"/>
      <c r="M63" s="136"/>
      <c r="N63" s="137"/>
      <c r="AA63" s="27">
        <v>0</v>
      </c>
      <c r="AB63" s="27">
        <v>0</v>
      </c>
      <c r="AC63" s="27">
        <v>0</v>
      </c>
      <c r="AD63" s="27">
        <v>30</v>
      </c>
      <c r="AE63" s="27">
        <v>30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339</v>
      </c>
      <c r="C70" s="131"/>
      <c r="D70" s="28" t="s">
        <v>148</v>
      </c>
      <c r="E70" s="173">
        <f>IFERROR(HLOOKUP($AE$38,$AA$76:$AI$80,2,FALSE),"")</f>
        <v>1103</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1103</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1973" t="s">
        <v>86</v>
      </c>
      <c r="B85" s="1974"/>
      <c r="C85" s="1974"/>
      <c r="D85" s="1974"/>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1973" t="s">
        <v>90</v>
      </c>
      <c r="B87" s="1974"/>
      <c r="C87" s="1974"/>
      <c r="D87" s="1974"/>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1984" t="s">
        <v>93</v>
      </c>
      <c r="B89" s="1985"/>
      <c r="C89" s="1985"/>
      <c r="D89" s="1985"/>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1973" t="s">
        <v>95</v>
      </c>
      <c r="B91" s="1974"/>
      <c r="C91" s="1974"/>
      <c r="D91" s="1975"/>
      <c r="E91" s="190" t="s">
        <v>340</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1973" t="s">
        <v>107</v>
      </c>
      <c r="B98" s="1974"/>
      <c r="C98" s="1974"/>
      <c r="D98" s="1975"/>
      <c r="E98" s="1979" t="s">
        <v>141</v>
      </c>
      <c r="F98" s="1980"/>
      <c r="G98" s="1981" t="s">
        <v>108</v>
      </c>
      <c r="H98" s="1982"/>
      <c r="I98" s="1982"/>
      <c r="J98" s="1982"/>
      <c r="K98" s="1982"/>
      <c r="L98" s="1982"/>
      <c r="M98" s="1982"/>
      <c r="N98" s="1983"/>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1973" t="s">
        <v>118</v>
      </c>
      <c r="B105" s="1974"/>
      <c r="C105" s="1974"/>
      <c r="D105" s="1975"/>
      <c r="E105" s="1976" t="s">
        <v>341</v>
      </c>
      <c r="F105" s="1977"/>
      <c r="G105" s="1977"/>
      <c r="H105" s="1977"/>
      <c r="I105" s="1977"/>
      <c r="J105" s="1977"/>
      <c r="K105" s="1977"/>
      <c r="L105" s="1977"/>
      <c r="M105" s="1977"/>
      <c r="N105" s="1978"/>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1984" t="s">
        <v>82</v>
      </c>
      <c r="Q4" s="1985"/>
      <c r="R4" s="1985"/>
      <c r="S4" s="1985"/>
      <c r="T4" s="47" t="str">
        <f>LEFT(E83,1)</f>
        <v>Ｂ</v>
      </c>
      <c r="U4" s="1986" t="s">
        <v>83</v>
      </c>
      <c r="V4" s="1986"/>
      <c r="W4" s="1986"/>
      <c r="X4" s="198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第2節　地域経済振興</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施策５　豊かで安心できる消費生活</v>
      </c>
      <c r="F6" s="41"/>
      <c r="G6" s="41"/>
      <c r="H6" s="41"/>
      <c r="I6" s="41"/>
      <c r="J6" s="41"/>
      <c r="K6" s="41"/>
      <c r="L6" s="41"/>
      <c r="M6" s="41"/>
      <c r="N6" s="42"/>
      <c r="P6" s="1973" t="s">
        <v>86</v>
      </c>
      <c r="Q6" s="1974"/>
      <c r="R6" s="1974"/>
      <c r="S6" s="1974"/>
      <c r="T6" s="47" t="str">
        <f>LEFT(E85,1)</f>
        <v>Ｂ</v>
      </c>
      <c r="U6" s="1986" t="s">
        <v>87</v>
      </c>
      <c r="V6" s="1986"/>
      <c r="W6" s="1986"/>
      <c r="X6" s="198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988" t="s">
        <v>88</v>
      </c>
      <c r="B7" s="1989"/>
      <c r="C7" s="1989"/>
      <c r="D7" s="1989"/>
      <c r="E7" s="1990" t="str">
        <f t="shared" si="0"/>
        <v>消費者啓発</v>
      </c>
      <c r="F7" s="1991"/>
      <c r="G7" s="1991"/>
      <c r="H7" s="1991"/>
      <c r="I7" s="1991"/>
      <c r="J7" s="1991"/>
      <c r="K7" s="1991"/>
      <c r="L7" s="1991"/>
      <c r="M7" s="1991"/>
      <c r="N7" s="1992"/>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995" t="s">
        <v>89</v>
      </c>
      <c r="B8" s="1996"/>
      <c r="C8" s="1996"/>
      <c r="D8" s="1996"/>
      <c r="E8" s="2005" t="str">
        <f t="shared" si="0"/>
        <v>産業振興課</v>
      </c>
      <c r="F8" s="2006"/>
      <c r="G8" s="2006"/>
      <c r="H8" s="2006"/>
      <c r="I8" s="2006"/>
      <c r="J8" s="2006"/>
      <c r="K8" s="2006"/>
      <c r="L8" s="2006"/>
      <c r="M8" s="2006"/>
      <c r="N8" s="2007"/>
      <c r="P8" s="2008" t="s">
        <v>90</v>
      </c>
      <c r="Q8" s="2009"/>
      <c r="R8" s="2009"/>
      <c r="S8" s="2009"/>
      <c r="T8" s="94" t="str">
        <f>LEFT(E87,1)</f>
        <v>Ｂ</v>
      </c>
      <c r="U8" s="2010" t="s">
        <v>91</v>
      </c>
      <c r="V8" s="2010"/>
      <c r="W8" s="2010"/>
      <c r="X8" s="2011"/>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2012" t="s">
        <v>92</v>
      </c>
      <c r="B9" s="2013"/>
      <c r="C9" s="2013"/>
      <c r="D9" s="2014"/>
      <c r="E9" s="2015" t="str">
        <f t="shared" si="0"/>
        <v>多発する悪徳商法や特殊詐欺被害など、年々複雑化する消費生活に係るトラブルを未然に防ぎ、消費者の安全・安心を確保するため、講座の開催や啓発物の配布等を始めとする消費者啓発を行う。</v>
      </c>
      <c r="F9" s="2016"/>
      <c r="G9" s="2016"/>
      <c r="H9" s="2016"/>
      <c r="I9" s="2016"/>
      <c r="J9" s="2016"/>
      <c r="K9" s="2016"/>
      <c r="L9" s="2016"/>
      <c r="M9" s="2016"/>
      <c r="N9" s="2017"/>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2018" t="s">
        <v>93</v>
      </c>
      <c r="Q10" s="2019"/>
      <c r="R10" s="2019"/>
      <c r="S10" s="2019"/>
      <c r="T10" s="47" t="str">
        <f>LEFT(E89,1)</f>
        <v>Ｂ</v>
      </c>
      <c r="U10" s="2010" t="s">
        <v>94</v>
      </c>
      <c r="V10" s="2010"/>
      <c r="W10" s="2010"/>
      <c r="X10" s="2011"/>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多様化する消費者トラブルの中で、小学生の親子や中学３年生を対象に啓発事業を行ったことで、消費者の自立を促し、消費者トラブルを未然に防ぐことにつながった。
朝霞地区四市共同作成の消費生活情報誌「くらしのあかり」については、記事のテーマの決定や執筆依頼、校正等、事務量の多さに比べアンケートの回答率が低く、発行部数のうち実際に市民の手に渡っている部数の把握もしづらいことから、今後の啓発活動については検討の余地がある。</v>
      </c>
      <c r="U12" s="1993"/>
      <c r="V12" s="1993"/>
      <c r="W12" s="1993"/>
      <c r="X12" s="1994"/>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995" t="s">
        <v>96</v>
      </c>
      <c r="B14" s="1996"/>
      <c r="C14" s="1996"/>
      <c r="D14" s="1996"/>
      <c r="E14" s="1997" t="str">
        <f>E51</f>
        <v>■市が直接実施  □一部委託  □全部委託・指定管理  □その他</v>
      </c>
      <c r="F14" s="1998"/>
      <c r="G14" s="1998"/>
      <c r="H14" s="1998"/>
      <c r="I14" s="1998"/>
      <c r="J14" s="1998"/>
      <c r="K14" s="1998"/>
      <c r="L14" s="1998"/>
      <c r="M14" s="1998"/>
      <c r="N14" s="1999"/>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995" t="s">
        <v>97</v>
      </c>
      <c r="B15" s="1996"/>
      <c r="C15" s="1996"/>
      <c r="D15" s="1996"/>
      <c r="E15" s="1997" t="str">
        <f>E52</f>
        <v>□国・県の制度　 □国・県の制度＋市独自の制度　 ■市独自の制度</v>
      </c>
      <c r="F15" s="1998"/>
      <c r="G15" s="1998"/>
      <c r="H15" s="1998"/>
      <c r="I15" s="1998"/>
      <c r="J15" s="1998"/>
      <c r="K15" s="1998"/>
      <c r="L15" s="1998"/>
      <c r="M15" s="1998"/>
      <c r="N15" s="1999"/>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000" t="s">
        <v>98</v>
      </c>
      <c r="B16" s="2001"/>
      <c r="C16" s="2001"/>
      <c r="D16" s="2001"/>
      <c r="E16" s="2002" t="str">
        <f>E53</f>
        <v>なし</v>
      </c>
      <c r="F16" s="2003"/>
      <c r="G16" s="2003"/>
      <c r="H16" s="2003"/>
      <c r="I16" s="2003"/>
      <c r="J16" s="2003"/>
      <c r="K16" s="2003"/>
      <c r="L16" s="2003"/>
      <c r="M16" s="2003"/>
      <c r="N16" s="2004"/>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Ⅱ</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383000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341000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42000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312344</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70656</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0.81551958224543086</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消費者トラブルを未然に防ぐため、小学生の子を持つ親子を対象に消費生活講座を開催した他、市内の中学校に中学３年生向けの啓発チラシの配布を行った。また、朝霞地区四市共同で消費生活情報誌「くらしのあかり」を作成し、市内公共施設、スーパーマーケット及び駅に設置した。</v>
      </c>
      <c r="F26" s="136"/>
      <c r="G26" s="136"/>
      <c r="H26" s="136"/>
      <c r="I26" s="136"/>
      <c r="J26" s="136"/>
      <c r="K26" s="136"/>
      <c r="L26" s="136"/>
      <c r="M26" s="136"/>
      <c r="N26" s="137"/>
      <c r="O26" s="20"/>
      <c r="P26" s="2008" t="s">
        <v>118</v>
      </c>
      <c r="Q26" s="2009"/>
      <c r="R26" s="2009"/>
      <c r="S26" s="2020"/>
      <c r="T26" s="71" t="str">
        <f>E105</f>
        <v>引き続き、消費者トラブルの動向を注視し、時世に合った消費者啓発事業となるよう、内容を検討し実施する。</v>
      </c>
      <c r="U26" s="1993"/>
      <c r="V26" s="1993"/>
      <c r="W26" s="1993"/>
      <c r="X26" s="1994"/>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消費生活講座参加人数</v>
      </c>
      <c r="C33" s="131"/>
      <c r="D33" s="23" t="str">
        <f t="shared" ref="D33:E36" si="1">D70</f>
        <v>人</v>
      </c>
      <c r="E33" s="129">
        <f t="shared" si="1"/>
        <v>14</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啓発チラシ配布枚数</v>
      </c>
      <c r="C34" s="131"/>
      <c r="D34" s="23" t="str">
        <f t="shared" si="1"/>
        <v>枚</v>
      </c>
      <c r="E34" s="132">
        <f t="shared" si="1"/>
        <v>1432</v>
      </c>
      <c r="F34" s="132"/>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朝霞地区四市共同作成消費生活情報誌発行部</v>
      </c>
      <c r="C35" s="131"/>
      <c r="D35" s="23" t="str">
        <f t="shared" si="1"/>
        <v>部</v>
      </c>
      <c r="E35" s="132">
        <f t="shared" si="1"/>
        <v>1000</v>
      </c>
      <c r="F35" s="132"/>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第2節　地域経済振興</v>
      </c>
      <c r="F42" s="41"/>
      <c r="G42" s="41"/>
      <c r="H42" s="41"/>
      <c r="I42" s="41"/>
      <c r="J42" s="41"/>
      <c r="K42" s="41"/>
      <c r="L42" s="41"/>
      <c r="M42" s="41"/>
      <c r="N42" s="42"/>
      <c r="AA42" s="10">
        <v>2</v>
      </c>
      <c r="AB42" s="10" t="s">
        <v>18</v>
      </c>
    </row>
    <row r="43" spans="1:35" ht="20.100000000000001" customHeight="1" x14ac:dyDescent="0.15">
      <c r="A43" s="39" t="s">
        <v>85</v>
      </c>
      <c r="B43" s="40"/>
      <c r="C43" s="40"/>
      <c r="D43" s="40"/>
      <c r="E43" s="41" t="str">
        <f>AB43</f>
        <v>施策５　豊かで安心できる消費生活</v>
      </c>
      <c r="F43" s="41"/>
      <c r="G43" s="41"/>
      <c r="H43" s="41"/>
      <c r="I43" s="41"/>
      <c r="J43" s="41"/>
      <c r="K43" s="41"/>
      <c r="L43" s="41"/>
      <c r="M43" s="41"/>
      <c r="N43" s="42"/>
      <c r="AA43" s="10">
        <v>5</v>
      </c>
      <c r="AB43" s="10" t="s">
        <v>42</v>
      </c>
    </row>
    <row r="44" spans="1:35" ht="20.100000000000001" customHeight="1" x14ac:dyDescent="0.15">
      <c r="A44" s="2032" t="s">
        <v>88</v>
      </c>
      <c r="B44" s="2033"/>
      <c r="C44" s="2033"/>
      <c r="D44" s="2033"/>
      <c r="E44" s="2034" t="s">
        <v>342</v>
      </c>
      <c r="F44" s="2035"/>
      <c r="G44" s="2035"/>
      <c r="H44" s="2035"/>
      <c r="I44" s="2035"/>
      <c r="J44" s="2035"/>
      <c r="K44" s="2035"/>
      <c r="L44" s="2035"/>
      <c r="M44" s="2035"/>
      <c r="N44" s="2036"/>
    </row>
    <row r="45" spans="1:35" ht="20.100000000000001" customHeight="1" x14ac:dyDescent="0.15">
      <c r="A45" s="2027" t="s">
        <v>89</v>
      </c>
      <c r="B45" s="2028"/>
      <c r="C45" s="2028"/>
      <c r="D45" s="2028"/>
      <c r="E45" s="2037" t="s">
        <v>201</v>
      </c>
      <c r="F45" s="2038"/>
      <c r="G45" s="2038"/>
      <c r="H45" s="2038"/>
      <c r="I45" s="2038"/>
      <c r="J45" s="2038"/>
      <c r="K45" s="2038"/>
      <c r="L45" s="2038"/>
      <c r="M45" s="2038"/>
      <c r="N45" s="2039"/>
    </row>
    <row r="46" spans="1:35" ht="20.100000000000001" customHeight="1" x14ac:dyDescent="0.15">
      <c r="A46" s="2021" t="s">
        <v>92</v>
      </c>
      <c r="B46" s="2022"/>
      <c r="C46" s="2022"/>
      <c r="D46" s="2023"/>
      <c r="E46" s="2024" t="s">
        <v>343</v>
      </c>
      <c r="F46" s="2025"/>
      <c r="G46" s="2025"/>
      <c r="H46" s="2025"/>
      <c r="I46" s="2025"/>
      <c r="J46" s="2025"/>
      <c r="K46" s="2025"/>
      <c r="L46" s="2025"/>
      <c r="M46" s="2025"/>
      <c r="N46" s="2026"/>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2027" t="s">
        <v>96</v>
      </c>
      <c r="B51" s="2028"/>
      <c r="C51" s="2028"/>
      <c r="D51" s="2028"/>
      <c r="E51" s="2029" t="str">
        <f>AA52 &amp; "市が直接実施  " &amp; AB52  &amp; "一部委託  "  &amp; AC52 &amp; "全部委託・指定管理  " &amp; AD52 &amp; "その他"</f>
        <v>■市が直接実施  □一部委託  □全部委託・指定管理  □その他</v>
      </c>
      <c r="F51" s="2030"/>
      <c r="G51" s="2030"/>
      <c r="H51" s="2030"/>
      <c r="I51" s="2030"/>
      <c r="J51" s="2030"/>
      <c r="K51" s="2030"/>
      <c r="L51" s="2030"/>
      <c r="M51" s="2030"/>
      <c r="N51" s="2031"/>
    </row>
    <row r="52" spans="1:40" ht="20.100000000000001" customHeight="1" x14ac:dyDescent="0.15">
      <c r="A52" s="2027" t="s">
        <v>97</v>
      </c>
      <c r="B52" s="2028"/>
      <c r="C52" s="2028"/>
      <c r="D52" s="2028"/>
      <c r="E52" s="2029" t="str">
        <f>AA53 &amp; "国・県の制度　 " &amp; AB53  &amp; "国・県の制度＋市独自の制度　 "  &amp; AC53  &amp; "市独自の制度"</f>
        <v>□国・県の制度　 □国・県の制度＋市独自の制度　 ■市独自の制度</v>
      </c>
      <c r="F52" s="2030"/>
      <c r="G52" s="2030"/>
      <c r="H52" s="2030"/>
      <c r="I52" s="2030"/>
      <c r="J52" s="2030"/>
      <c r="K52" s="2030"/>
      <c r="L52" s="2030"/>
      <c r="M52" s="2030"/>
      <c r="N52" s="2031"/>
      <c r="AA52" s="10" t="s">
        <v>126</v>
      </c>
      <c r="AB52" s="10" t="s">
        <v>127</v>
      </c>
      <c r="AC52" s="10" t="s">
        <v>127</v>
      </c>
      <c r="AD52" s="10" t="s">
        <v>127</v>
      </c>
    </row>
    <row r="53" spans="1:40" ht="20.100000000000001" customHeight="1" thickBot="1" x14ac:dyDescent="0.2">
      <c r="A53" s="2040" t="s">
        <v>98</v>
      </c>
      <c r="B53" s="2041"/>
      <c r="C53" s="2041"/>
      <c r="D53" s="2041"/>
      <c r="E53" s="2042" t="s">
        <v>163</v>
      </c>
      <c r="F53" s="2043"/>
      <c r="G53" s="2043"/>
      <c r="H53" s="2043"/>
      <c r="I53" s="2043"/>
      <c r="J53" s="2043"/>
      <c r="K53" s="2043"/>
      <c r="L53" s="2043"/>
      <c r="M53" s="2043"/>
      <c r="N53" s="2044"/>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383000</v>
      </c>
      <c r="F57" s="122"/>
      <c r="G57" s="122">
        <f>IFERROR(HLOOKUP($AF$38,$AA$56:$AI$57,2,FALSE)*1000,"")</f>
        <v>7102000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6382</v>
      </c>
      <c r="AE57" s="25">
        <v>383</v>
      </c>
      <c r="AF57" s="25">
        <v>7102</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341000</v>
      </c>
      <c r="G58" s="17"/>
      <c r="H58" s="18">
        <f>IFERROR(G57-H59,"")</f>
        <v>7102000</v>
      </c>
      <c r="I58" s="17"/>
      <c r="J58" s="18">
        <f>IFERROR(I57-J59,"")</f>
        <v>0</v>
      </c>
      <c r="K58" s="17"/>
      <c r="L58" s="18">
        <f>IFERROR(K57-L59,"")</f>
        <v>0</v>
      </c>
      <c r="M58" s="17"/>
      <c r="N58" s="19">
        <f>IFERROR(M57-N59,"")</f>
        <v>0</v>
      </c>
      <c r="AA58" s="25">
        <v>0</v>
      </c>
      <c r="AB58" s="25">
        <v>0</v>
      </c>
      <c r="AC58" s="25">
        <v>0</v>
      </c>
      <c r="AD58" s="25">
        <v>3905303</v>
      </c>
      <c r="AE58" s="25">
        <v>312344</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42000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312344</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70656</v>
      </c>
      <c r="F61" s="122"/>
      <c r="G61" s="122">
        <f>IFERROR(G57-G60,"")</f>
        <v>7102000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42</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0.81551958224543086</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344</v>
      </c>
      <c r="F63" s="136"/>
      <c r="G63" s="136"/>
      <c r="H63" s="136"/>
      <c r="I63" s="136"/>
      <c r="J63" s="136"/>
      <c r="K63" s="136"/>
      <c r="L63" s="136"/>
      <c r="M63" s="136"/>
      <c r="N63" s="137"/>
      <c r="AA63" s="27">
        <v>0</v>
      </c>
      <c r="AB63" s="27">
        <v>0</v>
      </c>
      <c r="AC63" s="27">
        <v>0</v>
      </c>
      <c r="AD63" s="27">
        <v>0</v>
      </c>
      <c r="AE63" s="27">
        <v>42</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345</v>
      </c>
      <c r="C70" s="131"/>
      <c r="D70" s="28" t="s">
        <v>181</v>
      </c>
      <c r="E70" s="173">
        <f>IFERROR(HLOOKUP($AE$38,$AA$76:$AI$80,2,FALSE),"")</f>
        <v>14</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346</v>
      </c>
      <c r="C71" s="131"/>
      <c r="D71" s="28" t="s">
        <v>347</v>
      </c>
      <c r="E71" s="173">
        <f>IFERROR(HLOOKUP($AE$38,$AA$76:$AI$80,3,FALSE),"")</f>
        <v>1432</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348</v>
      </c>
      <c r="C72" s="131"/>
      <c r="D72" s="28" t="s">
        <v>349</v>
      </c>
      <c r="E72" s="173">
        <f>IFERROR(HLOOKUP($AE$38,$AA$76:$AI$80,4,FALSE),"")</f>
        <v>1000</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14</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1432</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v>1000</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2045" t="s">
        <v>86</v>
      </c>
      <c r="B85" s="2046"/>
      <c r="C85" s="2046"/>
      <c r="D85" s="2046"/>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2045" t="s">
        <v>90</v>
      </c>
      <c r="B87" s="2046"/>
      <c r="C87" s="2046"/>
      <c r="D87" s="2046"/>
      <c r="E87" s="175" t="s">
        <v>149</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2056" t="s">
        <v>93</v>
      </c>
      <c r="B89" s="2057"/>
      <c r="C89" s="2057"/>
      <c r="D89" s="2057"/>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2045" t="s">
        <v>95</v>
      </c>
      <c r="B91" s="2046"/>
      <c r="C91" s="2046"/>
      <c r="D91" s="2047"/>
      <c r="E91" s="190" t="s">
        <v>350</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2045" t="s">
        <v>107</v>
      </c>
      <c r="B98" s="2046"/>
      <c r="C98" s="2046"/>
      <c r="D98" s="2047"/>
      <c r="E98" s="2051" t="s">
        <v>152</v>
      </c>
      <c r="F98" s="2052"/>
      <c r="G98" s="2053" t="s">
        <v>108</v>
      </c>
      <c r="H98" s="2054"/>
      <c r="I98" s="2054"/>
      <c r="J98" s="2054"/>
      <c r="K98" s="2054"/>
      <c r="L98" s="2054"/>
      <c r="M98" s="2054"/>
      <c r="N98" s="2055"/>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2045" t="s">
        <v>118</v>
      </c>
      <c r="B105" s="2046"/>
      <c r="C105" s="2046"/>
      <c r="D105" s="2047"/>
      <c r="E105" s="2048" t="s">
        <v>351</v>
      </c>
      <c r="F105" s="2049"/>
      <c r="G105" s="2049"/>
      <c r="H105" s="2049"/>
      <c r="I105" s="2049"/>
      <c r="J105" s="2049"/>
      <c r="K105" s="2049"/>
      <c r="L105" s="2049"/>
      <c r="M105" s="2049"/>
      <c r="N105" s="2050"/>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2056" t="s">
        <v>82</v>
      </c>
      <c r="Q4" s="2057"/>
      <c r="R4" s="2057"/>
      <c r="S4" s="2057"/>
      <c r="T4" s="47" t="str">
        <f>LEFT(E83,1)</f>
        <v>Ｂ</v>
      </c>
      <c r="U4" s="2058" t="s">
        <v>83</v>
      </c>
      <c r="V4" s="2058"/>
      <c r="W4" s="2058"/>
      <c r="X4" s="2059"/>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第3節　環境保全</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脱炭素社会の推進</v>
      </c>
      <c r="F6" s="41"/>
      <c r="G6" s="41"/>
      <c r="H6" s="41"/>
      <c r="I6" s="41"/>
      <c r="J6" s="41"/>
      <c r="K6" s="41"/>
      <c r="L6" s="41"/>
      <c r="M6" s="41"/>
      <c r="N6" s="42"/>
      <c r="P6" s="2045" t="s">
        <v>86</v>
      </c>
      <c r="Q6" s="2046"/>
      <c r="R6" s="2046"/>
      <c r="S6" s="2046"/>
      <c r="T6" s="47" t="str">
        <f>LEFT(E85,1)</f>
        <v>Ａ</v>
      </c>
      <c r="U6" s="2058" t="s">
        <v>87</v>
      </c>
      <c r="V6" s="2058"/>
      <c r="W6" s="2058"/>
      <c r="X6" s="2059"/>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060" t="s">
        <v>88</v>
      </c>
      <c r="B7" s="2061"/>
      <c r="C7" s="2061"/>
      <c r="D7" s="2061"/>
      <c r="E7" s="2062" t="str">
        <f t="shared" si="0"/>
        <v>ゼロカーボン推進</v>
      </c>
      <c r="F7" s="2063"/>
      <c r="G7" s="2063"/>
      <c r="H7" s="2063"/>
      <c r="I7" s="2063"/>
      <c r="J7" s="2063"/>
      <c r="K7" s="2063"/>
      <c r="L7" s="2063"/>
      <c r="M7" s="2063"/>
      <c r="N7" s="2064"/>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2067" t="s">
        <v>89</v>
      </c>
      <c r="B8" s="2068"/>
      <c r="C8" s="2068"/>
      <c r="D8" s="2068"/>
      <c r="E8" s="2077" t="str">
        <f t="shared" si="0"/>
        <v>環境課</v>
      </c>
      <c r="F8" s="2078"/>
      <c r="G8" s="2078"/>
      <c r="H8" s="2078"/>
      <c r="I8" s="2078"/>
      <c r="J8" s="2078"/>
      <c r="K8" s="2078"/>
      <c r="L8" s="2078"/>
      <c r="M8" s="2078"/>
      <c r="N8" s="2079"/>
      <c r="P8" s="2080" t="s">
        <v>90</v>
      </c>
      <c r="Q8" s="2081"/>
      <c r="R8" s="2081"/>
      <c r="S8" s="2081"/>
      <c r="T8" s="94" t="str">
        <f>LEFT(E87,1)</f>
        <v>Ａ</v>
      </c>
      <c r="U8" s="2082" t="s">
        <v>91</v>
      </c>
      <c r="V8" s="2082"/>
      <c r="W8" s="2082"/>
      <c r="X8" s="2083"/>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2084" t="s">
        <v>92</v>
      </c>
      <c r="B9" s="2085"/>
      <c r="C9" s="2085"/>
      <c r="D9" s="2086"/>
      <c r="E9" s="2087" t="str">
        <f t="shared" si="0"/>
        <v>２０５０年までに二酸化炭素排出量を実質ゼロにする「新座市ゼロカーボンシティ」の実現に向けた取組として、公共施設に係る再エネ・省エネ設備の導入並びに市民及び事業者に対する補助を行う。</v>
      </c>
      <c r="F9" s="2088"/>
      <c r="G9" s="2088"/>
      <c r="H9" s="2088"/>
      <c r="I9" s="2088"/>
      <c r="J9" s="2088"/>
      <c r="K9" s="2088"/>
      <c r="L9" s="2088"/>
      <c r="M9" s="2088"/>
      <c r="N9" s="2089"/>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2090" t="s">
        <v>93</v>
      </c>
      <c r="Q10" s="2091"/>
      <c r="R10" s="2091"/>
      <c r="S10" s="2091"/>
      <c r="T10" s="47" t="str">
        <f>LEFT(E89,1)</f>
        <v>Ａ</v>
      </c>
      <c r="U10" s="2082" t="s">
        <v>94</v>
      </c>
      <c r="V10" s="2082"/>
      <c r="W10" s="2082"/>
      <c r="X10" s="2083"/>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公共施設への再エネ・省エネ設備の導入については、計画どおりに設備の導入が完了した。
また、ゼロカーボン推進補助金については、インターネットを見れないため事業の詳細が分からない等の意見があったため、周知方法の検討が必要だが、概ね想定どおりに市民及び事業者に補助金を交付できたため、再エネ・省エネ設備の普及は着実に進んでいるものと考える。</v>
      </c>
      <c r="U12" s="2065"/>
      <c r="V12" s="2065"/>
      <c r="W12" s="2065"/>
      <c r="X12" s="2066"/>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2067" t="s">
        <v>96</v>
      </c>
      <c r="B14" s="2068"/>
      <c r="C14" s="2068"/>
      <c r="D14" s="2068"/>
      <c r="E14" s="2069" t="str">
        <f>E51</f>
        <v>■市が直接実施  □一部委託  □全部委託・指定管理  □その他</v>
      </c>
      <c r="F14" s="2070"/>
      <c r="G14" s="2070"/>
      <c r="H14" s="2070"/>
      <c r="I14" s="2070"/>
      <c r="J14" s="2070"/>
      <c r="K14" s="2070"/>
      <c r="L14" s="2070"/>
      <c r="M14" s="2070"/>
      <c r="N14" s="2071"/>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2067" t="s">
        <v>97</v>
      </c>
      <c r="B15" s="2068"/>
      <c r="C15" s="2068"/>
      <c r="D15" s="2068"/>
      <c r="E15" s="2069" t="str">
        <f>E52</f>
        <v>□国・県の制度　 ■国・県の制度＋市独自の制度　 □市独自の制度</v>
      </c>
      <c r="F15" s="2070"/>
      <c r="G15" s="2070"/>
      <c r="H15" s="2070"/>
      <c r="I15" s="2070"/>
      <c r="J15" s="2070"/>
      <c r="K15" s="2070"/>
      <c r="L15" s="2070"/>
      <c r="M15" s="2070"/>
      <c r="N15" s="2071"/>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072" t="s">
        <v>98</v>
      </c>
      <c r="B16" s="2073"/>
      <c r="C16" s="2073"/>
      <c r="D16" s="2073"/>
      <c r="E16" s="2074" t="str">
        <f>E53</f>
        <v>なし</v>
      </c>
      <c r="F16" s="2075"/>
      <c r="G16" s="2075"/>
      <c r="H16" s="2075"/>
      <c r="I16" s="2075"/>
      <c r="J16" s="2075"/>
      <c r="K16" s="2075"/>
      <c r="L16" s="2075"/>
      <c r="M16" s="2075"/>
      <c r="N16" s="2076"/>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Ⅱ</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66137000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20057000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46080000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37110288</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29026712</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0.5611123576817818</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重点対策加速化事業に採択された計画を基に、公共施設への再エネ・省エネ設備の導入と、市民及び事業者を対象とするゼロカーボン推進補助金を実施した。
【公共施設への再エネ・省エネ設備の導入実績】
太陽光発電設備を２施設
高効率空調機器を９施設
高効率照明機器を１０施設</v>
      </c>
      <c r="F26" s="136"/>
      <c r="G26" s="136"/>
      <c r="H26" s="136"/>
      <c r="I26" s="136"/>
      <c r="J26" s="136"/>
      <c r="K26" s="136"/>
      <c r="L26" s="136"/>
      <c r="M26" s="136"/>
      <c r="N26" s="137"/>
      <c r="O26" s="20"/>
      <c r="P26" s="2080" t="s">
        <v>118</v>
      </c>
      <c r="Q26" s="2081"/>
      <c r="R26" s="2081"/>
      <c r="S26" s="2092"/>
      <c r="T26" s="71" t="str">
        <f>E105</f>
        <v>公共施設への再エネ・省エネ設備の導入については、今後も計画どおり進めていく。
また、ゼロカーボン推進補助金については、更なる周知を図り、多くの市民及び事業者に利用してもらえるよう努めていく。</v>
      </c>
      <c r="U26" s="2065"/>
      <c r="V26" s="2065"/>
      <c r="W26" s="2065"/>
      <c r="X26" s="2066"/>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ゼロカーボン推進補助金の交付件数（合計）</v>
      </c>
      <c r="C33" s="131"/>
      <c r="D33" s="23" t="str">
        <f t="shared" ref="D33:E36" si="1">D70</f>
        <v>件</v>
      </c>
      <c r="E33" s="129">
        <f t="shared" si="1"/>
        <v>162</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太陽光発電設備の出力（関節補助分を含む）</v>
      </c>
      <c r="C34" s="131"/>
      <c r="D34" s="23" t="str">
        <f t="shared" si="1"/>
        <v>kw</v>
      </c>
      <c r="E34" s="129">
        <f t="shared" si="1"/>
        <v>132.33000000000001</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第3節　環境保全</v>
      </c>
      <c r="F42" s="41"/>
      <c r="G42" s="41"/>
      <c r="H42" s="41"/>
      <c r="I42" s="41"/>
      <c r="J42" s="41"/>
      <c r="K42" s="41"/>
      <c r="L42" s="41"/>
      <c r="M42" s="41"/>
      <c r="N42" s="42"/>
      <c r="AA42" s="10">
        <v>3</v>
      </c>
      <c r="AB42" s="10" t="s">
        <v>45</v>
      </c>
    </row>
    <row r="43" spans="1:35" ht="20.100000000000001" customHeight="1" x14ac:dyDescent="0.15">
      <c r="A43" s="39" t="s">
        <v>85</v>
      </c>
      <c r="B43" s="40"/>
      <c r="C43" s="40"/>
      <c r="D43" s="40"/>
      <c r="E43" s="41" t="str">
        <f>AB43</f>
        <v>施策１　脱炭素社会の推進</v>
      </c>
      <c r="F43" s="41"/>
      <c r="G43" s="41"/>
      <c r="H43" s="41"/>
      <c r="I43" s="41"/>
      <c r="J43" s="41"/>
      <c r="K43" s="41"/>
      <c r="L43" s="41"/>
      <c r="M43" s="41"/>
      <c r="N43" s="42"/>
      <c r="AA43" s="10">
        <v>1</v>
      </c>
      <c r="AB43" s="10" t="s">
        <v>46</v>
      </c>
    </row>
    <row r="44" spans="1:35" ht="20.100000000000001" customHeight="1" x14ac:dyDescent="0.15">
      <c r="A44" s="2104" t="s">
        <v>88</v>
      </c>
      <c r="B44" s="2105"/>
      <c r="C44" s="2105"/>
      <c r="D44" s="2105"/>
      <c r="E44" s="2106" t="s">
        <v>352</v>
      </c>
      <c r="F44" s="2107"/>
      <c r="G44" s="2107"/>
      <c r="H44" s="2107"/>
      <c r="I44" s="2107"/>
      <c r="J44" s="2107"/>
      <c r="K44" s="2107"/>
      <c r="L44" s="2107"/>
      <c r="M44" s="2107"/>
      <c r="N44" s="2108"/>
    </row>
    <row r="45" spans="1:35" ht="20.100000000000001" customHeight="1" x14ac:dyDescent="0.15">
      <c r="A45" s="2099" t="s">
        <v>89</v>
      </c>
      <c r="B45" s="2100"/>
      <c r="C45" s="2100"/>
      <c r="D45" s="2100"/>
      <c r="E45" s="2109" t="s">
        <v>353</v>
      </c>
      <c r="F45" s="2110"/>
      <c r="G45" s="2110"/>
      <c r="H45" s="2110"/>
      <c r="I45" s="2110"/>
      <c r="J45" s="2110"/>
      <c r="K45" s="2110"/>
      <c r="L45" s="2110"/>
      <c r="M45" s="2110"/>
      <c r="N45" s="2111"/>
    </row>
    <row r="46" spans="1:35" ht="20.100000000000001" customHeight="1" x14ac:dyDescent="0.15">
      <c r="A46" s="2093" t="s">
        <v>92</v>
      </c>
      <c r="B46" s="2094"/>
      <c r="C46" s="2094"/>
      <c r="D46" s="2095"/>
      <c r="E46" s="2096" t="s">
        <v>354</v>
      </c>
      <c r="F46" s="2097"/>
      <c r="G46" s="2097"/>
      <c r="H46" s="2097"/>
      <c r="I46" s="2097"/>
      <c r="J46" s="2097"/>
      <c r="K46" s="2097"/>
      <c r="L46" s="2097"/>
      <c r="M46" s="2097"/>
      <c r="N46" s="2098"/>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2099" t="s">
        <v>96</v>
      </c>
      <c r="B51" s="2100"/>
      <c r="C51" s="2100"/>
      <c r="D51" s="2100"/>
      <c r="E51" s="2101" t="str">
        <f>AA52 &amp; "市が直接実施  " &amp; AB52  &amp; "一部委託  "  &amp; AC52 &amp; "全部委託・指定管理  " &amp; AD52 &amp; "その他"</f>
        <v>■市が直接実施  □一部委託  □全部委託・指定管理  □その他</v>
      </c>
      <c r="F51" s="2102"/>
      <c r="G51" s="2102"/>
      <c r="H51" s="2102"/>
      <c r="I51" s="2102"/>
      <c r="J51" s="2102"/>
      <c r="K51" s="2102"/>
      <c r="L51" s="2102"/>
      <c r="M51" s="2102"/>
      <c r="N51" s="2103"/>
    </row>
    <row r="52" spans="1:40" ht="20.100000000000001" customHeight="1" x14ac:dyDescent="0.15">
      <c r="A52" s="2099" t="s">
        <v>97</v>
      </c>
      <c r="B52" s="2100"/>
      <c r="C52" s="2100"/>
      <c r="D52" s="2100"/>
      <c r="E52" s="2101" t="str">
        <f>AA53 &amp; "国・県の制度　 " &amp; AB53  &amp; "国・県の制度＋市独自の制度　 "  &amp; AC53  &amp; "市独自の制度"</f>
        <v>□国・県の制度　 ■国・県の制度＋市独自の制度　 □市独自の制度</v>
      </c>
      <c r="F52" s="2102"/>
      <c r="G52" s="2102"/>
      <c r="H52" s="2102"/>
      <c r="I52" s="2102"/>
      <c r="J52" s="2102"/>
      <c r="K52" s="2102"/>
      <c r="L52" s="2102"/>
      <c r="M52" s="2102"/>
      <c r="N52" s="2103"/>
      <c r="AA52" s="10" t="s">
        <v>126</v>
      </c>
      <c r="AB52" s="10" t="s">
        <v>127</v>
      </c>
      <c r="AC52" s="10" t="s">
        <v>127</v>
      </c>
      <c r="AD52" s="10" t="s">
        <v>127</v>
      </c>
    </row>
    <row r="53" spans="1:40" ht="20.100000000000001" customHeight="1" thickBot="1" x14ac:dyDescent="0.2">
      <c r="A53" s="2112" t="s">
        <v>98</v>
      </c>
      <c r="B53" s="2113"/>
      <c r="C53" s="2113"/>
      <c r="D53" s="2113"/>
      <c r="E53" s="2114" t="s">
        <v>163</v>
      </c>
      <c r="F53" s="2115"/>
      <c r="G53" s="2115"/>
      <c r="H53" s="2115"/>
      <c r="I53" s="2115"/>
      <c r="J53" s="2115"/>
      <c r="K53" s="2115"/>
      <c r="L53" s="2115"/>
      <c r="M53" s="2115"/>
      <c r="N53" s="2116"/>
      <c r="AA53" s="10" t="s">
        <v>127</v>
      </c>
      <c r="AB53" s="10" t="s">
        <v>126</v>
      </c>
      <c r="AC53" s="10" t="s">
        <v>127</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66137000</v>
      </c>
      <c r="F57" s="122"/>
      <c r="G57" s="122">
        <f>IFERROR(HLOOKUP($AF$38,$AA$56:$AI$57,2,FALSE)*1000,"")</f>
        <v>148390000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0</v>
      </c>
      <c r="AE57" s="25">
        <v>66137</v>
      </c>
      <c r="AF57" s="25">
        <v>148390</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20057000</v>
      </c>
      <c r="G58" s="17"/>
      <c r="H58" s="18">
        <f>IFERROR(G57-H59,"")</f>
        <v>44088000</v>
      </c>
      <c r="I58" s="17"/>
      <c r="J58" s="18">
        <f>IFERROR(I57-J59,"")</f>
        <v>0</v>
      </c>
      <c r="K58" s="17"/>
      <c r="L58" s="18">
        <f>IFERROR(K57-L59,"")</f>
        <v>0</v>
      </c>
      <c r="M58" s="17"/>
      <c r="N58" s="19">
        <f>IFERROR(M57-N59,"")</f>
        <v>0</v>
      </c>
      <c r="AA58" s="25">
        <v>0</v>
      </c>
      <c r="AB58" s="25">
        <v>0</v>
      </c>
      <c r="AC58" s="25">
        <v>0</v>
      </c>
      <c r="AD58" s="25">
        <v>0</v>
      </c>
      <c r="AE58" s="25">
        <v>37110288</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46080000</v>
      </c>
      <c r="G59" s="17"/>
      <c r="H59" s="18">
        <f>IFERROR(HLOOKUP($AF$38,$AA$60:$AI$61,2,FALSE)*1000,"")</f>
        <v>104302000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37110288</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29026712</v>
      </c>
      <c r="F61" s="122"/>
      <c r="G61" s="122">
        <f>IFERROR(G57-G60,"")</f>
        <v>148390000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46080</v>
      </c>
      <c r="AF61" s="26">
        <f t="shared" si="2"/>
        <v>104302</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0.5611123576817818</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46080</v>
      </c>
      <c r="AF62" s="27">
        <v>104302</v>
      </c>
      <c r="AG62" s="27">
        <v>0</v>
      </c>
      <c r="AH62" s="27">
        <v>0</v>
      </c>
      <c r="AI62" s="27">
        <v>0</v>
      </c>
      <c r="AJ62" s="10" t="s">
        <v>129</v>
      </c>
      <c r="AL62" s="10" t="s">
        <v>129</v>
      </c>
      <c r="AN62" s="10" t="s">
        <v>129</v>
      </c>
    </row>
    <row r="63" spans="1:40" ht="20.100000000000001" customHeight="1" x14ac:dyDescent="0.15">
      <c r="A63" s="39" t="s">
        <v>117</v>
      </c>
      <c r="B63" s="40"/>
      <c r="C63" s="40"/>
      <c r="D63" s="40"/>
      <c r="E63" s="136" t="s">
        <v>355</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356</v>
      </c>
      <c r="C70" s="131"/>
      <c r="D70" s="28" t="s">
        <v>148</v>
      </c>
      <c r="E70" s="173">
        <f>IFERROR(HLOOKUP($AE$38,$AA$76:$AI$80,2,FALSE),"")</f>
        <v>162</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357</v>
      </c>
      <c r="C71" s="131"/>
      <c r="D71" s="28" t="s">
        <v>358</v>
      </c>
      <c r="E71" s="173">
        <f>IFERROR(HLOOKUP($AE$38,$AA$76:$AI$80,3,FALSE),"")</f>
        <v>132.33000000000001</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162</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132.33000000000001</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2117" t="s">
        <v>86</v>
      </c>
      <c r="B85" s="2118"/>
      <c r="C85" s="2118"/>
      <c r="D85" s="2118"/>
      <c r="E85" s="175" t="s">
        <v>217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2117" t="s">
        <v>90</v>
      </c>
      <c r="B87" s="2118"/>
      <c r="C87" s="2118"/>
      <c r="D87" s="2118"/>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2128" t="s">
        <v>93</v>
      </c>
      <c r="B89" s="2129"/>
      <c r="C89" s="2129"/>
      <c r="D89" s="2129"/>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2117" t="s">
        <v>95</v>
      </c>
      <c r="B91" s="2118"/>
      <c r="C91" s="2118"/>
      <c r="D91" s="2119"/>
      <c r="E91" s="190" t="s">
        <v>359</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2117" t="s">
        <v>107</v>
      </c>
      <c r="B98" s="2118"/>
      <c r="C98" s="2118"/>
      <c r="D98" s="2119"/>
      <c r="E98" s="2123" t="s">
        <v>152</v>
      </c>
      <c r="F98" s="2124"/>
      <c r="G98" s="2125" t="s">
        <v>108</v>
      </c>
      <c r="H98" s="2126"/>
      <c r="I98" s="2126"/>
      <c r="J98" s="2126"/>
      <c r="K98" s="2126"/>
      <c r="L98" s="2126"/>
      <c r="M98" s="2126"/>
      <c r="N98" s="2127"/>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2117" t="s">
        <v>118</v>
      </c>
      <c r="B105" s="2118"/>
      <c r="C105" s="2118"/>
      <c r="D105" s="2119"/>
      <c r="E105" s="2120" t="s">
        <v>360</v>
      </c>
      <c r="F105" s="2121"/>
      <c r="G105" s="2121"/>
      <c r="H105" s="2121"/>
      <c r="I105" s="2121"/>
      <c r="J105" s="2121"/>
      <c r="K105" s="2121"/>
      <c r="L105" s="2121"/>
      <c r="M105" s="2121"/>
      <c r="N105" s="2122"/>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2128" t="s">
        <v>82</v>
      </c>
      <c r="Q4" s="2129"/>
      <c r="R4" s="2129"/>
      <c r="S4" s="2129"/>
      <c r="T4" s="47" t="str">
        <f>LEFT(E83,1)</f>
        <v>Ａ</v>
      </c>
      <c r="U4" s="2130" t="s">
        <v>83</v>
      </c>
      <c r="V4" s="2130"/>
      <c r="W4" s="2130"/>
      <c r="X4" s="2131"/>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第3節　環境保全</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施策２　循環型社会の推進</v>
      </c>
      <c r="F6" s="41"/>
      <c r="G6" s="41"/>
      <c r="H6" s="41"/>
      <c r="I6" s="41"/>
      <c r="J6" s="41"/>
      <c r="K6" s="41"/>
      <c r="L6" s="41"/>
      <c r="M6" s="41"/>
      <c r="N6" s="42"/>
      <c r="P6" s="2117" t="s">
        <v>86</v>
      </c>
      <c r="Q6" s="2118"/>
      <c r="R6" s="2118"/>
      <c r="S6" s="2118"/>
      <c r="T6" s="47" t="str">
        <f>LEFT(E85,1)</f>
        <v>Ａ</v>
      </c>
      <c r="U6" s="2130" t="s">
        <v>87</v>
      </c>
      <c r="V6" s="2130"/>
      <c r="W6" s="2130"/>
      <c r="X6" s="2131"/>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132" t="s">
        <v>88</v>
      </c>
      <c r="B7" s="2133"/>
      <c r="C7" s="2133"/>
      <c r="D7" s="2133"/>
      <c r="E7" s="2134" t="str">
        <f t="shared" si="0"/>
        <v>廃棄物減量化・再資源化促進</v>
      </c>
      <c r="F7" s="2135"/>
      <c r="G7" s="2135"/>
      <c r="H7" s="2135"/>
      <c r="I7" s="2135"/>
      <c r="J7" s="2135"/>
      <c r="K7" s="2135"/>
      <c r="L7" s="2135"/>
      <c r="M7" s="2135"/>
      <c r="N7" s="2136"/>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2139" t="s">
        <v>89</v>
      </c>
      <c r="B8" s="2140"/>
      <c r="C8" s="2140"/>
      <c r="D8" s="2140"/>
      <c r="E8" s="2149" t="str">
        <f t="shared" si="0"/>
        <v>環境課</v>
      </c>
      <c r="F8" s="2150"/>
      <c r="G8" s="2150"/>
      <c r="H8" s="2150"/>
      <c r="I8" s="2150"/>
      <c r="J8" s="2150"/>
      <c r="K8" s="2150"/>
      <c r="L8" s="2150"/>
      <c r="M8" s="2150"/>
      <c r="N8" s="2151"/>
      <c r="P8" s="2152" t="s">
        <v>90</v>
      </c>
      <c r="Q8" s="2153"/>
      <c r="R8" s="2153"/>
      <c r="S8" s="2153"/>
      <c r="T8" s="94" t="str">
        <f>LEFT(E87,1)</f>
        <v>Ａ</v>
      </c>
      <c r="U8" s="2154" t="s">
        <v>91</v>
      </c>
      <c r="V8" s="2154"/>
      <c r="W8" s="2154"/>
      <c r="X8" s="215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2156" t="s">
        <v>92</v>
      </c>
      <c r="B9" s="2157"/>
      <c r="C9" s="2157"/>
      <c r="D9" s="2158"/>
      <c r="E9" s="2159" t="str">
        <f t="shared" si="0"/>
        <v>ごみの減量化及び再資源化を推進するため、次のごみ分別の周知徹底と市民のリサイクル意識の高揚を図る。
分別容器等の購入／不燃ごみ収集日程表及び年末・年始のごみ収集のお知らせの作成／ごみ分別アプリ保守委託／廃食用油の拠点回収及び保管業務／生ごみ処理機補助事業（２年間の時限的措置）</v>
      </c>
      <c r="F9" s="2160"/>
      <c r="G9" s="2160"/>
      <c r="H9" s="2160"/>
      <c r="I9" s="2160"/>
      <c r="J9" s="2160"/>
      <c r="K9" s="2160"/>
      <c r="L9" s="2160"/>
      <c r="M9" s="2160"/>
      <c r="N9" s="2161"/>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2162" t="s">
        <v>93</v>
      </c>
      <c r="Q10" s="2163"/>
      <c r="R10" s="2163"/>
      <c r="S10" s="2163"/>
      <c r="T10" s="47" t="str">
        <f>LEFT(E89,1)</f>
        <v>Ａ</v>
      </c>
      <c r="U10" s="2154" t="s">
        <v>94</v>
      </c>
      <c r="V10" s="2154"/>
      <c r="W10" s="2154"/>
      <c r="X10" s="215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ごみ分別アプリ「さんあ～る」について旧ごみ分別アプリ初年度ダウンロード数（平成28年度）は3,569件であり、再開初年度である令和5年度は4,001件となり、徐々に定着している結果である。
生ごみ処理容器購入費の補助については、予算執行率１００％と多くの市民にごみの減量化について周知を図ることができた。令和元年度の予算は104,000円であり、実績が20,900円となっている。今年度の予算は630,000円であり、9月には予算額に達した。
廃食用油回収については、リサイクル後の活用先について検討する必要がある。</v>
      </c>
      <c r="U12" s="2137"/>
      <c r="V12" s="2137"/>
      <c r="W12" s="2137"/>
      <c r="X12" s="2138"/>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2139" t="s">
        <v>96</v>
      </c>
      <c r="B14" s="2140"/>
      <c r="C14" s="2140"/>
      <c r="D14" s="2140"/>
      <c r="E14" s="2141" t="str">
        <f>E51</f>
        <v>■市が直接実施  □一部委託  □全部委託・指定管理  □その他</v>
      </c>
      <c r="F14" s="2142"/>
      <c r="G14" s="2142"/>
      <c r="H14" s="2142"/>
      <c r="I14" s="2142"/>
      <c r="J14" s="2142"/>
      <c r="K14" s="2142"/>
      <c r="L14" s="2142"/>
      <c r="M14" s="2142"/>
      <c r="N14" s="2143"/>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2139" t="s">
        <v>97</v>
      </c>
      <c r="B15" s="2140"/>
      <c r="C15" s="2140"/>
      <c r="D15" s="2140"/>
      <c r="E15" s="2141" t="str">
        <f>E52</f>
        <v>□国・県の制度　 □国・県の制度＋市独自の制度　 ■市独自の制度</v>
      </c>
      <c r="F15" s="2142"/>
      <c r="G15" s="2142"/>
      <c r="H15" s="2142"/>
      <c r="I15" s="2142"/>
      <c r="J15" s="2142"/>
      <c r="K15" s="2142"/>
      <c r="L15" s="2142"/>
      <c r="M15" s="2142"/>
      <c r="N15" s="2143"/>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144" t="s">
        <v>98</v>
      </c>
      <c r="B16" s="2145"/>
      <c r="C16" s="2145"/>
      <c r="D16" s="2145"/>
      <c r="E16" s="2146" t="str">
        <f>E53</f>
        <v>新座市生ごみ処理容器購入費補助交付要綱</v>
      </c>
      <c r="F16" s="2147"/>
      <c r="G16" s="2147"/>
      <c r="H16" s="2147"/>
      <c r="I16" s="2147"/>
      <c r="J16" s="2147"/>
      <c r="K16" s="2147"/>
      <c r="L16" s="2147"/>
      <c r="M16" s="2147"/>
      <c r="N16" s="2148"/>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8978000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8978000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8609937</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368063</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0.95900389841835598</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ごみ分別アプリの保守委託、生ごみ処理容器購入費の補助、集積所で使う収集容器の購入や年末年始の収集のお知らせ・不燃ごみ収集日程表の作成を行った。</v>
      </c>
      <c r="F26" s="136"/>
      <c r="G26" s="136"/>
      <c r="H26" s="136"/>
      <c r="I26" s="136"/>
      <c r="J26" s="136"/>
      <c r="K26" s="136"/>
      <c r="L26" s="136"/>
      <c r="M26" s="136"/>
      <c r="N26" s="137"/>
      <c r="O26" s="20"/>
      <c r="P26" s="2152" t="s">
        <v>118</v>
      </c>
      <c r="Q26" s="2153"/>
      <c r="R26" s="2153"/>
      <c r="S26" s="2164"/>
      <c r="T26" s="71" t="str">
        <f>E105</f>
        <v>拡充を検討しながら、今後も廃棄物減量化・再資源化促進に向けてのごみ分別の周知徹底と市民のリサイクル意識の高揚を図っていく。</v>
      </c>
      <c r="U26" s="2137"/>
      <c r="V26" s="2137"/>
      <c r="W26" s="2137"/>
      <c r="X26" s="2138"/>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ごみ分別アプリのダウンロード数</v>
      </c>
      <c r="C33" s="131"/>
      <c r="D33" s="23" t="str">
        <f t="shared" ref="D33:E36" si="1">D70</f>
        <v>件</v>
      </c>
      <c r="E33" s="132">
        <f t="shared" si="1"/>
        <v>4702</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第3節　環境保全</v>
      </c>
      <c r="F42" s="41"/>
      <c r="G42" s="41"/>
      <c r="H42" s="41"/>
      <c r="I42" s="41"/>
      <c r="J42" s="41"/>
      <c r="K42" s="41"/>
      <c r="L42" s="41"/>
      <c r="M42" s="41"/>
      <c r="N42" s="42"/>
      <c r="AA42" s="10">
        <v>3</v>
      </c>
      <c r="AB42" s="10" t="s">
        <v>45</v>
      </c>
    </row>
    <row r="43" spans="1:35" ht="20.100000000000001" customHeight="1" x14ac:dyDescent="0.15">
      <c r="A43" s="39" t="s">
        <v>85</v>
      </c>
      <c r="B43" s="40"/>
      <c r="C43" s="40"/>
      <c r="D43" s="40"/>
      <c r="E43" s="41" t="str">
        <f>AB43</f>
        <v>施策２　循環型社会の推進</v>
      </c>
      <c r="F43" s="41"/>
      <c r="G43" s="41"/>
      <c r="H43" s="41"/>
      <c r="I43" s="41"/>
      <c r="J43" s="41"/>
      <c r="K43" s="41"/>
      <c r="L43" s="41"/>
      <c r="M43" s="41"/>
      <c r="N43" s="42"/>
      <c r="AA43" s="10">
        <v>2</v>
      </c>
      <c r="AB43" s="10" t="s">
        <v>48</v>
      </c>
    </row>
    <row r="44" spans="1:35" ht="20.100000000000001" customHeight="1" x14ac:dyDescent="0.15">
      <c r="A44" s="2176" t="s">
        <v>88</v>
      </c>
      <c r="B44" s="2177"/>
      <c r="C44" s="2177"/>
      <c r="D44" s="2177"/>
      <c r="E44" s="2178" t="s">
        <v>361</v>
      </c>
      <c r="F44" s="2179"/>
      <c r="G44" s="2179"/>
      <c r="H44" s="2179"/>
      <c r="I44" s="2179"/>
      <c r="J44" s="2179"/>
      <c r="K44" s="2179"/>
      <c r="L44" s="2179"/>
      <c r="M44" s="2179"/>
      <c r="N44" s="2180"/>
    </row>
    <row r="45" spans="1:35" ht="20.100000000000001" customHeight="1" x14ac:dyDescent="0.15">
      <c r="A45" s="2171" t="s">
        <v>89</v>
      </c>
      <c r="B45" s="2172"/>
      <c r="C45" s="2172"/>
      <c r="D45" s="2172"/>
      <c r="E45" s="2181" t="s">
        <v>353</v>
      </c>
      <c r="F45" s="2182"/>
      <c r="G45" s="2182"/>
      <c r="H45" s="2182"/>
      <c r="I45" s="2182"/>
      <c r="J45" s="2182"/>
      <c r="K45" s="2182"/>
      <c r="L45" s="2182"/>
      <c r="M45" s="2182"/>
      <c r="N45" s="2183"/>
    </row>
    <row r="46" spans="1:35" ht="20.100000000000001" customHeight="1" x14ac:dyDescent="0.15">
      <c r="A46" s="2165" t="s">
        <v>92</v>
      </c>
      <c r="B46" s="2166"/>
      <c r="C46" s="2166"/>
      <c r="D46" s="2167"/>
      <c r="E46" s="2168" t="s">
        <v>362</v>
      </c>
      <c r="F46" s="2169"/>
      <c r="G46" s="2169"/>
      <c r="H46" s="2169"/>
      <c r="I46" s="2169"/>
      <c r="J46" s="2169"/>
      <c r="K46" s="2169"/>
      <c r="L46" s="2169"/>
      <c r="M46" s="2169"/>
      <c r="N46" s="2170"/>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2171" t="s">
        <v>96</v>
      </c>
      <c r="B51" s="2172"/>
      <c r="C51" s="2172"/>
      <c r="D51" s="2172"/>
      <c r="E51" s="2173" t="str">
        <f>AA52 &amp; "市が直接実施  " &amp; AB52  &amp; "一部委託  "  &amp; AC52 &amp; "全部委託・指定管理  " &amp; AD52 &amp; "その他"</f>
        <v>■市が直接実施  □一部委託  □全部委託・指定管理  □その他</v>
      </c>
      <c r="F51" s="2174"/>
      <c r="G51" s="2174"/>
      <c r="H51" s="2174"/>
      <c r="I51" s="2174"/>
      <c r="J51" s="2174"/>
      <c r="K51" s="2174"/>
      <c r="L51" s="2174"/>
      <c r="M51" s="2174"/>
      <c r="N51" s="2175"/>
    </row>
    <row r="52" spans="1:40" ht="20.100000000000001" customHeight="1" x14ac:dyDescent="0.15">
      <c r="A52" s="2171" t="s">
        <v>97</v>
      </c>
      <c r="B52" s="2172"/>
      <c r="C52" s="2172"/>
      <c r="D52" s="2172"/>
      <c r="E52" s="2173" t="str">
        <f>AA53 &amp; "国・県の制度　 " &amp; AB53  &amp; "国・県の制度＋市独自の制度　 "  &amp; AC53  &amp; "市独自の制度"</f>
        <v>□国・県の制度　 □国・県の制度＋市独自の制度　 ■市独自の制度</v>
      </c>
      <c r="F52" s="2174"/>
      <c r="G52" s="2174"/>
      <c r="H52" s="2174"/>
      <c r="I52" s="2174"/>
      <c r="J52" s="2174"/>
      <c r="K52" s="2174"/>
      <c r="L52" s="2174"/>
      <c r="M52" s="2174"/>
      <c r="N52" s="2175"/>
      <c r="AA52" s="10" t="s">
        <v>126</v>
      </c>
      <c r="AB52" s="10" t="s">
        <v>127</v>
      </c>
      <c r="AC52" s="10" t="s">
        <v>127</v>
      </c>
      <c r="AD52" s="10" t="s">
        <v>127</v>
      </c>
    </row>
    <row r="53" spans="1:40" ht="20.100000000000001" customHeight="1" thickBot="1" x14ac:dyDescent="0.2">
      <c r="A53" s="2184" t="s">
        <v>98</v>
      </c>
      <c r="B53" s="2185"/>
      <c r="C53" s="2185"/>
      <c r="D53" s="2185"/>
      <c r="E53" s="2186" t="s">
        <v>363</v>
      </c>
      <c r="F53" s="2187"/>
      <c r="G53" s="2187"/>
      <c r="H53" s="2187"/>
      <c r="I53" s="2187"/>
      <c r="J53" s="2187"/>
      <c r="K53" s="2187"/>
      <c r="L53" s="2187"/>
      <c r="M53" s="2187"/>
      <c r="N53" s="2188"/>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8978000</v>
      </c>
      <c r="F57" s="122"/>
      <c r="G57" s="122">
        <f>IFERROR(HLOOKUP($AF$38,$AA$56:$AI$57,2,FALSE)*1000,"")</f>
        <v>12209000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5979</v>
      </c>
      <c r="AE57" s="25">
        <v>8978</v>
      </c>
      <c r="AF57" s="25">
        <v>12209</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8978000</v>
      </c>
      <c r="G58" s="17"/>
      <c r="H58" s="18">
        <f>IFERROR(G57-H59,"")</f>
        <v>12209000</v>
      </c>
      <c r="I58" s="17"/>
      <c r="J58" s="18">
        <f>IFERROR(I57-J59,"")</f>
        <v>0</v>
      </c>
      <c r="K58" s="17"/>
      <c r="L58" s="18">
        <f>IFERROR(K57-L59,"")</f>
        <v>0</v>
      </c>
      <c r="M58" s="17"/>
      <c r="N58" s="19">
        <f>IFERROR(M57-N59,"")</f>
        <v>0</v>
      </c>
      <c r="AA58" s="25">
        <v>0</v>
      </c>
      <c r="AB58" s="25">
        <v>0</v>
      </c>
      <c r="AC58" s="25">
        <v>0</v>
      </c>
      <c r="AD58" s="25">
        <v>1149500</v>
      </c>
      <c r="AE58" s="25">
        <v>8609937</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8609937</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368063</v>
      </c>
      <c r="F61" s="122"/>
      <c r="G61" s="122">
        <f>IFERROR(G57-G60,"")</f>
        <v>12209000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0.95900389841835598</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364</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365</v>
      </c>
      <c r="C70" s="131"/>
      <c r="D70" s="28" t="s">
        <v>148</v>
      </c>
      <c r="E70" s="173">
        <f>IFERROR(HLOOKUP($AE$38,$AA$76:$AI$80,2,FALSE),"")</f>
        <v>4702</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4702</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366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2189" t="s">
        <v>86</v>
      </c>
      <c r="B85" s="2190"/>
      <c r="C85" s="2190"/>
      <c r="D85" s="2190"/>
      <c r="E85" s="175" t="s">
        <v>217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2189" t="s">
        <v>90</v>
      </c>
      <c r="B87" s="2190"/>
      <c r="C87" s="2190"/>
      <c r="D87" s="2190"/>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2200" t="s">
        <v>93</v>
      </c>
      <c r="B89" s="2201"/>
      <c r="C89" s="2201"/>
      <c r="D89" s="2201"/>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2189" t="s">
        <v>95</v>
      </c>
      <c r="B91" s="2190"/>
      <c r="C91" s="2190"/>
      <c r="D91" s="2191"/>
      <c r="E91" s="190" t="s">
        <v>367</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2189" t="s">
        <v>107</v>
      </c>
      <c r="B98" s="2190"/>
      <c r="C98" s="2190"/>
      <c r="D98" s="2191"/>
      <c r="E98" s="2195" t="s">
        <v>141</v>
      </c>
      <c r="F98" s="2196"/>
      <c r="G98" s="2197" t="s">
        <v>108</v>
      </c>
      <c r="H98" s="2198"/>
      <c r="I98" s="2198"/>
      <c r="J98" s="2198"/>
      <c r="K98" s="2198"/>
      <c r="L98" s="2198"/>
      <c r="M98" s="2198"/>
      <c r="N98" s="2199"/>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2189" t="s">
        <v>118</v>
      </c>
      <c r="B105" s="2190"/>
      <c r="C105" s="2190"/>
      <c r="D105" s="2191"/>
      <c r="E105" s="2192" t="s">
        <v>368</v>
      </c>
      <c r="F105" s="2193"/>
      <c r="G105" s="2193"/>
      <c r="H105" s="2193"/>
      <c r="I105" s="2193"/>
      <c r="J105" s="2193"/>
      <c r="K105" s="2193"/>
      <c r="L105" s="2193"/>
      <c r="M105" s="2193"/>
      <c r="N105" s="2194"/>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2200" t="s">
        <v>82</v>
      </c>
      <c r="Q4" s="2201"/>
      <c r="R4" s="2201"/>
      <c r="S4" s="2201"/>
      <c r="T4" s="47" t="str">
        <f>LEFT(E83,1)</f>
        <v>Ｂ</v>
      </c>
      <c r="U4" s="2202" t="s">
        <v>83</v>
      </c>
      <c r="V4" s="2202"/>
      <c r="W4" s="2202"/>
      <c r="X4" s="2203"/>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第3節　環境保全</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施策２　循環型社会の推進</v>
      </c>
      <c r="F6" s="41"/>
      <c r="G6" s="41"/>
      <c r="H6" s="41"/>
      <c r="I6" s="41"/>
      <c r="J6" s="41"/>
      <c r="K6" s="41"/>
      <c r="L6" s="41"/>
      <c r="M6" s="41"/>
      <c r="N6" s="42"/>
      <c r="P6" s="2189" t="s">
        <v>86</v>
      </c>
      <c r="Q6" s="2190"/>
      <c r="R6" s="2190"/>
      <c r="S6" s="2190"/>
      <c r="T6" s="47" t="str">
        <f>LEFT(E85,1)</f>
        <v>Ｂ</v>
      </c>
      <c r="U6" s="2202" t="s">
        <v>87</v>
      </c>
      <c r="V6" s="2202"/>
      <c r="W6" s="2202"/>
      <c r="X6" s="2203"/>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204" t="s">
        <v>88</v>
      </c>
      <c r="B7" s="2205"/>
      <c r="C7" s="2205"/>
      <c r="D7" s="2205"/>
      <c r="E7" s="2206" t="str">
        <f t="shared" si="0"/>
        <v>集団資源回収</v>
      </c>
      <c r="F7" s="2207"/>
      <c r="G7" s="2207"/>
      <c r="H7" s="2207"/>
      <c r="I7" s="2207"/>
      <c r="J7" s="2207"/>
      <c r="K7" s="2207"/>
      <c r="L7" s="2207"/>
      <c r="M7" s="2207"/>
      <c r="N7" s="2208"/>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2211" t="s">
        <v>89</v>
      </c>
      <c r="B8" s="2212"/>
      <c r="C8" s="2212"/>
      <c r="D8" s="2212"/>
      <c r="E8" s="2221" t="str">
        <f t="shared" si="0"/>
        <v>環境課</v>
      </c>
      <c r="F8" s="2222"/>
      <c r="G8" s="2222"/>
      <c r="H8" s="2222"/>
      <c r="I8" s="2222"/>
      <c r="J8" s="2222"/>
      <c r="K8" s="2222"/>
      <c r="L8" s="2222"/>
      <c r="M8" s="2222"/>
      <c r="N8" s="2223"/>
      <c r="P8" s="2224" t="s">
        <v>90</v>
      </c>
      <c r="Q8" s="2225"/>
      <c r="R8" s="2225"/>
      <c r="S8" s="2225"/>
      <c r="T8" s="94" t="str">
        <f>LEFT(E87,1)</f>
        <v>Ａ</v>
      </c>
      <c r="U8" s="2226" t="s">
        <v>91</v>
      </c>
      <c r="V8" s="2226"/>
      <c r="W8" s="2226"/>
      <c r="X8" s="222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2228" t="s">
        <v>92</v>
      </c>
      <c r="B9" s="2229"/>
      <c r="C9" s="2229"/>
      <c r="D9" s="2230"/>
      <c r="E9" s="2231" t="str">
        <f t="shared" si="0"/>
        <v>町内会、小・中学校の保護者会、スポーツチームなどの登録団体が新聞、雑誌、段ボール、布類、飲料用紙パックなどの資源物を分別して排出し、協力事業者がこれを回収する。市は登録団体に対し、回収量に応じて奨励金を交付するとともに、協力事業者に対し補助を行う。
また、エネルギー価格高騰の影響を受けた集団資源回収事業協力事業者を支援する。</v>
      </c>
      <c r="F9" s="2232"/>
      <c r="G9" s="2232"/>
      <c r="H9" s="2232"/>
      <c r="I9" s="2232"/>
      <c r="J9" s="2232"/>
      <c r="K9" s="2232"/>
      <c r="L9" s="2232"/>
      <c r="M9" s="2232"/>
      <c r="N9" s="2233"/>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2234" t="s">
        <v>93</v>
      </c>
      <c r="Q10" s="2235"/>
      <c r="R10" s="2235"/>
      <c r="S10" s="2235"/>
      <c r="T10" s="47" t="str">
        <f>LEFT(E89,1)</f>
        <v>Ａ</v>
      </c>
      <c r="U10" s="2226" t="s">
        <v>94</v>
      </c>
      <c r="V10" s="2226"/>
      <c r="W10" s="2226"/>
      <c r="X10" s="222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令和５年度も国の地方創生臨時交付金を活用し、協力事業者に対し補助金単価を５円上げて交付した。また、登録団体に対しても、回収量に応じて１kg当たり3円、総額14,485,956 円の奨励金を交付した。
また、回収について取りこぼし件数が一定数あり、職員で対応することが多く、収集方法等について今後改善が必要である。</v>
      </c>
      <c r="U12" s="2209"/>
      <c r="V12" s="2209"/>
      <c r="W12" s="2209"/>
      <c r="X12" s="22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2211" t="s">
        <v>96</v>
      </c>
      <c r="B14" s="2212"/>
      <c r="C14" s="2212"/>
      <c r="D14" s="2212"/>
      <c r="E14" s="2213" t="str">
        <f>E51</f>
        <v>■市が直接実施  □一部委託  □全部委託・指定管理  □その他</v>
      </c>
      <c r="F14" s="2214"/>
      <c r="G14" s="2214"/>
      <c r="H14" s="2214"/>
      <c r="I14" s="2214"/>
      <c r="J14" s="2214"/>
      <c r="K14" s="2214"/>
      <c r="L14" s="2214"/>
      <c r="M14" s="2214"/>
      <c r="N14" s="2215"/>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2211" t="s">
        <v>97</v>
      </c>
      <c r="B15" s="2212"/>
      <c r="C15" s="2212"/>
      <c r="D15" s="2212"/>
      <c r="E15" s="2213" t="str">
        <f>E52</f>
        <v>□国・県の制度　 ■国・県の制度＋市独自の制度　 □市独自の制度</v>
      </c>
      <c r="F15" s="2214"/>
      <c r="G15" s="2214"/>
      <c r="H15" s="2214"/>
      <c r="I15" s="2214"/>
      <c r="J15" s="2214"/>
      <c r="K15" s="2214"/>
      <c r="L15" s="2214"/>
      <c r="M15" s="2214"/>
      <c r="N15" s="2215"/>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216" t="s">
        <v>98</v>
      </c>
      <c r="B16" s="2217"/>
      <c r="C16" s="2217"/>
      <c r="D16" s="2217"/>
      <c r="E16" s="2218" t="str">
        <f>E53</f>
        <v>新座市集団資源回収事業実施要綱、新座市集団資源回収事業協力事業者補助金交付要綱</v>
      </c>
      <c r="F16" s="2219"/>
      <c r="G16" s="2219"/>
      <c r="H16" s="2219"/>
      <c r="I16" s="2219"/>
      <c r="J16" s="2219"/>
      <c r="K16" s="2219"/>
      <c r="L16" s="2219"/>
      <c r="M16" s="2219"/>
      <c r="N16" s="2220"/>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66042000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66042000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53535566</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12506434</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0.81062908452197091</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新座市集団資源回収事業実施要綱に基づき、登録団体が新聞、雑誌、段ボール、布類、飲料用紙パックなどの資源物を分別して排出し、協力事業者がこれを回収する。
令和4年度から事業復活し、登録団体に対し、回収量に応じて１kg当たり3円の奨励金を交付している。また、新座市集団資源回収事業協力事業者補助金交付要綱に基づき、集団資源回収品目5種類の回収量に応じて補助金を交付した。</v>
      </c>
      <c r="F26" s="136"/>
      <c r="G26" s="136"/>
      <c r="H26" s="136"/>
      <c r="I26" s="136"/>
      <c r="J26" s="136"/>
      <c r="K26" s="136"/>
      <c r="L26" s="136"/>
      <c r="M26" s="136"/>
      <c r="N26" s="137"/>
      <c r="O26" s="20"/>
      <c r="P26" s="2224" t="s">
        <v>118</v>
      </c>
      <c r="Q26" s="2225"/>
      <c r="R26" s="2225"/>
      <c r="S26" s="2236"/>
      <c r="T26" s="71" t="str">
        <f>E105</f>
        <v>今後も、町内会、小・中学校の保護者会、スポーツチームなどの登録団体が新聞、雑誌、段ボール、布類、飲料用紙パックなどの資源物を分別して排出し、協力事業者がこれを回収する。市は登録団体に対し、回収量に応じて奨励金を交付するとともに、協力事業者に対し補助を行っていく。</v>
      </c>
      <c r="U26" s="2209"/>
      <c r="V26" s="2209"/>
      <c r="W26" s="2209"/>
      <c r="X26" s="2210"/>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回収量</v>
      </c>
      <c r="C33" s="131"/>
      <c r="D33" s="23" t="str">
        <f t="shared" ref="D33:E36" si="1">D70</f>
        <v>kg</v>
      </c>
      <c r="E33" s="132">
        <f t="shared" si="1"/>
        <v>5038401</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第3節　環境保全</v>
      </c>
      <c r="F42" s="41"/>
      <c r="G42" s="41"/>
      <c r="H42" s="41"/>
      <c r="I42" s="41"/>
      <c r="J42" s="41"/>
      <c r="K42" s="41"/>
      <c r="L42" s="41"/>
      <c r="M42" s="41"/>
      <c r="N42" s="42"/>
      <c r="AA42" s="10">
        <v>3</v>
      </c>
      <c r="AB42" s="10" t="s">
        <v>45</v>
      </c>
    </row>
    <row r="43" spans="1:35" ht="20.100000000000001" customHeight="1" x14ac:dyDescent="0.15">
      <c r="A43" s="39" t="s">
        <v>85</v>
      </c>
      <c r="B43" s="40"/>
      <c r="C43" s="40"/>
      <c r="D43" s="40"/>
      <c r="E43" s="41" t="str">
        <f>AB43</f>
        <v>施策２　循環型社会の推進</v>
      </c>
      <c r="F43" s="41"/>
      <c r="G43" s="41"/>
      <c r="H43" s="41"/>
      <c r="I43" s="41"/>
      <c r="J43" s="41"/>
      <c r="K43" s="41"/>
      <c r="L43" s="41"/>
      <c r="M43" s="41"/>
      <c r="N43" s="42"/>
      <c r="AA43" s="10">
        <v>2</v>
      </c>
      <c r="AB43" s="10" t="s">
        <v>48</v>
      </c>
    </row>
    <row r="44" spans="1:35" ht="20.100000000000001" customHeight="1" x14ac:dyDescent="0.15">
      <c r="A44" s="2248" t="s">
        <v>88</v>
      </c>
      <c r="B44" s="2249"/>
      <c r="C44" s="2249"/>
      <c r="D44" s="2249"/>
      <c r="E44" s="2250" t="s">
        <v>369</v>
      </c>
      <c r="F44" s="2251"/>
      <c r="G44" s="2251"/>
      <c r="H44" s="2251"/>
      <c r="I44" s="2251"/>
      <c r="J44" s="2251"/>
      <c r="K44" s="2251"/>
      <c r="L44" s="2251"/>
      <c r="M44" s="2251"/>
      <c r="N44" s="2252"/>
    </row>
    <row r="45" spans="1:35" ht="20.100000000000001" customHeight="1" x14ac:dyDescent="0.15">
      <c r="A45" s="2243" t="s">
        <v>89</v>
      </c>
      <c r="B45" s="2244"/>
      <c r="C45" s="2244"/>
      <c r="D45" s="2244"/>
      <c r="E45" s="2253" t="s">
        <v>353</v>
      </c>
      <c r="F45" s="2254"/>
      <c r="G45" s="2254"/>
      <c r="H45" s="2254"/>
      <c r="I45" s="2254"/>
      <c r="J45" s="2254"/>
      <c r="K45" s="2254"/>
      <c r="L45" s="2254"/>
      <c r="M45" s="2254"/>
      <c r="N45" s="2255"/>
    </row>
    <row r="46" spans="1:35" ht="20.100000000000001" customHeight="1" x14ac:dyDescent="0.15">
      <c r="A46" s="2237" t="s">
        <v>92</v>
      </c>
      <c r="B46" s="2238"/>
      <c r="C46" s="2238"/>
      <c r="D46" s="2239"/>
      <c r="E46" s="2240" t="s">
        <v>370</v>
      </c>
      <c r="F46" s="2241"/>
      <c r="G46" s="2241"/>
      <c r="H46" s="2241"/>
      <c r="I46" s="2241"/>
      <c r="J46" s="2241"/>
      <c r="K46" s="2241"/>
      <c r="L46" s="2241"/>
      <c r="M46" s="2241"/>
      <c r="N46" s="2242"/>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2243" t="s">
        <v>96</v>
      </c>
      <c r="B51" s="2244"/>
      <c r="C51" s="2244"/>
      <c r="D51" s="2244"/>
      <c r="E51" s="2245" t="str">
        <f>AA52 &amp; "市が直接実施  " &amp; AB52  &amp; "一部委託  "  &amp; AC52 &amp; "全部委託・指定管理  " &amp; AD52 &amp; "その他"</f>
        <v>■市が直接実施  □一部委託  □全部委託・指定管理  □その他</v>
      </c>
      <c r="F51" s="2246"/>
      <c r="G51" s="2246"/>
      <c r="H51" s="2246"/>
      <c r="I51" s="2246"/>
      <c r="J51" s="2246"/>
      <c r="K51" s="2246"/>
      <c r="L51" s="2246"/>
      <c r="M51" s="2246"/>
      <c r="N51" s="2247"/>
    </row>
    <row r="52" spans="1:40" ht="20.100000000000001" customHeight="1" x14ac:dyDescent="0.15">
      <c r="A52" s="2243" t="s">
        <v>97</v>
      </c>
      <c r="B52" s="2244"/>
      <c r="C52" s="2244"/>
      <c r="D52" s="2244"/>
      <c r="E52" s="2245" t="str">
        <f>AA53 &amp; "国・県の制度　 " &amp; AB53  &amp; "国・県の制度＋市独自の制度　 "  &amp; AC53  &amp; "市独自の制度"</f>
        <v>□国・県の制度　 ■国・県の制度＋市独自の制度　 □市独自の制度</v>
      </c>
      <c r="F52" s="2246"/>
      <c r="G52" s="2246"/>
      <c r="H52" s="2246"/>
      <c r="I52" s="2246"/>
      <c r="J52" s="2246"/>
      <c r="K52" s="2246"/>
      <c r="L52" s="2246"/>
      <c r="M52" s="2246"/>
      <c r="N52" s="2247"/>
      <c r="AA52" s="10" t="s">
        <v>126</v>
      </c>
      <c r="AB52" s="10" t="s">
        <v>127</v>
      </c>
      <c r="AC52" s="10" t="s">
        <v>127</v>
      </c>
      <c r="AD52" s="10" t="s">
        <v>127</v>
      </c>
    </row>
    <row r="53" spans="1:40" ht="20.100000000000001" customHeight="1" thickBot="1" x14ac:dyDescent="0.2">
      <c r="A53" s="2256" t="s">
        <v>98</v>
      </c>
      <c r="B53" s="2257"/>
      <c r="C53" s="2257"/>
      <c r="D53" s="2257"/>
      <c r="E53" s="2258" t="s">
        <v>371</v>
      </c>
      <c r="F53" s="2259"/>
      <c r="G53" s="2259"/>
      <c r="H53" s="2259"/>
      <c r="I53" s="2259"/>
      <c r="J53" s="2259"/>
      <c r="K53" s="2259"/>
      <c r="L53" s="2259"/>
      <c r="M53" s="2259"/>
      <c r="N53" s="2260"/>
      <c r="AA53" s="10" t="s">
        <v>127</v>
      </c>
      <c r="AB53" s="10" t="s">
        <v>126</v>
      </c>
      <c r="AC53" s="10" t="s">
        <v>127</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66042000</v>
      </c>
      <c r="F57" s="122"/>
      <c r="G57" s="122">
        <f>IFERROR(HLOOKUP($AF$38,$AA$56:$AI$57,2,FALSE)*1000,"")</f>
        <v>55779000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69262</v>
      </c>
      <c r="AE57" s="25">
        <v>66042</v>
      </c>
      <c r="AF57" s="25">
        <v>55779</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66042000</v>
      </c>
      <c r="G58" s="17"/>
      <c r="H58" s="18">
        <f>IFERROR(G57-H59,"")</f>
        <v>55779000</v>
      </c>
      <c r="I58" s="17"/>
      <c r="J58" s="18">
        <f>IFERROR(I57-J59,"")</f>
        <v>0</v>
      </c>
      <c r="K58" s="17"/>
      <c r="L58" s="18">
        <f>IFERROR(K57-L59,"")</f>
        <v>0</v>
      </c>
      <c r="M58" s="17"/>
      <c r="N58" s="19">
        <f>IFERROR(M57-N59,"")</f>
        <v>0</v>
      </c>
      <c r="AA58" s="25">
        <v>0</v>
      </c>
      <c r="AB58" s="25">
        <v>0</v>
      </c>
      <c r="AC58" s="25">
        <v>0</v>
      </c>
      <c r="AD58" s="25">
        <v>23357578</v>
      </c>
      <c r="AE58" s="25">
        <v>53535566</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53535566</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12506434</v>
      </c>
      <c r="F61" s="122"/>
      <c r="G61" s="122">
        <f>IFERROR(G57-G60,"")</f>
        <v>55779000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0.81062908452197091</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372</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373</v>
      </c>
      <c r="C70" s="131"/>
      <c r="D70" s="28" t="s">
        <v>374</v>
      </c>
      <c r="E70" s="173">
        <f>IFERROR(HLOOKUP($AE$38,$AA$76:$AI$80,2,FALSE),"")</f>
        <v>5038401</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5038401</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2261" t="s">
        <v>86</v>
      </c>
      <c r="B85" s="2262"/>
      <c r="C85" s="2262"/>
      <c r="D85" s="2262"/>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2261" t="s">
        <v>90</v>
      </c>
      <c r="B87" s="2262"/>
      <c r="C87" s="2262"/>
      <c r="D87" s="2262"/>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2272" t="s">
        <v>93</v>
      </c>
      <c r="B89" s="2273"/>
      <c r="C89" s="2273"/>
      <c r="D89" s="2273"/>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2261" t="s">
        <v>95</v>
      </c>
      <c r="B91" s="2262"/>
      <c r="C91" s="2262"/>
      <c r="D91" s="2263"/>
      <c r="E91" s="190" t="s">
        <v>375</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2261" t="s">
        <v>107</v>
      </c>
      <c r="B98" s="2262"/>
      <c r="C98" s="2262"/>
      <c r="D98" s="2263"/>
      <c r="E98" s="2267" t="s">
        <v>141</v>
      </c>
      <c r="F98" s="2268"/>
      <c r="G98" s="2269" t="s">
        <v>108</v>
      </c>
      <c r="H98" s="2270"/>
      <c r="I98" s="2270"/>
      <c r="J98" s="2270"/>
      <c r="K98" s="2270"/>
      <c r="L98" s="2270"/>
      <c r="M98" s="2270"/>
      <c r="N98" s="2271"/>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2261" t="s">
        <v>118</v>
      </c>
      <c r="B105" s="2262"/>
      <c r="C105" s="2262"/>
      <c r="D105" s="2263"/>
      <c r="E105" s="2264" t="s">
        <v>376</v>
      </c>
      <c r="F105" s="2265"/>
      <c r="G105" s="2265"/>
      <c r="H105" s="2265"/>
      <c r="I105" s="2265"/>
      <c r="J105" s="2265"/>
      <c r="K105" s="2265"/>
      <c r="L105" s="2265"/>
      <c r="M105" s="2265"/>
      <c r="N105" s="2266"/>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2272" t="s">
        <v>82</v>
      </c>
      <c r="Q4" s="2273"/>
      <c r="R4" s="2273"/>
      <c r="S4" s="2273"/>
      <c r="T4" s="47" t="str">
        <f>LEFT(E83,1)</f>
        <v>Ｂ</v>
      </c>
      <c r="U4" s="2274" t="s">
        <v>83</v>
      </c>
      <c r="V4" s="2274"/>
      <c r="W4" s="2274"/>
      <c r="X4" s="2275"/>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第3節　環境保全</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施策２　循環型社会の推進</v>
      </c>
      <c r="F6" s="41"/>
      <c r="G6" s="41"/>
      <c r="H6" s="41"/>
      <c r="I6" s="41"/>
      <c r="J6" s="41"/>
      <c r="K6" s="41"/>
      <c r="L6" s="41"/>
      <c r="M6" s="41"/>
      <c r="N6" s="42"/>
      <c r="P6" s="2261" t="s">
        <v>86</v>
      </c>
      <c r="Q6" s="2262"/>
      <c r="R6" s="2262"/>
      <c r="S6" s="2262"/>
      <c r="T6" s="47" t="str">
        <f>LEFT(E85,1)</f>
        <v>Ａ</v>
      </c>
      <c r="U6" s="2274" t="s">
        <v>87</v>
      </c>
      <c r="V6" s="2274"/>
      <c r="W6" s="2274"/>
      <c r="X6" s="2275"/>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276" t="s">
        <v>88</v>
      </c>
      <c r="B7" s="2277"/>
      <c r="C7" s="2277"/>
      <c r="D7" s="2277"/>
      <c r="E7" s="2278" t="str">
        <f t="shared" si="0"/>
        <v>一般廃棄物（可燃ごみ）収集運搬</v>
      </c>
      <c r="F7" s="2279"/>
      <c r="G7" s="2279"/>
      <c r="H7" s="2279"/>
      <c r="I7" s="2279"/>
      <c r="J7" s="2279"/>
      <c r="K7" s="2279"/>
      <c r="L7" s="2279"/>
      <c r="M7" s="2279"/>
      <c r="N7" s="2280"/>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2283" t="s">
        <v>89</v>
      </c>
      <c r="B8" s="2284"/>
      <c r="C8" s="2284"/>
      <c r="D8" s="2284"/>
      <c r="E8" s="2293" t="str">
        <f t="shared" si="0"/>
        <v>環境課</v>
      </c>
      <c r="F8" s="2294"/>
      <c r="G8" s="2294"/>
      <c r="H8" s="2294"/>
      <c r="I8" s="2294"/>
      <c r="J8" s="2294"/>
      <c r="K8" s="2294"/>
      <c r="L8" s="2294"/>
      <c r="M8" s="2294"/>
      <c r="N8" s="2295"/>
      <c r="P8" s="2296" t="s">
        <v>90</v>
      </c>
      <c r="Q8" s="2297"/>
      <c r="R8" s="2297"/>
      <c r="S8" s="2297"/>
      <c r="T8" s="94" t="str">
        <f>LEFT(E87,1)</f>
        <v>Ａ</v>
      </c>
      <c r="U8" s="2298" t="s">
        <v>91</v>
      </c>
      <c r="V8" s="2298"/>
      <c r="W8" s="2298"/>
      <c r="X8" s="2299"/>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2300" t="s">
        <v>92</v>
      </c>
      <c r="B9" s="2301"/>
      <c r="C9" s="2301"/>
      <c r="D9" s="2302"/>
      <c r="E9" s="2303" t="str">
        <f t="shared" si="0"/>
        <v>一般家庭から排出される可燃ごみについて、市内を２地域に分け各地域週２回の収集体制で、収集運搬業務を委託する。</v>
      </c>
      <c r="F9" s="2304"/>
      <c r="G9" s="2304"/>
      <c r="H9" s="2304"/>
      <c r="I9" s="2304"/>
      <c r="J9" s="2304"/>
      <c r="K9" s="2304"/>
      <c r="L9" s="2304"/>
      <c r="M9" s="2304"/>
      <c r="N9" s="2305"/>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2306" t="s">
        <v>93</v>
      </c>
      <c r="Q10" s="2307"/>
      <c r="R10" s="2307"/>
      <c r="S10" s="2307"/>
      <c r="T10" s="47" t="str">
        <f>LEFT(E89,1)</f>
        <v>Ａ</v>
      </c>
      <c r="U10" s="2298" t="s">
        <v>94</v>
      </c>
      <c r="V10" s="2298"/>
      <c r="W10" s="2298"/>
      <c r="X10" s="2299"/>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実施内容のとおり収集運搬業務を委託し、実施した。
集積所の増加等に伴い人員や車両の不足が考えられる。委託業者と調整し、効率的なごみの収集・運搬体制を確保する必要がある。</v>
      </c>
      <c r="U12" s="2281"/>
      <c r="V12" s="2281"/>
      <c r="W12" s="2281"/>
      <c r="X12" s="2282"/>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2283" t="s">
        <v>96</v>
      </c>
      <c r="B14" s="2284"/>
      <c r="C14" s="2284"/>
      <c r="D14" s="2284"/>
      <c r="E14" s="2285" t="str">
        <f>E51</f>
        <v>□市が直接実施  □一部委託  ■全部委託・指定管理  □その他</v>
      </c>
      <c r="F14" s="2286"/>
      <c r="G14" s="2286"/>
      <c r="H14" s="2286"/>
      <c r="I14" s="2286"/>
      <c r="J14" s="2286"/>
      <c r="K14" s="2286"/>
      <c r="L14" s="2286"/>
      <c r="M14" s="2286"/>
      <c r="N14" s="2287"/>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2283" t="s">
        <v>97</v>
      </c>
      <c r="B15" s="2284"/>
      <c r="C15" s="2284"/>
      <c r="D15" s="2284"/>
      <c r="E15" s="2285" t="str">
        <f>E52</f>
        <v>□国・県の制度　 □国・県の制度＋市独自の制度　 ■市独自の制度</v>
      </c>
      <c r="F15" s="2286"/>
      <c r="G15" s="2286"/>
      <c r="H15" s="2286"/>
      <c r="I15" s="2286"/>
      <c r="J15" s="2286"/>
      <c r="K15" s="2286"/>
      <c r="L15" s="2286"/>
      <c r="M15" s="2286"/>
      <c r="N15" s="2287"/>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288" t="s">
        <v>98</v>
      </c>
      <c r="B16" s="2289"/>
      <c r="C16" s="2289"/>
      <c r="D16" s="2289"/>
      <c r="E16" s="2290" t="str">
        <f>E53</f>
        <v>新座市廃棄物の減量及び適正処理に関する条例</v>
      </c>
      <c r="F16" s="2291"/>
      <c r="G16" s="2291"/>
      <c r="H16" s="2291"/>
      <c r="I16" s="2291"/>
      <c r="J16" s="2291"/>
      <c r="K16" s="2291"/>
      <c r="L16" s="2291"/>
      <c r="M16" s="2291"/>
      <c r="N16" s="2292"/>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215054000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215054000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215053795</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205</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0.99999904675104856</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一般家庭から排出される可燃ごみについて、市内を２地域に分け各地域週２回の収集体制で、収集運搬業務を委託した。
【Ａ地区】業務日数　２０６日（平日１９４日、祝日１１日、特別日１日）
　　　　　車両数　　６台
【Ｂ地区】業務日数　２０６日（平日１９４日、祝日１１日、特別日１日）
　　　　　車両数　　１１台</v>
      </c>
      <c r="F26" s="136"/>
      <c r="G26" s="136"/>
      <c r="H26" s="136"/>
      <c r="I26" s="136"/>
      <c r="J26" s="136"/>
      <c r="K26" s="136"/>
      <c r="L26" s="136"/>
      <c r="M26" s="136"/>
      <c r="N26" s="137"/>
      <c r="O26" s="20"/>
      <c r="P26" s="2296" t="s">
        <v>118</v>
      </c>
      <c r="Q26" s="2297"/>
      <c r="R26" s="2297"/>
      <c r="S26" s="2308"/>
      <c r="T26" s="71" t="str">
        <f>E105</f>
        <v>委託業者と連携して収集運搬業務を進めていく。</v>
      </c>
      <c r="U26" s="2281"/>
      <c r="V26" s="2281"/>
      <c r="W26" s="2281"/>
      <c r="X26" s="2282"/>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業務日数</v>
      </c>
      <c r="C33" s="131"/>
      <c r="D33" s="23" t="str">
        <f t="shared" ref="D33:E36" si="1">D70</f>
        <v>日</v>
      </c>
      <c r="E33" s="129">
        <f t="shared" si="1"/>
        <v>206</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第3節　環境保全</v>
      </c>
      <c r="F42" s="41"/>
      <c r="G42" s="41"/>
      <c r="H42" s="41"/>
      <c r="I42" s="41"/>
      <c r="J42" s="41"/>
      <c r="K42" s="41"/>
      <c r="L42" s="41"/>
      <c r="M42" s="41"/>
      <c r="N42" s="42"/>
      <c r="AA42" s="10">
        <v>3</v>
      </c>
      <c r="AB42" s="10" t="s">
        <v>45</v>
      </c>
    </row>
    <row r="43" spans="1:35" ht="20.100000000000001" customHeight="1" x14ac:dyDescent="0.15">
      <c r="A43" s="39" t="s">
        <v>85</v>
      </c>
      <c r="B43" s="40"/>
      <c r="C43" s="40"/>
      <c r="D43" s="40"/>
      <c r="E43" s="41" t="str">
        <f>AB43</f>
        <v>施策２　循環型社会の推進</v>
      </c>
      <c r="F43" s="41"/>
      <c r="G43" s="41"/>
      <c r="H43" s="41"/>
      <c r="I43" s="41"/>
      <c r="J43" s="41"/>
      <c r="K43" s="41"/>
      <c r="L43" s="41"/>
      <c r="M43" s="41"/>
      <c r="N43" s="42"/>
      <c r="AA43" s="10">
        <v>2</v>
      </c>
      <c r="AB43" s="10" t="s">
        <v>48</v>
      </c>
    </row>
    <row r="44" spans="1:35" ht="20.100000000000001" customHeight="1" x14ac:dyDescent="0.15">
      <c r="A44" s="2320" t="s">
        <v>88</v>
      </c>
      <c r="B44" s="2321"/>
      <c r="C44" s="2321"/>
      <c r="D44" s="2321"/>
      <c r="E44" s="2322" t="s">
        <v>377</v>
      </c>
      <c r="F44" s="2323"/>
      <c r="G44" s="2323"/>
      <c r="H44" s="2323"/>
      <c r="I44" s="2323"/>
      <c r="J44" s="2323"/>
      <c r="K44" s="2323"/>
      <c r="L44" s="2323"/>
      <c r="M44" s="2323"/>
      <c r="N44" s="2324"/>
    </row>
    <row r="45" spans="1:35" ht="20.100000000000001" customHeight="1" x14ac:dyDescent="0.15">
      <c r="A45" s="2315" t="s">
        <v>89</v>
      </c>
      <c r="B45" s="2316"/>
      <c r="C45" s="2316"/>
      <c r="D45" s="2316"/>
      <c r="E45" s="2325" t="s">
        <v>353</v>
      </c>
      <c r="F45" s="2326"/>
      <c r="G45" s="2326"/>
      <c r="H45" s="2326"/>
      <c r="I45" s="2326"/>
      <c r="J45" s="2326"/>
      <c r="K45" s="2326"/>
      <c r="L45" s="2326"/>
      <c r="M45" s="2326"/>
      <c r="N45" s="2327"/>
    </row>
    <row r="46" spans="1:35" ht="20.100000000000001" customHeight="1" x14ac:dyDescent="0.15">
      <c r="A46" s="2309" t="s">
        <v>92</v>
      </c>
      <c r="B46" s="2310"/>
      <c r="C46" s="2310"/>
      <c r="D46" s="2311"/>
      <c r="E46" s="2312" t="s">
        <v>378</v>
      </c>
      <c r="F46" s="2313"/>
      <c r="G46" s="2313"/>
      <c r="H46" s="2313"/>
      <c r="I46" s="2313"/>
      <c r="J46" s="2313"/>
      <c r="K46" s="2313"/>
      <c r="L46" s="2313"/>
      <c r="M46" s="2313"/>
      <c r="N46" s="2314"/>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2315" t="s">
        <v>96</v>
      </c>
      <c r="B51" s="2316"/>
      <c r="C51" s="2316"/>
      <c r="D51" s="2316"/>
      <c r="E51" s="2317" t="str">
        <f>AA52 &amp; "市が直接実施  " &amp; AB52  &amp; "一部委託  "  &amp; AC52 &amp; "全部委託・指定管理  " &amp; AD52 &amp; "その他"</f>
        <v>□市が直接実施  □一部委託  ■全部委託・指定管理  □その他</v>
      </c>
      <c r="F51" s="2318"/>
      <c r="G51" s="2318"/>
      <c r="H51" s="2318"/>
      <c r="I51" s="2318"/>
      <c r="J51" s="2318"/>
      <c r="K51" s="2318"/>
      <c r="L51" s="2318"/>
      <c r="M51" s="2318"/>
      <c r="N51" s="2319"/>
    </row>
    <row r="52" spans="1:40" ht="20.100000000000001" customHeight="1" x14ac:dyDescent="0.15">
      <c r="A52" s="2315" t="s">
        <v>97</v>
      </c>
      <c r="B52" s="2316"/>
      <c r="C52" s="2316"/>
      <c r="D52" s="2316"/>
      <c r="E52" s="2317" t="str">
        <f>AA53 &amp; "国・県の制度　 " &amp; AB53  &amp; "国・県の制度＋市独自の制度　 "  &amp; AC53  &amp; "市独自の制度"</f>
        <v>□国・県の制度　 □国・県の制度＋市独自の制度　 ■市独自の制度</v>
      </c>
      <c r="F52" s="2318"/>
      <c r="G52" s="2318"/>
      <c r="H52" s="2318"/>
      <c r="I52" s="2318"/>
      <c r="J52" s="2318"/>
      <c r="K52" s="2318"/>
      <c r="L52" s="2318"/>
      <c r="M52" s="2318"/>
      <c r="N52" s="2319"/>
      <c r="AA52" s="10" t="s">
        <v>127</v>
      </c>
      <c r="AB52" s="10" t="s">
        <v>127</v>
      </c>
      <c r="AC52" s="10" t="s">
        <v>126</v>
      </c>
      <c r="AD52" s="10" t="s">
        <v>127</v>
      </c>
    </row>
    <row r="53" spans="1:40" ht="20.100000000000001" customHeight="1" thickBot="1" x14ac:dyDescent="0.2">
      <c r="A53" s="2328" t="s">
        <v>98</v>
      </c>
      <c r="B53" s="2329"/>
      <c r="C53" s="2329"/>
      <c r="D53" s="2329"/>
      <c r="E53" s="2330" t="s">
        <v>379</v>
      </c>
      <c r="F53" s="2331"/>
      <c r="G53" s="2331"/>
      <c r="H53" s="2331"/>
      <c r="I53" s="2331"/>
      <c r="J53" s="2331"/>
      <c r="K53" s="2331"/>
      <c r="L53" s="2331"/>
      <c r="M53" s="2331"/>
      <c r="N53" s="2332"/>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215054000</v>
      </c>
      <c r="F57" s="122"/>
      <c r="G57" s="122">
        <f>IFERROR(HLOOKUP($AF$38,$AA$56:$AI$57,2,FALSE)*1000,"")</f>
        <v>224711000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211698</v>
      </c>
      <c r="AE57" s="25">
        <v>215054</v>
      </c>
      <c r="AF57" s="25">
        <v>224711</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215054000</v>
      </c>
      <c r="G58" s="17"/>
      <c r="H58" s="18">
        <f>IFERROR(G57-H59,"")</f>
        <v>224711000</v>
      </c>
      <c r="I58" s="17"/>
      <c r="J58" s="18">
        <f>IFERROR(I57-J59,"")</f>
        <v>0</v>
      </c>
      <c r="K58" s="17"/>
      <c r="L58" s="18">
        <f>IFERROR(K57-L59,"")</f>
        <v>0</v>
      </c>
      <c r="M58" s="17"/>
      <c r="N58" s="19">
        <f>IFERROR(M57-N59,"")</f>
        <v>0</v>
      </c>
      <c r="AA58" s="25">
        <v>0</v>
      </c>
      <c r="AB58" s="25">
        <v>0</v>
      </c>
      <c r="AC58" s="25">
        <v>0</v>
      </c>
      <c r="AD58" s="25">
        <v>120993537</v>
      </c>
      <c r="AE58" s="25">
        <v>215053795</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215053795</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205</v>
      </c>
      <c r="F61" s="122"/>
      <c r="G61" s="122">
        <f>IFERROR(G57-G60,"")</f>
        <v>224711000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0.99999904675104856</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380</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381</v>
      </c>
      <c r="C70" s="131"/>
      <c r="D70" s="28" t="s">
        <v>382</v>
      </c>
      <c r="E70" s="173">
        <f>IFERROR(HLOOKUP($AE$38,$AA$76:$AI$80,2,FALSE),"")</f>
        <v>206</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206</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2333" t="s">
        <v>86</v>
      </c>
      <c r="B85" s="2334"/>
      <c r="C85" s="2334"/>
      <c r="D85" s="2334"/>
      <c r="E85" s="175" t="s">
        <v>217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2333" t="s">
        <v>90</v>
      </c>
      <c r="B87" s="2334"/>
      <c r="C87" s="2334"/>
      <c r="D87" s="2334"/>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2344" t="s">
        <v>93</v>
      </c>
      <c r="B89" s="2345"/>
      <c r="C89" s="2345"/>
      <c r="D89" s="2345"/>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2333" t="s">
        <v>95</v>
      </c>
      <c r="B91" s="2334"/>
      <c r="C91" s="2334"/>
      <c r="D91" s="2335"/>
      <c r="E91" s="190" t="s">
        <v>383</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2333" t="s">
        <v>107</v>
      </c>
      <c r="B98" s="2334"/>
      <c r="C98" s="2334"/>
      <c r="D98" s="2335"/>
      <c r="E98" s="2339" t="s">
        <v>141</v>
      </c>
      <c r="F98" s="2340"/>
      <c r="G98" s="2341" t="s">
        <v>108</v>
      </c>
      <c r="H98" s="2342"/>
      <c r="I98" s="2342"/>
      <c r="J98" s="2342"/>
      <c r="K98" s="2342"/>
      <c r="L98" s="2342"/>
      <c r="M98" s="2342"/>
      <c r="N98" s="2343"/>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2333" t="s">
        <v>118</v>
      </c>
      <c r="B105" s="2334"/>
      <c r="C105" s="2334"/>
      <c r="D105" s="2335"/>
      <c r="E105" s="2336" t="s">
        <v>384</v>
      </c>
      <c r="F105" s="2337"/>
      <c r="G105" s="2337"/>
      <c r="H105" s="2337"/>
      <c r="I105" s="2337"/>
      <c r="J105" s="2337"/>
      <c r="K105" s="2337"/>
      <c r="L105" s="2337"/>
      <c r="M105" s="2337"/>
      <c r="N105" s="2338"/>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2344" t="s">
        <v>82</v>
      </c>
      <c r="Q4" s="2345"/>
      <c r="R4" s="2345"/>
      <c r="S4" s="2345"/>
      <c r="T4" s="47" t="str">
        <f>LEFT(E83,1)</f>
        <v>Ｂ</v>
      </c>
      <c r="U4" s="2346" t="s">
        <v>83</v>
      </c>
      <c r="V4" s="2346"/>
      <c r="W4" s="2346"/>
      <c r="X4" s="234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第3節　環境保全</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施策２　循環型社会の推進</v>
      </c>
      <c r="F6" s="41"/>
      <c r="G6" s="41"/>
      <c r="H6" s="41"/>
      <c r="I6" s="41"/>
      <c r="J6" s="41"/>
      <c r="K6" s="41"/>
      <c r="L6" s="41"/>
      <c r="M6" s="41"/>
      <c r="N6" s="42"/>
      <c r="P6" s="2333" t="s">
        <v>86</v>
      </c>
      <c r="Q6" s="2334"/>
      <c r="R6" s="2334"/>
      <c r="S6" s="2334"/>
      <c r="T6" s="47" t="str">
        <f>LEFT(E85,1)</f>
        <v>Ａ</v>
      </c>
      <c r="U6" s="2346" t="s">
        <v>87</v>
      </c>
      <c r="V6" s="2346"/>
      <c r="W6" s="2346"/>
      <c r="X6" s="234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348" t="s">
        <v>88</v>
      </c>
      <c r="B7" s="2349"/>
      <c r="C7" s="2349"/>
      <c r="D7" s="2349"/>
      <c r="E7" s="2350" t="str">
        <f t="shared" si="0"/>
        <v>一般廃棄物（不燃ごみ）収集運搬</v>
      </c>
      <c r="F7" s="2351"/>
      <c r="G7" s="2351"/>
      <c r="H7" s="2351"/>
      <c r="I7" s="2351"/>
      <c r="J7" s="2351"/>
      <c r="K7" s="2351"/>
      <c r="L7" s="2351"/>
      <c r="M7" s="2351"/>
      <c r="N7" s="2352"/>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2355" t="s">
        <v>89</v>
      </c>
      <c r="B8" s="2356"/>
      <c r="C8" s="2356"/>
      <c r="D8" s="2356"/>
      <c r="E8" s="2365" t="str">
        <f t="shared" si="0"/>
        <v>環境課</v>
      </c>
      <c r="F8" s="2366"/>
      <c r="G8" s="2366"/>
      <c r="H8" s="2366"/>
      <c r="I8" s="2366"/>
      <c r="J8" s="2366"/>
      <c r="K8" s="2366"/>
      <c r="L8" s="2366"/>
      <c r="M8" s="2366"/>
      <c r="N8" s="2367"/>
      <c r="P8" s="2368" t="s">
        <v>90</v>
      </c>
      <c r="Q8" s="2369"/>
      <c r="R8" s="2369"/>
      <c r="S8" s="2369"/>
      <c r="T8" s="94" t="str">
        <f>LEFT(E87,1)</f>
        <v>Ａ</v>
      </c>
      <c r="U8" s="2370" t="s">
        <v>91</v>
      </c>
      <c r="V8" s="2370"/>
      <c r="W8" s="2370"/>
      <c r="X8" s="2371"/>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2372" t="s">
        <v>92</v>
      </c>
      <c r="B9" s="2373"/>
      <c r="C9" s="2373"/>
      <c r="D9" s="2374"/>
      <c r="E9" s="2375" t="str">
        <f t="shared" si="0"/>
        <v>一般家庭から排出される不燃ごみ及び有害ごみについて、市内を１０地域に分け各地域２週間に１回の収集体制で、収集運搬業務を委託する。</v>
      </c>
      <c r="F9" s="2376"/>
      <c r="G9" s="2376"/>
      <c r="H9" s="2376"/>
      <c r="I9" s="2376"/>
      <c r="J9" s="2376"/>
      <c r="K9" s="2376"/>
      <c r="L9" s="2376"/>
      <c r="M9" s="2376"/>
      <c r="N9" s="2377"/>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2378" t="s">
        <v>93</v>
      </c>
      <c r="Q10" s="2379"/>
      <c r="R10" s="2379"/>
      <c r="S10" s="2379"/>
      <c r="T10" s="47" t="str">
        <f>LEFT(E89,1)</f>
        <v>Ａ</v>
      </c>
      <c r="U10" s="2370" t="s">
        <v>94</v>
      </c>
      <c r="V10" s="2370"/>
      <c r="W10" s="2370"/>
      <c r="X10" s="2371"/>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実施内容のとおり収集運搬業務を委託し、実施した。
集積所の増加等に伴い人員や車両の不足が考えられる。委託業者と調整し、効率的なごみの収集・運搬体制を確保する必要がある。</v>
      </c>
      <c r="U12" s="2353"/>
      <c r="V12" s="2353"/>
      <c r="W12" s="2353"/>
      <c r="X12" s="2354"/>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2355" t="s">
        <v>96</v>
      </c>
      <c r="B14" s="2356"/>
      <c r="C14" s="2356"/>
      <c r="D14" s="2356"/>
      <c r="E14" s="2357" t="str">
        <f>E51</f>
        <v>□市が直接実施  □一部委託  ■全部委託・指定管理  □その他</v>
      </c>
      <c r="F14" s="2358"/>
      <c r="G14" s="2358"/>
      <c r="H14" s="2358"/>
      <c r="I14" s="2358"/>
      <c r="J14" s="2358"/>
      <c r="K14" s="2358"/>
      <c r="L14" s="2358"/>
      <c r="M14" s="2358"/>
      <c r="N14" s="2359"/>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2355" t="s">
        <v>97</v>
      </c>
      <c r="B15" s="2356"/>
      <c r="C15" s="2356"/>
      <c r="D15" s="2356"/>
      <c r="E15" s="2357" t="str">
        <f>E52</f>
        <v>□国・県の制度　 □国・県の制度＋市独自の制度　 ■市独自の制度</v>
      </c>
      <c r="F15" s="2358"/>
      <c r="G15" s="2358"/>
      <c r="H15" s="2358"/>
      <c r="I15" s="2358"/>
      <c r="J15" s="2358"/>
      <c r="K15" s="2358"/>
      <c r="L15" s="2358"/>
      <c r="M15" s="2358"/>
      <c r="N15" s="2359"/>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360" t="s">
        <v>98</v>
      </c>
      <c r="B16" s="2361"/>
      <c r="C16" s="2361"/>
      <c r="D16" s="2361"/>
      <c r="E16" s="2362" t="str">
        <f>E53</f>
        <v>新座市廃棄物の減量及び適正処理に関する条例</v>
      </c>
      <c r="F16" s="2363"/>
      <c r="G16" s="2363"/>
      <c r="H16" s="2363"/>
      <c r="I16" s="2363"/>
      <c r="J16" s="2363"/>
      <c r="K16" s="2363"/>
      <c r="L16" s="2363"/>
      <c r="M16" s="2363"/>
      <c r="N16" s="2364"/>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63396000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63396000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63395578</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422</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0.99999334342860746</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一般家庭から排出される不燃ごみ及び有害ごみについて、市内を１０地域に分け各地域２週間に１回の収集体制で、収集運搬業務を委託した。</v>
      </c>
      <c r="F26" s="136"/>
      <c r="G26" s="136"/>
      <c r="H26" s="136"/>
      <c r="I26" s="136"/>
      <c r="J26" s="136"/>
      <c r="K26" s="136"/>
      <c r="L26" s="136"/>
      <c r="M26" s="136"/>
      <c r="N26" s="137"/>
      <c r="O26" s="20"/>
      <c r="P26" s="2368" t="s">
        <v>118</v>
      </c>
      <c r="Q26" s="2369"/>
      <c r="R26" s="2369"/>
      <c r="S26" s="2380"/>
      <c r="T26" s="71" t="str">
        <f>E105</f>
        <v>委託業者と連携して収集運搬業務を進めていく。</v>
      </c>
      <c r="U26" s="2353"/>
      <c r="V26" s="2353"/>
      <c r="W26" s="2353"/>
      <c r="X26" s="2354"/>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業務日数</v>
      </c>
      <c r="C33" s="131"/>
      <c r="D33" s="23" t="str">
        <f t="shared" ref="D33:E36" si="1">D70</f>
        <v>日</v>
      </c>
      <c r="E33" s="129">
        <f t="shared" si="1"/>
        <v>255</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第3節　環境保全</v>
      </c>
      <c r="F42" s="41"/>
      <c r="G42" s="41"/>
      <c r="H42" s="41"/>
      <c r="I42" s="41"/>
      <c r="J42" s="41"/>
      <c r="K42" s="41"/>
      <c r="L42" s="41"/>
      <c r="M42" s="41"/>
      <c r="N42" s="42"/>
      <c r="AA42" s="10">
        <v>3</v>
      </c>
      <c r="AB42" s="10" t="s">
        <v>45</v>
      </c>
    </row>
    <row r="43" spans="1:35" ht="20.100000000000001" customHeight="1" x14ac:dyDescent="0.15">
      <c r="A43" s="39" t="s">
        <v>85</v>
      </c>
      <c r="B43" s="40"/>
      <c r="C43" s="40"/>
      <c r="D43" s="40"/>
      <c r="E43" s="41" t="str">
        <f>AB43</f>
        <v>施策２　循環型社会の推進</v>
      </c>
      <c r="F43" s="41"/>
      <c r="G43" s="41"/>
      <c r="H43" s="41"/>
      <c r="I43" s="41"/>
      <c r="J43" s="41"/>
      <c r="K43" s="41"/>
      <c r="L43" s="41"/>
      <c r="M43" s="41"/>
      <c r="N43" s="42"/>
      <c r="AA43" s="10">
        <v>2</v>
      </c>
      <c r="AB43" s="10" t="s">
        <v>48</v>
      </c>
    </row>
    <row r="44" spans="1:35" ht="20.100000000000001" customHeight="1" x14ac:dyDescent="0.15">
      <c r="A44" s="2392" t="s">
        <v>88</v>
      </c>
      <c r="B44" s="2393"/>
      <c r="C44" s="2393"/>
      <c r="D44" s="2393"/>
      <c r="E44" s="2394" t="s">
        <v>385</v>
      </c>
      <c r="F44" s="2395"/>
      <c r="G44" s="2395"/>
      <c r="H44" s="2395"/>
      <c r="I44" s="2395"/>
      <c r="J44" s="2395"/>
      <c r="K44" s="2395"/>
      <c r="L44" s="2395"/>
      <c r="M44" s="2395"/>
      <c r="N44" s="2396"/>
    </row>
    <row r="45" spans="1:35" ht="20.100000000000001" customHeight="1" x14ac:dyDescent="0.15">
      <c r="A45" s="2387" t="s">
        <v>89</v>
      </c>
      <c r="B45" s="2388"/>
      <c r="C45" s="2388"/>
      <c r="D45" s="2388"/>
      <c r="E45" s="2397" t="s">
        <v>353</v>
      </c>
      <c r="F45" s="2398"/>
      <c r="G45" s="2398"/>
      <c r="H45" s="2398"/>
      <c r="I45" s="2398"/>
      <c r="J45" s="2398"/>
      <c r="K45" s="2398"/>
      <c r="L45" s="2398"/>
      <c r="M45" s="2398"/>
      <c r="N45" s="2399"/>
    </row>
    <row r="46" spans="1:35" ht="20.100000000000001" customHeight="1" x14ac:dyDescent="0.15">
      <c r="A46" s="2381" t="s">
        <v>92</v>
      </c>
      <c r="B46" s="2382"/>
      <c r="C46" s="2382"/>
      <c r="D46" s="2383"/>
      <c r="E46" s="2384" t="s">
        <v>386</v>
      </c>
      <c r="F46" s="2385"/>
      <c r="G46" s="2385"/>
      <c r="H46" s="2385"/>
      <c r="I46" s="2385"/>
      <c r="J46" s="2385"/>
      <c r="K46" s="2385"/>
      <c r="L46" s="2385"/>
      <c r="M46" s="2385"/>
      <c r="N46" s="2386"/>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2387" t="s">
        <v>96</v>
      </c>
      <c r="B51" s="2388"/>
      <c r="C51" s="2388"/>
      <c r="D51" s="2388"/>
      <c r="E51" s="2389" t="str">
        <f>AA52 &amp; "市が直接実施  " &amp; AB52  &amp; "一部委託  "  &amp; AC52 &amp; "全部委託・指定管理  " &amp; AD52 &amp; "その他"</f>
        <v>□市が直接実施  □一部委託  ■全部委託・指定管理  □その他</v>
      </c>
      <c r="F51" s="2390"/>
      <c r="G51" s="2390"/>
      <c r="H51" s="2390"/>
      <c r="I51" s="2390"/>
      <c r="J51" s="2390"/>
      <c r="K51" s="2390"/>
      <c r="L51" s="2390"/>
      <c r="M51" s="2390"/>
      <c r="N51" s="2391"/>
    </row>
    <row r="52" spans="1:40" ht="20.100000000000001" customHeight="1" x14ac:dyDescent="0.15">
      <c r="A52" s="2387" t="s">
        <v>97</v>
      </c>
      <c r="B52" s="2388"/>
      <c r="C52" s="2388"/>
      <c r="D52" s="2388"/>
      <c r="E52" s="2389" t="str">
        <f>AA53 &amp; "国・県の制度　 " &amp; AB53  &amp; "国・県の制度＋市独自の制度　 "  &amp; AC53  &amp; "市独自の制度"</f>
        <v>□国・県の制度　 □国・県の制度＋市独自の制度　 ■市独自の制度</v>
      </c>
      <c r="F52" s="2390"/>
      <c r="G52" s="2390"/>
      <c r="H52" s="2390"/>
      <c r="I52" s="2390"/>
      <c r="J52" s="2390"/>
      <c r="K52" s="2390"/>
      <c r="L52" s="2390"/>
      <c r="M52" s="2390"/>
      <c r="N52" s="2391"/>
      <c r="AA52" s="10" t="s">
        <v>127</v>
      </c>
      <c r="AB52" s="10" t="s">
        <v>127</v>
      </c>
      <c r="AC52" s="10" t="s">
        <v>126</v>
      </c>
      <c r="AD52" s="10" t="s">
        <v>127</v>
      </c>
    </row>
    <row r="53" spans="1:40" ht="20.100000000000001" customHeight="1" thickBot="1" x14ac:dyDescent="0.2">
      <c r="A53" s="2400" t="s">
        <v>98</v>
      </c>
      <c r="B53" s="2401"/>
      <c r="C53" s="2401"/>
      <c r="D53" s="2401"/>
      <c r="E53" s="2402" t="s">
        <v>379</v>
      </c>
      <c r="F53" s="2403"/>
      <c r="G53" s="2403"/>
      <c r="H53" s="2403"/>
      <c r="I53" s="2403"/>
      <c r="J53" s="2403"/>
      <c r="K53" s="2403"/>
      <c r="L53" s="2403"/>
      <c r="M53" s="2403"/>
      <c r="N53" s="2404"/>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63396000</v>
      </c>
      <c r="F57" s="122"/>
      <c r="G57" s="122">
        <f>IFERROR(HLOOKUP($AF$38,$AA$56:$AI$57,2,FALSE)*1000,"")</f>
        <v>66035000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59590</v>
      </c>
      <c r="AE57" s="25">
        <v>63396</v>
      </c>
      <c r="AF57" s="25">
        <v>66035</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63396000</v>
      </c>
      <c r="G58" s="17"/>
      <c r="H58" s="18">
        <f>IFERROR(G57-H59,"")</f>
        <v>66035000</v>
      </c>
      <c r="I58" s="17"/>
      <c r="J58" s="18">
        <f>IFERROR(I57-J59,"")</f>
        <v>0</v>
      </c>
      <c r="K58" s="17"/>
      <c r="L58" s="18">
        <f>IFERROR(K57-L59,"")</f>
        <v>0</v>
      </c>
      <c r="M58" s="17"/>
      <c r="N58" s="19">
        <f>IFERROR(M57-N59,"")</f>
        <v>0</v>
      </c>
      <c r="AA58" s="25">
        <v>0</v>
      </c>
      <c r="AB58" s="25">
        <v>0</v>
      </c>
      <c r="AC58" s="25">
        <v>0</v>
      </c>
      <c r="AD58" s="25">
        <v>34004620</v>
      </c>
      <c r="AE58" s="25">
        <v>63395578</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63395578</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422</v>
      </c>
      <c r="F61" s="122"/>
      <c r="G61" s="122">
        <f>IFERROR(G57-G60,"")</f>
        <v>66035000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0.99999334342860746</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387</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381</v>
      </c>
      <c r="C70" s="131"/>
      <c r="D70" s="28" t="s">
        <v>382</v>
      </c>
      <c r="E70" s="173">
        <f>IFERROR(HLOOKUP($AE$38,$AA$76:$AI$80,2,FALSE),"")</f>
        <v>255</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255</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2405" t="s">
        <v>86</v>
      </c>
      <c r="B85" s="2406"/>
      <c r="C85" s="2406"/>
      <c r="D85" s="2406"/>
      <c r="E85" s="175" t="s">
        <v>217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2405" t="s">
        <v>90</v>
      </c>
      <c r="B87" s="2406"/>
      <c r="C87" s="2406"/>
      <c r="D87" s="2406"/>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2416" t="s">
        <v>93</v>
      </c>
      <c r="B89" s="2417"/>
      <c r="C89" s="2417"/>
      <c r="D89" s="2417"/>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2405" t="s">
        <v>95</v>
      </c>
      <c r="B91" s="2406"/>
      <c r="C91" s="2406"/>
      <c r="D91" s="2407"/>
      <c r="E91" s="190" t="s">
        <v>383</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2405" t="s">
        <v>107</v>
      </c>
      <c r="B98" s="2406"/>
      <c r="C98" s="2406"/>
      <c r="D98" s="2407"/>
      <c r="E98" s="2411" t="s">
        <v>141</v>
      </c>
      <c r="F98" s="2412"/>
      <c r="G98" s="2413" t="s">
        <v>108</v>
      </c>
      <c r="H98" s="2414"/>
      <c r="I98" s="2414"/>
      <c r="J98" s="2414"/>
      <c r="K98" s="2414"/>
      <c r="L98" s="2414"/>
      <c r="M98" s="2414"/>
      <c r="N98" s="2415"/>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2405" t="s">
        <v>118</v>
      </c>
      <c r="B105" s="2406"/>
      <c r="C105" s="2406"/>
      <c r="D105" s="2407"/>
      <c r="E105" s="2408" t="s">
        <v>384</v>
      </c>
      <c r="F105" s="2409"/>
      <c r="G105" s="2409"/>
      <c r="H105" s="2409"/>
      <c r="I105" s="2409"/>
      <c r="J105" s="2409"/>
      <c r="K105" s="2409"/>
      <c r="L105" s="2409"/>
      <c r="M105" s="2409"/>
      <c r="N105" s="2410"/>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2416" t="s">
        <v>82</v>
      </c>
      <c r="Q4" s="2417"/>
      <c r="R4" s="2417"/>
      <c r="S4" s="2417"/>
      <c r="T4" s="47" t="str">
        <f>LEFT(E83,1)</f>
        <v>Ｂ</v>
      </c>
      <c r="U4" s="2418" t="s">
        <v>83</v>
      </c>
      <c r="V4" s="2418"/>
      <c r="W4" s="2418"/>
      <c r="X4" s="2419"/>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第3節　環境保全</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施策２　循環型社会の推進</v>
      </c>
      <c r="F6" s="41"/>
      <c r="G6" s="41"/>
      <c r="H6" s="41"/>
      <c r="I6" s="41"/>
      <c r="J6" s="41"/>
      <c r="K6" s="41"/>
      <c r="L6" s="41"/>
      <c r="M6" s="41"/>
      <c r="N6" s="42"/>
      <c r="P6" s="2405" t="s">
        <v>86</v>
      </c>
      <c r="Q6" s="2406"/>
      <c r="R6" s="2406"/>
      <c r="S6" s="2406"/>
      <c r="T6" s="47" t="str">
        <f>LEFT(E85,1)</f>
        <v>Ａ</v>
      </c>
      <c r="U6" s="2418" t="s">
        <v>87</v>
      </c>
      <c r="V6" s="2418"/>
      <c r="W6" s="2418"/>
      <c r="X6" s="2419"/>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420" t="s">
        <v>88</v>
      </c>
      <c r="B7" s="2421"/>
      <c r="C7" s="2421"/>
      <c r="D7" s="2421"/>
      <c r="E7" s="2422" t="str">
        <f t="shared" si="0"/>
        <v>一般廃棄物（リサイクル資源）収集運搬</v>
      </c>
      <c r="F7" s="2423"/>
      <c r="G7" s="2423"/>
      <c r="H7" s="2423"/>
      <c r="I7" s="2423"/>
      <c r="J7" s="2423"/>
      <c r="K7" s="2423"/>
      <c r="L7" s="2423"/>
      <c r="M7" s="2423"/>
      <c r="N7" s="2424"/>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2427" t="s">
        <v>89</v>
      </c>
      <c r="B8" s="2428"/>
      <c r="C8" s="2428"/>
      <c r="D8" s="2428"/>
      <c r="E8" s="2437" t="str">
        <f t="shared" si="0"/>
        <v>環境課</v>
      </c>
      <c r="F8" s="2438"/>
      <c r="G8" s="2438"/>
      <c r="H8" s="2438"/>
      <c r="I8" s="2438"/>
      <c r="J8" s="2438"/>
      <c r="K8" s="2438"/>
      <c r="L8" s="2438"/>
      <c r="M8" s="2438"/>
      <c r="N8" s="2439"/>
      <c r="P8" s="2440" t="s">
        <v>90</v>
      </c>
      <c r="Q8" s="2441"/>
      <c r="R8" s="2441"/>
      <c r="S8" s="2441"/>
      <c r="T8" s="94" t="str">
        <f>LEFT(E87,1)</f>
        <v>Ａ</v>
      </c>
      <c r="U8" s="2442" t="s">
        <v>91</v>
      </c>
      <c r="V8" s="2442"/>
      <c r="W8" s="2442"/>
      <c r="X8" s="2443"/>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2444" t="s">
        <v>92</v>
      </c>
      <c r="B9" s="2445"/>
      <c r="C9" s="2445"/>
      <c r="D9" s="2446"/>
      <c r="E9" s="2447" t="str">
        <f t="shared" si="0"/>
        <v>一般家庭からリサイクル資源として排出されるビン、カン、ペットボトル及び資源プラスチックについて、市内を６地域に分け各地域週１回の収集体制で、収集運搬業務を委託する。</v>
      </c>
      <c r="F9" s="2448"/>
      <c r="G9" s="2448"/>
      <c r="H9" s="2448"/>
      <c r="I9" s="2448"/>
      <c r="J9" s="2448"/>
      <c r="K9" s="2448"/>
      <c r="L9" s="2448"/>
      <c r="M9" s="2448"/>
      <c r="N9" s="2449"/>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2450" t="s">
        <v>93</v>
      </c>
      <c r="Q10" s="2451"/>
      <c r="R10" s="2451"/>
      <c r="S10" s="2451"/>
      <c r="T10" s="47" t="str">
        <f>LEFT(E89,1)</f>
        <v>Ａ</v>
      </c>
      <c r="U10" s="2442" t="s">
        <v>94</v>
      </c>
      <c r="V10" s="2442"/>
      <c r="W10" s="2442"/>
      <c r="X10" s="2443"/>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実施内容のとおり収集運搬業務を委託し、実施した。
集積所の増加等に伴い人員や車両の不足が考えられる。委託業者と調整し、効率的なごみの収集・運搬体制を確保する必要がある。</v>
      </c>
      <c r="U12" s="2425"/>
      <c r="V12" s="2425"/>
      <c r="W12" s="2425"/>
      <c r="X12" s="2426"/>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2427" t="s">
        <v>96</v>
      </c>
      <c r="B14" s="2428"/>
      <c r="C14" s="2428"/>
      <c r="D14" s="2428"/>
      <c r="E14" s="2429" t="str">
        <f>E51</f>
        <v>□市が直接実施  □一部委託  ■全部委託・指定管理  □その他</v>
      </c>
      <c r="F14" s="2430"/>
      <c r="G14" s="2430"/>
      <c r="H14" s="2430"/>
      <c r="I14" s="2430"/>
      <c r="J14" s="2430"/>
      <c r="K14" s="2430"/>
      <c r="L14" s="2430"/>
      <c r="M14" s="2430"/>
      <c r="N14" s="2431"/>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2427" t="s">
        <v>97</v>
      </c>
      <c r="B15" s="2428"/>
      <c r="C15" s="2428"/>
      <c r="D15" s="2428"/>
      <c r="E15" s="2429" t="str">
        <f>E52</f>
        <v>□国・県の制度　 □国・県の制度＋市独自の制度　 ■市独自の制度</v>
      </c>
      <c r="F15" s="2430"/>
      <c r="G15" s="2430"/>
      <c r="H15" s="2430"/>
      <c r="I15" s="2430"/>
      <c r="J15" s="2430"/>
      <c r="K15" s="2430"/>
      <c r="L15" s="2430"/>
      <c r="M15" s="2430"/>
      <c r="N15" s="2431"/>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432" t="s">
        <v>98</v>
      </c>
      <c r="B16" s="2433"/>
      <c r="C16" s="2433"/>
      <c r="D16" s="2433"/>
      <c r="E16" s="2434" t="str">
        <f>E53</f>
        <v>新座市廃棄物の減量及び適正処理に関する条例</v>
      </c>
      <c r="F16" s="2435"/>
      <c r="G16" s="2435"/>
      <c r="H16" s="2435"/>
      <c r="I16" s="2435"/>
      <c r="J16" s="2435"/>
      <c r="K16" s="2435"/>
      <c r="L16" s="2435"/>
      <c r="M16" s="2435"/>
      <c r="N16" s="2436"/>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240817000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240817000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240770222</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46778</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0.99980575291611473</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一般家庭からリサイクル資源として排出されるビン、カン、ペットボトル及び資源プラスチックについて、市内を６地域に分け各地域週１回の収集体制で、収集運搬業務を委託した。</v>
      </c>
      <c r="F26" s="136"/>
      <c r="G26" s="136"/>
      <c r="H26" s="136"/>
      <c r="I26" s="136"/>
      <c r="J26" s="136"/>
      <c r="K26" s="136"/>
      <c r="L26" s="136"/>
      <c r="M26" s="136"/>
      <c r="N26" s="137"/>
      <c r="O26" s="20"/>
      <c r="P26" s="2440" t="s">
        <v>118</v>
      </c>
      <c r="Q26" s="2441"/>
      <c r="R26" s="2441"/>
      <c r="S26" s="2452"/>
      <c r="T26" s="71" t="str">
        <f>E105</f>
        <v>委託業者と連携して収集運搬業務を進めていく。</v>
      </c>
      <c r="U26" s="2425"/>
      <c r="V26" s="2425"/>
      <c r="W26" s="2425"/>
      <c r="X26" s="2426"/>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業務日数</v>
      </c>
      <c r="C33" s="131"/>
      <c r="D33" s="23" t="str">
        <f t="shared" ref="D33:E36" si="1">D70</f>
        <v>日</v>
      </c>
      <c r="E33" s="129">
        <f t="shared" si="1"/>
        <v>308</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第3節　環境保全</v>
      </c>
      <c r="F42" s="41"/>
      <c r="G42" s="41"/>
      <c r="H42" s="41"/>
      <c r="I42" s="41"/>
      <c r="J42" s="41"/>
      <c r="K42" s="41"/>
      <c r="L42" s="41"/>
      <c r="M42" s="41"/>
      <c r="N42" s="42"/>
      <c r="AA42" s="10">
        <v>3</v>
      </c>
      <c r="AB42" s="10" t="s">
        <v>45</v>
      </c>
    </row>
    <row r="43" spans="1:35" ht="20.100000000000001" customHeight="1" x14ac:dyDescent="0.15">
      <c r="A43" s="39" t="s">
        <v>85</v>
      </c>
      <c r="B43" s="40"/>
      <c r="C43" s="40"/>
      <c r="D43" s="40"/>
      <c r="E43" s="41" t="str">
        <f>AB43</f>
        <v>施策２　循環型社会の推進</v>
      </c>
      <c r="F43" s="41"/>
      <c r="G43" s="41"/>
      <c r="H43" s="41"/>
      <c r="I43" s="41"/>
      <c r="J43" s="41"/>
      <c r="K43" s="41"/>
      <c r="L43" s="41"/>
      <c r="M43" s="41"/>
      <c r="N43" s="42"/>
      <c r="AA43" s="10">
        <v>2</v>
      </c>
      <c r="AB43" s="10" t="s">
        <v>48</v>
      </c>
    </row>
    <row r="44" spans="1:35" ht="20.100000000000001" customHeight="1" x14ac:dyDescent="0.15">
      <c r="A44" s="2464" t="s">
        <v>88</v>
      </c>
      <c r="B44" s="2465"/>
      <c r="C44" s="2465"/>
      <c r="D44" s="2465"/>
      <c r="E44" s="2466" t="s">
        <v>388</v>
      </c>
      <c r="F44" s="2467"/>
      <c r="G44" s="2467"/>
      <c r="H44" s="2467"/>
      <c r="I44" s="2467"/>
      <c r="J44" s="2467"/>
      <c r="K44" s="2467"/>
      <c r="L44" s="2467"/>
      <c r="M44" s="2467"/>
      <c r="N44" s="2468"/>
    </row>
    <row r="45" spans="1:35" ht="20.100000000000001" customHeight="1" x14ac:dyDescent="0.15">
      <c r="A45" s="2459" t="s">
        <v>89</v>
      </c>
      <c r="B45" s="2460"/>
      <c r="C45" s="2460"/>
      <c r="D45" s="2460"/>
      <c r="E45" s="2469" t="s">
        <v>353</v>
      </c>
      <c r="F45" s="2470"/>
      <c r="G45" s="2470"/>
      <c r="H45" s="2470"/>
      <c r="I45" s="2470"/>
      <c r="J45" s="2470"/>
      <c r="K45" s="2470"/>
      <c r="L45" s="2470"/>
      <c r="M45" s="2470"/>
      <c r="N45" s="2471"/>
    </row>
    <row r="46" spans="1:35" ht="20.100000000000001" customHeight="1" x14ac:dyDescent="0.15">
      <c r="A46" s="2453" t="s">
        <v>92</v>
      </c>
      <c r="B46" s="2454"/>
      <c r="C46" s="2454"/>
      <c r="D46" s="2455"/>
      <c r="E46" s="2456" t="s">
        <v>389</v>
      </c>
      <c r="F46" s="2457"/>
      <c r="G46" s="2457"/>
      <c r="H46" s="2457"/>
      <c r="I46" s="2457"/>
      <c r="J46" s="2457"/>
      <c r="K46" s="2457"/>
      <c r="L46" s="2457"/>
      <c r="M46" s="2457"/>
      <c r="N46" s="2458"/>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2459" t="s">
        <v>96</v>
      </c>
      <c r="B51" s="2460"/>
      <c r="C51" s="2460"/>
      <c r="D51" s="2460"/>
      <c r="E51" s="2461" t="str">
        <f>AA52 &amp; "市が直接実施  " &amp; AB52  &amp; "一部委託  "  &amp; AC52 &amp; "全部委託・指定管理  " &amp; AD52 &amp; "その他"</f>
        <v>□市が直接実施  □一部委託  ■全部委託・指定管理  □その他</v>
      </c>
      <c r="F51" s="2462"/>
      <c r="G51" s="2462"/>
      <c r="H51" s="2462"/>
      <c r="I51" s="2462"/>
      <c r="J51" s="2462"/>
      <c r="K51" s="2462"/>
      <c r="L51" s="2462"/>
      <c r="M51" s="2462"/>
      <c r="N51" s="2463"/>
    </row>
    <row r="52" spans="1:40" ht="20.100000000000001" customHeight="1" x14ac:dyDescent="0.15">
      <c r="A52" s="2459" t="s">
        <v>97</v>
      </c>
      <c r="B52" s="2460"/>
      <c r="C52" s="2460"/>
      <c r="D52" s="2460"/>
      <c r="E52" s="2461" t="str">
        <f>AA53 &amp; "国・県の制度　 " &amp; AB53  &amp; "国・県の制度＋市独自の制度　 "  &amp; AC53  &amp; "市独自の制度"</f>
        <v>□国・県の制度　 □国・県の制度＋市独自の制度　 ■市独自の制度</v>
      </c>
      <c r="F52" s="2462"/>
      <c r="G52" s="2462"/>
      <c r="H52" s="2462"/>
      <c r="I52" s="2462"/>
      <c r="J52" s="2462"/>
      <c r="K52" s="2462"/>
      <c r="L52" s="2462"/>
      <c r="M52" s="2462"/>
      <c r="N52" s="2463"/>
      <c r="AA52" s="10" t="s">
        <v>127</v>
      </c>
      <c r="AB52" s="10" t="s">
        <v>127</v>
      </c>
      <c r="AC52" s="10" t="s">
        <v>126</v>
      </c>
      <c r="AD52" s="10" t="s">
        <v>127</v>
      </c>
    </row>
    <row r="53" spans="1:40" ht="20.100000000000001" customHeight="1" thickBot="1" x14ac:dyDescent="0.2">
      <c r="A53" s="2472" t="s">
        <v>98</v>
      </c>
      <c r="B53" s="2473"/>
      <c r="C53" s="2473"/>
      <c r="D53" s="2473"/>
      <c r="E53" s="2474" t="s">
        <v>379</v>
      </c>
      <c r="F53" s="2475"/>
      <c r="G53" s="2475"/>
      <c r="H53" s="2475"/>
      <c r="I53" s="2475"/>
      <c r="J53" s="2475"/>
      <c r="K53" s="2475"/>
      <c r="L53" s="2475"/>
      <c r="M53" s="2475"/>
      <c r="N53" s="2476"/>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240817000</v>
      </c>
      <c r="F57" s="122"/>
      <c r="G57" s="122">
        <f>IFERROR(HLOOKUP($AF$38,$AA$56:$AI$57,2,FALSE)*1000,"")</f>
        <v>250696000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226609</v>
      </c>
      <c r="AE57" s="25">
        <v>240817</v>
      </c>
      <c r="AF57" s="25">
        <v>250696</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240817000</v>
      </c>
      <c r="G58" s="17"/>
      <c r="H58" s="18">
        <f>IFERROR(G57-H59,"")</f>
        <v>250696000</v>
      </c>
      <c r="I58" s="17"/>
      <c r="J58" s="18">
        <f>IFERROR(I57-J59,"")</f>
        <v>0</v>
      </c>
      <c r="K58" s="17"/>
      <c r="L58" s="18">
        <f>IFERROR(K57-L59,"")</f>
        <v>0</v>
      </c>
      <c r="M58" s="17"/>
      <c r="N58" s="19">
        <f>IFERROR(M57-N59,"")</f>
        <v>0</v>
      </c>
      <c r="AA58" s="25">
        <v>0</v>
      </c>
      <c r="AB58" s="25">
        <v>0</v>
      </c>
      <c r="AC58" s="25">
        <v>0</v>
      </c>
      <c r="AD58" s="25">
        <v>130238445</v>
      </c>
      <c r="AE58" s="25">
        <v>240770222</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240770222</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46778</v>
      </c>
      <c r="F61" s="122"/>
      <c r="G61" s="122">
        <f>IFERROR(G57-G60,"")</f>
        <v>250696000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0.99980575291611473</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390</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381</v>
      </c>
      <c r="C70" s="131"/>
      <c r="D70" s="28" t="s">
        <v>382</v>
      </c>
      <c r="E70" s="173">
        <f>IFERROR(HLOOKUP($AE$38,$AA$76:$AI$80,2,FALSE),"")</f>
        <v>308</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308</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2477" t="s">
        <v>86</v>
      </c>
      <c r="B85" s="2478"/>
      <c r="C85" s="2478"/>
      <c r="D85" s="2478"/>
      <c r="E85" s="175" t="s">
        <v>217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2477" t="s">
        <v>90</v>
      </c>
      <c r="B87" s="2478"/>
      <c r="C87" s="2478"/>
      <c r="D87" s="2478"/>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2488" t="s">
        <v>93</v>
      </c>
      <c r="B89" s="2489"/>
      <c r="C89" s="2489"/>
      <c r="D89" s="2489"/>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2477" t="s">
        <v>95</v>
      </c>
      <c r="B91" s="2478"/>
      <c r="C91" s="2478"/>
      <c r="D91" s="2479"/>
      <c r="E91" s="190" t="s">
        <v>383</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2477" t="s">
        <v>107</v>
      </c>
      <c r="B98" s="2478"/>
      <c r="C98" s="2478"/>
      <c r="D98" s="2479"/>
      <c r="E98" s="2483" t="s">
        <v>141</v>
      </c>
      <c r="F98" s="2484"/>
      <c r="G98" s="2485" t="s">
        <v>108</v>
      </c>
      <c r="H98" s="2486"/>
      <c r="I98" s="2486"/>
      <c r="J98" s="2486"/>
      <c r="K98" s="2486"/>
      <c r="L98" s="2486"/>
      <c r="M98" s="2486"/>
      <c r="N98" s="2487"/>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2477" t="s">
        <v>118</v>
      </c>
      <c r="B105" s="2478"/>
      <c r="C105" s="2478"/>
      <c r="D105" s="2479"/>
      <c r="E105" s="2480" t="s">
        <v>384</v>
      </c>
      <c r="F105" s="2481"/>
      <c r="G105" s="2481"/>
      <c r="H105" s="2481"/>
      <c r="I105" s="2481"/>
      <c r="J105" s="2481"/>
      <c r="K105" s="2481"/>
      <c r="L105" s="2481"/>
      <c r="M105" s="2481"/>
      <c r="N105" s="2482"/>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2488" t="s">
        <v>82</v>
      </c>
      <c r="Q4" s="2489"/>
      <c r="R4" s="2489"/>
      <c r="S4" s="2489"/>
      <c r="T4" s="47" t="str">
        <f>LEFT(E83,1)</f>
        <v>Ｂ</v>
      </c>
      <c r="U4" s="2490" t="s">
        <v>83</v>
      </c>
      <c r="V4" s="2490"/>
      <c r="W4" s="2490"/>
      <c r="X4" s="2491"/>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第3節　環境保全</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施策２　循環型社会の推進</v>
      </c>
      <c r="F6" s="41"/>
      <c r="G6" s="41"/>
      <c r="H6" s="41"/>
      <c r="I6" s="41"/>
      <c r="J6" s="41"/>
      <c r="K6" s="41"/>
      <c r="L6" s="41"/>
      <c r="M6" s="41"/>
      <c r="N6" s="42"/>
      <c r="P6" s="2477" t="s">
        <v>86</v>
      </c>
      <c r="Q6" s="2478"/>
      <c r="R6" s="2478"/>
      <c r="S6" s="2478"/>
      <c r="T6" s="47" t="str">
        <f>LEFT(E85,1)</f>
        <v>Ａ</v>
      </c>
      <c r="U6" s="2490" t="s">
        <v>87</v>
      </c>
      <c r="V6" s="2490"/>
      <c r="W6" s="2490"/>
      <c r="X6" s="2491"/>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492" t="s">
        <v>88</v>
      </c>
      <c r="B7" s="2493"/>
      <c r="C7" s="2493"/>
      <c r="D7" s="2493"/>
      <c r="E7" s="2494" t="str">
        <f t="shared" si="0"/>
        <v>一般廃棄物（粗大ごみ）収集運搬</v>
      </c>
      <c r="F7" s="2495"/>
      <c r="G7" s="2495"/>
      <c r="H7" s="2495"/>
      <c r="I7" s="2495"/>
      <c r="J7" s="2495"/>
      <c r="K7" s="2495"/>
      <c r="L7" s="2495"/>
      <c r="M7" s="2495"/>
      <c r="N7" s="2496"/>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2499" t="s">
        <v>89</v>
      </c>
      <c r="B8" s="2500"/>
      <c r="C8" s="2500"/>
      <c r="D8" s="2500"/>
      <c r="E8" s="2509" t="str">
        <f t="shared" si="0"/>
        <v>環境課</v>
      </c>
      <c r="F8" s="2510"/>
      <c r="G8" s="2510"/>
      <c r="H8" s="2510"/>
      <c r="I8" s="2510"/>
      <c r="J8" s="2510"/>
      <c r="K8" s="2510"/>
      <c r="L8" s="2510"/>
      <c r="M8" s="2510"/>
      <c r="N8" s="2511"/>
      <c r="P8" s="2512" t="s">
        <v>90</v>
      </c>
      <c r="Q8" s="2513"/>
      <c r="R8" s="2513"/>
      <c r="S8" s="2513"/>
      <c r="T8" s="94" t="str">
        <f>LEFT(E87,1)</f>
        <v>Ａ</v>
      </c>
      <c r="U8" s="2514" t="s">
        <v>91</v>
      </c>
      <c r="V8" s="2514"/>
      <c r="W8" s="2514"/>
      <c r="X8" s="251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2516" t="s">
        <v>92</v>
      </c>
      <c r="B9" s="2517"/>
      <c r="C9" s="2517"/>
      <c r="D9" s="2518"/>
      <c r="E9" s="2519" t="str">
        <f t="shared" si="0"/>
        <v>一般家庭から排出される粗大ごみについて、収集運搬業務等を委託するとともに、粗大ごみの収集及び一般廃棄物の環境センターへの直接搬入に係る申込受付業務等を委託する。
また、粗大ごみの申込受付等を効率的に処理するため、粗大ごみ収集等受付システムを運用するとともに、粗大ごみシールを市役所及び出張所で取り扱うほか、コンビニエンスストア等に販売を委託する。</v>
      </c>
      <c r="F9" s="2520"/>
      <c r="G9" s="2520"/>
      <c r="H9" s="2520"/>
      <c r="I9" s="2520"/>
      <c r="J9" s="2520"/>
      <c r="K9" s="2520"/>
      <c r="L9" s="2520"/>
      <c r="M9" s="2520"/>
      <c r="N9" s="2521"/>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2522" t="s">
        <v>93</v>
      </c>
      <c r="Q10" s="2523"/>
      <c r="R10" s="2523"/>
      <c r="S10" s="2523"/>
      <c r="T10" s="47" t="str">
        <f>LEFT(E89,1)</f>
        <v>Ａ</v>
      </c>
      <c r="U10" s="2514" t="s">
        <v>94</v>
      </c>
      <c r="V10" s="2514"/>
      <c r="W10" s="2514"/>
      <c r="X10" s="251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実施内容のとおり収集運搬業務を委託し、実施した。
人員や車両の不足が考えられるため、委託業者と調整の上、効率的なごみの収集・運搬体制を確保していく必要がある。</v>
      </c>
      <c r="U12" s="2497"/>
      <c r="V12" s="2497"/>
      <c r="W12" s="2497"/>
      <c r="X12" s="2498"/>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2499" t="s">
        <v>96</v>
      </c>
      <c r="B14" s="2500"/>
      <c r="C14" s="2500"/>
      <c r="D14" s="2500"/>
      <c r="E14" s="2501" t="str">
        <f>E51</f>
        <v>□市が直接実施  □一部委託  ■全部委託・指定管理  □その他</v>
      </c>
      <c r="F14" s="2502"/>
      <c r="G14" s="2502"/>
      <c r="H14" s="2502"/>
      <c r="I14" s="2502"/>
      <c r="J14" s="2502"/>
      <c r="K14" s="2502"/>
      <c r="L14" s="2502"/>
      <c r="M14" s="2502"/>
      <c r="N14" s="2503"/>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2499" t="s">
        <v>97</v>
      </c>
      <c r="B15" s="2500"/>
      <c r="C15" s="2500"/>
      <c r="D15" s="2500"/>
      <c r="E15" s="2501" t="str">
        <f>E52</f>
        <v>□国・県の制度　 □国・県の制度＋市独自の制度　 ■市独自の制度</v>
      </c>
      <c r="F15" s="2502"/>
      <c r="G15" s="2502"/>
      <c r="H15" s="2502"/>
      <c r="I15" s="2502"/>
      <c r="J15" s="2502"/>
      <c r="K15" s="2502"/>
      <c r="L15" s="2502"/>
      <c r="M15" s="2502"/>
      <c r="N15" s="2503"/>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504" t="s">
        <v>98</v>
      </c>
      <c r="B16" s="2505"/>
      <c r="C16" s="2505"/>
      <c r="D16" s="2505"/>
      <c r="E16" s="2506" t="str">
        <f>E53</f>
        <v>新座市廃棄物の減量及び適正処理に関する条例</v>
      </c>
      <c r="F16" s="2507"/>
      <c r="G16" s="2507"/>
      <c r="H16" s="2507"/>
      <c r="I16" s="2507"/>
      <c r="J16" s="2507"/>
      <c r="K16" s="2507"/>
      <c r="L16" s="2507"/>
      <c r="M16" s="2507"/>
      <c r="N16" s="2508"/>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76266000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51915000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24351000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76051808</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214192</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0.99719151391183491</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一般家庭から排出される粗大ごみについて、収集運搬業務等を委託するとともに、粗大ごみの収集及び一般廃棄物の環境センターへの直接搬入に係る申込受付業務等を委託した。
また、粗大ごみの申込受付等を効率的に処理するため、粗大ごみ収集等受付システムを運用するとともに、粗大ごみシールを市役所及び出張所で取り扱うほか、コンビニエンスストア等に販売を委託した。</v>
      </c>
      <c r="F26" s="136"/>
      <c r="G26" s="136"/>
      <c r="H26" s="136"/>
      <c r="I26" s="136"/>
      <c r="J26" s="136"/>
      <c r="K26" s="136"/>
      <c r="L26" s="136"/>
      <c r="M26" s="136"/>
      <c r="N26" s="137"/>
      <c r="O26" s="20"/>
      <c r="P26" s="2512" t="s">
        <v>118</v>
      </c>
      <c r="Q26" s="2513"/>
      <c r="R26" s="2513"/>
      <c r="S26" s="2524"/>
      <c r="T26" s="71" t="str">
        <f>E105</f>
        <v>委託業者と連携して収集運搬業務を進めていく。</v>
      </c>
      <c r="U26" s="2497"/>
      <c r="V26" s="2497"/>
      <c r="W26" s="2497"/>
      <c r="X26" s="2498"/>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業務日数</v>
      </c>
      <c r="C33" s="131"/>
      <c r="D33" s="23" t="str">
        <f t="shared" ref="D33:E36" si="1">D70</f>
        <v>日</v>
      </c>
      <c r="E33" s="129">
        <f t="shared" si="1"/>
        <v>243</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第3節　環境保全</v>
      </c>
      <c r="F42" s="41"/>
      <c r="G42" s="41"/>
      <c r="H42" s="41"/>
      <c r="I42" s="41"/>
      <c r="J42" s="41"/>
      <c r="K42" s="41"/>
      <c r="L42" s="41"/>
      <c r="M42" s="41"/>
      <c r="N42" s="42"/>
      <c r="AA42" s="10">
        <v>3</v>
      </c>
      <c r="AB42" s="10" t="s">
        <v>45</v>
      </c>
    </row>
    <row r="43" spans="1:35" ht="20.100000000000001" customHeight="1" x14ac:dyDescent="0.15">
      <c r="A43" s="39" t="s">
        <v>85</v>
      </c>
      <c r="B43" s="40"/>
      <c r="C43" s="40"/>
      <c r="D43" s="40"/>
      <c r="E43" s="41" t="str">
        <f>AB43</f>
        <v>施策２　循環型社会の推進</v>
      </c>
      <c r="F43" s="41"/>
      <c r="G43" s="41"/>
      <c r="H43" s="41"/>
      <c r="I43" s="41"/>
      <c r="J43" s="41"/>
      <c r="K43" s="41"/>
      <c r="L43" s="41"/>
      <c r="M43" s="41"/>
      <c r="N43" s="42"/>
      <c r="AA43" s="10">
        <v>2</v>
      </c>
      <c r="AB43" s="10" t="s">
        <v>48</v>
      </c>
    </row>
    <row r="44" spans="1:35" ht="20.100000000000001" customHeight="1" x14ac:dyDescent="0.15">
      <c r="A44" s="2536" t="s">
        <v>88</v>
      </c>
      <c r="B44" s="2537"/>
      <c r="C44" s="2537"/>
      <c r="D44" s="2537"/>
      <c r="E44" s="2538" t="s">
        <v>391</v>
      </c>
      <c r="F44" s="2539"/>
      <c r="G44" s="2539"/>
      <c r="H44" s="2539"/>
      <c r="I44" s="2539"/>
      <c r="J44" s="2539"/>
      <c r="K44" s="2539"/>
      <c r="L44" s="2539"/>
      <c r="M44" s="2539"/>
      <c r="N44" s="2540"/>
    </row>
    <row r="45" spans="1:35" ht="20.100000000000001" customHeight="1" x14ac:dyDescent="0.15">
      <c r="A45" s="2531" t="s">
        <v>89</v>
      </c>
      <c r="B45" s="2532"/>
      <c r="C45" s="2532"/>
      <c r="D45" s="2532"/>
      <c r="E45" s="2541" t="s">
        <v>353</v>
      </c>
      <c r="F45" s="2542"/>
      <c r="G45" s="2542"/>
      <c r="H45" s="2542"/>
      <c r="I45" s="2542"/>
      <c r="J45" s="2542"/>
      <c r="K45" s="2542"/>
      <c r="L45" s="2542"/>
      <c r="M45" s="2542"/>
      <c r="N45" s="2543"/>
    </row>
    <row r="46" spans="1:35" ht="20.100000000000001" customHeight="1" x14ac:dyDescent="0.15">
      <c r="A46" s="2525" t="s">
        <v>92</v>
      </c>
      <c r="B46" s="2526"/>
      <c r="C46" s="2526"/>
      <c r="D46" s="2527"/>
      <c r="E46" s="2528" t="s">
        <v>392</v>
      </c>
      <c r="F46" s="2529"/>
      <c r="G46" s="2529"/>
      <c r="H46" s="2529"/>
      <c r="I46" s="2529"/>
      <c r="J46" s="2529"/>
      <c r="K46" s="2529"/>
      <c r="L46" s="2529"/>
      <c r="M46" s="2529"/>
      <c r="N46" s="2530"/>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2531" t="s">
        <v>96</v>
      </c>
      <c r="B51" s="2532"/>
      <c r="C51" s="2532"/>
      <c r="D51" s="2532"/>
      <c r="E51" s="2533" t="str">
        <f>AA52 &amp; "市が直接実施  " &amp; AB52  &amp; "一部委託  "  &amp; AC52 &amp; "全部委託・指定管理  " &amp; AD52 &amp; "その他"</f>
        <v>□市が直接実施  □一部委託  ■全部委託・指定管理  □その他</v>
      </c>
      <c r="F51" s="2534"/>
      <c r="G51" s="2534"/>
      <c r="H51" s="2534"/>
      <c r="I51" s="2534"/>
      <c r="J51" s="2534"/>
      <c r="K51" s="2534"/>
      <c r="L51" s="2534"/>
      <c r="M51" s="2534"/>
      <c r="N51" s="2535"/>
    </row>
    <row r="52" spans="1:40" ht="20.100000000000001" customHeight="1" x14ac:dyDescent="0.15">
      <c r="A52" s="2531" t="s">
        <v>97</v>
      </c>
      <c r="B52" s="2532"/>
      <c r="C52" s="2532"/>
      <c r="D52" s="2532"/>
      <c r="E52" s="2533" t="str">
        <f>AA53 &amp; "国・県の制度　 " &amp; AB53  &amp; "国・県の制度＋市独自の制度　 "  &amp; AC53  &amp; "市独自の制度"</f>
        <v>□国・県の制度　 □国・県の制度＋市独自の制度　 ■市独自の制度</v>
      </c>
      <c r="F52" s="2534"/>
      <c r="G52" s="2534"/>
      <c r="H52" s="2534"/>
      <c r="I52" s="2534"/>
      <c r="J52" s="2534"/>
      <c r="K52" s="2534"/>
      <c r="L52" s="2534"/>
      <c r="M52" s="2534"/>
      <c r="N52" s="2535"/>
      <c r="AA52" s="10" t="s">
        <v>127</v>
      </c>
      <c r="AB52" s="10" t="s">
        <v>127</v>
      </c>
      <c r="AC52" s="10" t="s">
        <v>126</v>
      </c>
      <c r="AD52" s="10" t="s">
        <v>127</v>
      </c>
    </row>
    <row r="53" spans="1:40" ht="20.100000000000001" customHeight="1" thickBot="1" x14ac:dyDescent="0.2">
      <c r="A53" s="2544" t="s">
        <v>98</v>
      </c>
      <c r="B53" s="2545"/>
      <c r="C53" s="2545"/>
      <c r="D53" s="2545"/>
      <c r="E53" s="2546" t="s">
        <v>379</v>
      </c>
      <c r="F53" s="2547"/>
      <c r="G53" s="2547"/>
      <c r="H53" s="2547"/>
      <c r="I53" s="2547"/>
      <c r="J53" s="2547"/>
      <c r="K53" s="2547"/>
      <c r="L53" s="2547"/>
      <c r="M53" s="2547"/>
      <c r="N53" s="2548"/>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76266000</v>
      </c>
      <c r="F57" s="122"/>
      <c r="G57" s="122">
        <f>IFERROR(HLOOKUP($AF$38,$AA$56:$AI$57,2,FALSE)*1000,"")</f>
        <v>79086000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72059</v>
      </c>
      <c r="AE57" s="25">
        <v>76266</v>
      </c>
      <c r="AF57" s="25">
        <v>79086</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51915000</v>
      </c>
      <c r="G58" s="17"/>
      <c r="H58" s="18">
        <f>IFERROR(G57-H59,"")</f>
        <v>54211000</v>
      </c>
      <c r="I58" s="17"/>
      <c r="J58" s="18">
        <f>IFERROR(I57-J59,"")</f>
        <v>0</v>
      </c>
      <c r="K58" s="17"/>
      <c r="L58" s="18">
        <f>IFERROR(K57-L59,"")</f>
        <v>0</v>
      </c>
      <c r="M58" s="17"/>
      <c r="N58" s="19">
        <f>IFERROR(M57-N59,"")</f>
        <v>0</v>
      </c>
      <c r="AA58" s="25">
        <v>0</v>
      </c>
      <c r="AB58" s="25">
        <v>0</v>
      </c>
      <c r="AC58" s="25">
        <v>0</v>
      </c>
      <c r="AD58" s="25">
        <v>39501350</v>
      </c>
      <c r="AE58" s="25">
        <v>76051808</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24351000</v>
      </c>
      <c r="G59" s="17"/>
      <c r="H59" s="18">
        <f>IFERROR(HLOOKUP($AF$38,$AA$60:$AI$61,2,FALSE)*1000,"")</f>
        <v>24875000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76051808</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214192</v>
      </c>
      <c r="F61" s="122"/>
      <c r="G61" s="122">
        <f>IFERROR(G57-G60,"")</f>
        <v>79086000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25032</v>
      </c>
      <c r="AE61" s="26">
        <f t="shared" si="2"/>
        <v>24351</v>
      </c>
      <c r="AF61" s="26">
        <f t="shared" si="2"/>
        <v>24875</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0.99719151391183491</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393</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25032</v>
      </c>
      <c r="AE65" s="27">
        <v>24351</v>
      </c>
      <c r="AF65" s="27">
        <v>24875</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381</v>
      </c>
      <c r="C70" s="131"/>
      <c r="D70" s="28" t="s">
        <v>382</v>
      </c>
      <c r="E70" s="173">
        <f>IFERROR(HLOOKUP($AE$38,$AA$76:$AI$80,2,FALSE),"")</f>
        <v>243</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243</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2549" t="s">
        <v>86</v>
      </c>
      <c r="B85" s="2550"/>
      <c r="C85" s="2550"/>
      <c r="D85" s="2550"/>
      <c r="E85" s="175" t="s">
        <v>217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2549" t="s">
        <v>90</v>
      </c>
      <c r="B87" s="2550"/>
      <c r="C87" s="2550"/>
      <c r="D87" s="2550"/>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2560" t="s">
        <v>93</v>
      </c>
      <c r="B89" s="2561"/>
      <c r="C89" s="2561"/>
      <c r="D89" s="2561"/>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2549" t="s">
        <v>95</v>
      </c>
      <c r="B91" s="2550"/>
      <c r="C91" s="2550"/>
      <c r="D91" s="2551"/>
      <c r="E91" s="190" t="s">
        <v>394</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2549" t="s">
        <v>107</v>
      </c>
      <c r="B98" s="2550"/>
      <c r="C98" s="2550"/>
      <c r="D98" s="2551"/>
      <c r="E98" s="2555" t="s">
        <v>141</v>
      </c>
      <c r="F98" s="2556"/>
      <c r="G98" s="2557" t="s">
        <v>108</v>
      </c>
      <c r="H98" s="2558"/>
      <c r="I98" s="2558"/>
      <c r="J98" s="2558"/>
      <c r="K98" s="2558"/>
      <c r="L98" s="2558"/>
      <c r="M98" s="2558"/>
      <c r="N98" s="2559"/>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2549" t="s">
        <v>118</v>
      </c>
      <c r="B105" s="2550"/>
      <c r="C105" s="2550"/>
      <c r="D105" s="2551"/>
      <c r="E105" s="2552" t="s">
        <v>384</v>
      </c>
      <c r="F105" s="2553"/>
      <c r="G105" s="2553"/>
      <c r="H105" s="2553"/>
      <c r="I105" s="2553"/>
      <c r="J105" s="2553"/>
      <c r="K105" s="2553"/>
      <c r="L105" s="2553"/>
      <c r="M105" s="2553"/>
      <c r="N105" s="2554"/>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2560" t="s">
        <v>82</v>
      </c>
      <c r="Q4" s="2561"/>
      <c r="R4" s="2561"/>
      <c r="S4" s="2561"/>
      <c r="T4" s="47" t="str">
        <f>LEFT(E83,1)</f>
        <v>Ｂ</v>
      </c>
      <c r="U4" s="2562" t="s">
        <v>83</v>
      </c>
      <c r="V4" s="2562"/>
      <c r="W4" s="2562"/>
      <c r="X4" s="2563"/>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第3節　環境保全</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施策２　循環型社会の推進</v>
      </c>
      <c r="F6" s="41"/>
      <c r="G6" s="41"/>
      <c r="H6" s="41"/>
      <c r="I6" s="41"/>
      <c r="J6" s="41"/>
      <c r="K6" s="41"/>
      <c r="L6" s="41"/>
      <c r="M6" s="41"/>
      <c r="N6" s="42"/>
      <c r="P6" s="2549" t="s">
        <v>86</v>
      </c>
      <c r="Q6" s="2550"/>
      <c r="R6" s="2550"/>
      <c r="S6" s="2550"/>
      <c r="T6" s="47" t="str">
        <f>LEFT(E85,1)</f>
        <v>Ａ</v>
      </c>
      <c r="U6" s="2562" t="s">
        <v>87</v>
      </c>
      <c r="V6" s="2562"/>
      <c r="W6" s="2562"/>
      <c r="X6" s="2563"/>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564" t="s">
        <v>88</v>
      </c>
      <c r="B7" s="2565"/>
      <c r="C7" s="2565"/>
      <c r="D7" s="2565"/>
      <c r="E7" s="2566" t="str">
        <f t="shared" si="0"/>
        <v>動物死体収集運搬</v>
      </c>
      <c r="F7" s="2567"/>
      <c r="G7" s="2567"/>
      <c r="H7" s="2567"/>
      <c r="I7" s="2567"/>
      <c r="J7" s="2567"/>
      <c r="K7" s="2567"/>
      <c r="L7" s="2567"/>
      <c r="M7" s="2567"/>
      <c r="N7" s="2568"/>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2571" t="s">
        <v>89</v>
      </c>
      <c r="B8" s="2572"/>
      <c r="C8" s="2572"/>
      <c r="D8" s="2572"/>
      <c r="E8" s="2581" t="str">
        <f t="shared" si="0"/>
        <v>環境課</v>
      </c>
      <c r="F8" s="2582"/>
      <c r="G8" s="2582"/>
      <c r="H8" s="2582"/>
      <c r="I8" s="2582"/>
      <c r="J8" s="2582"/>
      <c r="K8" s="2582"/>
      <c r="L8" s="2582"/>
      <c r="M8" s="2582"/>
      <c r="N8" s="2583"/>
      <c r="P8" s="2584" t="s">
        <v>90</v>
      </c>
      <c r="Q8" s="2585"/>
      <c r="R8" s="2585"/>
      <c r="S8" s="2585"/>
      <c r="T8" s="94" t="str">
        <f>LEFT(E87,1)</f>
        <v>Ａ</v>
      </c>
      <c r="U8" s="2586" t="s">
        <v>91</v>
      </c>
      <c r="V8" s="2586"/>
      <c r="W8" s="2586"/>
      <c r="X8" s="258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2588" t="s">
        <v>92</v>
      </c>
      <c r="B9" s="2589"/>
      <c r="C9" s="2589"/>
      <c r="D9" s="2590"/>
      <c r="E9" s="2591" t="str">
        <f t="shared" si="0"/>
        <v>路上等の飼い主不明の動物死体の収集運搬及びペット動物死体の訪問収集運搬業務を委託する。</v>
      </c>
      <c r="F9" s="2592"/>
      <c r="G9" s="2592"/>
      <c r="H9" s="2592"/>
      <c r="I9" s="2592"/>
      <c r="J9" s="2592"/>
      <c r="K9" s="2592"/>
      <c r="L9" s="2592"/>
      <c r="M9" s="2592"/>
      <c r="N9" s="2593"/>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2594" t="s">
        <v>93</v>
      </c>
      <c r="Q10" s="2595"/>
      <c r="R10" s="2595"/>
      <c r="S10" s="2595"/>
      <c r="T10" s="47" t="str">
        <f>LEFT(E89,1)</f>
        <v>Ａ</v>
      </c>
      <c r="U10" s="2586" t="s">
        <v>94</v>
      </c>
      <c r="V10" s="2586"/>
      <c r="W10" s="2586"/>
      <c r="X10" s="258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実施内容のとおり収集運搬業務を委託し、実施した。
人員や車両の不足が考えられるため、委託業者と調整し、効率的な収集・運搬体制を確保していく必要がある。</v>
      </c>
      <c r="U12" s="2569"/>
      <c r="V12" s="2569"/>
      <c r="W12" s="2569"/>
      <c r="X12" s="257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2571" t="s">
        <v>96</v>
      </c>
      <c r="B14" s="2572"/>
      <c r="C14" s="2572"/>
      <c r="D14" s="2572"/>
      <c r="E14" s="2573" t="str">
        <f>E51</f>
        <v>□市が直接実施  □一部委託  ■全部委託・指定管理  □その他</v>
      </c>
      <c r="F14" s="2574"/>
      <c r="G14" s="2574"/>
      <c r="H14" s="2574"/>
      <c r="I14" s="2574"/>
      <c r="J14" s="2574"/>
      <c r="K14" s="2574"/>
      <c r="L14" s="2574"/>
      <c r="M14" s="2574"/>
      <c r="N14" s="2575"/>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2571" t="s">
        <v>97</v>
      </c>
      <c r="B15" s="2572"/>
      <c r="C15" s="2572"/>
      <c r="D15" s="2572"/>
      <c r="E15" s="2573" t="str">
        <f>E52</f>
        <v>□国・県の制度　 □国・県の制度＋市独自の制度　 ■市独自の制度</v>
      </c>
      <c r="F15" s="2574"/>
      <c r="G15" s="2574"/>
      <c r="H15" s="2574"/>
      <c r="I15" s="2574"/>
      <c r="J15" s="2574"/>
      <c r="K15" s="2574"/>
      <c r="L15" s="2574"/>
      <c r="M15" s="2574"/>
      <c r="N15" s="2575"/>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576" t="s">
        <v>98</v>
      </c>
      <c r="B16" s="2577"/>
      <c r="C16" s="2577"/>
      <c r="D16" s="2577"/>
      <c r="E16" s="2578" t="str">
        <f>E53</f>
        <v>新座市廃棄物の減量及び適正処理に関する条例</v>
      </c>
      <c r="F16" s="2579"/>
      <c r="G16" s="2579"/>
      <c r="H16" s="2579"/>
      <c r="I16" s="2579"/>
      <c r="J16" s="2579"/>
      <c r="K16" s="2579"/>
      <c r="L16" s="2579"/>
      <c r="M16" s="2579"/>
      <c r="N16" s="2580"/>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2614000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2389000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225000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2192850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421150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0.83888676358071923</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路上等の飼い主不明の動物死体の収集運搬及びペット動物死体の訪問収集運搬業務を委託した。</v>
      </c>
      <c r="F26" s="136"/>
      <c r="G26" s="136"/>
      <c r="H26" s="136"/>
      <c r="I26" s="136"/>
      <c r="J26" s="136"/>
      <c r="K26" s="136"/>
      <c r="L26" s="136"/>
      <c r="M26" s="136"/>
      <c r="N26" s="137"/>
      <c r="O26" s="20"/>
      <c r="P26" s="2584" t="s">
        <v>118</v>
      </c>
      <c r="Q26" s="2585"/>
      <c r="R26" s="2585"/>
      <c r="S26" s="2596"/>
      <c r="T26" s="71" t="str">
        <f>E105</f>
        <v>委託業者と連携して収集運搬業務を進めていく。</v>
      </c>
      <c r="U26" s="2569"/>
      <c r="V26" s="2569"/>
      <c r="W26" s="2569"/>
      <c r="X26" s="2570"/>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稼働回数</v>
      </c>
      <c r="C33" s="131"/>
      <c r="D33" s="23" t="str">
        <f t="shared" ref="D33:E36" si="1">D70</f>
        <v>回</v>
      </c>
      <c r="E33" s="129">
        <f t="shared" si="1"/>
        <v>443</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第3節　環境保全</v>
      </c>
      <c r="F42" s="41"/>
      <c r="G42" s="41"/>
      <c r="H42" s="41"/>
      <c r="I42" s="41"/>
      <c r="J42" s="41"/>
      <c r="K42" s="41"/>
      <c r="L42" s="41"/>
      <c r="M42" s="41"/>
      <c r="N42" s="42"/>
      <c r="AA42" s="10">
        <v>3</v>
      </c>
      <c r="AB42" s="10" t="s">
        <v>45</v>
      </c>
    </row>
    <row r="43" spans="1:35" ht="20.100000000000001" customHeight="1" x14ac:dyDescent="0.15">
      <c r="A43" s="39" t="s">
        <v>85</v>
      </c>
      <c r="B43" s="40"/>
      <c r="C43" s="40"/>
      <c r="D43" s="40"/>
      <c r="E43" s="41" t="str">
        <f>AB43</f>
        <v>施策２　循環型社会の推進</v>
      </c>
      <c r="F43" s="41"/>
      <c r="G43" s="41"/>
      <c r="H43" s="41"/>
      <c r="I43" s="41"/>
      <c r="J43" s="41"/>
      <c r="K43" s="41"/>
      <c r="L43" s="41"/>
      <c r="M43" s="41"/>
      <c r="N43" s="42"/>
      <c r="AA43" s="10">
        <v>2</v>
      </c>
      <c r="AB43" s="10" t="s">
        <v>48</v>
      </c>
    </row>
    <row r="44" spans="1:35" ht="20.100000000000001" customHeight="1" x14ac:dyDescent="0.15">
      <c r="A44" s="2608" t="s">
        <v>88</v>
      </c>
      <c r="B44" s="2609"/>
      <c r="C44" s="2609"/>
      <c r="D44" s="2609"/>
      <c r="E44" s="2610" t="s">
        <v>395</v>
      </c>
      <c r="F44" s="2611"/>
      <c r="G44" s="2611"/>
      <c r="H44" s="2611"/>
      <c r="I44" s="2611"/>
      <c r="J44" s="2611"/>
      <c r="K44" s="2611"/>
      <c r="L44" s="2611"/>
      <c r="M44" s="2611"/>
      <c r="N44" s="2612"/>
    </row>
    <row r="45" spans="1:35" ht="20.100000000000001" customHeight="1" x14ac:dyDescent="0.15">
      <c r="A45" s="2603" t="s">
        <v>89</v>
      </c>
      <c r="B45" s="2604"/>
      <c r="C45" s="2604"/>
      <c r="D45" s="2604"/>
      <c r="E45" s="2613" t="s">
        <v>353</v>
      </c>
      <c r="F45" s="2614"/>
      <c r="G45" s="2614"/>
      <c r="H45" s="2614"/>
      <c r="I45" s="2614"/>
      <c r="J45" s="2614"/>
      <c r="K45" s="2614"/>
      <c r="L45" s="2614"/>
      <c r="M45" s="2614"/>
      <c r="N45" s="2615"/>
    </row>
    <row r="46" spans="1:35" ht="20.100000000000001" customHeight="1" x14ac:dyDescent="0.15">
      <c r="A46" s="2597" t="s">
        <v>92</v>
      </c>
      <c r="B46" s="2598"/>
      <c r="C46" s="2598"/>
      <c r="D46" s="2599"/>
      <c r="E46" s="2600" t="s">
        <v>396</v>
      </c>
      <c r="F46" s="2601"/>
      <c r="G46" s="2601"/>
      <c r="H46" s="2601"/>
      <c r="I46" s="2601"/>
      <c r="J46" s="2601"/>
      <c r="K46" s="2601"/>
      <c r="L46" s="2601"/>
      <c r="M46" s="2601"/>
      <c r="N46" s="2602"/>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2603" t="s">
        <v>96</v>
      </c>
      <c r="B51" s="2604"/>
      <c r="C51" s="2604"/>
      <c r="D51" s="2604"/>
      <c r="E51" s="2605" t="str">
        <f>AA52 &amp; "市が直接実施  " &amp; AB52  &amp; "一部委託  "  &amp; AC52 &amp; "全部委託・指定管理  " &amp; AD52 &amp; "その他"</f>
        <v>□市が直接実施  □一部委託  ■全部委託・指定管理  □その他</v>
      </c>
      <c r="F51" s="2606"/>
      <c r="G51" s="2606"/>
      <c r="H51" s="2606"/>
      <c r="I51" s="2606"/>
      <c r="J51" s="2606"/>
      <c r="K51" s="2606"/>
      <c r="L51" s="2606"/>
      <c r="M51" s="2606"/>
      <c r="N51" s="2607"/>
    </row>
    <row r="52" spans="1:40" ht="20.100000000000001" customHeight="1" x14ac:dyDescent="0.15">
      <c r="A52" s="2603" t="s">
        <v>97</v>
      </c>
      <c r="B52" s="2604"/>
      <c r="C52" s="2604"/>
      <c r="D52" s="2604"/>
      <c r="E52" s="2605" t="str">
        <f>AA53 &amp; "国・県の制度　 " &amp; AB53  &amp; "国・県の制度＋市独自の制度　 "  &amp; AC53  &amp; "市独自の制度"</f>
        <v>□国・県の制度　 □国・県の制度＋市独自の制度　 ■市独自の制度</v>
      </c>
      <c r="F52" s="2606"/>
      <c r="G52" s="2606"/>
      <c r="H52" s="2606"/>
      <c r="I52" s="2606"/>
      <c r="J52" s="2606"/>
      <c r="K52" s="2606"/>
      <c r="L52" s="2606"/>
      <c r="M52" s="2606"/>
      <c r="N52" s="2607"/>
      <c r="AA52" s="10" t="s">
        <v>127</v>
      </c>
      <c r="AB52" s="10" t="s">
        <v>127</v>
      </c>
      <c r="AC52" s="10" t="s">
        <v>126</v>
      </c>
      <c r="AD52" s="10" t="s">
        <v>127</v>
      </c>
    </row>
    <row r="53" spans="1:40" ht="20.100000000000001" customHeight="1" thickBot="1" x14ac:dyDescent="0.2">
      <c r="A53" s="2616" t="s">
        <v>98</v>
      </c>
      <c r="B53" s="2617"/>
      <c r="C53" s="2617"/>
      <c r="D53" s="2617"/>
      <c r="E53" s="2618" t="s">
        <v>379</v>
      </c>
      <c r="F53" s="2619"/>
      <c r="G53" s="2619"/>
      <c r="H53" s="2619"/>
      <c r="I53" s="2619"/>
      <c r="J53" s="2619"/>
      <c r="K53" s="2619"/>
      <c r="L53" s="2619"/>
      <c r="M53" s="2619"/>
      <c r="N53" s="2620"/>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2614000</v>
      </c>
      <c r="F57" s="122"/>
      <c r="G57" s="122">
        <f>IFERROR(HLOOKUP($AF$38,$AA$56:$AI$57,2,FALSE)*1000,"")</f>
        <v>2317000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2339</v>
      </c>
      <c r="AE57" s="25">
        <v>2614</v>
      </c>
      <c r="AF57" s="25">
        <v>2317</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2389000</v>
      </c>
      <c r="G58" s="17"/>
      <c r="H58" s="18">
        <f>IFERROR(G57-H59,"")</f>
        <v>2117000</v>
      </c>
      <c r="I58" s="17"/>
      <c r="J58" s="18">
        <f>IFERROR(I57-J59,"")</f>
        <v>0</v>
      </c>
      <c r="K58" s="17"/>
      <c r="L58" s="18">
        <f>IFERROR(K57-L59,"")</f>
        <v>0</v>
      </c>
      <c r="M58" s="17"/>
      <c r="N58" s="19">
        <f>IFERROR(M57-N59,"")</f>
        <v>0</v>
      </c>
      <c r="AA58" s="25">
        <v>0</v>
      </c>
      <c r="AB58" s="25">
        <v>0</v>
      </c>
      <c r="AC58" s="25">
        <v>0</v>
      </c>
      <c r="AD58" s="25">
        <v>1104400</v>
      </c>
      <c r="AE58" s="25">
        <v>2192850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225000</v>
      </c>
      <c r="G59" s="17"/>
      <c r="H59" s="18">
        <f>IFERROR(HLOOKUP($AF$38,$AA$60:$AI$61,2,FALSE)*1000,"")</f>
        <v>200000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2192850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421150</v>
      </c>
      <c r="F61" s="122"/>
      <c r="G61" s="122">
        <f>IFERROR(G57-G60,"")</f>
        <v>2317000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225</v>
      </c>
      <c r="AE61" s="26">
        <f t="shared" si="2"/>
        <v>225</v>
      </c>
      <c r="AF61" s="26">
        <f t="shared" si="2"/>
        <v>200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0.83888676358071923</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397</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225</v>
      </c>
      <c r="AE65" s="27">
        <v>225</v>
      </c>
      <c r="AF65" s="27">
        <v>200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398</v>
      </c>
      <c r="C70" s="131"/>
      <c r="D70" s="28" t="s">
        <v>225</v>
      </c>
      <c r="E70" s="173">
        <f>IFERROR(HLOOKUP($AE$38,$AA$76:$AI$80,2,FALSE),"")</f>
        <v>443</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443</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2621" t="s">
        <v>86</v>
      </c>
      <c r="B85" s="2622"/>
      <c r="C85" s="2622"/>
      <c r="D85" s="2622"/>
      <c r="E85" s="175" t="s">
        <v>217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2621" t="s">
        <v>90</v>
      </c>
      <c r="B87" s="2622"/>
      <c r="C87" s="2622"/>
      <c r="D87" s="2622"/>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2632" t="s">
        <v>93</v>
      </c>
      <c r="B89" s="2633"/>
      <c r="C89" s="2633"/>
      <c r="D89" s="2633"/>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2621" t="s">
        <v>95</v>
      </c>
      <c r="B91" s="2622"/>
      <c r="C91" s="2622"/>
      <c r="D91" s="2623"/>
      <c r="E91" s="190" t="s">
        <v>399</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2621" t="s">
        <v>107</v>
      </c>
      <c r="B98" s="2622"/>
      <c r="C98" s="2622"/>
      <c r="D98" s="2623"/>
      <c r="E98" s="2627" t="s">
        <v>141</v>
      </c>
      <c r="F98" s="2628"/>
      <c r="G98" s="2629" t="s">
        <v>108</v>
      </c>
      <c r="H98" s="2630"/>
      <c r="I98" s="2630"/>
      <c r="J98" s="2630"/>
      <c r="K98" s="2630"/>
      <c r="L98" s="2630"/>
      <c r="M98" s="2630"/>
      <c r="N98" s="2631"/>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2621" t="s">
        <v>118</v>
      </c>
      <c r="B105" s="2622"/>
      <c r="C105" s="2622"/>
      <c r="D105" s="2623"/>
      <c r="E105" s="2624" t="s">
        <v>384</v>
      </c>
      <c r="F105" s="2625"/>
      <c r="G105" s="2625"/>
      <c r="H105" s="2625"/>
      <c r="I105" s="2625"/>
      <c r="J105" s="2625"/>
      <c r="K105" s="2625"/>
      <c r="L105" s="2625"/>
      <c r="M105" s="2625"/>
      <c r="N105" s="2626"/>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2632" t="s">
        <v>82</v>
      </c>
      <c r="Q4" s="2633"/>
      <c r="R4" s="2633"/>
      <c r="S4" s="2633"/>
      <c r="T4" s="47" t="str">
        <f>LEFT(E83,1)</f>
        <v>Ｂ</v>
      </c>
      <c r="U4" s="2634" t="s">
        <v>83</v>
      </c>
      <c r="V4" s="2634"/>
      <c r="W4" s="2634"/>
      <c r="X4" s="2635"/>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第3節　環境保全</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施策２　循環型社会の推進</v>
      </c>
      <c r="F6" s="41"/>
      <c r="G6" s="41"/>
      <c r="H6" s="41"/>
      <c r="I6" s="41"/>
      <c r="J6" s="41"/>
      <c r="K6" s="41"/>
      <c r="L6" s="41"/>
      <c r="M6" s="41"/>
      <c r="N6" s="42"/>
      <c r="P6" s="2621" t="s">
        <v>86</v>
      </c>
      <c r="Q6" s="2622"/>
      <c r="R6" s="2622"/>
      <c r="S6" s="2622"/>
      <c r="T6" s="47" t="str">
        <f>LEFT(E85,1)</f>
        <v>Ｂ</v>
      </c>
      <c r="U6" s="2634" t="s">
        <v>87</v>
      </c>
      <c r="V6" s="2634"/>
      <c r="W6" s="2634"/>
      <c r="X6" s="2635"/>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636" t="s">
        <v>88</v>
      </c>
      <c r="B7" s="2637"/>
      <c r="C7" s="2637"/>
      <c r="D7" s="2637"/>
      <c r="E7" s="2638" t="str">
        <f t="shared" si="0"/>
        <v>志木地区衛生組合負担金</v>
      </c>
      <c r="F7" s="2639"/>
      <c r="G7" s="2639"/>
      <c r="H7" s="2639"/>
      <c r="I7" s="2639"/>
      <c r="J7" s="2639"/>
      <c r="K7" s="2639"/>
      <c r="L7" s="2639"/>
      <c r="M7" s="2639"/>
      <c r="N7" s="2640"/>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2643" t="s">
        <v>89</v>
      </c>
      <c r="B8" s="2644"/>
      <c r="C8" s="2644"/>
      <c r="D8" s="2644"/>
      <c r="E8" s="2653" t="str">
        <f t="shared" si="0"/>
        <v>環境課</v>
      </c>
      <c r="F8" s="2654"/>
      <c r="G8" s="2654"/>
      <c r="H8" s="2654"/>
      <c r="I8" s="2654"/>
      <c r="J8" s="2654"/>
      <c r="K8" s="2654"/>
      <c r="L8" s="2654"/>
      <c r="M8" s="2654"/>
      <c r="N8" s="2655"/>
      <c r="P8" s="2656" t="s">
        <v>90</v>
      </c>
      <c r="Q8" s="2657"/>
      <c r="R8" s="2657"/>
      <c r="S8" s="2657"/>
      <c r="T8" s="94" t="str">
        <f>LEFT(E87,1)</f>
        <v>Ａ</v>
      </c>
      <c r="U8" s="2658" t="s">
        <v>91</v>
      </c>
      <c r="V8" s="2658"/>
      <c r="W8" s="2658"/>
      <c r="X8" s="2659"/>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2660" t="s">
        <v>92</v>
      </c>
      <c r="B9" s="2661"/>
      <c r="C9" s="2661"/>
      <c r="D9" s="2662"/>
      <c r="E9" s="2663" t="str">
        <f t="shared" si="0"/>
        <v>新座市・志木市・富士見市で構成する志木地区衛生組合への一般廃棄物処理業務に係る経費を負担する。
　構成市の負担割合
（１）均等割　２０％
（２）搬入量割　８０％</v>
      </c>
      <c r="F9" s="2664"/>
      <c r="G9" s="2664"/>
      <c r="H9" s="2664"/>
      <c r="I9" s="2664"/>
      <c r="J9" s="2664"/>
      <c r="K9" s="2664"/>
      <c r="L9" s="2664"/>
      <c r="M9" s="2664"/>
      <c r="N9" s="2665"/>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2666" t="s">
        <v>93</v>
      </c>
      <c r="Q10" s="2667"/>
      <c r="R10" s="2667"/>
      <c r="S10" s="2667"/>
      <c r="T10" s="47" t="str">
        <f>LEFT(E89,1)</f>
        <v>Ａ</v>
      </c>
      <c r="U10" s="2658" t="s">
        <v>94</v>
      </c>
      <c r="V10" s="2658"/>
      <c r="W10" s="2658"/>
      <c r="X10" s="2659"/>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家庭系・事業系一般廃棄物の中間処理を行う志木地区衛生組合の事業に係る経費を各構成市が負担しており、適切に処理が実施されている。</v>
      </c>
      <c r="U12" s="2641"/>
      <c r="V12" s="2641"/>
      <c r="W12" s="2641"/>
      <c r="X12" s="2642"/>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2643" t="s">
        <v>96</v>
      </c>
      <c r="B14" s="2644"/>
      <c r="C14" s="2644"/>
      <c r="D14" s="2644"/>
      <c r="E14" s="2645" t="str">
        <f>E51</f>
        <v>□市が直接実施  □一部委託  ■全部委託・指定管理  □その他</v>
      </c>
      <c r="F14" s="2646"/>
      <c r="G14" s="2646"/>
      <c r="H14" s="2646"/>
      <c r="I14" s="2646"/>
      <c r="J14" s="2646"/>
      <c r="K14" s="2646"/>
      <c r="L14" s="2646"/>
      <c r="M14" s="2646"/>
      <c r="N14" s="2647"/>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2643" t="s">
        <v>97</v>
      </c>
      <c r="B15" s="2644"/>
      <c r="C15" s="2644"/>
      <c r="D15" s="2644"/>
      <c r="E15" s="2645" t="str">
        <f>E52</f>
        <v>□国・県の制度　 □国・県の制度＋市独自の制度　 ■市独自の制度</v>
      </c>
      <c r="F15" s="2646"/>
      <c r="G15" s="2646"/>
      <c r="H15" s="2646"/>
      <c r="I15" s="2646"/>
      <c r="J15" s="2646"/>
      <c r="K15" s="2646"/>
      <c r="L15" s="2646"/>
      <c r="M15" s="2646"/>
      <c r="N15" s="2647"/>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648" t="s">
        <v>98</v>
      </c>
      <c r="B16" s="2649"/>
      <c r="C16" s="2649"/>
      <c r="D16" s="2649"/>
      <c r="E16" s="2650" t="str">
        <f>E53</f>
        <v>志木地区衛生組合規約</v>
      </c>
      <c r="F16" s="2651"/>
      <c r="G16" s="2651"/>
      <c r="H16" s="2651"/>
      <c r="I16" s="2651"/>
      <c r="J16" s="2651"/>
      <c r="K16" s="2651"/>
      <c r="L16" s="2651"/>
      <c r="M16" s="2651"/>
      <c r="N16" s="2652"/>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1157271000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1157271000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1157271000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1</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新座市・志木市・富士見市で構成する一部事務組合である志木地区衛生組合は、各構成市内から搬入された家庭系・事業系一般廃棄物の中間処理及び最終処分を担当しており、これらの事業に係る経費を各構成市が負担するもの。したもの。</v>
      </c>
      <c r="F26" s="136"/>
      <c r="G26" s="136"/>
      <c r="H26" s="136"/>
      <c r="I26" s="136"/>
      <c r="J26" s="136"/>
      <c r="K26" s="136"/>
      <c r="L26" s="136"/>
      <c r="M26" s="136"/>
      <c r="N26" s="137"/>
      <c r="O26" s="20"/>
      <c r="P26" s="2656" t="s">
        <v>118</v>
      </c>
      <c r="Q26" s="2657"/>
      <c r="R26" s="2657"/>
      <c r="S26" s="2668"/>
      <c r="T26" s="71" t="str">
        <f>E105</f>
        <v>中間処理場である環境センターを志木地区衛生組合で運営しており、市民の生活から切り離せないものになっているので、今後も構成市で運営費を負担していく予定。</v>
      </c>
      <c r="U26" s="2641"/>
      <c r="V26" s="2641"/>
      <c r="W26" s="2641"/>
      <c r="X26" s="2642"/>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負担金総額に対する負担割合</v>
      </c>
      <c r="C33" s="131"/>
      <c r="D33" s="23" t="str">
        <f t="shared" ref="D33:E36" si="1">D70</f>
        <v>％</v>
      </c>
      <c r="E33" s="129">
        <f t="shared" si="1"/>
        <v>48</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第3節　環境保全</v>
      </c>
      <c r="F42" s="41"/>
      <c r="G42" s="41"/>
      <c r="H42" s="41"/>
      <c r="I42" s="41"/>
      <c r="J42" s="41"/>
      <c r="K42" s="41"/>
      <c r="L42" s="41"/>
      <c r="M42" s="41"/>
      <c r="N42" s="42"/>
      <c r="AA42" s="10">
        <v>3</v>
      </c>
      <c r="AB42" s="10" t="s">
        <v>45</v>
      </c>
    </row>
    <row r="43" spans="1:35" ht="20.100000000000001" customHeight="1" x14ac:dyDescent="0.15">
      <c r="A43" s="39" t="s">
        <v>85</v>
      </c>
      <c r="B43" s="40"/>
      <c r="C43" s="40"/>
      <c r="D43" s="40"/>
      <c r="E43" s="41" t="str">
        <f>AB43</f>
        <v>施策２　循環型社会の推進</v>
      </c>
      <c r="F43" s="41"/>
      <c r="G43" s="41"/>
      <c r="H43" s="41"/>
      <c r="I43" s="41"/>
      <c r="J43" s="41"/>
      <c r="K43" s="41"/>
      <c r="L43" s="41"/>
      <c r="M43" s="41"/>
      <c r="N43" s="42"/>
      <c r="AA43" s="10">
        <v>2</v>
      </c>
      <c r="AB43" s="10" t="s">
        <v>48</v>
      </c>
    </row>
    <row r="44" spans="1:35" ht="20.100000000000001" customHeight="1" x14ac:dyDescent="0.15">
      <c r="A44" s="2680" t="s">
        <v>88</v>
      </c>
      <c r="B44" s="2681"/>
      <c r="C44" s="2681"/>
      <c r="D44" s="2681"/>
      <c r="E44" s="2682" t="s">
        <v>400</v>
      </c>
      <c r="F44" s="2683"/>
      <c r="G44" s="2683"/>
      <c r="H44" s="2683"/>
      <c r="I44" s="2683"/>
      <c r="J44" s="2683"/>
      <c r="K44" s="2683"/>
      <c r="L44" s="2683"/>
      <c r="M44" s="2683"/>
      <c r="N44" s="2684"/>
    </row>
    <row r="45" spans="1:35" ht="20.100000000000001" customHeight="1" x14ac:dyDescent="0.15">
      <c r="A45" s="2675" t="s">
        <v>89</v>
      </c>
      <c r="B45" s="2676"/>
      <c r="C45" s="2676"/>
      <c r="D45" s="2676"/>
      <c r="E45" s="2685" t="s">
        <v>353</v>
      </c>
      <c r="F45" s="2686"/>
      <c r="G45" s="2686"/>
      <c r="H45" s="2686"/>
      <c r="I45" s="2686"/>
      <c r="J45" s="2686"/>
      <c r="K45" s="2686"/>
      <c r="L45" s="2686"/>
      <c r="M45" s="2686"/>
      <c r="N45" s="2687"/>
    </row>
    <row r="46" spans="1:35" ht="20.100000000000001" customHeight="1" x14ac:dyDescent="0.15">
      <c r="A46" s="2669" t="s">
        <v>92</v>
      </c>
      <c r="B46" s="2670"/>
      <c r="C46" s="2670"/>
      <c r="D46" s="2671"/>
      <c r="E46" s="2672" t="s">
        <v>401</v>
      </c>
      <c r="F46" s="2673"/>
      <c r="G46" s="2673"/>
      <c r="H46" s="2673"/>
      <c r="I46" s="2673"/>
      <c r="J46" s="2673"/>
      <c r="K46" s="2673"/>
      <c r="L46" s="2673"/>
      <c r="M46" s="2673"/>
      <c r="N46" s="2674"/>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2675" t="s">
        <v>96</v>
      </c>
      <c r="B51" s="2676"/>
      <c r="C51" s="2676"/>
      <c r="D51" s="2676"/>
      <c r="E51" s="2677" t="str">
        <f>AA52 &amp; "市が直接実施  " &amp; AB52  &amp; "一部委託  "  &amp; AC52 &amp; "全部委託・指定管理  " &amp; AD52 &amp; "その他"</f>
        <v>□市が直接実施  □一部委託  ■全部委託・指定管理  □その他</v>
      </c>
      <c r="F51" s="2678"/>
      <c r="G51" s="2678"/>
      <c r="H51" s="2678"/>
      <c r="I51" s="2678"/>
      <c r="J51" s="2678"/>
      <c r="K51" s="2678"/>
      <c r="L51" s="2678"/>
      <c r="M51" s="2678"/>
      <c r="N51" s="2679"/>
    </row>
    <row r="52" spans="1:40" ht="20.100000000000001" customHeight="1" x14ac:dyDescent="0.15">
      <c r="A52" s="2675" t="s">
        <v>97</v>
      </c>
      <c r="B52" s="2676"/>
      <c r="C52" s="2676"/>
      <c r="D52" s="2676"/>
      <c r="E52" s="2677" t="str">
        <f>AA53 &amp; "国・県の制度　 " &amp; AB53  &amp; "国・県の制度＋市独自の制度　 "  &amp; AC53  &amp; "市独自の制度"</f>
        <v>□国・県の制度　 □国・県の制度＋市独自の制度　 ■市独自の制度</v>
      </c>
      <c r="F52" s="2678"/>
      <c r="G52" s="2678"/>
      <c r="H52" s="2678"/>
      <c r="I52" s="2678"/>
      <c r="J52" s="2678"/>
      <c r="K52" s="2678"/>
      <c r="L52" s="2678"/>
      <c r="M52" s="2678"/>
      <c r="N52" s="2679"/>
      <c r="AA52" s="10" t="s">
        <v>127</v>
      </c>
      <c r="AB52" s="10" t="s">
        <v>127</v>
      </c>
      <c r="AC52" s="10" t="s">
        <v>126</v>
      </c>
      <c r="AD52" s="10" t="s">
        <v>127</v>
      </c>
    </row>
    <row r="53" spans="1:40" ht="20.100000000000001" customHeight="1" thickBot="1" x14ac:dyDescent="0.2">
      <c r="A53" s="2688" t="s">
        <v>98</v>
      </c>
      <c r="B53" s="2689"/>
      <c r="C53" s="2689"/>
      <c r="D53" s="2689"/>
      <c r="E53" s="2690" t="s">
        <v>402</v>
      </c>
      <c r="F53" s="2691"/>
      <c r="G53" s="2691"/>
      <c r="H53" s="2691"/>
      <c r="I53" s="2691"/>
      <c r="J53" s="2691"/>
      <c r="K53" s="2691"/>
      <c r="L53" s="2691"/>
      <c r="M53" s="2691"/>
      <c r="N53" s="2692"/>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1157271000</v>
      </c>
      <c r="F57" s="122"/>
      <c r="G57" s="122">
        <f>IFERROR(HLOOKUP($AF$38,$AA$56:$AI$57,2,FALSE)*1000,"")</f>
        <v>1183939000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1245074</v>
      </c>
      <c r="AE57" s="25">
        <v>1157271</v>
      </c>
      <c r="AF57" s="25">
        <v>1183939</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1157271000</v>
      </c>
      <c r="G58" s="17"/>
      <c r="H58" s="18">
        <f>IFERROR(G57-H59,"")</f>
        <v>1183939000</v>
      </c>
      <c r="I58" s="17"/>
      <c r="J58" s="18">
        <f>IFERROR(I57-J59,"")</f>
        <v>0</v>
      </c>
      <c r="K58" s="17"/>
      <c r="L58" s="18">
        <f>IFERROR(K57-L59,"")</f>
        <v>0</v>
      </c>
      <c r="M58" s="17"/>
      <c r="N58" s="19">
        <f>IFERROR(M57-N59,"")</f>
        <v>0</v>
      </c>
      <c r="AA58" s="25">
        <v>0</v>
      </c>
      <c r="AB58" s="25">
        <v>0</v>
      </c>
      <c r="AC58" s="25">
        <v>0</v>
      </c>
      <c r="AD58" s="25">
        <v>771945000</v>
      </c>
      <c r="AE58" s="25">
        <v>1157271000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1157271000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0</v>
      </c>
      <c r="F61" s="122"/>
      <c r="G61" s="122">
        <f>IFERROR(G57-G60,"")</f>
        <v>1183939000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1</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403</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404</v>
      </c>
      <c r="C70" s="131"/>
      <c r="D70" s="28" t="s">
        <v>260</v>
      </c>
      <c r="E70" s="173">
        <f>IFERROR(HLOOKUP($AE$38,$AA$76:$AI$80,2,FALSE),"")</f>
        <v>48</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48</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2693" t="s">
        <v>86</v>
      </c>
      <c r="B85" s="2694"/>
      <c r="C85" s="2694"/>
      <c r="D85" s="2694"/>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2693" t="s">
        <v>90</v>
      </c>
      <c r="B87" s="2694"/>
      <c r="C87" s="2694"/>
      <c r="D87" s="2694"/>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2704" t="s">
        <v>93</v>
      </c>
      <c r="B89" s="2705"/>
      <c r="C89" s="2705"/>
      <c r="D89" s="2705"/>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2693" t="s">
        <v>95</v>
      </c>
      <c r="B91" s="2694"/>
      <c r="C91" s="2694"/>
      <c r="D91" s="2695"/>
      <c r="E91" s="190" t="s">
        <v>405</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2693" t="s">
        <v>107</v>
      </c>
      <c r="B98" s="2694"/>
      <c r="C98" s="2694"/>
      <c r="D98" s="2695"/>
      <c r="E98" s="2699" t="s">
        <v>141</v>
      </c>
      <c r="F98" s="2700"/>
      <c r="G98" s="2701" t="s">
        <v>108</v>
      </c>
      <c r="H98" s="2702"/>
      <c r="I98" s="2702"/>
      <c r="J98" s="2702"/>
      <c r="K98" s="2702"/>
      <c r="L98" s="2702"/>
      <c r="M98" s="2702"/>
      <c r="N98" s="2703"/>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2693" t="s">
        <v>118</v>
      </c>
      <c r="B105" s="2694"/>
      <c r="C105" s="2694"/>
      <c r="D105" s="2695"/>
      <c r="E105" s="2696" t="s">
        <v>406</v>
      </c>
      <c r="F105" s="2697"/>
      <c r="G105" s="2697"/>
      <c r="H105" s="2697"/>
      <c r="I105" s="2697"/>
      <c r="J105" s="2697"/>
      <c r="K105" s="2697"/>
      <c r="L105" s="2697"/>
      <c r="M105" s="2697"/>
      <c r="N105" s="2698"/>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2704" t="s">
        <v>82</v>
      </c>
      <c r="Q4" s="2705"/>
      <c r="R4" s="2705"/>
      <c r="S4" s="2705"/>
      <c r="T4" s="47" t="str">
        <f>LEFT(E83,1)</f>
        <v>Ｂ</v>
      </c>
      <c r="U4" s="2706" t="s">
        <v>83</v>
      </c>
      <c r="V4" s="2706"/>
      <c r="W4" s="2706"/>
      <c r="X4" s="270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第3節　環境保全</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施策２　循環型社会の推進</v>
      </c>
      <c r="F6" s="41"/>
      <c r="G6" s="41"/>
      <c r="H6" s="41"/>
      <c r="I6" s="41"/>
      <c r="J6" s="41"/>
      <c r="K6" s="41"/>
      <c r="L6" s="41"/>
      <c r="M6" s="41"/>
      <c r="N6" s="42"/>
      <c r="P6" s="2693" t="s">
        <v>86</v>
      </c>
      <c r="Q6" s="2694"/>
      <c r="R6" s="2694"/>
      <c r="S6" s="2694"/>
      <c r="T6" s="47" t="str">
        <f>LEFT(E85,1)</f>
        <v>Ｂ</v>
      </c>
      <c r="U6" s="2706" t="s">
        <v>87</v>
      </c>
      <c r="V6" s="2706"/>
      <c r="W6" s="2706"/>
      <c r="X6" s="270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708" t="s">
        <v>88</v>
      </c>
      <c r="B7" s="2709"/>
      <c r="C7" s="2709"/>
      <c r="D7" s="2709"/>
      <c r="E7" s="2710" t="str">
        <f t="shared" si="0"/>
        <v>ふれあい収集運搬</v>
      </c>
      <c r="F7" s="2711"/>
      <c r="G7" s="2711"/>
      <c r="H7" s="2711"/>
      <c r="I7" s="2711"/>
      <c r="J7" s="2711"/>
      <c r="K7" s="2711"/>
      <c r="L7" s="2711"/>
      <c r="M7" s="2711"/>
      <c r="N7" s="2712"/>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2715" t="s">
        <v>89</v>
      </c>
      <c r="B8" s="2716"/>
      <c r="C8" s="2716"/>
      <c r="D8" s="2716"/>
      <c r="E8" s="2725" t="str">
        <f t="shared" si="0"/>
        <v>環境課</v>
      </c>
      <c r="F8" s="2726"/>
      <c r="G8" s="2726"/>
      <c r="H8" s="2726"/>
      <c r="I8" s="2726"/>
      <c r="J8" s="2726"/>
      <c r="K8" s="2726"/>
      <c r="L8" s="2726"/>
      <c r="M8" s="2726"/>
      <c r="N8" s="2727"/>
      <c r="P8" s="2728" t="s">
        <v>90</v>
      </c>
      <c r="Q8" s="2729"/>
      <c r="R8" s="2729"/>
      <c r="S8" s="2729"/>
      <c r="T8" s="94" t="str">
        <f>LEFT(E87,1)</f>
        <v>Ａ</v>
      </c>
      <c r="U8" s="2730" t="s">
        <v>91</v>
      </c>
      <c r="V8" s="2730"/>
      <c r="W8" s="2730"/>
      <c r="X8" s="2731"/>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2732" t="s">
        <v>92</v>
      </c>
      <c r="B9" s="2733"/>
      <c r="C9" s="2733"/>
      <c r="D9" s="2734"/>
      <c r="E9" s="2735" t="str">
        <f t="shared" si="0"/>
        <v>日常生活によって発生する一般廃棄物を自ら集積所へ持ち出すことが困難な世帯に対し、個別に訪問収集することで日常生活における身体的負担を軽減し市民生活の向上を図る。</v>
      </c>
      <c r="F9" s="2736"/>
      <c r="G9" s="2736"/>
      <c r="H9" s="2736"/>
      <c r="I9" s="2736"/>
      <c r="J9" s="2736"/>
      <c r="K9" s="2736"/>
      <c r="L9" s="2736"/>
      <c r="M9" s="2736"/>
      <c r="N9" s="2737"/>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2738" t="s">
        <v>93</v>
      </c>
      <c r="Q10" s="2739"/>
      <c r="R10" s="2739"/>
      <c r="S10" s="2739"/>
      <c r="T10" s="47" t="str">
        <f>LEFT(E89,1)</f>
        <v>Ａ</v>
      </c>
      <c r="U10" s="2730" t="s">
        <v>94</v>
      </c>
      <c r="V10" s="2730"/>
      <c r="W10" s="2730"/>
      <c r="X10" s="2731"/>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対象地域を段階的に広げ、また、対象要件を要介護認定と障がい者手帳を持っている者のみの世帯として試験的に事業開始した。利用対象は限定しているが、ケアマネジャーの意見も明記されるなど利用決定の判断に支障はなく、手続も円滑に進められている。</v>
      </c>
      <c r="U12" s="2713"/>
      <c r="V12" s="2713"/>
      <c r="W12" s="2713"/>
      <c r="X12" s="2714"/>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2715" t="s">
        <v>96</v>
      </c>
      <c r="B14" s="2716"/>
      <c r="C14" s="2716"/>
      <c r="D14" s="2716"/>
      <c r="E14" s="2717" t="str">
        <f>E51</f>
        <v>□市が直接実施  □一部委託  ■全部委託・指定管理  □その他</v>
      </c>
      <c r="F14" s="2718"/>
      <c r="G14" s="2718"/>
      <c r="H14" s="2718"/>
      <c r="I14" s="2718"/>
      <c r="J14" s="2718"/>
      <c r="K14" s="2718"/>
      <c r="L14" s="2718"/>
      <c r="M14" s="2718"/>
      <c r="N14" s="2719"/>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2715" t="s">
        <v>97</v>
      </c>
      <c r="B15" s="2716"/>
      <c r="C15" s="2716"/>
      <c r="D15" s="2716"/>
      <c r="E15" s="2717" t="str">
        <f>E52</f>
        <v>□国・県の制度　 □国・県の制度＋市独自の制度　 ■市独自の制度</v>
      </c>
      <c r="F15" s="2718"/>
      <c r="G15" s="2718"/>
      <c r="H15" s="2718"/>
      <c r="I15" s="2718"/>
      <c r="J15" s="2718"/>
      <c r="K15" s="2718"/>
      <c r="L15" s="2718"/>
      <c r="M15" s="2718"/>
      <c r="N15" s="2719"/>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720" t="s">
        <v>98</v>
      </c>
      <c r="B16" s="2721"/>
      <c r="C16" s="2721"/>
      <c r="D16" s="2721"/>
      <c r="E16" s="2722" t="str">
        <f>E53</f>
        <v>新座市ふれあい収集実施要綱</v>
      </c>
      <c r="F16" s="2723"/>
      <c r="G16" s="2723"/>
      <c r="H16" s="2723"/>
      <c r="I16" s="2723"/>
      <c r="J16" s="2723"/>
      <c r="K16" s="2723"/>
      <c r="L16" s="2723"/>
      <c r="M16" s="2723"/>
      <c r="N16" s="2724"/>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Ⅱ</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19431000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19431000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19430224</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776</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0.99996006381555247</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日常生活によって発生する家庭系一般廃棄物を自ら集積所へ持ち出すことが困難な世帯に対して、戸別に訪問収集することで日常生活における身体的負担を軽減し市民生活の向上を図った。</v>
      </c>
      <c r="F26" s="136"/>
      <c r="G26" s="136"/>
      <c r="H26" s="136"/>
      <c r="I26" s="136"/>
      <c r="J26" s="136"/>
      <c r="K26" s="136"/>
      <c r="L26" s="136"/>
      <c r="M26" s="136"/>
      <c r="N26" s="137"/>
      <c r="O26" s="20"/>
      <c r="P26" s="2728" t="s">
        <v>118</v>
      </c>
      <c r="Q26" s="2729"/>
      <c r="R26" s="2729"/>
      <c r="S26" s="2740"/>
      <c r="T26" s="71" t="str">
        <f>E105</f>
        <v>対象要件の緩和が課題となっているため、地域包括支援センターの協力を得ることができるか等の調整が必要となる。</v>
      </c>
      <c r="U26" s="2713"/>
      <c r="V26" s="2713"/>
      <c r="W26" s="2713"/>
      <c r="X26" s="2714"/>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申請世帯数</v>
      </c>
      <c r="C33" s="131"/>
      <c r="D33" s="23" t="str">
        <f t="shared" ref="D33:E36" si="1">D70</f>
        <v>世帯</v>
      </c>
      <c r="E33" s="129">
        <f t="shared" si="1"/>
        <v>107</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利用決定世帯数</v>
      </c>
      <c r="C34" s="131"/>
      <c r="D34" s="23" t="str">
        <f t="shared" si="1"/>
        <v>世帯</v>
      </c>
      <c r="E34" s="129">
        <f t="shared" si="1"/>
        <v>82</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中止世帯数</v>
      </c>
      <c r="C35" s="131"/>
      <c r="D35" s="23" t="str">
        <f t="shared" si="1"/>
        <v>世帯</v>
      </c>
      <c r="E35" s="129">
        <f t="shared" si="1"/>
        <v>7</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取下げ世帯数</v>
      </c>
      <c r="C36" s="145"/>
      <c r="D36" s="24" t="str">
        <f t="shared" si="1"/>
        <v>世帯</v>
      </c>
      <c r="E36" s="147">
        <f t="shared" si="1"/>
        <v>18</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第3節　環境保全</v>
      </c>
      <c r="F42" s="41"/>
      <c r="G42" s="41"/>
      <c r="H42" s="41"/>
      <c r="I42" s="41"/>
      <c r="J42" s="41"/>
      <c r="K42" s="41"/>
      <c r="L42" s="41"/>
      <c r="M42" s="41"/>
      <c r="N42" s="42"/>
      <c r="AA42" s="10">
        <v>3</v>
      </c>
      <c r="AB42" s="10" t="s">
        <v>45</v>
      </c>
    </row>
    <row r="43" spans="1:35" ht="20.100000000000001" customHeight="1" x14ac:dyDescent="0.15">
      <c r="A43" s="39" t="s">
        <v>85</v>
      </c>
      <c r="B43" s="40"/>
      <c r="C43" s="40"/>
      <c r="D43" s="40"/>
      <c r="E43" s="41" t="str">
        <f>AB43</f>
        <v>施策２　循環型社会の推進</v>
      </c>
      <c r="F43" s="41"/>
      <c r="G43" s="41"/>
      <c r="H43" s="41"/>
      <c r="I43" s="41"/>
      <c r="J43" s="41"/>
      <c r="K43" s="41"/>
      <c r="L43" s="41"/>
      <c r="M43" s="41"/>
      <c r="N43" s="42"/>
      <c r="AA43" s="10">
        <v>2</v>
      </c>
      <c r="AB43" s="10" t="s">
        <v>48</v>
      </c>
    </row>
    <row r="44" spans="1:35" ht="20.100000000000001" customHeight="1" x14ac:dyDescent="0.15">
      <c r="A44" s="2752" t="s">
        <v>88</v>
      </c>
      <c r="B44" s="2753"/>
      <c r="C44" s="2753"/>
      <c r="D44" s="2753"/>
      <c r="E44" s="2754" t="s">
        <v>407</v>
      </c>
      <c r="F44" s="2755"/>
      <c r="G44" s="2755"/>
      <c r="H44" s="2755"/>
      <c r="I44" s="2755"/>
      <c r="J44" s="2755"/>
      <c r="K44" s="2755"/>
      <c r="L44" s="2755"/>
      <c r="M44" s="2755"/>
      <c r="N44" s="2756"/>
    </row>
    <row r="45" spans="1:35" ht="20.100000000000001" customHeight="1" x14ac:dyDescent="0.15">
      <c r="A45" s="2747" t="s">
        <v>89</v>
      </c>
      <c r="B45" s="2748"/>
      <c r="C45" s="2748"/>
      <c r="D45" s="2748"/>
      <c r="E45" s="2757" t="s">
        <v>353</v>
      </c>
      <c r="F45" s="2758"/>
      <c r="G45" s="2758"/>
      <c r="H45" s="2758"/>
      <c r="I45" s="2758"/>
      <c r="J45" s="2758"/>
      <c r="K45" s="2758"/>
      <c r="L45" s="2758"/>
      <c r="M45" s="2758"/>
      <c r="N45" s="2759"/>
    </row>
    <row r="46" spans="1:35" ht="20.100000000000001" customHeight="1" x14ac:dyDescent="0.15">
      <c r="A46" s="2741" t="s">
        <v>92</v>
      </c>
      <c r="B46" s="2742"/>
      <c r="C46" s="2742"/>
      <c r="D46" s="2743"/>
      <c r="E46" s="2744" t="s">
        <v>408</v>
      </c>
      <c r="F46" s="2745"/>
      <c r="G46" s="2745"/>
      <c r="H46" s="2745"/>
      <c r="I46" s="2745"/>
      <c r="J46" s="2745"/>
      <c r="K46" s="2745"/>
      <c r="L46" s="2745"/>
      <c r="M46" s="2745"/>
      <c r="N46" s="2746"/>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2747" t="s">
        <v>96</v>
      </c>
      <c r="B51" s="2748"/>
      <c r="C51" s="2748"/>
      <c r="D51" s="2748"/>
      <c r="E51" s="2749" t="str">
        <f>AA52 &amp; "市が直接実施  " &amp; AB52  &amp; "一部委託  "  &amp; AC52 &amp; "全部委託・指定管理  " &amp; AD52 &amp; "その他"</f>
        <v>□市が直接実施  □一部委託  ■全部委託・指定管理  □その他</v>
      </c>
      <c r="F51" s="2750"/>
      <c r="G51" s="2750"/>
      <c r="H51" s="2750"/>
      <c r="I51" s="2750"/>
      <c r="J51" s="2750"/>
      <c r="K51" s="2750"/>
      <c r="L51" s="2750"/>
      <c r="M51" s="2750"/>
      <c r="N51" s="2751"/>
    </row>
    <row r="52" spans="1:40" ht="20.100000000000001" customHeight="1" x14ac:dyDescent="0.15">
      <c r="A52" s="2747" t="s">
        <v>97</v>
      </c>
      <c r="B52" s="2748"/>
      <c r="C52" s="2748"/>
      <c r="D52" s="2748"/>
      <c r="E52" s="2749" t="str">
        <f>AA53 &amp; "国・県の制度　 " &amp; AB53  &amp; "国・県の制度＋市独自の制度　 "  &amp; AC53  &amp; "市独自の制度"</f>
        <v>□国・県の制度　 □国・県の制度＋市独自の制度　 ■市独自の制度</v>
      </c>
      <c r="F52" s="2750"/>
      <c r="G52" s="2750"/>
      <c r="H52" s="2750"/>
      <c r="I52" s="2750"/>
      <c r="J52" s="2750"/>
      <c r="K52" s="2750"/>
      <c r="L52" s="2750"/>
      <c r="M52" s="2750"/>
      <c r="N52" s="2751"/>
      <c r="AA52" s="10" t="s">
        <v>127</v>
      </c>
      <c r="AB52" s="10" t="s">
        <v>127</v>
      </c>
      <c r="AC52" s="10" t="s">
        <v>126</v>
      </c>
      <c r="AD52" s="10" t="s">
        <v>127</v>
      </c>
    </row>
    <row r="53" spans="1:40" ht="20.100000000000001" customHeight="1" thickBot="1" x14ac:dyDescent="0.2">
      <c r="A53" s="2760" t="s">
        <v>98</v>
      </c>
      <c r="B53" s="2761"/>
      <c r="C53" s="2761"/>
      <c r="D53" s="2761"/>
      <c r="E53" s="2762" t="s">
        <v>409</v>
      </c>
      <c r="F53" s="2763"/>
      <c r="G53" s="2763"/>
      <c r="H53" s="2763"/>
      <c r="I53" s="2763"/>
      <c r="J53" s="2763"/>
      <c r="K53" s="2763"/>
      <c r="L53" s="2763"/>
      <c r="M53" s="2763"/>
      <c r="N53" s="2764"/>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19431000</v>
      </c>
      <c r="F57" s="122"/>
      <c r="G57" s="122">
        <f>IFERROR(HLOOKUP($AF$38,$AA$56:$AI$57,2,FALSE)*1000,"")</f>
        <v>20024000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0</v>
      </c>
      <c r="AE57" s="25">
        <v>19431</v>
      </c>
      <c r="AF57" s="25">
        <v>20024</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19431000</v>
      </c>
      <c r="G58" s="17"/>
      <c r="H58" s="18">
        <f>IFERROR(G57-H59,"")</f>
        <v>20024000</v>
      </c>
      <c r="I58" s="17"/>
      <c r="J58" s="18">
        <f>IFERROR(I57-J59,"")</f>
        <v>0</v>
      </c>
      <c r="K58" s="17"/>
      <c r="L58" s="18">
        <f>IFERROR(K57-L59,"")</f>
        <v>0</v>
      </c>
      <c r="M58" s="17"/>
      <c r="N58" s="19">
        <f>IFERROR(M57-N59,"")</f>
        <v>0</v>
      </c>
      <c r="AA58" s="25">
        <v>0</v>
      </c>
      <c r="AB58" s="25">
        <v>0</v>
      </c>
      <c r="AC58" s="25">
        <v>0</v>
      </c>
      <c r="AD58" s="25">
        <v>0</v>
      </c>
      <c r="AE58" s="25">
        <v>19430224</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19430224</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776</v>
      </c>
      <c r="F61" s="122"/>
      <c r="G61" s="122">
        <f>IFERROR(G57-G60,"")</f>
        <v>20024000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0.99996006381555247</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410</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411</v>
      </c>
      <c r="C70" s="131"/>
      <c r="D70" s="28" t="s">
        <v>412</v>
      </c>
      <c r="E70" s="173">
        <f>IFERROR(HLOOKUP($AE$38,$AA$76:$AI$80,2,FALSE),"")</f>
        <v>107</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413</v>
      </c>
      <c r="C71" s="131"/>
      <c r="D71" s="28" t="s">
        <v>412</v>
      </c>
      <c r="E71" s="173">
        <f>IFERROR(HLOOKUP($AE$38,$AA$76:$AI$80,3,FALSE),"")</f>
        <v>82</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414</v>
      </c>
      <c r="C72" s="131"/>
      <c r="D72" s="28" t="s">
        <v>412</v>
      </c>
      <c r="E72" s="173">
        <f>IFERROR(HLOOKUP($AE$38,$AA$76:$AI$80,4,FALSE),"")</f>
        <v>7</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415</v>
      </c>
      <c r="C73" s="145"/>
      <c r="D73" s="29" t="s">
        <v>412</v>
      </c>
      <c r="E73" s="182">
        <f>IFERROR(HLOOKUP($AE$38,$AA$76:$AI$80,5,FALSE),"")</f>
        <v>18</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107</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82</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v>7</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v>18</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2765" t="s">
        <v>86</v>
      </c>
      <c r="B85" s="2766"/>
      <c r="C85" s="2766"/>
      <c r="D85" s="2766"/>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2765" t="s">
        <v>90</v>
      </c>
      <c r="B87" s="2766"/>
      <c r="C87" s="2766"/>
      <c r="D87" s="2766"/>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2776" t="s">
        <v>93</v>
      </c>
      <c r="B89" s="2777"/>
      <c r="C89" s="2777"/>
      <c r="D89" s="2777"/>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2765" t="s">
        <v>95</v>
      </c>
      <c r="B91" s="2766"/>
      <c r="C91" s="2766"/>
      <c r="D91" s="2767"/>
      <c r="E91" s="190" t="s">
        <v>416</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2765" t="s">
        <v>107</v>
      </c>
      <c r="B98" s="2766"/>
      <c r="C98" s="2766"/>
      <c r="D98" s="2767"/>
      <c r="E98" s="2771" t="s">
        <v>152</v>
      </c>
      <c r="F98" s="2772"/>
      <c r="G98" s="2773" t="s">
        <v>108</v>
      </c>
      <c r="H98" s="2774"/>
      <c r="I98" s="2774"/>
      <c r="J98" s="2774"/>
      <c r="K98" s="2774"/>
      <c r="L98" s="2774"/>
      <c r="M98" s="2774"/>
      <c r="N98" s="2775"/>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2765" t="s">
        <v>118</v>
      </c>
      <c r="B105" s="2766"/>
      <c r="C105" s="2766"/>
      <c r="D105" s="2767"/>
      <c r="E105" s="2768" t="s">
        <v>417</v>
      </c>
      <c r="F105" s="2769"/>
      <c r="G105" s="2769"/>
      <c r="H105" s="2769"/>
      <c r="I105" s="2769"/>
      <c r="J105" s="2769"/>
      <c r="K105" s="2769"/>
      <c r="L105" s="2769"/>
      <c r="M105" s="2769"/>
      <c r="N105" s="2770"/>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2776" t="s">
        <v>82</v>
      </c>
      <c r="Q4" s="2777"/>
      <c r="R4" s="2777"/>
      <c r="S4" s="2777"/>
      <c r="T4" s="47" t="str">
        <f>LEFT(E83,1)</f>
        <v>Ｂ</v>
      </c>
      <c r="U4" s="2778" t="s">
        <v>83</v>
      </c>
      <c r="V4" s="2778"/>
      <c r="W4" s="2778"/>
      <c r="X4" s="2779"/>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2765" t="s">
        <v>86</v>
      </c>
      <c r="Q6" s="2766"/>
      <c r="R6" s="2766"/>
      <c r="S6" s="2766"/>
      <c r="T6" s="47" t="str">
        <f>LEFT(E85,1)</f>
        <v>Ｂ</v>
      </c>
      <c r="U6" s="2778" t="s">
        <v>87</v>
      </c>
      <c r="V6" s="2778"/>
      <c r="W6" s="2778"/>
      <c r="X6" s="2779"/>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780" t="s">
        <v>88</v>
      </c>
      <c r="B7" s="2781"/>
      <c r="C7" s="2781"/>
      <c r="D7" s="2781"/>
      <c r="E7" s="2782" t="str">
        <f t="shared" si="0"/>
        <v>基地対策</v>
      </c>
      <c r="F7" s="2783"/>
      <c r="G7" s="2783"/>
      <c r="H7" s="2783"/>
      <c r="I7" s="2783"/>
      <c r="J7" s="2783"/>
      <c r="K7" s="2783"/>
      <c r="L7" s="2783"/>
      <c r="M7" s="2783"/>
      <c r="N7" s="2784"/>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2787" t="s">
        <v>89</v>
      </c>
      <c r="B8" s="2788"/>
      <c r="C8" s="2788"/>
      <c r="D8" s="2788"/>
      <c r="E8" s="2797" t="str">
        <f t="shared" si="0"/>
        <v>政策課</v>
      </c>
      <c r="F8" s="2798"/>
      <c r="G8" s="2798"/>
      <c r="H8" s="2798"/>
      <c r="I8" s="2798"/>
      <c r="J8" s="2798"/>
      <c r="K8" s="2798"/>
      <c r="L8" s="2798"/>
      <c r="M8" s="2798"/>
      <c r="N8" s="2799"/>
      <c r="P8" s="2800" t="s">
        <v>90</v>
      </c>
      <c r="Q8" s="2801"/>
      <c r="R8" s="2801"/>
      <c r="S8" s="2801"/>
      <c r="T8" s="94" t="str">
        <f>LEFT(E87,1)</f>
        <v>Ａ</v>
      </c>
      <c r="U8" s="2802" t="s">
        <v>91</v>
      </c>
      <c r="V8" s="2802"/>
      <c r="W8" s="2802"/>
      <c r="X8" s="2803"/>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2804" t="s">
        <v>92</v>
      </c>
      <c r="B9" s="2805"/>
      <c r="C9" s="2805"/>
      <c r="D9" s="2806"/>
      <c r="E9" s="2807" t="str">
        <f t="shared" si="0"/>
        <v>米軍及び自衛隊の基地が所在する市として、交付金の増額や航空機等の飛行活動に関する安全確保などについて、全国基地協議会及び防衛施設周辺整備全国協議会を通じて要望活動を実施する。
また、大和田米軍通信基地とその周辺住民との円滑な関係を構築するため、周辺環境の保全などを目的とした住民組織の活動を支援する。</v>
      </c>
      <c r="F9" s="2808"/>
      <c r="G9" s="2808"/>
      <c r="H9" s="2808"/>
      <c r="I9" s="2808"/>
      <c r="J9" s="2808"/>
      <c r="K9" s="2808"/>
      <c r="L9" s="2808"/>
      <c r="M9" s="2808"/>
      <c r="N9" s="2809"/>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2810" t="s">
        <v>93</v>
      </c>
      <c r="Q10" s="2811"/>
      <c r="R10" s="2811"/>
      <c r="S10" s="2811"/>
      <c r="T10" s="47" t="str">
        <f>LEFT(E89,1)</f>
        <v>Ａ</v>
      </c>
      <c r="U10" s="2802" t="s">
        <v>94</v>
      </c>
      <c r="V10" s="2802"/>
      <c r="W10" s="2802"/>
      <c r="X10" s="2803"/>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全国の米軍及び自衛隊の所在する自治体と共に要望活動等を実施することで、助成交付金に関する調査研究、具体的解決策の強力な推進や、自衛隊等の行為によって生じる損失の補償、障害の防止及び防衛施設周辺の整備を促進することによる関係住民の生活の安定及び福祉の向上を図ることにつながっている。</v>
      </c>
      <c r="U12" s="2785"/>
      <c r="V12" s="2785"/>
      <c r="W12" s="2785"/>
      <c r="X12" s="2786"/>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2787" t="s">
        <v>96</v>
      </c>
      <c r="B14" s="2788"/>
      <c r="C14" s="2788"/>
      <c r="D14" s="2788"/>
      <c r="E14" s="2789" t="str">
        <f>E51</f>
        <v>■市が直接実施  □一部委託  □全部委託・指定管理  □その他</v>
      </c>
      <c r="F14" s="2790"/>
      <c r="G14" s="2790"/>
      <c r="H14" s="2790"/>
      <c r="I14" s="2790"/>
      <c r="J14" s="2790"/>
      <c r="K14" s="2790"/>
      <c r="L14" s="2790"/>
      <c r="M14" s="2790"/>
      <c r="N14" s="2791"/>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2787" t="s">
        <v>97</v>
      </c>
      <c r="B15" s="2788"/>
      <c r="C15" s="2788"/>
      <c r="D15" s="2788"/>
      <c r="E15" s="2789" t="str">
        <f>E52</f>
        <v>□国・県の制度　 ■国・県の制度＋市独自の制度　 □市独自の制度</v>
      </c>
      <c r="F15" s="2790"/>
      <c r="G15" s="2790"/>
      <c r="H15" s="2790"/>
      <c r="I15" s="2790"/>
      <c r="J15" s="2790"/>
      <c r="K15" s="2790"/>
      <c r="L15" s="2790"/>
      <c r="M15" s="2790"/>
      <c r="N15" s="2791"/>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792" t="s">
        <v>98</v>
      </c>
      <c r="B16" s="2793"/>
      <c r="C16" s="2793"/>
      <c r="D16" s="2793"/>
      <c r="E16" s="2794" t="str">
        <f>E53</f>
        <v>なし</v>
      </c>
      <c r="F16" s="2795"/>
      <c r="G16" s="2795"/>
      <c r="H16" s="2795"/>
      <c r="I16" s="2795"/>
      <c r="J16" s="2795"/>
      <c r="K16" s="2795"/>
      <c r="L16" s="2795"/>
      <c r="M16" s="2795"/>
      <c r="N16" s="2796"/>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23000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23000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6000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17000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0.2608695652173913</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全国基地協議会及び防衛施設周辺整備全国協議会を通じて、交付金の増額や航空機等の飛行活動に関する安全確保などについて、要望活動を実施するとともに、合同定期総会及び研修会へ参加し、情報収集等に努めた。</v>
      </c>
      <c r="F26" s="136"/>
      <c r="G26" s="136"/>
      <c r="H26" s="136"/>
      <c r="I26" s="136"/>
      <c r="J26" s="136"/>
      <c r="K26" s="136"/>
      <c r="L26" s="136"/>
      <c r="M26" s="136"/>
      <c r="N26" s="137"/>
      <c r="O26" s="20"/>
      <c r="P26" s="2800" t="s">
        <v>118</v>
      </c>
      <c r="Q26" s="2801"/>
      <c r="R26" s="2801"/>
      <c r="S26" s="2812"/>
      <c r="T26" s="71" t="str">
        <f>E105</f>
        <v>引き続き、全国基地協議会及び防衛施設周辺整備全国協議会を通じた要望活動や、情報収集等を実施する。
また、適切な情報発信や住民支援等を実施することにより、住民生活の安定及び福祉の向上を目指す。</v>
      </c>
      <c r="U26" s="2785"/>
      <c r="V26" s="2785"/>
      <c r="W26" s="2785"/>
      <c r="X26" s="2786"/>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要望提出（調査回答）回数</v>
      </c>
      <c r="C33" s="131"/>
      <c r="D33" s="23" t="str">
        <f t="shared" ref="D33:E36" si="1">D70</f>
        <v>回</v>
      </c>
      <c r="E33" s="129" t="str">
        <f t="shared" si="1"/>
        <v>各1</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合同定期総会参加回数</v>
      </c>
      <c r="C34" s="131"/>
      <c r="D34" s="23" t="str">
        <f t="shared" si="1"/>
        <v>回</v>
      </c>
      <c r="E34" s="129">
        <f t="shared" si="1"/>
        <v>1</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合同中央研修会参加回数</v>
      </c>
      <c r="C35" s="131"/>
      <c r="D35" s="23" t="str">
        <f t="shared" si="1"/>
        <v>回</v>
      </c>
      <c r="E35" s="129">
        <f t="shared" si="1"/>
        <v>1</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2824" t="s">
        <v>88</v>
      </c>
      <c r="B44" s="2825"/>
      <c r="C44" s="2825"/>
      <c r="D44" s="2825"/>
      <c r="E44" s="2826" t="s">
        <v>418</v>
      </c>
      <c r="F44" s="2827"/>
      <c r="G44" s="2827"/>
      <c r="H44" s="2827"/>
      <c r="I44" s="2827"/>
      <c r="J44" s="2827"/>
      <c r="K44" s="2827"/>
      <c r="L44" s="2827"/>
      <c r="M44" s="2827"/>
      <c r="N44" s="2828"/>
    </row>
    <row r="45" spans="1:35" ht="20.100000000000001" customHeight="1" x14ac:dyDescent="0.15">
      <c r="A45" s="2819" t="s">
        <v>89</v>
      </c>
      <c r="B45" s="2820"/>
      <c r="C45" s="2820"/>
      <c r="D45" s="2820"/>
      <c r="E45" s="2829" t="s">
        <v>419</v>
      </c>
      <c r="F45" s="2830"/>
      <c r="G45" s="2830"/>
      <c r="H45" s="2830"/>
      <c r="I45" s="2830"/>
      <c r="J45" s="2830"/>
      <c r="K45" s="2830"/>
      <c r="L45" s="2830"/>
      <c r="M45" s="2830"/>
      <c r="N45" s="2831"/>
    </row>
    <row r="46" spans="1:35" ht="20.100000000000001" customHeight="1" x14ac:dyDescent="0.15">
      <c r="A46" s="2813" t="s">
        <v>92</v>
      </c>
      <c r="B46" s="2814"/>
      <c r="C46" s="2814"/>
      <c r="D46" s="2815"/>
      <c r="E46" s="2816" t="s">
        <v>420</v>
      </c>
      <c r="F46" s="2817"/>
      <c r="G46" s="2817"/>
      <c r="H46" s="2817"/>
      <c r="I46" s="2817"/>
      <c r="J46" s="2817"/>
      <c r="K46" s="2817"/>
      <c r="L46" s="2817"/>
      <c r="M46" s="2817"/>
      <c r="N46" s="2818"/>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2819" t="s">
        <v>96</v>
      </c>
      <c r="B51" s="2820"/>
      <c r="C51" s="2820"/>
      <c r="D51" s="2820"/>
      <c r="E51" s="2821" t="str">
        <f>AA52 &amp; "市が直接実施  " &amp; AB52  &amp; "一部委託  "  &amp; AC52 &amp; "全部委託・指定管理  " &amp; AD52 &amp; "その他"</f>
        <v>■市が直接実施  □一部委託  □全部委託・指定管理  □その他</v>
      </c>
      <c r="F51" s="2822"/>
      <c r="G51" s="2822"/>
      <c r="H51" s="2822"/>
      <c r="I51" s="2822"/>
      <c r="J51" s="2822"/>
      <c r="K51" s="2822"/>
      <c r="L51" s="2822"/>
      <c r="M51" s="2822"/>
      <c r="N51" s="2823"/>
    </row>
    <row r="52" spans="1:40" ht="20.100000000000001" customHeight="1" x14ac:dyDescent="0.15">
      <c r="A52" s="2819" t="s">
        <v>97</v>
      </c>
      <c r="B52" s="2820"/>
      <c r="C52" s="2820"/>
      <c r="D52" s="2820"/>
      <c r="E52" s="2821" t="str">
        <f>AA53 &amp; "国・県の制度　 " &amp; AB53  &amp; "国・県の制度＋市独自の制度　 "  &amp; AC53  &amp; "市独自の制度"</f>
        <v>□国・県の制度　 ■国・県の制度＋市独自の制度　 □市独自の制度</v>
      </c>
      <c r="F52" s="2822"/>
      <c r="G52" s="2822"/>
      <c r="H52" s="2822"/>
      <c r="I52" s="2822"/>
      <c r="J52" s="2822"/>
      <c r="K52" s="2822"/>
      <c r="L52" s="2822"/>
      <c r="M52" s="2822"/>
      <c r="N52" s="2823"/>
      <c r="AA52" s="10" t="s">
        <v>126</v>
      </c>
      <c r="AB52" s="10" t="s">
        <v>127</v>
      </c>
      <c r="AC52" s="10" t="s">
        <v>127</v>
      </c>
      <c r="AD52" s="10" t="s">
        <v>127</v>
      </c>
    </row>
    <row r="53" spans="1:40" ht="20.100000000000001" customHeight="1" thickBot="1" x14ac:dyDescent="0.2">
      <c r="A53" s="2832" t="s">
        <v>98</v>
      </c>
      <c r="B53" s="2833"/>
      <c r="C53" s="2833"/>
      <c r="D53" s="2833"/>
      <c r="E53" s="2834" t="s">
        <v>163</v>
      </c>
      <c r="F53" s="2835"/>
      <c r="G53" s="2835"/>
      <c r="H53" s="2835"/>
      <c r="I53" s="2835"/>
      <c r="J53" s="2835"/>
      <c r="K53" s="2835"/>
      <c r="L53" s="2835"/>
      <c r="M53" s="2835"/>
      <c r="N53" s="2836"/>
      <c r="AA53" s="10" t="s">
        <v>127</v>
      </c>
      <c r="AB53" s="10" t="s">
        <v>126</v>
      </c>
      <c r="AC53" s="10" t="s">
        <v>127</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23000</v>
      </c>
      <c r="F57" s="122"/>
      <c r="G57" s="122">
        <f>IFERROR(HLOOKUP($AF$38,$AA$56:$AI$57,2,FALSE)*1000,"")</f>
        <v>68000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50</v>
      </c>
      <c r="AE57" s="25">
        <v>23</v>
      </c>
      <c r="AF57" s="25">
        <v>68</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23000</v>
      </c>
      <c r="G58" s="17"/>
      <c r="H58" s="18">
        <f>IFERROR(G57-H59,"")</f>
        <v>68000</v>
      </c>
      <c r="I58" s="17"/>
      <c r="J58" s="18">
        <f>IFERROR(I57-J59,"")</f>
        <v>0</v>
      </c>
      <c r="K58" s="17"/>
      <c r="L58" s="18">
        <f>IFERROR(K57-L59,"")</f>
        <v>0</v>
      </c>
      <c r="M58" s="17"/>
      <c r="N58" s="19">
        <f>IFERROR(M57-N59,"")</f>
        <v>0</v>
      </c>
      <c r="AA58" s="25">
        <v>0</v>
      </c>
      <c r="AB58" s="25">
        <v>0</v>
      </c>
      <c r="AC58" s="25">
        <v>0</v>
      </c>
      <c r="AD58" s="25">
        <v>0</v>
      </c>
      <c r="AE58" s="25">
        <v>6000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6000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17000</v>
      </c>
      <c r="F61" s="122"/>
      <c r="G61" s="122">
        <f>IFERROR(G57-G60,"")</f>
        <v>68000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0.2608695652173913</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421</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422</v>
      </c>
      <c r="C70" s="131"/>
      <c r="D70" s="28" t="s">
        <v>225</v>
      </c>
      <c r="E70" s="173" t="str">
        <f>IFERROR(HLOOKUP($AE$38,$AA$76:$AI$80,2,FALSE),"")</f>
        <v>各1</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423</v>
      </c>
      <c r="C71" s="131"/>
      <c r="D71" s="28" t="s">
        <v>225</v>
      </c>
      <c r="E71" s="173">
        <f>IFERROR(HLOOKUP($AE$38,$AA$76:$AI$80,3,FALSE),"")</f>
        <v>1</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424</v>
      </c>
      <c r="C72" s="131"/>
      <c r="D72" s="28" t="s">
        <v>225</v>
      </c>
      <c r="E72" s="173">
        <f>IFERROR(HLOOKUP($AE$38,$AA$76:$AI$80,4,FALSE),"")</f>
        <v>1</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t="s">
        <v>425</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1</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v>1</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2837" t="s">
        <v>86</v>
      </c>
      <c r="B85" s="2838"/>
      <c r="C85" s="2838"/>
      <c r="D85" s="2838"/>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2837" t="s">
        <v>90</v>
      </c>
      <c r="B87" s="2838"/>
      <c r="C87" s="2838"/>
      <c r="D87" s="2838"/>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2848" t="s">
        <v>93</v>
      </c>
      <c r="B89" s="2849"/>
      <c r="C89" s="2849"/>
      <c r="D89" s="2849"/>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2837" t="s">
        <v>95</v>
      </c>
      <c r="B91" s="2838"/>
      <c r="C91" s="2838"/>
      <c r="D91" s="2839"/>
      <c r="E91" s="190" t="s">
        <v>426</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2837" t="s">
        <v>107</v>
      </c>
      <c r="B98" s="2838"/>
      <c r="C98" s="2838"/>
      <c r="D98" s="2839"/>
      <c r="E98" s="2843" t="s">
        <v>141</v>
      </c>
      <c r="F98" s="2844"/>
      <c r="G98" s="2845" t="s">
        <v>108</v>
      </c>
      <c r="H98" s="2846"/>
      <c r="I98" s="2846"/>
      <c r="J98" s="2846"/>
      <c r="K98" s="2846"/>
      <c r="L98" s="2846"/>
      <c r="M98" s="2846"/>
      <c r="N98" s="2847"/>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2837" t="s">
        <v>118</v>
      </c>
      <c r="B105" s="2838"/>
      <c r="C105" s="2838"/>
      <c r="D105" s="2839"/>
      <c r="E105" s="2840" t="s">
        <v>427</v>
      </c>
      <c r="F105" s="2841"/>
      <c r="G105" s="2841"/>
      <c r="H105" s="2841"/>
      <c r="I105" s="2841"/>
      <c r="J105" s="2841"/>
      <c r="K105" s="2841"/>
      <c r="L105" s="2841"/>
      <c r="M105" s="2841"/>
      <c r="N105" s="2842"/>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2848" t="s">
        <v>82</v>
      </c>
      <c r="Q4" s="2849"/>
      <c r="R4" s="2849"/>
      <c r="S4" s="2849"/>
      <c r="T4" s="47" t="str">
        <f>LEFT(E83,1)</f>
        <v>Ｂ</v>
      </c>
      <c r="U4" s="2850" t="s">
        <v>83</v>
      </c>
      <c r="V4" s="2850"/>
      <c r="W4" s="2850"/>
      <c r="X4" s="2851"/>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2837" t="s">
        <v>86</v>
      </c>
      <c r="Q6" s="2838"/>
      <c r="R6" s="2838"/>
      <c r="S6" s="2838"/>
      <c r="T6" s="47" t="str">
        <f>LEFT(E85,1)</f>
        <v>Ｂ</v>
      </c>
      <c r="U6" s="2850" t="s">
        <v>87</v>
      </c>
      <c r="V6" s="2850"/>
      <c r="W6" s="2850"/>
      <c r="X6" s="2851"/>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852" t="s">
        <v>88</v>
      </c>
      <c r="B7" s="2853"/>
      <c r="C7" s="2853"/>
      <c r="D7" s="2853"/>
      <c r="E7" s="2854" t="str">
        <f t="shared" si="0"/>
        <v>環境審議会</v>
      </c>
      <c r="F7" s="2855"/>
      <c r="G7" s="2855"/>
      <c r="H7" s="2855"/>
      <c r="I7" s="2855"/>
      <c r="J7" s="2855"/>
      <c r="K7" s="2855"/>
      <c r="L7" s="2855"/>
      <c r="M7" s="2855"/>
      <c r="N7" s="2856"/>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2859" t="s">
        <v>89</v>
      </c>
      <c r="B8" s="2860"/>
      <c r="C8" s="2860"/>
      <c r="D8" s="2860"/>
      <c r="E8" s="2869" t="str">
        <f t="shared" si="0"/>
        <v>環境課</v>
      </c>
      <c r="F8" s="2870"/>
      <c r="G8" s="2870"/>
      <c r="H8" s="2870"/>
      <c r="I8" s="2870"/>
      <c r="J8" s="2870"/>
      <c r="K8" s="2870"/>
      <c r="L8" s="2870"/>
      <c r="M8" s="2870"/>
      <c r="N8" s="2871"/>
      <c r="P8" s="2872" t="s">
        <v>90</v>
      </c>
      <c r="Q8" s="2873"/>
      <c r="R8" s="2873"/>
      <c r="S8" s="2873"/>
      <c r="T8" s="94" t="str">
        <f>LEFT(E87,1)</f>
        <v>Ａ</v>
      </c>
      <c r="U8" s="2874" t="s">
        <v>91</v>
      </c>
      <c r="V8" s="2874"/>
      <c r="W8" s="2874"/>
      <c r="X8" s="287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2876" t="s">
        <v>92</v>
      </c>
      <c r="B9" s="2877"/>
      <c r="C9" s="2877"/>
      <c r="D9" s="2878"/>
      <c r="E9" s="2879" t="str">
        <f t="shared" si="0"/>
        <v>環境の保全等に関する施策を総合的かつ計画的に推進する上で必要な事項について新座市環境審議会で審議する。</v>
      </c>
      <c r="F9" s="2880"/>
      <c r="G9" s="2880"/>
      <c r="H9" s="2880"/>
      <c r="I9" s="2880"/>
      <c r="J9" s="2880"/>
      <c r="K9" s="2880"/>
      <c r="L9" s="2880"/>
      <c r="M9" s="2880"/>
      <c r="N9" s="2881"/>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2882" t="s">
        <v>93</v>
      </c>
      <c r="Q10" s="2883"/>
      <c r="R10" s="2883"/>
      <c r="S10" s="2883"/>
      <c r="T10" s="47" t="str">
        <f>LEFT(E89,1)</f>
        <v>Ａ</v>
      </c>
      <c r="U10" s="2874" t="s">
        <v>94</v>
      </c>
      <c r="V10" s="2874"/>
      <c r="W10" s="2874"/>
      <c r="X10" s="287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環境審議会は、環境の保全等に関する施策を総合的かつ計画的に推進する上で必要な事項を審議するため、環境基本法第４４条及び新座市環境基本条例第２４条の規定に基づき、設置された機関であり、近年、頻発する災害の激甚化の原因と考えられる気候変動の緩和及び適応策や、地球温暖化対策として温室効果ガスの排出量実質ゼロを目標とするゼロカーボンシティ実現に向けた取組等、環境行政における課題が山積する中で、市職員と委員の間で意見交換を行い、環境行政の一層の充実のため、相互理解を深めた。
環境審議会開催に当たっては、審議会の場以外にも、各委員から意見や質疑応答の場を募る機会を適宜設けること等により、審議内容についてより一層の充実を目指していく必要がある。</v>
      </c>
      <c r="U12" s="2857"/>
      <c r="V12" s="2857"/>
      <c r="W12" s="2857"/>
      <c r="X12" s="2858"/>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2859" t="s">
        <v>96</v>
      </c>
      <c r="B14" s="2860"/>
      <c r="C14" s="2860"/>
      <c r="D14" s="2860"/>
      <c r="E14" s="2861" t="str">
        <f>E51</f>
        <v>■市が直接実施  □一部委託  □全部委託・指定管理  □その他</v>
      </c>
      <c r="F14" s="2862"/>
      <c r="G14" s="2862"/>
      <c r="H14" s="2862"/>
      <c r="I14" s="2862"/>
      <c r="J14" s="2862"/>
      <c r="K14" s="2862"/>
      <c r="L14" s="2862"/>
      <c r="M14" s="2862"/>
      <c r="N14" s="2863"/>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2859" t="s">
        <v>97</v>
      </c>
      <c r="B15" s="2860"/>
      <c r="C15" s="2860"/>
      <c r="D15" s="2860"/>
      <c r="E15" s="2861" t="str">
        <f>E52</f>
        <v>□国・県の制度　 ■国・県の制度＋市独自の制度　 □市独自の制度</v>
      </c>
      <c r="F15" s="2862"/>
      <c r="G15" s="2862"/>
      <c r="H15" s="2862"/>
      <c r="I15" s="2862"/>
      <c r="J15" s="2862"/>
      <c r="K15" s="2862"/>
      <c r="L15" s="2862"/>
      <c r="M15" s="2862"/>
      <c r="N15" s="2863"/>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864" t="s">
        <v>98</v>
      </c>
      <c r="B16" s="2865"/>
      <c r="C16" s="2865"/>
      <c r="D16" s="2865"/>
      <c r="E16" s="2866" t="str">
        <f>E53</f>
        <v>環境基本法、新座市環境基本条例</v>
      </c>
      <c r="F16" s="2867"/>
      <c r="G16" s="2867"/>
      <c r="H16" s="2867"/>
      <c r="I16" s="2867"/>
      <c r="J16" s="2867"/>
      <c r="K16" s="2867"/>
      <c r="L16" s="2867"/>
      <c r="M16" s="2867"/>
      <c r="N16" s="2868"/>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76000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76000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38500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37500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0.50657894736842102</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新座市環境基本計画に基づき、環境審議会を開催し、第２次新座市環境基本計画、第３次新座市地球温暖化対策実行計画に関する審議を行った。
新座市環境審議会の構成員　８名（会長、副会長、委員）※定員１０名
＜令和６年１月１９日開催＞
審議内容　第２次新座市環境基本計画年次報告書（令和４年度版）に関する事項について
　　　第３次新座市地球温暖化対策実行計画における令和４年度実施状況の報告について</v>
      </c>
      <c r="F26" s="136"/>
      <c r="G26" s="136"/>
      <c r="H26" s="136"/>
      <c r="I26" s="136"/>
      <c r="J26" s="136"/>
      <c r="K26" s="136"/>
      <c r="L26" s="136"/>
      <c r="M26" s="136"/>
      <c r="N26" s="137"/>
      <c r="O26" s="20"/>
      <c r="P26" s="2872" t="s">
        <v>118</v>
      </c>
      <c r="Q26" s="2873"/>
      <c r="R26" s="2873"/>
      <c r="S26" s="2884"/>
      <c r="T26" s="71" t="str">
        <f>E105</f>
        <v>審議会の審議内容の充実を検討しながら、今後も環境審議会を開催し、市と委員（有識者）がより一層の連携・協力を図り、市の課題やあるべき姿を共有して、より一層民意を反映した環境行政の推進を図っていく。</v>
      </c>
      <c r="U26" s="2857"/>
      <c r="V26" s="2857"/>
      <c r="W26" s="2857"/>
      <c r="X26" s="2858"/>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環境審議会開催回数</v>
      </c>
      <c r="C33" s="131"/>
      <c r="D33" s="23" t="str">
        <f t="shared" ref="D33:E36" si="1">D70</f>
        <v>回</v>
      </c>
      <c r="E33" s="129">
        <f t="shared" si="1"/>
        <v>1</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環境審議会委員数</v>
      </c>
      <c r="C34" s="131"/>
      <c r="D34" s="23" t="str">
        <f t="shared" si="1"/>
        <v>人</v>
      </c>
      <c r="E34" s="129">
        <f t="shared" si="1"/>
        <v>8</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2896" t="s">
        <v>88</v>
      </c>
      <c r="B44" s="2897"/>
      <c r="C44" s="2897"/>
      <c r="D44" s="2897"/>
      <c r="E44" s="2898" t="s">
        <v>428</v>
      </c>
      <c r="F44" s="2899"/>
      <c r="G44" s="2899"/>
      <c r="H44" s="2899"/>
      <c r="I44" s="2899"/>
      <c r="J44" s="2899"/>
      <c r="K44" s="2899"/>
      <c r="L44" s="2899"/>
      <c r="M44" s="2899"/>
      <c r="N44" s="2900"/>
    </row>
    <row r="45" spans="1:35" ht="20.100000000000001" customHeight="1" x14ac:dyDescent="0.15">
      <c r="A45" s="2891" t="s">
        <v>89</v>
      </c>
      <c r="B45" s="2892"/>
      <c r="C45" s="2892"/>
      <c r="D45" s="2892"/>
      <c r="E45" s="2901" t="s">
        <v>353</v>
      </c>
      <c r="F45" s="2902"/>
      <c r="G45" s="2902"/>
      <c r="H45" s="2902"/>
      <c r="I45" s="2902"/>
      <c r="J45" s="2902"/>
      <c r="K45" s="2902"/>
      <c r="L45" s="2902"/>
      <c r="M45" s="2902"/>
      <c r="N45" s="2903"/>
    </row>
    <row r="46" spans="1:35" ht="20.100000000000001" customHeight="1" x14ac:dyDescent="0.15">
      <c r="A46" s="2885" t="s">
        <v>92</v>
      </c>
      <c r="B46" s="2886"/>
      <c r="C46" s="2886"/>
      <c r="D46" s="2887"/>
      <c r="E46" s="2888" t="s">
        <v>429</v>
      </c>
      <c r="F46" s="2889"/>
      <c r="G46" s="2889"/>
      <c r="H46" s="2889"/>
      <c r="I46" s="2889"/>
      <c r="J46" s="2889"/>
      <c r="K46" s="2889"/>
      <c r="L46" s="2889"/>
      <c r="M46" s="2889"/>
      <c r="N46" s="2890"/>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2891" t="s">
        <v>96</v>
      </c>
      <c r="B51" s="2892"/>
      <c r="C51" s="2892"/>
      <c r="D51" s="2892"/>
      <c r="E51" s="2893" t="str">
        <f>AA52 &amp; "市が直接実施  " &amp; AB52  &amp; "一部委託  "  &amp; AC52 &amp; "全部委託・指定管理  " &amp; AD52 &amp; "その他"</f>
        <v>■市が直接実施  □一部委託  □全部委託・指定管理  □その他</v>
      </c>
      <c r="F51" s="2894"/>
      <c r="G51" s="2894"/>
      <c r="H51" s="2894"/>
      <c r="I51" s="2894"/>
      <c r="J51" s="2894"/>
      <c r="K51" s="2894"/>
      <c r="L51" s="2894"/>
      <c r="M51" s="2894"/>
      <c r="N51" s="2895"/>
    </row>
    <row r="52" spans="1:40" ht="20.100000000000001" customHeight="1" x14ac:dyDescent="0.15">
      <c r="A52" s="2891" t="s">
        <v>97</v>
      </c>
      <c r="B52" s="2892"/>
      <c r="C52" s="2892"/>
      <c r="D52" s="2892"/>
      <c r="E52" s="2893" t="str">
        <f>AA53 &amp; "国・県の制度　 " &amp; AB53  &amp; "国・県の制度＋市独自の制度　 "  &amp; AC53  &amp; "市独自の制度"</f>
        <v>□国・県の制度　 ■国・県の制度＋市独自の制度　 □市独自の制度</v>
      </c>
      <c r="F52" s="2894"/>
      <c r="G52" s="2894"/>
      <c r="H52" s="2894"/>
      <c r="I52" s="2894"/>
      <c r="J52" s="2894"/>
      <c r="K52" s="2894"/>
      <c r="L52" s="2894"/>
      <c r="M52" s="2894"/>
      <c r="N52" s="2895"/>
      <c r="AA52" s="10" t="s">
        <v>126</v>
      </c>
      <c r="AB52" s="10" t="s">
        <v>127</v>
      </c>
      <c r="AC52" s="10" t="s">
        <v>127</v>
      </c>
      <c r="AD52" s="10" t="s">
        <v>127</v>
      </c>
    </row>
    <row r="53" spans="1:40" ht="20.100000000000001" customHeight="1" thickBot="1" x14ac:dyDescent="0.2">
      <c r="A53" s="2904" t="s">
        <v>98</v>
      </c>
      <c r="B53" s="2905"/>
      <c r="C53" s="2905"/>
      <c r="D53" s="2905"/>
      <c r="E53" s="2906" t="s">
        <v>430</v>
      </c>
      <c r="F53" s="2907"/>
      <c r="G53" s="2907"/>
      <c r="H53" s="2907"/>
      <c r="I53" s="2907"/>
      <c r="J53" s="2907"/>
      <c r="K53" s="2907"/>
      <c r="L53" s="2907"/>
      <c r="M53" s="2907"/>
      <c r="N53" s="2908"/>
      <c r="AA53" s="10" t="s">
        <v>127</v>
      </c>
      <c r="AB53" s="10" t="s">
        <v>126</v>
      </c>
      <c r="AC53" s="10" t="s">
        <v>127</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76000</v>
      </c>
      <c r="F57" s="122"/>
      <c r="G57" s="122">
        <f>IFERROR(HLOOKUP($AF$38,$AA$56:$AI$57,2,FALSE)*1000,"")</f>
        <v>76000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244</v>
      </c>
      <c r="AE57" s="25">
        <v>76</v>
      </c>
      <c r="AF57" s="25">
        <v>76</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76000</v>
      </c>
      <c r="G58" s="17"/>
      <c r="H58" s="18">
        <f>IFERROR(G57-H59,"")</f>
        <v>76000</v>
      </c>
      <c r="I58" s="17"/>
      <c r="J58" s="18">
        <f>IFERROR(I57-J59,"")</f>
        <v>0</v>
      </c>
      <c r="K58" s="17"/>
      <c r="L58" s="18">
        <f>IFERROR(K57-L59,"")</f>
        <v>0</v>
      </c>
      <c r="M58" s="17"/>
      <c r="N58" s="19">
        <f>IFERROR(M57-N59,"")</f>
        <v>0</v>
      </c>
      <c r="AA58" s="25">
        <v>0</v>
      </c>
      <c r="AB58" s="25">
        <v>0</v>
      </c>
      <c r="AC58" s="25">
        <v>0</v>
      </c>
      <c r="AD58" s="25">
        <v>138000</v>
      </c>
      <c r="AE58" s="25">
        <v>38500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38500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37500</v>
      </c>
      <c r="F61" s="122"/>
      <c r="G61" s="122">
        <f>IFERROR(G57-G60,"")</f>
        <v>76000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0.50657894736842102</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431</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432</v>
      </c>
      <c r="C70" s="131"/>
      <c r="D70" s="28" t="s">
        <v>225</v>
      </c>
      <c r="E70" s="173">
        <f>IFERROR(HLOOKUP($AE$38,$AA$76:$AI$80,2,FALSE),"")</f>
        <v>1</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433</v>
      </c>
      <c r="C71" s="131"/>
      <c r="D71" s="28" t="s">
        <v>181</v>
      </c>
      <c r="E71" s="173">
        <f>IFERROR(HLOOKUP($AE$38,$AA$76:$AI$80,3,FALSE),"")</f>
        <v>8</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8</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2909" t="s">
        <v>86</v>
      </c>
      <c r="B85" s="2910"/>
      <c r="C85" s="2910"/>
      <c r="D85" s="2910"/>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2909" t="s">
        <v>90</v>
      </c>
      <c r="B87" s="2910"/>
      <c r="C87" s="2910"/>
      <c r="D87" s="2910"/>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2920" t="s">
        <v>93</v>
      </c>
      <c r="B89" s="2921"/>
      <c r="C89" s="2921"/>
      <c r="D89" s="2921"/>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2909" t="s">
        <v>95</v>
      </c>
      <c r="B91" s="2910"/>
      <c r="C91" s="2910"/>
      <c r="D91" s="2911"/>
      <c r="E91" s="190" t="s">
        <v>434</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2909" t="s">
        <v>107</v>
      </c>
      <c r="B98" s="2910"/>
      <c r="C98" s="2910"/>
      <c r="D98" s="2911"/>
      <c r="E98" s="2915" t="s">
        <v>141</v>
      </c>
      <c r="F98" s="2916"/>
      <c r="G98" s="2917" t="s">
        <v>108</v>
      </c>
      <c r="H98" s="2918"/>
      <c r="I98" s="2918"/>
      <c r="J98" s="2918"/>
      <c r="K98" s="2918"/>
      <c r="L98" s="2918"/>
      <c r="M98" s="2918"/>
      <c r="N98" s="2919"/>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2909" t="s">
        <v>118</v>
      </c>
      <c r="B105" s="2910"/>
      <c r="C105" s="2910"/>
      <c r="D105" s="2911"/>
      <c r="E105" s="2912" t="s">
        <v>435</v>
      </c>
      <c r="F105" s="2913"/>
      <c r="G105" s="2913"/>
      <c r="H105" s="2913"/>
      <c r="I105" s="2913"/>
      <c r="J105" s="2913"/>
      <c r="K105" s="2913"/>
      <c r="L105" s="2913"/>
      <c r="M105" s="2913"/>
      <c r="N105" s="2914"/>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2920" t="s">
        <v>82</v>
      </c>
      <c r="Q4" s="2921"/>
      <c r="R4" s="2921"/>
      <c r="S4" s="2921"/>
      <c r="T4" s="47" t="str">
        <f>LEFT(E83,1)</f>
        <v>Ｂ</v>
      </c>
      <c r="U4" s="2922" t="s">
        <v>83</v>
      </c>
      <c r="V4" s="2922"/>
      <c r="W4" s="2922"/>
      <c r="X4" s="2923"/>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2909" t="s">
        <v>86</v>
      </c>
      <c r="Q6" s="2910"/>
      <c r="R6" s="2910"/>
      <c r="S6" s="2910"/>
      <c r="T6" s="47" t="str">
        <f>LEFT(E85,1)</f>
        <v>Ｂ</v>
      </c>
      <c r="U6" s="2922" t="s">
        <v>87</v>
      </c>
      <c r="V6" s="2922"/>
      <c r="W6" s="2922"/>
      <c r="X6" s="2923"/>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924" t="s">
        <v>88</v>
      </c>
      <c r="B7" s="2925"/>
      <c r="C7" s="2925"/>
      <c r="D7" s="2925"/>
      <c r="E7" s="2926" t="str">
        <f t="shared" si="0"/>
        <v>雑草等除去</v>
      </c>
      <c r="F7" s="2927"/>
      <c r="G7" s="2927"/>
      <c r="H7" s="2927"/>
      <c r="I7" s="2927"/>
      <c r="J7" s="2927"/>
      <c r="K7" s="2927"/>
      <c r="L7" s="2927"/>
      <c r="M7" s="2927"/>
      <c r="N7" s="2928"/>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2931" t="s">
        <v>89</v>
      </c>
      <c r="B8" s="2932"/>
      <c r="C8" s="2932"/>
      <c r="D8" s="2932"/>
      <c r="E8" s="2941" t="str">
        <f t="shared" si="0"/>
        <v>環境課</v>
      </c>
      <c r="F8" s="2942"/>
      <c r="G8" s="2942"/>
      <c r="H8" s="2942"/>
      <c r="I8" s="2942"/>
      <c r="J8" s="2942"/>
      <c r="K8" s="2942"/>
      <c r="L8" s="2942"/>
      <c r="M8" s="2942"/>
      <c r="N8" s="2943"/>
      <c r="P8" s="2944" t="s">
        <v>90</v>
      </c>
      <c r="Q8" s="2945"/>
      <c r="R8" s="2945"/>
      <c r="S8" s="2945"/>
      <c r="T8" s="94" t="str">
        <f>LEFT(E87,1)</f>
        <v>Ａ</v>
      </c>
      <c r="U8" s="2946" t="s">
        <v>91</v>
      </c>
      <c r="V8" s="2946"/>
      <c r="W8" s="2946"/>
      <c r="X8" s="294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2948" t="s">
        <v>92</v>
      </c>
      <c r="B9" s="2949"/>
      <c r="C9" s="2949"/>
      <c r="D9" s="2950"/>
      <c r="E9" s="2951" t="str">
        <f t="shared" si="0"/>
        <v>新座市あき地の環境保全に関する条例により空き地の環境の保持、市民の生活の安定等を目的とし、雑草が繁茂している空き地について、所有者又は管理者に対して雑草等の除去をするよう指導する。
空き地の所有者等が自ら雑草等の除去をできない場合は、市が代行して雑草等除去業務の委託を行う。</v>
      </c>
      <c r="F9" s="2952"/>
      <c r="G9" s="2952"/>
      <c r="H9" s="2952"/>
      <c r="I9" s="2952"/>
      <c r="J9" s="2952"/>
      <c r="K9" s="2952"/>
      <c r="L9" s="2952"/>
      <c r="M9" s="2952"/>
      <c r="N9" s="2953"/>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2954" t="s">
        <v>93</v>
      </c>
      <c r="Q10" s="2955"/>
      <c r="R10" s="2955"/>
      <c r="S10" s="2955"/>
      <c r="T10" s="47" t="str">
        <f>LEFT(E89,1)</f>
        <v>Ａ</v>
      </c>
      <c r="U10" s="2946" t="s">
        <v>94</v>
      </c>
      <c r="V10" s="2946"/>
      <c r="W10" s="2946"/>
      <c r="X10" s="294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パトロールで現況を確認することで、喫緊で整理が必要な土地を漏れなく管理している。その上で、必要に応じて土地の所有者に通知を送付し、委託業者に雑草等の除去を依頼することにより、環境保持ができている。
市に雑草除去を代行委託する土地所有者はほぼ固定化されており、土地所有者が市へ委託せずに雑草除去を実施すれば市の負担も軽減するものの、現実的には難しい状況である。</v>
      </c>
      <c r="U12" s="2929"/>
      <c r="V12" s="2929"/>
      <c r="W12" s="2929"/>
      <c r="X12" s="293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2931" t="s">
        <v>96</v>
      </c>
      <c r="B14" s="2932"/>
      <c r="C14" s="2932"/>
      <c r="D14" s="2932"/>
      <c r="E14" s="2933" t="str">
        <f>E51</f>
        <v>■市が直接実施  ■一部委託  □全部委託・指定管理  □その他</v>
      </c>
      <c r="F14" s="2934"/>
      <c r="G14" s="2934"/>
      <c r="H14" s="2934"/>
      <c r="I14" s="2934"/>
      <c r="J14" s="2934"/>
      <c r="K14" s="2934"/>
      <c r="L14" s="2934"/>
      <c r="M14" s="2934"/>
      <c r="N14" s="2935"/>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2931" t="s">
        <v>97</v>
      </c>
      <c r="B15" s="2932"/>
      <c r="C15" s="2932"/>
      <c r="D15" s="2932"/>
      <c r="E15" s="2933" t="str">
        <f>E52</f>
        <v>□国・県の制度　 □国・県の制度＋市独自の制度　 ■市独自の制度</v>
      </c>
      <c r="F15" s="2934"/>
      <c r="G15" s="2934"/>
      <c r="H15" s="2934"/>
      <c r="I15" s="2934"/>
      <c r="J15" s="2934"/>
      <c r="K15" s="2934"/>
      <c r="L15" s="2934"/>
      <c r="M15" s="2934"/>
      <c r="N15" s="2935"/>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936" t="s">
        <v>98</v>
      </c>
      <c r="B16" s="2937"/>
      <c r="C16" s="2937"/>
      <c r="D16" s="2937"/>
      <c r="E16" s="2938" t="str">
        <f>E53</f>
        <v>新座市あき地の環境保全に関する条例</v>
      </c>
      <c r="F16" s="2939"/>
      <c r="G16" s="2939"/>
      <c r="H16" s="2939"/>
      <c r="I16" s="2939"/>
      <c r="J16" s="2939"/>
      <c r="K16" s="2939"/>
      <c r="L16" s="2939"/>
      <c r="M16" s="2939"/>
      <c r="N16" s="2940"/>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Ⅱ</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394000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82000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312000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393823</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177</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0.99955076142131982</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あき地の所有者に通知で雑草等の除去の指導を行い、必要に応じて市が代行して委託業者に対し、雑草等除去業務の依頼をした。</v>
      </c>
      <c r="F26" s="136"/>
      <c r="G26" s="136"/>
      <c r="H26" s="136"/>
      <c r="I26" s="136"/>
      <c r="J26" s="136"/>
      <c r="K26" s="136"/>
      <c r="L26" s="136"/>
      <c r="M26" s="136"/>
      <c r="N26" s="137"/>
      <c r="O26" s="20"/>
      <c r="P26" s="2944" t="s">
        <v>118</v>
      </c>
      <c r="Q26" s="2945"/>
      <c r="R26" s="2945"/>
      <c r="S26" s="2956"/>
      <c r="T26" s="71" t="str">
        <f>E105</f>
        <v>パトロールや所有者への通知を継続して実施していく。
通知に対し、土地所有者の対応が遅れる場合があるので、その際の対応を検討し、環境の保持に努めていく。</v>
      </c>
      <c r="U26" s="2929"/>
      <c r="V26" s="2929"/>
      <c r="W26" s="2929"/>
      <c r="X26" s="2930"/>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市から委託業者への雑草除去の依頼件数</v>
      </c>
      <c r="C33" s="131"/>
      <c r="D33" s="23" t="str">
        <f t="shared" ref="D33:E36" si="1">D70</f>
        <v>件</v>
      </c>
      <c r="E33" s="129">
        <f t="shared" si="1"/>
        <v>13</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2968" t="s">
        <v>88</v>
      </c>
      <c r="B44" s="2969"/>
      <c r="C44" s="2969"/>
      <c r="D44" s="2969"/>
      <c r="E44" s="2970" t="s">
        <v>436</v>
      </c>
      <c r="F44" s="2971"/>
      <c r="G44" s="2971"/>
      <c r="H44" s="2971"/>
      <c r="I44" s="2971"/>
      <c r="J44" s="2971"/>
      <c r="K44" s="2971"/>
      <c r="L44" s="2971"/>
      <c r="M44" s="2971"/>
      <c r="N44" s="2972"/>
    </row>
    <row r="45" spans="1:35" ht="20.100000000000001" customHeight="1" x14ac:dyDescent="0.15">
      <c r="A45" s="2963" t="s">
        <v>89</v>
      </c>
      <c r="B45" s="2964"/>
      <c r="C45" s="2964"/>
      <c r="D45" s="2964"/>
      <c r="E45" s="2973" t="s">
        <v>353</v>
      </c>
      <c r="F45" s="2974"/>
      <c r="G45" s="2974"/>
      <c r="H45" s="2974"/>
      <c r="I45" s="2974"/>
      <c r="J45" s="2974"/>
      <c r="K45" s="2974"/>
      <c r="L45" s="2974"/>
      <c r="M45" s="2974"/>
      <c r="N45" s="2975"/>
    </row>
    <row r="46" spans="1:35" ht="20.100000000000001" customHeight="1" x14ac:dyDescent="0.15">
      <c r="A46" s="2957" t="s">
        <v>92</v>
      </c>
      <c r="B46" s="2958"/>
      <c r="C46" s="2958"/>
      <c r="D46" s="2959"/>
      <c r="E46" s="2960" t="s">
        <v>437</v>
      </c>
      <c r="F46" s="2961"/>
      <c r="G46" s="2961"/>
      <c r="H46" s="2961"/>
      <c r="I46" s="2961"/>
      <c r="J46" s="2961"/>
      <c r="K46" s="2961"/>
      <c r="L46" s="2961"/>
      <c r="M46" s="2961"/>
      <c r="N46" s="2962"/>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2963" t="s">
        <v>96</v>
      </c>
      <c r="B51" s="2964"/>
      <c r="C51" s="2964"/>
      <c r="D51" s="2964"/>
      <c r="E51" s="2965" t="str">
        <f>AA52 &amp; "市が直接実施  " &amp; AB52  &amp; "一部委託  "  &amp; AC52 &amp; "全部委託・指定管理  " &amp; AD52 &amp; "その他"</f>
        <v>■市が直接実施  ■一部委託  □全部委託・指定管理  □その他</v>
      </c>
      <c r="F51" s="2966"/>
      <c r="G51" s="2966"/>
      <c r="H51" s="2966"/>
      <c r="I51" s="2966"/>
      <c r="J51" s="2966"/>
      <c r="K51" s="2966"/>
      <c r="L51" s="2966"/>
      <c r="M51" s="2966"/>
      <c r="N51" s="2967"/>
    </row>
    <row r="52" spans="1:40" ht="20.100000000000001" customHeight="1" x14ac:dyDescent="0.15">
      <c r="A52" s="2963" t="s">
        <v>97</v>
      </c>
      <c r="B52" s="2964"/>
      <c r="C52" s="2964"/>
      <c r="D52" s="2964"/>
      <c r="E52" s="2965" t="str">
        <f>AA53 &amp; "国・県の制度　 " &amp; AB53  &amp; "国・県の制度＋市独自の制度　 "  &amp; AC53  &amp; "市独自の制度"</f>
        <v>□国・県の制度　 □国・県の制度＋市独自の制度　 ■市独自の制度</v>
      </c>
      <c r="F52" s="2966"/>
      <c r="G52" s="2966"/>
      <c r="H52" s="2966"/>
      <c r="I52" s="2966"/>
      <c r="J52" s="2966"/>
      <c r="K52" s="2966"/>
      <c r="L52" s="2966"/>
      <c r="M52" s="2966"/>
      <c r="N52" s="2967"/>
      <c r="AA52" s="10" t="s">
        <v>126</v>
      </c>
      <c r="AB52" s="10" t="s">
        <v>126</v>
      </c>
      <c r="AC52" s="10" t="s">
        <v>127</v>
      </c>
      <c r="AD52" s="10" t="s">
        <v>127</v>
      </c>
    </row>
    <row r="53" spans="1:40" ht="20.100000000000001" customHeight="1" thickBot="1" x14ac:dyDescent="0.2">
      <c r="A53" s="2976" t="s">
        <v>98</v>
      </c>
      <c r="B53" s="2977"/>
      <c r="C53" s="2977"/>
      <c r="D53" s="2977"/>
      <c r="E53" s="2978" t="s">
        <v>438</v>
      </c>
      <c r="F53" s="2979"/>
      <c r="G53" s="2979"/>
      <c r="H53" s="2979"/>
      <c r="I53" s="2979"/>
      <c r="J53" s="2979"/>
      <c r="K53" s="2979"/>
      <c r="L53" s="2979"/>
      <c r="M53" s="2979"/>
      <c r="N53" s="2980"/>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394000</v>
      </c>
      <c r="F57" s="122"/>
      <c r="G57" s="122">
        <f>IFERROR(HLOOKUP($AF$38,$AA$56:$AI$57,2,FALSE)*1000,"")</f>
        <v>367000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459</v>
      </c>
      <c r="AE57" s="25">
        <v>394</v>
      </c>
      <c r="AF57" s="25">
        <v>367</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82000</v>
      </c>
      <c r="G58" s="17"/>
      <c r="H58" s="18">
        <f>IFERROR(G57-H59,"")</f>
        <v>1000</v>
      </c>
      <c r="I58" s="17"/>
      <c r="J58" s="18">
        <f>IFERROR(I57-J59,"")</f>
        <v>0</v>
      </c>
      <c r="K58" s="17"/>
      <c r="L58" s="18">
        <f>IFERROR(K57-L59,"")</f>
        <v>0</v>
      </c>
      <c r="M58" s="17"/>
      <c r="N58" s="19">
        <f>IFERROR(M57-N59,"")</f>
        <v>0</v>
      </c>
      <c r="AA58" s="25">
        <v>0</v>
      </c>
      <c r="AB58" s="25">
        <v>0</v>
      </c>
      <c r="AC58" s="25">
        <v>0</v>
      </c>
      <c r="AD58" s="25">
        <v>214925</v>
      </c>
      <c r="AE58" s="25">
        <v>393823</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312000</v>
      </c>
      <c r="G59" s="17"/>
      <c r="H59" s="18">
        <f>IFERROR(HLOOKUP($AF$38,$AA$60:$AI$61,2,FALSE)*1000,"")</f>
        <v>366000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393823</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177</v>
      </c>
      <c r="F61" s="122"/>
      <c r="G61" s="122">
        <f>IFERROR(G57-G60,"")</f>
        <v>367000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458</v>
      </c>
      <c r="AE61" s="26">
        <f t="shared" si="2"/>
        <v>312</v>
      </c>
      <c r="AF61" s="26">
        <f t="shared" si="2"/>
        <v>366</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0.99955076142131982</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439</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440</v>
      </c>
      <c r="C70" s="131"/>
      <c r="D70" s="28" t="s">
        <v>148</v>
      </c>
      <c r="E70" s="173">
        <f>IFERROR(HLOOKUP($AE$38,$AA$76:$AI$80,2,FALSE),"")</f>
        <v>13</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458</v>
      </c>
      <c r="AE71" s="27">
        <v>312</v>
      </c>
      <c r="AF71" s="27">
        <v>366</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13</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2981" t="s">
        <v>86</v>
      </c>
      <c r="B85" s="2982"/>
      <c r="C85" s="2982"/>
      <c r="D85" s="2982"/>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2981" t="s">
        <v>90</v>
      </c>
      <c r="B87" s="2982"/>
      <c r="C87" s="2982"/>
      <c r="D87" s="2982"/>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2992" t="s">
        <v>93</v>
      </c>
      <c r="B89" s="2993"/>
      <c r="C89" s="2993"/>
      <c r="D89" s="2993"/>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2981" t="s">
        <v>95</v>
      </c>
      <c r="B91" s="2982"/>
      <c r="C91" s="2982"/>
      <c r="D91" s="2983"/>
      <c r="E91" s="190" t="s">
        <v>441</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2981" t="s">
        <v>107</v>
      </c>
      <c r="B98" s="2982"/>
      <c r="C98" s="2982"/>
      <c r="D98" s="2983"/>
      <c r="E98" s="2987" t="s">
        <v>152</v>
      </c>
      <c r="F98" s="2988"/>
      <c r="G98" s="2989" t="s">
        <v>108</v>
      </c>
      <c r="H98" s="2990"/>
      <c r="I98" s="2990"/>
      <c r="J98" s="2990"/>
      <c r="K98" s="2990"/>
      <c r="L98" s="2990"/>
      <c r="M98" s="2990"/>
      <c r="N98" s="2991"/>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2981" t="s">
        <v>118</v>
      </c>
      <c r="B105" s="2982"/>
      <c r="C105" s="2982"/>
      <c r="D105" s="2983"/>
      <c r="E105" s="2984" t="s">
        <v>442</v>
      </c>
      <c r="F105" s="2985"/>
      <c r="G105" s="2985"/>
      <c r="H105" s="2985"/>
      <c r="I105" s="2985"/>
      <c r="J105" s="2985"/>
      <c r="K105" s="2985"/>
      <c r="L105" s="2985"/>
      <c r="M105" s="2985"/>
      <c r="N105" s="2986"/>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4"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2992" t="s">
        <v>82</v>
      </c>
      <c r="Q4" s="2993"/>
      <c r="R4" s="2993"/>
      <c r="S4" s="2993"/>
      <c r="T4" s="47" t="str">
        <f>LEFT(E83,1)</f>
        <v>Ｂ</v>
      </c>
      <c r="U4" s="2994" t="s">
        <v>83</v>
      </c>
      <c r="V4" s="2994"/>
      <c r="W4" s="2994"/>
      <c r="X4" s="2995"/>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2981" t="s">
        <v>86</v>
      </c>
      <c r="Q6" s="2982"/>
      <c r="R6" s="2982"/>
      <c r="S6" s="2982"/>
      <c r="T6" s="47" t="str">
        <f>LEFT(E85,1)</f>
        <v>Ｂ</v>
      </c>
      <c r="U6" s="2994" t="s">
        <v>87</v>
      </c>
      <c r="V6" s="2994"/>
      <c r="W6" s="2994"/>
      <c r="X6" s="2995"/>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996" t="s">
        <v>88</v>
      </c>
      <c r="B7" s="2997"/>
      <c r="C7" s="2997"/>
      <c r="D7" s="2997"/>
      <c r="E7" s="2998" t="str">
        <f t="shared" si="0"/>
        <v>不法投棄対策</v>
      </c>
      <c r="F7" s="2999"/>
      <c r="G7" s="2999"/>
      <c r="H7" s="2999"/>
      <c r="I7" s="2999"/>
      <c r="J7" s="2999"/>
      <c r="K7" s="2999"/>
      <c r="L7" s="2999"/>
      <c r="M7" s="2999"/>
      <c r="N7" s="3000"/>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003" t="s">
        <v>89</v>
      </c>
      <c r="B8" s="3004"/>
      <c r="C8" s="3004"/>
      <c r="D8" s="3004"/>
      <c r="E8" s="3013" t="str">
        <f t="shared" si="0"/>
        <v>環境課</v>
      </c>
      <c r="F8" s="3014"/>
      <c r="G8" s="3014"/>
      <c r="H8" s="3014"/>
      <c r="I8" s="3014"/>
      <c r="J8" s="3014"/>
      <c r="K8" s="3014"/>
      <c r="L8" s="3014"/>
      <c r="M8" s="3014"/>
      <c r="N8" s="3015"/>
      <c r="P8" s="3016" t="s">
        <v>90</v>
      </c>
      <c r="Q8" s="3017"/>
      <c r="R8" s="3017"/>
      <c r="S8" s="3017"/>
      <c r="T8" s="94" t="str">
        <f>LEFT(E87,1)</f>
        <v>Ａ</v>
      </c>
      <c r="U8" s="3018" t="s">
        <v>91</v>
      </c>
      <c r="V8" s="3018"/>
      <c r="W8" s="3018"/>
      <c r="X8" s="3019"/>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020" t="s">
        <v>92</v>
      </c>
      <c r="B9" s="3021"/>
      <c r="C9" s="3021"/>
      <c r="D9" s="3022"/>
      <c r="E9" s="3023" t="str">
        <f t="shared" si="0"/>
        <v>公道等の不法投棄物については、業者に回収業務を委託する。
職員が市内を巡回中に発見した場合や市民から通報があった場合は、業者に連絡し、回収を行い、分別して処分する。</v>
      </c>
      <c r="F9" s="3024"/>
      <c r="G9" s="3024"/>
      <c r="H9" s="3024"/>
      <c r="I9" s="3024"/>
      <c r="J9" s="3024"/>
      <c r="K9" s="3024"/>
      <c r="L9" s="3024"/>
      <c r="M9" s="3024"/>
      <c r="N9" s="3025"/>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3026" t="s">
        <v>93</v>
      </c>
      <c r="Q10" s="3027"/>
      <c r="R10" s="3027"/>
      <c r="S10" s="3027"/>
      <c r="T10" s="47" t="str">
        <f>LEFT(E89,1)</f>
        <v>Ａ</v>
      </c>
      <c r="U10" s="3018" t="s">
        <v>94</v>
      </c>
      <c r="V10" s="3018"/>
      <c r="W10" s="3018"/>
      <c r="X10" s="3019"/>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不法投棄回収の委託化に関して、計画どおりに実施はされている。しかしながら、集積所に対する投棄物の回収に関しては、集積所の管理は利用者であること等を踏まえると一考の必要がある。</v>
      </c>
      <c r="U12" s="3001"/>
      <c r="V12" s="3001"/>
      <c r="W12" s="3001"/>
      <c r="X12" s="3002"/>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003" t="s">
        <v>96</v>
      </c>
      <c r="B14" s="3004"/>
      <c r="C14" s="3004"/>
      <c r="D14" s="3004"/>
      <c r="E14" s="3005" t="str">
        <f>E51</f>
        <v>■市が直接実施  ■一部委託  □全部委託・指定管理  □その他</v>
      </c>
      <c r="F14" s="3006"/>
      <c r="G14" s="3006"/>
      <c r="H14" s="3006"/>
      <c r="I14" s="3006"/>
      <c r="J14" s="3006"/>
      <c r="K14" s="3006"/>
      <c r="L14" s="3006"/>
      <c r="M14" s="3006"/>
      <c r="N14" s="3007"/>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003" t="s">
        <v>97</v>
      </c>
      <c r="B15" s="3004"/>
      <c r="C15" s="3004"/>
      <c r="D15" s="3004"/>
      <c r="E15" s="3005" t="str">
        <f>E52</f>
        <v>□国・県の制度　 □国・県の制度＋市独自の制度　 ■市独自の制度</v>
      </c>
      <c r="F15" s="3006"/>
      <c r="G15" s="3006"/>
      <c r="H15" s="3006"/>
      <c r="I15" s="3006"/>
      <c r="J15" s="3006"/>
      <c r="K15" s="3006"/>
      <c r="L15" s="3006"/>
      <c r="M15" s="3006"/>
      <c r="N15" s="3007"/>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008" t="s">
        <v>98</v>
      </c>
      <c r="B16" s="3009"/>
      <c r="C16" s="3009"/>
      <c r="D16" s="3009"/>
      <c r="E16" s="3010" t="str">
        <f>E53</f>
        <v>廃棄物の処理及び清掃に関する法律</v>
      </c>
      <c r="F16" s="3011"/>
      <c r="G16" s="3011"/>
      <c r="H16" s="3011"/>
      <c r="I16" s="3011"/>
      <c r="J16" s="3011"/>
      <c r="K16" s="3011"/>
      <c r="L16" s="3011"/>
      <c r="M16" s="3011"/>
      <c r="N16" s="3012"/>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9985000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9985000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8855078</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1129922</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0.88683805708562846</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公道における不法投棄物の回収については、業者に業務を委託した。また、職員が市内を巡回中に発見した場合や市民から通報があった場合は、職員による回収又は業者に依頼し、回収を行い、分別して処分した。</v>
      </c>
      <c r="F26" s="136"/>
      <c r="G26" s="136"/>
      <c r="H26" s="136"/>
      <c r="I26" s="136"/>
      <c r="J26" s="136"/>
      <c r="K26" s="136"/>
      <c r="L26" s="136"/>
      <c r="M26" s="136"/>
      <c r="N26" s="137"/>
      <c r="O26" s="20"/>
      <c r="P26" s="3016" t="s">
        <v>118</v>
      </c>
      <c r="Q26" s="3017"/>
      <c r="R26" s="3017"/>
      <c r="S26" s="3028"/>
      <c r="T26" s="71" t="str">
        <f>E105</f>
        <v>現状では、公道といった場所の不法投棄の回収を委託しており、今後も同様に委託事業を実施していく。
また、集積所に関しては、不法投棄であるか否かの判断を行い、不法投棄と判断した場合は回収を実施することで考えている。</v>
      </c>
      <c r="U26" s="3001"/>
      <c r="V26" s="3001"/>
      <c r="W26" s="3001"/>
      <c r="X26" s="3002"/>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不法投棄件数</v>
      </c>
      <c r="C33" s="131"/>
      <c r="D33" s="23" t="str">
        <f t="shared" ref="D33:E36" si="1">D70</f>
        <v>件</v>
      </c>
      <c r="E33" s="129">
        <f t="shared" si="1"/>
        <v>143</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3040" t="s">
        <v>88</v>
      </c>
      <c r="B44" s="3041"/>
      <c r="C44" s="3041"/>
      <c r="D44" s="3041"/>
      <c r="E44" s="3042" t="s">
        <v>443</v>
      </c>
      <c r="F44" s="3043"/>
      <c r="G44" s="3043"/>
      <c r="H44" s="3043"/>
      <c r="I44" s="3043"/>
      <c r="J44" s="3043"/>
      <c r="K44" s="3043"/>
      <c r="L44" s="3043"/>
      <c r="M44" s="3043"/>
      <c r="N44" s="3044"/>
    </row>
    <row r="45" spans="1:35" ht="20.100000000000001" customHeight="1" x14ac:dyDescent="0.15">
      <c r="A45" s="3035" t="s">
        <v>89</v>
      </c>
      <c r="B45" s="3036"/>
      <c r="C45" s="3036"/>
      <c r="D45" s="3036"/>
      <c r="E45" s="3045" t="s">
        <v>353</v>
      </c>
      <c r="F45" s="3046"/>
      <c r="G45" s="3046"/>
      <c r="H45" s="3046"/>
      <c r="I45" s="3046"/>
      <c r="J45" s="3046"/>
      <c r="K45" s="3046"/>
      <c r="L45" s="3046"/>
      <c r="M45" s="3046"/>
      <c r="N45" s="3047"/>
    </row>
    <row r="46" spans="1:35" ht="20.100000000000001" customHeight="1" x14ac:dyDescent="0.15">
      <c r="A46" s="3029" t="s">
        <v>92</v>
      </c>
      <c r="B46" s="3030"/>
      <c r="C46" s="3030"/>
      <c r="D46" s="3031"/>
      <c r="E46" s="3032" t="s">
        <v>444</v>
      </c>
      <c r="F46" s="3033"/>
      <c r="G46" s="3033"/>
      <c r="H46" s="3033"/>
      <c r="I46" s="3033"/>
      <c r="J46" s="3033"/>
      <c r="K46" s="3033"/>
      <c r="L46" s="3033"/>
      <c r="M46" s="3033"/>
      <c r="N46" s="3034"/>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3035" t="s">
        <v>96</v>
      </c>
      <c r="B51" s="3036"/>
      <c r="C51" s="3036"/>
      <c r="D51" s="3036"/>
      <c r="E51" s="3037" t="str">
        <f>AA52 &amp; "市が直接実施  " &amp; AB52  &amp; "一部委託  "  &amp; AC52 &amp; "全部委託・指定管理  " &amp; AD52 &amp; "その他"</f>
        <v>■市が直接実施  ■一部委託  □全部委託・指定管理  □その他</v>
      </c>
      <c r="F51" s="3038"/>
      <c r="G51" s="3038"/>
      <c r="H51" s="3038"/>
      <c r="I51" s="3038"/>
      <c r="J51" s="3038"/>
      <c r="K51" s="3038"/>
      <c r="L51" s="3038"/>
      <c r="M51" s="3038"/>
      <c r="N51" s="3039"/>
    </row>
    <row r="52" spans="1:40" ht="20.100000000000001" customHeight="1" x14ac:dyDescent="0.15">
      <c r="A52" s="3035" t="s">
        <v>97</v>
      </c>
      <c r="B52" s="3036"/>
      <c r="C52" s="3036"/>
      <c r="D52" s="3036"/>
      <c r="E52" s="3037" t="str">
        <f>AA53 &amp; "国・県の制度　 " &amp; AB53  &amp; "国・県の制度＋市独自の制度　 "  &amp; AC53  &amp; "市独自の制度"</f>
        <v>□国・県の制度　 □国・県の制度＋市独自の制度　 ■市独自の制度</v>
      </c>
      <c r="F52" s="3038"/>
      <c r="G52" s="3038"/>
      <c r="H52" s="3038"/>
      <c r="I52" s="3038"/>
      <c r="J52" s="3038"/>
      <c r="K52" s="3038"/>
      <c r="L52" s="3038"/>
      <c r="M52" s="3038"/>
      <c r="N52" s="3039"/>
      <c r="AA52" s="10" t="s">
        <v>126</v>
      </c>
      <c r="AB52" s="10" t="s">
        <v>126</v>
      </c>
      <c r="AC52" s="10" t="s">
        <v>127</v>
      </c>
      <c r="AD52" s="10" t="s">
        <v>127</v>
      </c>
    </row>
    <row r="53" spans="1:40" ht="20.100000000000001" customHeight="1" thickBot="1" x14ac:dyDescent="0.2">
      <c r="A53" s="3048" t="s">
        <v>98</v>
      </c>
      <c r="B53" s="3049"/>
      <c r="C53" s="3049"/>
      <c r="D53" s="3049"/>
      <c r="E53" s="3050" t="s">
        <v>445</v>
      </c>
      <c r="F53" s="3051"/>
      <c r="G53" s="3051"/>
      <c r="H53" s="3051"/>
      <c r="I53" s="3051"/>
      <c r="J53" s="3051"/>
      <c r="K53" s="3051"/>
      <c r="L53" s="3051"/>
      <c r="M53" s="3051"/>
      <c r="N53" s="3052"/>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9985000</v>
      </c>
      <c r="F57" s="122"/>
      <c r="G57" s="122">
        <f>IFERROR(HLOOKUP($AF$38,$AA$56:$AI$57,2,FALSE)*1000,"")</f>
        <v>11373000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7057</v>
      </c>
      <c r="AE57" s="25">
        <v>9985</v>
      </c>
      <c r="AF57" s="25">
        <v>11373</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9985000</v>
      </c>
      <c r="G58" s="17"/>
      <c r="H58" s="18">
        <f>IFERROR(G57-H59,"")</f>
        <v>11373000</v>
      </c>
      <c r="I58" s="17"/>
      <c r="J58" s="18">
        <f>IFERROR(I57-J59,"")</f>
        <v>0</v>
      </c>
      <c r="K58" s="17"/>
      <c r="L58" s="18">
        <f>IFERROR(K57-L59,"")</f>
        <v>0</v>
      </c>
      <c r="M58" s="17"/>
      <c r="N58" s="19">
        <f>IFERROR(M57-N59,"")</f>
        <v>0</v>
      </c>
      <c r="AA58" s="25">
        <v>0</v>
      </c>
      <c r="AB58" s="25">
        <v>0</v>
      </c>
      <c r="AC58" s="25">
        <v>0</v>
      </c>
      <c r="AD58" s="25">
        <v>594879</v>
      </c>
      <c r="AE58" s="25">
        <v>8855078</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8855078</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1129922</v>
      </c>
      <c r="F61" s="122"/>
      <c r="G61" s="122">
        <f>IFERROR(G57-G60,"")</f>
        <v>11373000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0.88683805708562846</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446</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447</v>
      </c>
      <c r="C70" s="131"/>
      <c r="D70" s="28" t="s">
        <v>148</v>
      </c>
      <c r="E70" s="173">
        <f>IFERROR(HLOOKUP($AE$38,$AA$76:$AI$80,2,FALSE),"")</f>
        <v>143</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143</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3053" t="s">
        <v>86</v>
      </c>
      <c r="B85" s="3054"/>
      <c r="C85" s="3054"/>
      <c r="D85" s="3054"/>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3053" t="s">
        <v>90</v>
      </c>
      <c r="B87" s="3054"/>
      <c r="C87" s="3054"/>
      <c r="D87" s="3054"/>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3064" t="s">
        <v>93</v>
      </c>
      <c r="B89" s="3065"/>
      <c r="C89" s="3065"/>
      <c r="D89" s="3065"/>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3053" t="s">
        <v>95</v>
      </c>
      <c r="B91" s="3054"/>
      <c r="C91" s="3054"/>
      <c r="D91" s="3055"/>
      <c r="E91" s="190" t="s">
        <v>448</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3053" t="s">
        <v>107</v>
      </c>
      <c r="B98" s="3054"/>
      <c r="C98" s="3054"/>
      <c r="D98" s="3055"/>
      <c r="E98" s="3059" t="s">
        <v>141</v>
      </c>
      <c r="F98" s="3060"/>
      <c r="G98" s="3061" t="s">
        <v>108</v>
      </c>
      <c r="H98" s="3062"/>
      <c r="I98" s="3062"/>
      <c r="J98" s="3062"/>
      <c r="K98" s="3062"/>
      <c r="L98" s="3062"/>
      <c r="M98" s="3062"/>
      <c r="N98" s="3063"/>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3053" t="s">
        <v>118</v>
      </c>
      <c r="B105" s="3054"/>
      <c r="C105" s="3054"/>
      <c r="D105" s="3055"/>
      <c r="E105" s="3056" t="s">
        <v>449</v>
      </c>
      <c r="F105" s="3057"/>
      <c r="G105" s="3057"/>
      <c r="H105" s="3057"/>
      <c r="I105" s="3057"/>
      <c r="J105" s="3057"/>
      <c r="K105" s="3057"/>
      <c r="L105" s="3057"/>
      <c r="M105" s="3057"/>
      <c r="N105" s="3058"/>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3064" t="s">
        <v>82</v>
      </c>
      <c r="Q4" s="3065"/>
      <c r="R4" s="3065"/>
      <c r="S4" s="3065"/>
      <c r="T4" s="47" t="str">
        <f>LEFT(E83,1)</f>
        <v>Ｂ</v>
      </c>
      <c r="U4" s="3066" t="s">
        <v>83</v>
      </c>
      <c r="V4" s="3066"/>
      <c r="W4" s="3066"/>
      <c r="X4" s="306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3053" t="s">
        <v>86</v>
      </c>
      <c r="Q6" s="3054"/>
      <c r="R6" s="3054"/>
      <c r="S6" s="3054"/>
      <c r="T6" s="47" t="str">
        <f>LEFT(E85,1)</f>
        <v>Ｂ</v>
      </c>
      <c r="U6" s="3066" t="s">
        <v>87</v>
      </c>
      <c r="V6" s="3066"/>
      <c r="W6" s="3066"/>
      <c r="X6" s="306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3068" t="s">
        <v>88</v>
      </c>
      <c r="B7" s="3069"/>
      <c r="C7" s="3069"/>
      <c r="D7" s="3069"/>
      <c r="E7" s="3070" t="str">
        <f t="shared" si="0"/>
        <v>スズメバチ駆除</v>
      </c>
      <c r="F7" s="3071"/>
      <c r="G7" s="3071"/>
      <c r="H7" s="3071"/>
      <c r="I7" s="3071"/>
      <c r="J7" s="3071"/>
      <c r="K7" s="3071"/>
      <c r="L7" s="3071"/>
      <c r="M7" s="3071"/>
      <c r="N7" s="3072"/>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075" t="s">
        <v>89</v>
      </c>
      <c r="B8" s="3076"/>
      <c r="C8" s="3076"/>
      <c r="D8" s="3076"/>
      <c r="E8" s="3085" t="str">
        <f t="shared" si="0"/>
        <v>環境課</v>
      </c>
      <c r="F8" s="3086"/>
      <c r="G8" s="3086"/>
      <c r="H8" s="3086"/>
      <c r="I8" s="3086"/>
      <c r="J8" s="3086"/>
      <c r="K8" s="3086"/>
      <c r="L8" s="3086"/>
      <c r="M8" s="3086"/>
      <c r="N8" s="3087"/>
      <c r="P8" s="3088" t="s">
        <v>90</v>
      </c>
      <c r="Q8" s="3089"/>
      <c r="R8" s="3089"/>
      <c r="S8" s="3089"/>
      <c r="T8" s="94" t="str">
        <f>LEFT(E87,1)</f>
        <v>Ａ</v>
      </c>
      <c r="U8" s="3090" t="s">
        <v>91</v>
      </c>
      <c r="V8" s="3090"/>
      <c r="W8" s="3090"/>
      <c r="X8" s="3091"/>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092" t="s">
        <v>92</v>
      </c>
      <c r="B9" s="3093"/>
      <c r="C9" s="3093"/>
      <c r="D9" s="3094"/>
      <c r="E9" s="3095" t="str">
        <f t="shared" si="0"/>
        <v>衛生害虫であるスズメバチは、不特定多数の市民に被害を及ぼし、刺された場合には生命の危険にさらされることもあるため、公共施設にできたスズメバチ等の巣について、専門業者に駆除を委託する。
また、専門業者に依頼してスズメバチの巣を駆除した市民等に対する補助を行う。</v>
      </c>
      <c r="F9" s="3096"/>
      <c r="G9" s="3096"/>
      <c r="H9" s="3096"/>
      <c r="I9" s="3096"/>
      <c r="J9" s="3096"/>
      <c r="K9" s="3096"/>
      <c r="L9" s="3096"/>
      <c r="M9" s="3096"/>
      <c r="N9" s="3097"/>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3098" t="s">
        <v>93</v>
      </c>
      <c r="Q10" s="3099"/>
      <c r="R10" s="3099"/>
      <c r="S10" s="3099"/>
      <c r="T10" s="47" t="str">
        <f>LEFT(E89,1)</f>
        <v>Ａ</v>
      </c>
      <c r="U10" s="3090" t="s">
        <v>94</v>
      </c>
      <c r="V10" s="3090"/>
      <c r="W10" s="3090"/>
      <c r="X10" s="3091"/>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スズメバチの営巣については、その年にて場所が異なるため、一概に比較は難しいが、駆除依頼の件数にばらつきがあるが、事業としては概ね順調といえる。
今後の課題として、民有地のスズメバチ駆除の補助金交付について、スズメバチの巣駆除そのものを市の委託事業とすることを検討する必要がある</v>
      </c>
      <c r="U12" s="3073"/>
      <c r="V12" s="3073"/>
      <c r="W12" s="3073"/>
      <c r="X12" s="3074"/>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075" t="s">
        <v>96</v>
      </c>
      <c r="B14" s="3076"/>
      <c r="C14" s="3076"/>
      <c r="D14" s="3076"/>
      <c r="E14" s="3077" t="str">
        <f>E51</f>
        <v>■市が直接実施  ■一部委託  □全部委託・指定管理  □その他</v>
      </c>
      <c r="F14" s="3078"/>
      <c r="G14" s="3078"/>
      <c r="H14" s="3078"/>
      <c r="I14" s="3078"/>
      <c r="J14" s="3078"/>
      <c r="K14" s="3078"/>
      <c r="L14" s="3078"/>
      <c r="M14" s="3078"/>
      <c r="N14" s="3079"/>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075" t="s">
        <v>97</v>
      </c>
      <c r="B15" s="3076"/>
      <c r="C15" s="3076"/>
      <c r="D15" s="3076"/>
      <c r="E15" s="3077" t="str">
        <f>E52</f>
        <v>□国・県の制度　 □国・県の制度＋市独自の制度　 ■市独自の制度</v>
      </c>
      <c r="F15" s="3078"/>
      <c r="G15" s="3078"/>
      <c r="H15" s="3078"/>
      <c r="I15" s="3078"/>
      <c r="J15" s="3078"/>
      <c r="K15" s="3078"/>
      <c r="L15" s="3078"/>
      <c r="M15" s="3078"/>
      <c r="N15" s="3079"/>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080" t="s">
        <v>98</v>
      </c>
      <c r="B16" s="3081"/>
      <c r="C16" s="3081"/>
      <c r="D16" s="3081"/>
      <c r="E16" s="3082" t="str">
        <f>E53</f>
        <v>なし</v>
      </c>
      <c r="F16" s="3083"/>
      <c r="G16" s="3083"/>
      <c r="H16" s="3083"/>
      <c r="I16" s="3083"/>
      <c r="J16" s="3083"/>
      <c r="K16" s="3083"/>
      <c r="L16" s="3083"/>
      <c r="M16" s="3083"/>
      <c r="N16" s="3084"/>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1662000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1662000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1617228</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44772</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0.97306137184115526</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市公共施設に営巣したスズメバチやアシナガバチ等の巣について、専門業者に駆除を委託した。
また、民有地に営巣されたスズメバチの巣を専門業者に依頼し駆除した市民等に対する補助を行った。</v>
      </c>
      <c r="F26" s="136"/>
      <c r="G26" s="136"/>
      <c r="H26" s="136"/>
      <c r="I26" s="136"/>
      <c r="J26" s="136"/>
      <c r="K26" s="136"/>
      <c r="L26" s="136"/>
      <c r="M26" s="136"/>
      <c r="N26" s="137"/>
      <c r="O26" s="20"/>
      <c r="P26" s="3088" t="s">
        <v>118</v>
      </c>
      <c r="Q26" s="3089"/>
      <c r="R26" s="3089"/>
      <c r="S26" s="3100"/>
      <c r="T26" s="71" t="str">
        <f>E105</f>
        <v>今後についても、市公共施設に営巣されたものは施設管理の観点から市が駆除を委託により実施し、民有地に営巣されたスズメバチの巣の撤去については補助事業として実施していく。
また、民有地のスズメバチ駆除の補助金交付について、スズメバチの巣駆除そのものを市の委託事業とするか検討する。</v>
      </c>
      <c r="U26" s="3073"/>
      <c r="V26" s="3073"/>
      <c r="W26" s="3073"/>
      <c r="X26" s="3074"/>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公共施設駆除件数</v>
      </c>
      <c r="C33" s="131"/>
      <c r="D33" s="23" t="str">
        <f t="shared" ref="D33:E36" si="1">D70</f>
        <v>件</v>
      </c>
      <c r="E33" s="129">
        <f t="shared" si="1"/>
        <v>25</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補助金交付件数</v>
      </c>
      <c r="C34" s="131"/>
      <c r="D34" s="23" t="str">
        <f t="shared" si="1"/>
        <v>件</v>
      </c>
      <c r="E34" s="129">
        <f t="shared" si="1"/>
        <v>132</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3112" t="s">
        <v>88</v>
      </c>
      <c r="B44" s="3113"/>
      <c r="C44" s="3113"/>
      <c r="D44" s="3113"/>
      <c r="E44" s="3114" t="s">
        <v>450</v>
      </c>
      <c r="F44" s="3115"/>
      <c r="G44" s="3115"/>
      <c r="H44" s="3115"/>
      <c r="I44" s="3115"/>
      <c r="J44" s="3115"/>
      <c r="K44" s="3115"/>
      <c r="L44" s="3115"/>
      <c r="M44" s="3115"/>
      <c r="N44" s="3116"/>
    </row>
    <row r="45" spans="1:35" ht="20.100000000000001" customHeight="1" x14ac:dyDescent="0.15">
      <c r="A45" s="3107" t="s">
        <v>89</v>
      </c>
      <c r="B45" s="3108"/>
      <c r="C45" s="3108"/>
      <c r="D45" s="3108"/>
      <c r="E45" s="3117" t="s">
        <v>353</v>
      </c>
      <c r="F45" s="3118"/>
      <c r="G45" s="3118"/>
      <c r="H45" s="3118"/>
      <c r="I45" s="3118"/>
      <c r="J45" s="3118"/>
      <c r="K45" s="3118"/>
      <c r="L45" s="3118"/>
      <c r="M45" s="3118"/>
      <c r="N45" s="3119"/>
    </row>
    <row r="46" spans="1:35" ht="20.100000000000001" customHeight="1" x14ac:dyDescent="0.15">
      <c r="A46" s="3101" t="s">
        <v>92</v>
      </c>
      <c r="B46" s="3102"/>
      <c r="C46" s="3102"/>
      <c r="D46" s="3103"/>
      <c r="E46" s="3104" t="s">
        <v>451</v>
      </c>
      <c r="F46" s="3105"/>
      <c r="G46" s="3105"/>
      <c r="H46" s="3105"/>
      <c r="I46" s="3105"/>
      <c r="J46" s="3105"/>
      <c r="K46" s="3105"/>
      <c r="L46" s="3105"/>
      <c r="M46" s="3105"/>
      <c r="N46" s="3106"/>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3107" t="s">
        <v>96</v>
      </c>
      <c r="B51" s="3108"/>
      <c r="C51" s="3108"/>
      <c r="D51" s="3108"/>
      <c r="E51" s="3109" t="str">
        <f>AA52 &amp; "市が直接実施  " &amp; AB52  &amp; "一部委託  "  &amp; AC52 &amp; "全部委託・指定管理  " &amp; AD52 &amp; "その他"</f>
        <v>■市が直接実施  ■一部委託  □全部委託・指定管理  □その他</v>
      </c>
      <c r="F51" s="3110"/>
      <c r="G51" s="3110"/>
      <c r="H51" s="3110"/>
      <c r="I51" s="3110"/>
      <c r="J51" s="3110"/>
      <c r="K51" s="3110"/>
      <c r="L51" s="3110"/>
      <c r="M51" s="3110"/>
      <c r="N51" s="3111"/>
    </row>
    <row r="52" spans="1:40" ht="20.100000000000001" customHeight="1" x14ac:dyDescent="0.15">
      <c r="A52" s="3107" t="s">
        <v>97</v>
      </c>
      <c r="B52" s="3108"/>
      <c r="C52" s="3108"/>
      <c r="D52" s="3108"/>
      <c r="E52" s="3109" t="str">
        <f>AA53 &amp; "国・県の制度　 " &amp; AB53  &amp; "国・県の制度＋市独自の制度　 "  &amp; AC53  &amp; "市独自の制度"</f>
        <v>□国・県の制度　 □国・県の制度＋市独自の制度　 ■市独自の制度</v>
      </c>
      <c r="F52" s="3110"/>
      <c r="G52" s="3110"/>
      <c r="H52" s="3110"/>
      <c r="I52" s="3110"/>
      <c r="J52" s="3110"/>
      <c r="K52" s="3110"/>
      <c r="L52" s="3110"/>
      <c r="M52" s="3110"/>
      <c r="N52" s="3111"/>
      <c r="AA52" s="10" t="s">
        <v>126</v>
      </c>
      <c r="AB52" s="10" t="s">
        <v>126</v>
      </c>
      <c r="AC52" s="10" t="s">
        <v>127</v>
      </c>
      <c r="AD52" s="10" t="s">
        <v>127</v>
      </c>
    </row>
    <row r="53" spans="1:40" ht="20.100000000000001" customHeight="1" thickBot="1" x14ac:dyDescent="0.2">
      <c r="A53" s="3120" t="s">
        <v>98</v>
      </c>
      <c r="B53" s="3121"/>
      <c r="C53" s="3121"/>
      <c r="D53" s="3121"/>
      <c r="E53" s="3122" t="s">
        <v>163</v>
      </c>
      <c r="F53" s="3123"/>
      <c r="G53" s="3123"/>
      <c r="H53" s="3123"/>
      <c r="I53" s="3123"/>
      <c r="J53" s="3123"/>
      <c r="K53" s="3123"/>
      <c r="L53" s="3123"/>
      <c r="M53" s="3123"/>
      <c r="N53" s="3124"/>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1662000</v>
      </c>
      <c r="F57" s="122"/>
      <c r="G57" s="122">
        <f>IFERROR(HLOOKUP($AF$38,$AA$56:$AI$57,2,FALSE)*1000,"")</f>
        <v>1950000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2509</v>
      </c>
      <c r="AE57" s="25">
        <v>1662</v>
      </c>
      <c r="AF57" s="25">
        <v>1950</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1662000</v>
      </c>
      <c r="G58" s="17"/>
      <c r="H58" s="18">
        <f>IFERROR(G57-H59,"")</f>
        <v>1950000</v>
      </c>
      <c r="I58" s="17"/>
      <c r="J58" s="18">
        <f>IFERROR(I57-J59,"")</f>
        <v>0</v>
      </c>
      <c r="K58" s="17"/>
      <c r="L58" s="18">
        <f>IFERROR(K57-L59,"")</f>
        <v>0</v>
      </c>
      <c r="M58" s="17"/>
      <c r="N58" s="19">
        <f>IFERROR(M57-N59,"")</f>
        <v>0</v>
      </c>
      <c r="AA58" s="25">
        <v>0</v>
      </c>
      <c r="AB58" s="25">
        <v>0</v>
      </c>
      <c r="AC58" s="25">
        <v>0</v>
      </c>
      <c r="AD58" s="25">
        <v>973478</v>
      </c>
      <c r="AE58" s="25">
        <v>1617228</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1617228</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44772</v>
      </c>
      <c r="F61" s="122"/>
      <c r="G61" s="122">
        <f>IFERROR(G57-G60,"")</f>
        <v>1950000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0.97306137184115526</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452</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453</v>
      </c>
      <c r="C70" s="131"/>
      <c r="D70" s="28" t="s">
        <v>148</v>
      </c>
      <c r="E70" s="173">
        <f>IFERROR(HLOOKUP($AE$38,$AA$76:$AI$80,2,FALSE),"")</f>
        <v>25</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293</v>
      </c>
      <c r="C71" s="131"/>
      <c r="D71" s="28" t="s">
        <v>148</v>
      </c>
      <c r="E71" s="173">
        <f>IFERROR(HLOOKUP($AE$38,$AA$76:$AI$80,3,FALSE),"")</f>
        <v>132</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25</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132</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3125" t="s">
        <v>86</v>
      </c>
      <c r="B85" s="3126"/>
      <c r="C85" s="3126"/>
      <c r="D85" s="3126"/>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3125" t="s">
        <v>90</v>
      </c>
      <c r="B87" s="3126"/>
      <c r="C87" s="3126"/>
      <c r="D87" s="3126"/>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3136" t="s">
        <v>93</v>
      </c>
      <c r="B89" s="3137"/>
      <c r="C89" s="3137"/>
      <c r="D89" s="3137"/>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3125" t="s">
        <v>95</v>
      </c>
      <c r="B91" s="3126"/>
      <c r="C91" s="3126"/>
      <c r="D91" s="3127"/>
      <c r="E91" s="190" t="s">
        <v>454</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3125" t="s">
        <v>107</v>
      </c>
      <c r="B98" s="3126"/>
      <c r="C98" s="3126"/>
      <c r="D98" s="3127"/>
      <c r="E98" s="3131" t="s">
        <v>141</v>
      </c>
      <c r="F98" s="3132"/>
      <c r="G98" s="3133" t="s">
        <v>108</v>
      </c>
      <c r="H98" s="3134"/>
      <c r="I98" s="3134"/>
      <c r="J98" s="3134"/>
      <c r="K98" s="3134"/>
      <c r="L98" s="3134"/>
      <c r="M98" s="3134"/>
      <c r="N98" s="3135"/>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3125" t="s">
        <v>118</v>
      </c>
      <c r="B105" s="3126"/>
      <c r="C105" s="3126"/>
      <c r="D105" s="3127"/>
      <c r="E105" s="3128" t="s">
        <v>455</v>
      </c>
      <c r="F105" s="3129"/>
      <c r="G105" s="3129"/>
      <c r="H105" s="3129"/>
      <c r="I105" s="3129"/>
      <c r="J105" s="3129"/>
      <c r="K105" s="3129"/>
      <c r="L105" s="3129"/>
      <c r="M105" s="3129"/>
      <c r="N105" s="3130"/>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31"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3136" t="s">
        <v>82</v>
      </c>
      <c r="Q4" s="3137"/>
      <c r="R4" s="3137"/>
      <c r="S4" s="3137"/>
      <c r="T4" s="47" t="str">
        <f>LEFT(E83,1)</f>
        <v>Ｂ</v>
      </c>
      <c r="U4" s="3138" t="s">
        <v>83</v>
      </c>
      <c r="V4" s="3138"/>
      <c r="W4" s="3138"/>
      <c r="X4" s="3139"/>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3125" t="s">
        <v>86</v>
      </c>
      <c r="Q6" s="3126"/>
      <c r="R6" s="3126"/>
      <c r="S6" s="3126"/>
      <c r="T6" s="47" t="str">
        <f>LEFT(E85,1)</f>
        <v>Ａ</v>
      </c>
      <c r="U6" s="3138" t="s">
        <v>87</v>
      </c>
      <c r="V6" s="3138"/>
      <c r="W6" s="3138"/>
      <c r="X6" s="3139"/>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3140" t="s">
        <v>88</v>
      </c>
      <c r="B7" s="3141"/>
      <c r="C7" s="3141"/>
      <c r="D7" s="3141"/>
      <c r="E7" s="3142" t="str">
        <f t="shared" si="0"/>
        <v>有害鳥獣捕獲</v>
      </c>
      <c r="F7" s="3143"/>
      <c r="G7" s="3143"/>
      <c r="H7" s="3143"/>
      <c r="I7" s="3143"/>
      <c r="J7" s="3143"/>
      <c r="K7" s="3143"/>
      <c r="L7" s="3143"/>
      <c r="M7" s="3143"/>
      <c r="N7" s="3144"/>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147" t="s">
        <v>89</v>
      </c>
      <c r="B8" s="3148"/>
      <c r="C8" s="3148"/>
      <c r="D8" s="3148"/>
      <c r="E8" s="3157" t="str">
        <f t="shared" si="0"/>
        <v>環境課</v>
      </c>
      <c r="F8" s="3158"/>
      <c r="G8" s="3158"/>
      <c r="H8" s="3158"/>
      <c r="I8" s="3158"/>
      <c r="J8" s="3158"/>
      <c r="K8" s="3158"/>
      <c r="L8" s="3158"/>
      <c r="M8" s="3158"/>
      <c r="N8" s="3159"/>
      <c r="P8" s="3160" t="s">
        <v>90</v>
      </c>
      <c r="Q8" s="3161"/>
      <c r="R8" s="3161"/>
      <c r="S8" s="3161"/>
      <c r="T8" s="94" t="str">
        <f>LEFT(E87,1)</f>
        <v>Ａ</v>
      </c>
      <c r="U8" s="3162" t="s">
        <v>91</v>
      </c>
      <c r="V8" s="3162"/>
      <c r="W8" s="3162"/>
      <c r="X8" s="3163"/>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164" t="s">
        <v>92</v>
      </c>
      <c r="B9" s="3165"/>
      <c r="C9" s="3165"/>
      <c r="D9" s="3166"/>
      <c r="E9" s="3167" t="str">
        <f t="shared" si="0"/>
        <v>カラスによる人間への威嚇・攻撃などの被害を減らすため、カラスの巣・雛・卵の撤去を行う。
また、埼玉県アライグマ防除実施計画に基づき、生態系に悪影響を及ぼすアライグマの捕獲を実施する。</v>
      </c>
      <c r="F9" s="3168"/>
      <c r="G9" s="3168"/>
      <c r="H9" s="3168"/>
      <c r="I9" s="3168"/>
      <c r="J9" s="3168"/>
      <c r="K9" s="3168"/>
      <c r="L9" s="3168"/>
      <c r="M9" s="3168"/>
      <c r="N9" s="3169"/>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3170" t="s">
        <v>93</v>
      </c>
      <c r="Q10" s="3171"/>
      <c r="R10" s="3171"/>
      <c r="S10" s="3171"/>
      <c r="T10" s="47" t="str">
        <f>LEFT(E89,1)</f>
        <v>Ａ</v>
      </c>
      <c r="U10" s="3162" t="s">
        <v>94</v>
      </c>
      <c r="V10" s="3162"/>
      <c r="W10" s="3162"/>
      <c r="X10" s="3163"/>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カラスの巣落としについては、依頼件数が0件だった（年度により件数の増減がある。）。
アライグマについては、春先の目撃情報が多く、中にはアライグマに攻撃された案件もあり、アライグマの生息域が広がっていると思われ、本事業の重要性が高まっているものと考える。
次年度は、アライグマの生息域等の調査を行い、アライグマの捕獲を円滑に行えるよう進めていく。</v>
      </c>
      <c r="U12" s="3145"/>
      <c r="V12" s="3145"/>
      <c r="W12" s="3145"/>
      <c r="X12" s="3146"/>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147" t="s">
        <v>96</v>
      </c>
      <c r="B14" s="3148"/>
      <c r="C14" s="3148"/>
      <c r="D14" s="3148"/>
      <c r="E14" s="3149" t="str">
        <f>E51</f>
        <v>■市が直接実施  ■一部委託  □全部委託・指定管理  □その他</v>
      </c>
      <c r="F14" s="3150"/>
      <c r="G14" s="3150"/>
      <c r="H14" s="3150"/>
      <c r="I14" s="3150"/>
      <c r="J14" s="3150"/>
      <c r="K14" s="3150"/>
      <c r="L14" s="3150"/>
      <c r="M14" s="3150"/>
      <c r="N14" s="3151"/>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147" t="s">
        <v>97</v>
      </c>
      <c r="B15" s="3148"/>
      <c r="C15" s="3148"/>
      <c r="D15" s="3148"/>
      <c r="E15" s="3149" t="str">
        <f>E52</f>
        <v>□国・県の制度　 □国・県の制度＋市独自の制度　 ■市独自の制度</v>
      </c>
      <c r="F15" s="3150"/>
      <c r="G15" s="3150"/>
      <c r="H15" s="3150"/>
      <c r="I15" s="3150"/>
      <c r="J15" s="3150"/>
      <c r="K15" s="3150"/>
      <c r="L15" s="3150"/>
      <c r="M15" s="3150"/>
      <c r="N15" s="3151"/>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152" t="s">
        <v>98</v>
      </c>
      <c r="B16" s="3153"/>
      <c r="C16" s="3153"/>
      <c r="D16" s="3153"/>
      <c r="E16" s="3154" t="str">
        <f>E53</f>
        <v>外来生物による生態系等に係る被害の防止に関する法律など</v>
      </c>
      <c r="F16" s="3155"/>
      <c r="G16" s="3155"/>
      <c r="H16" s="3155"/>
      <c r="I16" s="3155"/>
      <c r="J16" s="3155"/>
      <c r="K16" s="3155"/>
      <c r="L16" s="3155"/>
      <c r="M16" s="3155"/>
      <c r="N16" s="3156"/>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579000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534000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45000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485100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93900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0.83782383419689122</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市民の申請に基づき、委託業者に対して、巣の撤去、罠の設置、捕獲した鳥獣の処分等を依頼した。</v>
      </c>
      <c r="F26" s="136"/>
      <c r="G26" s="136"/>
      <c r="H26" s="136"/>
      <c r="I26" s="136"/>
      <c r="J26" s="136"/>
      <c r="K26" s="136"/>
      <c r="L26" s="136"/>
      <c r="M26" s="136"/>
      <c r="N26" s="137"/>
      <c r="O26" s="20"/>
      <c r="P26" s="3160" t="s">
        <v>118</v>
      </c>
      <c r="Q26" s="3161"/>
      <c r="R26" s="3161"/>
      <c r="S26" s="3172"/>
      <c r="T26" s="71" t="str">
        <f>E105</f>
        <v>委託業者と連携して有害鳥獣捕獲事業の充実を進めていくとともに、市民の依頼があれば迅速に対応していく。</v>
      </c>
      <c r="U26" s="3145"/>
      <c r="V26" s="3145"/>
      <c r="W26" s="3145"/>
      <c r="X26" s="3146"/>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アライグマの捕獲依頼件数</v>
      </c>
      <c r="C33" s="131"/>
      <c r="D33" s="23" t="str">
        <f t="shared" ref="D33:E36" si="1">D70</f>
        <v>件</v>
      </c>
      <c r="E33" s="129">
        <f t="shared" si="1"/>
        <v>21</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アライグマ捕獲数</v>
      </c>
      <c r="C34" s="131"/>
      <c r="D34" s="23" t="str">
        <f t="shared" si="1"/>
        <v>匹</v>
      </c>
      <c r="E34" s="129">
        <f t="shared" si="1"/>
        <v>5</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3184" t="s">
        <v>88</v>
      </c>
      <c r="B44" s="3185"/>
      <c r="C44" s="3185"/>
      <c r="D44" s="3185"/>
      <c r="E44" s="3186" t="s">
        <v>456</v>
      </c>
      <c r="F44" s="3187"/>
      <c r="G44" s="3187"/>
      <c r="H44" s="3187"/>
      <c r="I44" s="3187"/>
      <c r="J44" s="3187"/>
      <c r="K44" s="3187"/>
      <c r="L44" s="3187"/>
      <c r="M44" s="3187"/>
      <c r="N44" s="3188"/>
    </row>
    <row r="45" spans="1:35" ht="20.100000000000001" customHeight="1" x14ac:dyDescent="0.15">
      <c r="A45" s="3179" t="s">
        <v>89</v>
      </c>
      <c r="B45" s="3180"/>
      <c r="C45" s="3180"/>
      <c r="D45" s="3180"/>
      <c r="E45" s="3189" t="s">
        <v>353</v>
      </c>
      <c r="F45" s="3190"/>
      <c r="G45" s="3190"/>
      <c r="H45" s="3190"/>
      <c r="I45" s="3190"/>
      <c r="J45" s="3190"/>
      <c r="K45" s="3190"/>
      <c r="L45" s="3190"/>
      <c r="M45" s="3190"/>
      <c r="N45" s="3191"/>
    </row>
    <row r="46" spans="1:35" ht="20.100000000000001" customHeight="1" x14ac:dyDescent="0.15">
      <c r="A46" s="3173" t="s">
        <v>92</v>
      </c>
      <c r="B46" s="3174"/>
      <c r="C46" s="3174"/>
      <c r="D46" s="3175"/>
      <c r="E46" s="3176" t="s">
        <v>457</v>
      </c>
      <c r="F46" s="3177"/>
      <c r="G46" s="3177"/>
      <c r="H46" s="3177"/>
      <c r="I46" s="3177"/>
      <c r="J46" s="3177"/>
      <c r="K46" s="3177"/>
      <c r="L46" s="3177"/>
      <c r="M46" s="3177"/>
      <c r="N46" s="3178"/>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3179" t="s">
        <v>96</v>
      </c>
      <c r="B51" s="3180"/>
      <c r="C51" s="3180"/>
      <c r="D51" s="3180"/>
      <c r="E51" s="3181" t="str">
        <f>AA52 &amp; "市が直接実施  " &amp; AB52  &amp; "一部委託  "  &amp; AC52 &amp; "全部委託・指定管理  " &amp; AD52 &amp; "その他"</f>
        <v>■市が直接実施  ■一部委託  □全部委託・指定管理  □その他</v>
      </c>
      <c r="F51" s="3182"/>
      <c r="G51" s="3182"/>
      <c r="H51" s="3182"/>
      <c r="I51" s="3182"/>
      <c r="J51" s="3182"/>
      <c r="K51" s="3182"/>
      <c r="L51" s="3182"/>
      <c r="M51" s="3182"/>
      <c r="N51" s="3183"/>
    </row>
    <row r="52" spans="1:40" ht="20.100000000000001" customHeight="1" x14ac:dyDescent="0.15">
      <c r="A52" s="3179" t="s">
        <v>97</v>
      </c>
      <c r="B52" s="3180"/>
      <c r="C52" s="3180"/>
      <c r="D52" s="3180"/>
      <c r="E52" s="3181" t="str">
        <f>AA53 &amp; "国・県の制度　 " &amp; AB53  &amp; "国・県の制度＋市独自の制度　 "  &amp; AC53  &amp; "市独自の制度"</f>
        <v>□国・県の制度　 □国・県の制度＋市独自の制度　 ■市独自の制度</v>
      </c>
      <c r="F52" s="3182"/>
      <c r="G52" s="3182"/>
      <c r="H52" s="3182"/>
      <c r="I52" s="3182"/>
      <c r="J52" s="3182"/>
      <c r="K52" s="3182"/>
      <c r="L52" s="3182"/>
      <c r="M52" s="3182"/>
      <c r="N52" s="3183"/>
      <c r="AA52" s="10" t="s">
        <v>126</v>
      </c>
      <c r="AB52" s="10" t="s">
        <v>126</v>
      </c>
      <c r="AC52" s="10" t="s">
        <v>127</v>
      </c>
      <c r="AD52" s="10" t="s">
        <v>127</v>
      </c>
    </row>
    <row r="53" spans="1:40" ht="20.100000000000001" customHeight="1" thickBot="1" x14ac:dyDescent="0.2">
      <c r="A53" s="3192" t="s">
        <v>98</v>
      </c>
      <c r="B53" s="3193"/>
      <c r="C53" s="3193"/>
      <c r="D53" s="3193"/>
      <c r="E53" s="3194" t="s">
        <v>458</v>
      </c>
      <c r="F53" s="3195"/>
      <c r="G53" s="3195"/>
      <c r="H53" s="3195"/>
      <c r="I53" s="3195"/>
      <c r="J53" s="3195"/>
      <c r="K53" s="3195"/>
      <c r="L53" s="3195"/>
      <c r="M53" s="3195"/>
      <c r="N53" s="3196"/>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579000</v>
      </c>
      <c r="F57" s="122"/>
      <c r="G57" s="122">
        <f>IFERROR(HLOOKUP($AF$38,$AA$56:$AI$57,2,FALSE)*1000,"")</f>
        <v>733000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460</v>
      </c>
      <c r="AE57" s="25">
        <v>579</v>
      </c>
      <c r="AF57" s="25">
        <v>733</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534000</v>
      </c>
      <c r="G58" s="17"/>
      <c r="H58" s="18">
        <f>IFERROR(G57-H59,"")</f>
        <v>696000</v>
      </c>
      <c r="I58" s="17"/>
      <c r="J58" s="18">
        <f>IFERROR(I57-J59,"")</f>
        <v>0</v>
      </c>
      <c r="K58" s="17"/>
      <c r="L58" s="18">
        <f>IFERROR(K57-L59,"")</f>
        <v>0</v>
      </c>
      <c r="M58" s="17"/>
      <c r="N58" s="19">
        <f>IFERROR(M57-N59,"")</f>
        <v>0</v>
      </c>
      <c r="AA58" s="25">
        <v>0</v>
      </c>
      <c r="AB58" s="25">
        <v>0</v>
      </c>
      <c r="AC58" s="25">
        <v>0</v>
      </c>
      <c r="AD58" s="25">
        <v>0</v>
      </c>
      <c r="AE58" s="25">
        <v>485100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45000</v>
      </c>
      <c r="G59" s="17"/>
      <c r="H59" s="18">
        <f>IFERROR(HLOOKUP($AF$38,$AA$60:$AI$61,2,FALSE)*1000,"")</f>
        <v>37000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485100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93900</v>
      </c>
      <c r="F61" s="122"/>
      <c r="G61" s="122">
        <f>IFERROR(G57-G60,"")</f>
        <v>733000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41</v>
      </c>
      <c r="AE61" s="26">
        <f t="shared" si="2"/>
        <v>45</v>
      </c>
      <c r="AF61" s="26">
        <f t="shared" si="2"/>
        <v>37</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0.83782383419689122</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459</v>
      </c>
      <c r="F63" s="136"/>
      <c r="G63" s="136"/>
      <c r="H63" s="136"/>
      <c r="I63" s="136"/>
      <c r="J63" s="136"/>
      <c r="K63" s="136"/>
      <c r="L63" s="136"/>
      <c r="M63" s="136"/>
      <c r="N63" s="137"/>
      <c r="AA63" s="27">
        <v>0</v>
      </c>
      <c r="AB63" s="27">
        <v>0</v>
      </c>
      <c r="AC63" s="27">
        <v>0</v>
      </c>
      <c r="AD63" s="27">
        <v>41</v>
      </c>
      <c r="AE63" s="27">
        <v>45</v>
      </c>
      <c r="AF63" s="27">
        <v>37</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460</v>
      </c>
      <c r="C70" s="131"/>
      <c r="D70" s="28" t="s">
        <v>148</v>
      </c>
      <c r="E70" s="173">
        <f>IFERROR(HLOOKUP($AE$38,$AA$76:$AI$80,2,FALSE),"")</f>
        <v>21</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461</v>
      </c>
      <c r="C71" s="131"/>
      <c r="D71" s="28" t="s">
        <v>462</v>
      </c>
      <c r="E71" s="173">
        <f>IFERROR(HLOOKUP($AE$38,$AA$76:$AI$80,3,FALSE),"")</f>
        <v>5</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21</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5</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3197" t="s">
        <v>86</v>
      </c>
      <c r="B85" s="3198"/>
      <c r="C85" s="3198"/>
      <c r="D85" s="3198"/>
      <c r="E85" s="175" t="s">
        <v>217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3197" t="s">
        <v>90</v>
      </c>
      <c r="B87" s="3198"/>
      <c r="C87" s="3198"/>
      <c r="D87" s="3198"/>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3208" t="s">
        <v>93</v>
      </c>
      <c r="B89" s="3209"/>
      <c r="C89" s="3209"/>
      <c r="D89" s="3209"/>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3197" t="s">
        <v>95</v>
      </c>
      <c r="B91" s="3198"/>
      <c r="C91" s="3198"/>
      <c r="D91" s="3199"/>
      <c r="E91" s="190" t="s">
        <v>463</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3197" t="s">
        <v>107</v>
      </c>
      <c r="B98" s="3198"/>
      <c r="C98" s="3198"/>
      <c r="D98" s="3199"/>
      <c r="E98" s="3203" t="s">
        <v>141</v>
      </c>
      <c r="F98" s="3204"/>
      <c r="G98" s="3205" t="s">
        <v>108</v>
      </c>
      <c r="H98" s="3206"/>
      <c r="I98" s="3206"/>
      <c r="J98" s="3206"/>
      <c r="K98" s="3206"/>
      <c r="L98" s="3206"/>
      <c r="M98" s="3206"/>
      <c r="N98" s="3207"/>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3197" t="s">
        <v>118</v>
      </c>
      <c r="B105" s="3198"/>
      <c r="C105" s="3198"/>
      <c r="D105" s="3199"/>
      <c r="E105" s="3200" t="s">
        <v>464</v>
      </c>
      <c r="F105" s="3201"/>
      <c r="G105" s="3201"/>
      <c r="H105" s="3201"/>
      <c r="I105" s="3201"/>
      <c r="J105" s="3201"/>
      <c r="K105" s="3201"/>
      <c r="L105" s="3201"/>
      <c r="M105" s="3201"/>
      <c r="N105" s="3202"/>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3208" t="s">
        <v>82</v>
      </c>
      <c r="Q4" s="3209"/>
      <c r="R4" s="3209"/>
      <c r="S4" s="3209"/>
      <c r="T4" s="47" t="str">
        <f>LEFT(E83,1)</f>
        <v>Ｂ</v>
      </c>
      <c r="U4" s="3210" t="s">
        <v>83</v>
      </c>
      <c r="V4" s="3210"/>
      <c r="W4" s="3210"/>
      <c r="X4" s="3211"/>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3197" t="s">
        <v>86</v>
      </c>
      <c r="Q6" s="3198"/>
      <c r="R6" s="3198"/>
      <c r="S6" s="3198"/>
      <c r="T6" s="47" t="str">
        <f>LEFT(E85,1)</f>
        <v>Ａ</v>
      </c>
      <c r="U6" s="3210" t="s">
        <v>87</v>
      </c>
      <c r="V6" s="3210"/>
      <c r="W6" s="3210"/>
      <c r="X6" s="3211"/>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3212" t="s">
        <v>88</v>
      </c>
      <c r="B7" s="3213"/>
      <c r="C7" s="3213"/>
      <c r="D7" s="3213"/>
      <c r="E7" s="3214" t="str">
        <f t="shared" si="0"/>
        <v>ペット管理</v>
      </c>
      <c r="F7" s="3215"/>
      <c r="G7" s="3215"/>
      <c r="H7" s="3215"/>
      <c r="I7" s="3215"/>
      <c r="J7" s="3215"/>
      <c r="K7" s="3215"/>
      <c r="L7" s="3215"/>
      <c r="M7" s="3215"/>
      <c r="N7" s="3216"/>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219" t="s">
        <v>89</v>
      </c>
      <c r="B8" s="3220"/>
      <c r="C8" s="3220"/>
      <c r="D8" s="3220"/>
      <c r="E8" s="3229" t="str">
        <f t="shared" si="0"/>
        <v>環境課</v>
      </c>
      <c r="F8" s="3230"/>
      <c r="G8" s="3230"/>
      <c r="H8" s="3230"/>
      <c r="I8" s="3230"/>
      <c r="J8" s="3230"/>
      <c r="K8" s="3230"/>
      <c r="L8" s="3230"/>
      <c r="M8" s="3230"/>
      <c r="N8" s="3231"/>
      <c r="P8" s="3232" t="s">
        <v>90</v>
      </c>
      <c r="Q8" s="3233"/>
      <c r="R8" s="3233"/>
      <c r="S8" s="3233"/>
      <c r="T8" s="94" t="str">
        <f>LEFT(E87,1)</f>
        <v>Ａ</v>
      </c>
      <c r="U8" s="3234" t="s">
        <v>91</v>
      </c>
      <c r="V8" s="3234"/>
      <c r="W8" s="3234"/>
      <c r="X8" s="323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236" t="s">
        <v>92</v>
      </c>
      <c r="B9" s="3237"/>
      <c r="C9" s="3237"/>
      <c r="D9" s="3238"/>
      <c r="E9" s="3239" t="str">
        <f t="shared" si="0"/>
        <v>狂犬病の発生を予防し公衆衛生の向上を図るため、集合狂犬病予防注射を実施するとともに、犬の登録や狂犬病予防注射の実施状況を畜犬管理システムで管理する。
また、市民に対して犬のふん害防止及び適正飼養に対する意識の啓発を図り、市民の良好な生活環境の確保に努めるとともに、犬のふん害防止看板を配布する。</v>
      </c>
      <c r="F9" s="3240"/>
      <c r="G9" s="3240"/>
      <c r="H9" s="3240"/>
      <c r="I9" s="3240"/>
      <c r="J9" s="3240"/>
      <c r="K9" s="3240"/>
      <c r="L9" s="3240"/>
      <c r="M9" s="3240"/>
      <c r="N9" s="3241"/>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3242" t="s">
        <v>93</v>
      </c>
      <c r="Q10" s="3243"/>
      <c r="R10" s="3243"/>
      <c r="S10" s="3243"/>
      <c r="T10" s="47" t="str">
        <f>LEFT(E89,1)</f>
        <v>Ａ</v>
      </c>
      <c r="U10" s="3234" t="s">
        <v>94</v>
      </c>
      <c r="V10" s="3234"/>
      <c r="W10" s="3234"/>
      <c r="X10" s="323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登録について、マイクロチップ装着義務化に伴う「ワンストップサービス」を令和4年9月から導入し、令和5年度も継続しており、昨年度に比べ登録頭数は微増している。また、集合狂犬病予防注射及び全体の注射数も同様に微増している。
犬のふん害防止及び適正飼養に対する意識の啓発については、看板の廃止だけでなく、イエローチョーク作戦の奨励も行っているところだが、今後はより多くの市民に活用してもらえるよう、啓発方法を検討していく必要がある。</v>
      </c>
      <c r="U12" s="3217"/>
      <c r="V12" s="3217"/>
      <c r="W12" s="3217"/>
      <c r="X12" s="3218"/>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219" t="s">
        <v>96</v>
      </c>
      <c r="B14" s="3220"/>
      <c r="C14" s="3220"/>
      <c r="D14" s="3220"/>
      <c r="E14" s="3221" t="str">
        <f>E51</f>
        <v>■市が直接実施  ■一部委託  □全部委託・指定管理  □その他</v>
      </c>
      <c r="F14" s="3222"/>
      <c r="G14" s="3222"/>
      <c r="H14" s="3222"/>
      <c r="I14" s="3222"/>
      <c r="J14" s="3222"/>
      <c r="K14" s="3222"/>
      <c r="L14" s="3222"/>
      <c r="M14" s="3222"/>
      <c r="N14" s="3223"/>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219" t="s">
        <v>97</v>
      </c>
      <c r="B15" s="3220"/>
      <c r="C15" s="3220"/>
      <c r="D15" s="3220"/>
      <c r="E15" s="3221" t="str">
        <f>E52</f>
        <v>■国・県の制度　 □国・県の制度＋市独自の制度　 □市独自の制度</v>
      </c>
      <c r="F15" s="3222"/>
      <c r="G15" s="3222"/>
      <c r="H15" s="3222"/>
      <c r="I15" s="3222"/>
      <c r="J15" s="3222"/>
      <c r="K15" s="3222"/>
      <c r="L15" s="3222"/>
      <c r="M15" s="3222"/>
      <c r="N15" s="3223"/>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224" t="s">
        <v>98</v>
      </c>
      <c r="B16" s="3225"/>
      <c r="C16" s="3225"/>
      <c r="D16" s="3225"/>
      <c r="E16" s="3226" t="str">
        <f>E53</f>
        <v>狂犬病予防法</v>
      </c>
      <c r="F16" s="3227"/>
      <c r="G16" s="3227"/>
      <c r="H16" s="3227"/>
      <c r="I16" s="3227"/>
      <c r="J16" s="3227"/>
      <c r="K16" s="3227"/>
      <c r="L16" s="3227"/>
      <c r="M16" s="3227"/>
      <c r="N16" s="3228"/>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Ⅱ</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694000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113000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581000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689263</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4737</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0.99317435158501444</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4月に集合狂犬病予防注射を実施し、畜犬管理システムで犬の登録及び狂犬病予防注射の実施状況を管理した。
また、広報にて、市民に対して犬のふん害防止及び適正飼養に対する意識の啓発を図り、ふん害防止看板を配布した。</v>
      </c>
      <c r="F26" s="136"/>
      <c r="G26" s="136"/>
      <c r="H26" s="136"/>
      <c r="I26" s="136"/>
      <c r="J26" s="136"/>
      <c r="K26" s="136"/>
      <c r="L26" s="136"/>
      <c r="M26" s="136"/>
      <c r="N26" s="137"/>
      <c r="O26" s="20"/>
      <c r="P26" s="3232" t="s">
        <v>118</v>
      </c>
      <c r="Q26" s="3233"/>
      <c r="R26" s="3233"/>
      <c r="S26" s="3244"/>
      <c r="T26" s="71" t="str">
        <f>E105</f>
        <v>狂犬病予防注射率の向上や犬のふん害防止並びに適正飼養に対する意識の啓発等について、現在の運用を見直し、より充実した内容にした上で、市民の良好な生活環境の確保に努める。</v>
      </c>
      <c r="U26" s="3217"/>
      <c r="V26" s="3217"/>
      <c r="W26" s="3217"/>
      <c r="X26" s="3218"/>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登録数（20歳以上を除く）</v>
      </c>
      <c r="C33" s="131"/>
      <c r="D33" s="23" t="str">
        <f t="shared" ref="D33:E36" si="1">D70</f>
        <v>頭</v>
      </c>
      <c r="E33" s="132">
        <f t="shared" si="1"/>
        <v>8140</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狂犬病予防注射済票の配布数</v>
      </c>
      <c r="C34" s="131"/>
      <c r="D34" s="23" t="str">
        <f t="shared" si="1"/>
        <v>頭</v>
      </c>
      <c r="E34" s="132">
        <f t="shared" si="1"/>
        <v>4959</v>
      </c>
      <c r="F34" s="132"/>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集合狂犬病予防注射の注射実施数</v>
      </c>
      <c r="C35" s="131"/>
      <c r="D35" s="23" t="str">
        <f t="shared" si="1"/>
        <v>頭</v>
      </c>
      <c r="E35" s="129">
        <f t="shared" si="1"/>
        <v>877</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3256" t="s">
        <v>88</v>
      </c>
      <c r="B44" s="3257"/>
      <c r="C44" s="3257"/>
      <c r="D44" s="3257"/>
      <c r="E44" s="3258" t="s">
        <v>465</v>
      </c>
      <c r="F44" s="3259"/>
      <c r="G44" s="3259"/>
      <c r="H44" s="3259"/>
      <c r="I44" s="3259"/>
      <c r="J44" s="3259"/>
      <c r="K44" s="3259"/>
      <c r="L44" s="3259"/>
      <c r="M44" s="3259"/>
      <c r="N44" s="3260"/>
    </row>
    <row r="45" spans="1:35" ht="20.100000000000001" customHeight="1" x14ac:dyDescent="0.15">
      <c r="A45" s="3251" t="s">
        <v>89</v>
      </c>
      <c r="B45" s="3252"/>
      <c r="C45" s="3252"/>
      <c r="D45" s="3252"/>
      <c r="E45" s="3261" t="s">
        <v>353</v>
      </c>
      <c r="F45" s="3262"/>
      <c r="G45" s="3262"/>
      <c r="H45" s="3262"/>
      <c r="I45" s="3262"/>
      <c r="J45" s="3262"/>
      <c r="K45" s="3262"/>
      <c r="L45" s="3262"/>
      <c r="M45" s="3262"/>
      <c r="N45" s="3263"/>
    </row>
    <row r="46" spans="1:35" ht="20.100000000000001" customHeight="1" x14ac:dyDescent="0.15">
      <c r="A46" s="3245" t="s">
        <v>92</v>
      </c>
      <c r="B46" s="3246"/>
      <c r="C46" s="3246"/>
      <c r="D46" s="3247"/>
      <c r="E46" s="3248" t="s">
        <v>466</v>
      </c>
      <c r="F46" s="3249"/>
      <c r="G46" s="3249"/>
      <c r="H46" s="3249"/>
      <c r="I46" s="3249"/>
      <c r="J46" s="3249"/>
      <c r="K46" s="3249"/>
      <c r="L46" s="3249"/>
      <c r="M46" s="3249"/>
      <c r="N46" s="3250"/>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3251" t="s">
        <v>96</v>
      </c>
      <c r="B51" s="3252"/>
      <c r="C51" s="3252"/>
      <c r="D51" s="3252"/>
      <c r="E51" s="3253" t="str">
        <f>AA52 &amp; "市が直接実施  " &amp; AB52  &amp; "一部委託  "  &amp; AC52 &amp; "全部委託・指定管理  " &amp; AD52 &amp; "その他"</f>
        <v>■市が直接実施  ■一部委託  □全部委託・指定管理  □その他</v>
      </c>
      <c r="F51" s="3254"/>
      <c r="G51" s="3254"/>
      <c r="H51" s="3254"/>
      <c r="I51" s="3254"/>
      <c r="J51" s="3254"/>
      <c r="K51" s="3254"/>
      <c r="L51" s="3254"/>
      <c r="M51" s="3254"/>
      <c r="N51" s="3255"/>
    </row>
    <row r="52" spans="1:40" ht="20.100000000000001" customHeight="1" x14ac:dyDescent="0.15">
      <c r="A52" s="3251" t="s">
        <v>97</v>
      </c>
      <c r="B52" s="3252"/>
      <c r="C52" s="3252"/>
      <c r="D52" s="3252"/>
      <c r="E52" s="3253" t="str">
        <f>AA53 &amp; "国・県の制度　 " &amp; AB53  &amp; "国・県の制度＋市独自の制度　 "  &amp; AC53  &amp; "市独自の制度"</f>
        <v>■国・県の制度　 □国・県の制度＋市独自の制度　 □市独自の制度</v>
      </c>
      <c r="F52" s="3254"/>
      <c r="G52" s="3254"/>
      <c r="H52" s="3254"/>
      <c r="I52" s="3254"/>
      <c r="J52" s="3254"/>
      <c r="K52" s="3254"/>
      <c r="L52" s="3254"/>
      <c r="M52" s="3254"/>
      <c r="N52" s="3255"/>
      <c r="AA52" s="10" t="s">
        <v>126</v>
      </c>
      <c r="AB52" s="10" t="s">
        <v>126</v>
      </c>
      <c r="AC52" s="10" t="s">
        <v>127</v>
      </c>
      <c r="AD52" s="10" t="s">
        <v>127</v>
      </c>
    </row>
    <row r="53" spans="1:40" ht="20.100000000000001" customHeight="1" thickBot="1" x14ac:dyDescent="0.2">
      <c r="A53" s="3264" t="s">
        <v>98</v>
      </c>
      <c r="B53" s="3265"/>
      <c r="C53" s="3265"/>
      <c r="D53" s="3265"/>
      <c r="E53" s="3266" t="s">
        <v>467</v>
      </c>
      <c r="F53" s="3267"/>
      <c r="G53" s="3267"/>
      <c r="H53" s="3267"/>
      <c r="I53" s="3267"/>
      <c r="J53" s="3267"/>
      <c r="K53" s="3267"/>
      <c r="L53" s="3267"/>
      <c r="M53" s="3267"/>
      <c r="N53" s="3268"/>
      <c r="AA53" s="10" t="s">
        <v>126</v>
      </c>
      <c r="AB53" s="10" t="s">
        <v>127</v>
      </c>
      <c r="AC53" s="10" t="s">
        <v>127</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694000</v>
      </c>
      <c r="F57" s="122"/>
      <c r="G57" s="122">
        <f>IFERROR(HLOOKUP($AF$38,$AA$56:$AI$57,2,FALSE)*1000,"")</f>
        <v>442000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1082</v>
      </c>
      <c r="AE57" s="25">
        <v>694</v>
      </c>
      <c r="AF57" s="25">
        <v>442</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113000</v>
      </c>
      <c r="G58" s="17"/>
      <c r="H58" s="18">
        <f>IFERROR(G57-H59,"")</f>
        <v>0</v>
      </c>
      <c r="I58" s="17"/>
      <c r="J58" s="18">
        <f>IFERROR(I57-J59,"")</f>
        <v>0</v>
      </c>
      <c r="K58" s="17"/>
      <c r="L58" s="18">
        <f>IFERROR(K57-L59,"")</f>
        <v>0</v>
      </c>
      <c r="M58" s="17"/>
      <c r="N58" s="19">
        <f>IFERROR(M57-N59,"")</f>
        <v>0</v>
      </c>
      <c r="AA58" s="25">
        <v>0</v>
      </c>
      <c r="AB58" s="25">
        <v>0</v>
      </c>
      <c r="AC58" s="25">
        <v>0</v>
      </c>
      <c r="AD58" s="25">
        <v>62579</v>
      </c>
      <c r="AE58" s="25">
        <v>689263</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581000</v>
      </c>
      <c r="G59" s="17"/>
      <c r="H59" s="18">
        <f>IFERROR(HLOOKUP($AF$38,$AA$60:$AI$61,2,FALSE)*1000,"")</f>
        <v>442000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689263</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4737</v>
      </c>
      <c r="F61" s="122"/>
      <c r="G61" s="122">
        <f>IFERROR(G57-G60,"")</f>
        <v>442000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749</v>
      </c>
      <c r="AE61" s="26">
        <f t="shared" si="2"/>
        <v>581</v>
      </c>
      <c r="AF61" s="26">
        <f t="shared" si="2"/>
        <v>442</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0.99317435158501444</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468</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749</v>
      </c>
      <c r="AE65" s="27">
        <v>581</v>
      </c>
      <c r="AF65" s="27">
        <v>442</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469</v>
      </c>
      <c r="C70" s="131"/>
      <c r="D70" s="28" t="s">
        <v>470</v>
      </c>
      <c r="E70" s="173">
        <f>IFERROR(HLOOKUP($AE$38,$AA$76:$AI$80,2,FALSE),"")</f>
        <v>8140</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471</v>
      </c>
      <c r="C71" s="131"/>
      <c r="D71" s="28" t="s">
        <v>470</v>
      </c>
      <c r="E71" s="173">
        <f>IFERROR(HLOOKUP($AE$38,$AA$76:$AI$80,3,FALSE),"")</f>
        <v>4959</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472</v>
      </c>
      <c r="C72" s="131"/>
      <c r="D72" s="28" t="s">
        <v>470</v>
      </c>
      <c r="E72" s="173">
        <f>IFERROR(HLOOKUP($AE$38,$AA$76:$AI$80,4,FALSE),"")</f>
        <v>877</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8140</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4959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v>877</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3269" t="s">
        <v>86</v>
      </c>
      <c r="B85" s="3270"/>
      <c r="C85" s="3270"/>
      <c r="D85" s="3270"/>
      <c r="E85" s="175" t="s">
        <v>217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3269" t="s">
        <v>90</v>
      </c>
      <c r="B87" s="3270"/>
      <c r="C87" s="3270"/>
      <c r="D87" s="3270"/>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3280" t="s">
        <v>93</v>
      </c>
      <c r="B89" s="3281"/>
      <c r="C89" s="3281"/>
      <c r="D89" s="3281"/>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3269" t="s">
        <v>95</v>
      </c>
      <c r="B91" s="3270"/>
      <c r="C91" s="3270"/>
      <c r="D91" s="3271"/>
      <c r="E91" s="190" t="s">
        <v>473</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3269" t="s">
        <v>107</v>
      </c>
      <c r="B98" s="3270"/>
      <c r="C98" s="3270"/>
      <c r="D98" s="3271"/>
      <c r="E98" s="3275" t="s">
        <v>152</v>
      </c>
      <c r="F98" s="3276"/>
      <c r="G98" s="3277" t="s">
        <v>108</v>
      </c>
      <c r="H98" s="3278"/>
      <c r="I98" s="3278"/>
      <c r="J98" s="3278"/>
      <c r="K98" s="3278"/>
      <c r="L98" s="3278"/>
      <c r="M98" s="3278"/>
      <c r="N98" s="3279"/>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3269" t="s">
        <v>118</v>
      </c>
      <c r="B105" s="3270"/>
      <c r="C105" s="3270"/>
      <c r="D105" s="3271"/>
      <c r="E105" s="3272" t="s">
        <v>474</v>
      </c>
      <c r="F105" s="3273"/>
      <c r="G105" s="3273"/>
      <c r="H105" s="3273"/>
      <c r="I105" s="3273"/>
      <c r="J105" s="3273"/>
      <c r="K105" s="3273"/>
      <c r="L105" s="3273"/>
      <c r="M105" s="3273"/>
      <c r="N105" s="3274"/>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3280" t="s">
        <v>82</v>
      </c>
      <c r="Q4" s="3281"/>
      <c r="R4" s="3281"/>
      <c r="S4" s="3281"/>
      <c r="T4" s="47" t="str">
        <f>LEFT(E83,1)</f>
        <v>Ｂ</v>
      </c>
      <c r="U4" s="3282" t="s">
        <v>83</v>
      </c>
      <c r="V4" s="3282"/>
      <c r="W4" s="3282"/>
      <c r="X4" s="3283"/>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3269" t="s">
        <v>86</v>
      </c>
      <c r="Q6" s="3270"/>
      <c r="R6" s="3270"/>
      <c r="S6" s="3270"/>
      <c r="T6" s="47" t="str">
        <f>LEFT(E85,1)</f>
        <v>Ｂ</v>
      </c>
      <c r="U6" s="3282" t="s">
        <v>87</v>
      </c>
      <c r="V6" s="3282"/>
      <c r="W6" s="3282"/>
      <c r="X6" s="3283"/>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3284" t="s">
        <v>88</v>
      </c>
      <c r="B7" s="3285"/>
      <c r="C7" s="3285"/>
      <c r="D7" s="3285"/>
      <c r="E7" s="3286" t="str">
        <f t="shared" si="0"/>
        <v>駅前公衆トイレ管理</v>
      </c>
      <c r="F7" s="3287"/>
      <c r="G7" s="3287"/>
      <c r="H7" s="3287"/>
      <c r="I7" s="3287"/>
      <c r="J7" s="3287"/>
      <c r="K7" s="3287"/>
      <c r="L7" s="3287"/>
      <c r="M7" s="3287"/>
      <c r="N7" s="3288"/>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291" t="s">
        <v>89</v>
      </c>
      <c r="B8" s="3292"/>
      <c r="C8" s="3292"/>
      <c r="D8" s="3292"/>
      <c r="E8" s="3301" t="str">
        <f t="shared" si="0"/>
        <v>環境課</v>
      </c>
      <c r="F8" s="3302"/>
      <c r="G8" s="3302"/>
      <c r="H8" s="3302"/>
      <c r="I8" s="3302"/>
      <c r="J8" s="3302"/>
      <c r="K8" s="3302"/>
      <c r="L8" s="3302"/>
      <c r="M8" s="3302"/>
      <c r="N8" s="3303"/>
      <c r="P8" s="3304" t="s">
        <v>90</v>
      </c>
      <c r="Q8" s="3305"/>
      <c r="R8" s="3305"/>
      <c r="S8" s="3305"/>
      <c r="T8" s="94" t="str">
        <f>LEFT(E87,1)</f>
        <v>Ａ</v>
      </c>
      <c r="U8" s="3306" t="s">
        <v>91</v>
      </c>
      <c r="V8" s="3306"/>
      <c r="W8" s="3306"/>
      <c r="X8" s="330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308" t="s">
        <v>92</v>
      </c>
      <c r="B9" s="3309"/>
      <c r="C9" s="3309"/>
      <c r="D9" s="3310"/>
      <c r="E9" s="3311" t="str">
        <f t="shared" si="0"/>
        <v>志木駅前及び新座駅前の２か所の公衆トイレの管理を行う。
不特定多数の利用者がいることから汚れる度合いも高いため、日常清掃及び定期清掃を行い、常に清潔に利用できるよう管理する。</v>
      </c>
      <c r="F9" s="3312"/>
      <c r="G9" s="3312"/>
      <c r="H9" s="3312"/>
      <c r="I9" s="3312"/>
      <c r="J9" s="3312"/>
      <c r="K9" s="3312"/>
      <c r="L9" s="3312"/>
      <c r="M9" s="3312"/>
      <c r="N9" s="3313"/>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3314" t="s">
        <v>93</v>
      </c>
      <c r="Q10" s="3315"/>
      <c r="R10" s="3315"/>
      <c r="S10" s="3315"/>
      <c r="T10" s="47" t="str">
        <f>LEFT(E89,1)</f>
        <v>Ａ</v>
      </c>
      <c r="U10" s="3306" t="s">
        <v>94</v>
      </c>
      <c r="V10" s="3306"/>
      <c r="W10" s="3306"/>
      <c r="X10" s="330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公衆トイレを市民等に使用してもらうため、トイレの清潔を保つためにも各清掃は必要である。</v>
      </c>
      <c r="U12" s="3289"/>
      <c r="V12" s="3289"/>
      <c r="W12" s="3289"/>
      <c r="X12" s="329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291" t="s">
        <v>96</v>
      </c>
      <c r="B14" s="3292"/>
      <c r="C14" s="3292"/>
      <c r="D14" s="3292"/>
      <c r="E14" s="3293" t="str">
        <f>E51</f>
        <v>□市が直接実施  ■一部委託  □全部委託・指定管理  ■その他</v>
      </c>
      <c r="F14" s="3294"/>
      <c r="G14" s="3294"/>
      <c r="H14" s="3294"/>
      <c r="I14" s="3294"/>
      <c r="J14" s="3294"/>
      <c r="K14" s="3294"/>
      <c r="L14" s="3294"/>
      <c r="M14" s="3294"/>
      <c r="N14" s="3295"/>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291" t="s">
        <v>97</v>
      </c>
      <c r="B15" s="3292"/>
      <c r="C15" s="3292"/>
      <c r="D15" s="3292"/>
      <c r="E15" s="3293" t="str">
        <f>E52</f>
        <v>□国・県の制度　 □国・県の制度＋市独自の制度　 ■市独自の制度</v>
      </c>
      <c r="F15" s="3294"/>
      <c r="G15" s="3294"/>
      <c r="H15" s="3294"/>
      <c r="I15" s="3294"/>
      <c r="J15" s="3294"/>
      <c r="K15" s="3294"/>
      <c r="L15" s="3294"/>
      <c r="M15" s="3294"/>
      <c r="N15" s="3295"/>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296" t="s">
        <v>98</v>
      </c>
      <c r="B16" s="3297"/>
      <c r="C16" s="3297"/>
      <c r="D16" s="3297"/>
      <c r="E16" s="3298" t="str">
        <f>E53</f>
        <v>なし</v>
      </c>
      <c r="F16" s="3299"/>
      <c r="G16" s="3299"/>
      <c r="H16" s="3299"/>
      <c r="I16" s="3299"/>
      <c r="J16" s="3299"/>
      <c r="K16" s="3299"/>
      <c r="L16" s="3299"/>
      <c r="M16" s="3299"/>
      <c r="N16" s="3300"/>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5950000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5950000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5796186</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153814</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0.97414890756302519</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志木駅前公衆トイレ及び新座駅前公衆トイレそれぞれ毎日（２回）清掃を行う日常清掃、月１回専門的な清掃を実施する定期清掃を実施した。</v>
      </c>
      <c r="F26" s="136"/>
      <c r="G26" s="136"/>
      <c r="H26" s="136"/>
      <c r="I26" s="136"/>
      <c r="J26" s="136"/>
      <c r="K26" s="136"/>
      <c r="L26" s="136"/>
      <c r="M26" s="136"/>
      <c r="N26" s="137"/>
      <c r="O26" s="20"/>
      <c r="P26" s="3304" t="s">
        <v>118</v>
      </c>
      <c r="Q26" s="3305"/>
      <c r="R26" s="3305"/>
      <c r="S26" s="3316"/>
      <c r="T26" s="71" t="str">
        <f>E105</f>
        <v>公衆トイレの清潔を保つため、今後も同様に清掃委託にて業務を行っていく。</v>
      </c>
      <c r="U26" s="3289"/>
      <c r="V26" s="3289"/>
      <c r="W26" s="3289"/>
      <c r="X26" s="3290"/>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日常清掃回数</v>
      </c>
      <c r="C33" s="131"/>
      <c r="D33" s="23" t="str">
        <f t="shared" ref="D33:E36" si="1">D70</f>
        <v>回</v>
      </c>
      <c r="E33" s="132">
        <f t="shared" si="1"/>
        <v>1460</v>
      </c>
      <c r="F33" s="132"/>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定期清掃回数</v>
      </c>
      <c r="C34" s="131"/>
      <c r="D34" s="23" t="str">
        <f t="shared" si="1"/>
        <v>回</v>
      </c>
      <c r="E34" s="129">
        <f t="shared" si="1"/>
        <v>24</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3328" t="s">
        <v>88</v>
      </c>
      <c r="B44" s="3329"/>
      <c r="C44" s="3329"/>
      <c r="D44" s="3329"/>
      <c r="E44" s="3330" t="s">
        <v>475</v>
      </c>
      <c r="F44" s="3331"/>
      <c r="G44" s="3331"/>
      <c r="H44" s="3331"/>
      <c r="I44" s="3331"/>
      <c r="J44" s="3331"/>
      <c r="K44" s="3331"/>
      <c r="L44" s="3331"/>
      <c r="M44" s="3331"/>
      <c r="N44" s="3332"/>
    </row>
    <row r="45" spans="1:35" ht="20.100000000000001" customHeight="1" x14ac:dyDescent="0.15">
      <c r="A45" s="3323" t="s">
        <v>89</v>
      </c>
      <c r="B45" s="3324"/>
      <c r="C45" s="3324"/>
      <c r="D45" s="3324"/>
      <c r="E45" s="3333" t="s">
        <v>353</v>
      </c>
      <c r="F45" s="3334"/>
      <c r="G45" s="3334"/>
      <c r="H45" s="3334"/>
      <c r="I45" s="3334"/>
      <c r="J45" s="3334"/>
      <c r="K45" s="3334"/>
      <c r="L45" s="3334"/>
      <c r="M45" s="3334"/>
      <c r="N45" s="3335"/>
    </row>
    <row r="46" spans="1:35" ht="20.100000000000001" customHeight="1" x14ac:dyDescent="0.15">
      <c r="A46" s="3317" t="s">
        <v>92</v>
      </c>
      <c r="B46" s="3318"/>
      <c r="C46" s="3318"/>
      <c r="D46" s="3319"/>
      <c r="E46" s="3320" t="s">
        <v>476</v>
      </c>
      <c r="F46" s="3321"/>
      <c r="G46" s="3321"/>
      <c r="H46" s="3321"/>
      <c r="I46" s="3321"/>
      <c r="J46" s="3321"/>
      <c r="K46" s="3321"/>
      <c r="L46" s="3321"/>
      <c r="M46" s="3321"/>
      <c r="N46" s="3322"/>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3323" t="s">
        <v>96</v>
      </c>
      <c r="B51" s="3324"/>
      <c r="C51" s="3324"/>
      <c r="D51" s="3324"/>
      <c r="E51" s="3325" t="str">
        <f>AA52 &amp; "市が直接実施  " &amp; AB52  &amp; "一部委託  "  &amp; AC52 &amp; "全部委託・指定管理  " &amp; AD52 &amp; "その他"</f>
        <v>□市が直接実施  ■一部委託  □全部委託・指定管理  ■その他</v>
      </c>
      <c r="F51" s="3326"/>
      <c r="G51" s="3326"/>
      <c r="H51" s="3326"/>
      <c r="I51" s="3326"/>
      <c r="J51" s="3326"/>
      <c r="K51" s="3326"/>
      <c r="L51" s="3326"/>
      <c r="M51" s="3326"/>
      <c r="N51" s="3327"/>
    </row>
    <row r="52" spans="1:40" ht="20.100000000000001" customHeight="1" x14ac:dyDescent="0.15">
      <c r="A52" s="3323" t="s">
        <v>97</v>
      </c>
      <c r="B52" s="3324"/>
      <c r="C52" s="3324"/>
      <c r="D52" s="3324"/>
      <c r="E52" s="3325" t="str">
        <f>AA53 &amp; "国・県の制度　 " &amp; AB53  &amp; "国・県の制度＋市独自の制度　 "  &amp; AC53  &amp; "市独自の制度"</f>
        <v>□国・県の制度　 □国・県の制度＋市独自の制度　 ■市独自の制度</v>
      </c>
      <c r="F52" s="3326"/>
      <c r="G52" s="3326"/>
      <c r="H52" s="3326"/>
      <c r="I52" s="3326"/>
      <c r="J52" s="3326"/>
      <c r="K52" s="3326"/>
      <c r="L52" s="3326"/>
      <c r="M52" s="3326"/>
      <c r="N52" s="3327"/>
      <c r="AA52" s="10" t="s">
        <v>127</v>
      </c>
      <c r="AB52" s="10" t="s">
        <v>126</v>
      </c>
      <c r="AC52" s="10" t="s">
        <v>127</v>
      </c>
      <c r="AD52" s="10" t="s">
        <v>126</v>
      </c>
    </row>
    <row r="53" spans="1:40" ht="20.100000000000001" customHeight="1" thickBot="1" x14ac:dyDescent="0.2">
      <c r="A53" s="3336" t="s">
        <v>98</v>
      </c>
      <c r="B53" s="3337"/>
      <c r="C53" s="3337"/>
      <c r="D53" s="3337"/>
      <c r="E53" s="3338" t="s">
        <v>163</v>
      </c>
      <c r="F53" s="3339"/>
      <c r="G53" s="3339"/>
      <c r="H53" s="3339"/>
      <c r="I53" s="3339"/>
      <c r="J53" s="3339"/>
      <c r="K53" s="3339"/>
      <c r="L53" s="3339"/>
      <c r="M53" s="3339"/>
      <c r="N53" s="3340"/>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5950000</v>
      </c>
      <c r="F57" s="122"/>
      <c r="G57" s="122">
        <f>IFERROR(HLOOKUP($AF$38,$AA$56:$AI$57,2,FALSE)*1000,"")</f>
        <v>5375000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5281</v>
      </c>
      <c r="AE57" s="25">
        <v>5950</v>
      </c>
      <c r="AF57" s="25">
        <v>5375</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5950000</v>
      </c>
      <c r="G58" s="17"/>
      <c r="H58" s="18">
        <f>IFERROR(G57-H59,"")</f>
        <v>5375000</v>
      </c>
      <c r="I58" s="17"/>
      <c r="J58" s="18">
        <f>IFERROR(I57-J59,"")</f>
        <v>0</v>
      </c>
      <c r="K58" s="17"/>
      <c r="L58" s="18">
        <f>IFERROR(K57-L59,"")</f>
        <v>0</v>
      </c>
      <c r="M58" s="17"/>
      <c r="N58" s="19">
        <f>IFERROR(M57-N59,"")</f>
        <v>0</v>
      </c>
      <c r="AA58" s="25">
        <v>0</v>
      </c>
      <c r="AB58" s="25">
        <v>0</v>
      </c>
      <c r="AC58" s="25">
        <v>0</v>
      </c>
      <c r="AD58" s="25">
        <v>3036209</v>
      </c>
      <c r="AE58" s="25">
        <v>5796186</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5796186</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153814</v>
      </c>
      <c r="F61" s="122"/>
      <c r="G61" s="122">
        <f>IFERROR(G57-G60,"")</f>
        <v>5375000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0.97414890756302519</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477</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478</v>
      </c>
      <c r="C70" s="131"/>
      <c r="D70" s="28" t="s">
        <v>225</v>
      </c>
      <c r="E70" s="173">
        <f>IFERROR(HLOOKUP($AE$38,$AA$76:$AI$80,2,FALSE),"")</f>
        <v>1460</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479</v>
      </c>
      <c r="C71" s="131"/>
      <c r="D71" s="28" t="s">
        <v>225</v>
      </c>
      <c r="E71" s="173">
        <f>IFERROR(HLOOKUP($AE$38,$AA$76:$AI$80,3,FALSE),"")</f>
        <v>24</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1460</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24</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3341" t="s">
        <v>86</v>
      </c>
      <c r="B85" s="3342"/>
      <c r="C85" s="3342"/>
      <c r="D85" s="3342"/>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3341" t="s">
        <v>90</v>
      </c>
      <c r="B87" s="3342"/>
      <c r="C87" s="3342"/>
      <c r="D87" s="3342"/>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3352" t="s">
        <v>93</v>
      </c>
      <c r="B89" s="3353"/>
      <c r="C89" s="3353"/>
      <c r="D89" s="3353"/>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3341" t="s">
        <v>95</v>
      </c>
      <c r="B91" s="3342"/>
      <c r="C91" s="3342"/>
      <c r="D91" s="3343"/>
      <c r="E91" s="190" t="s">
        <v>480</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3341" t="s">
        <v>107</v>
      </c>
      <c r="B98" s="3342"/>
      <c r="C98" s="3342"/>
      <c r="D98" s="3343"/>
      <c r="E98" s="3347" t="s">
        <v>141</v>
      </c>
      <c r="F98" s="3348"/>
      <c r="G98" s="3349" t="s">
        <v>108</v>
      </c>
      <c r="H98" s="3350"/>
      <c r="I98" s="3350"/>
      <c r="J98" s="3350"/>
      <c r="K98" s="3350"/>
      <c r="L98" s="3350"/>
      <c r="M98" s="3350"/>
      <c r="N98" s="3351"/>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3341" t="s">
        <v>118</v>
      </c>
      <c r="B105" s="3342"/>
      <c r="C105" s="3342"/>
      <c r="D105" s="3343"/>
      <c r="E105" s="3344" t="s">
        <v>481</v>
      </c>
      <c r="F105" s="3345"/>
      <c r="G105" s="3345"/>
      <c r="H105" s="3345"/>
      <c r="I105" s="3345"/>
      <c r="J105" s="3345"/>
      <c r="K105" s="3345"/>
      <c r="L105" s="3345"/>
      <c r="M105" s="3345"/>
      <c r="N105" s="3346"/>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3352" t="s">
        <v>82</v>
      </c>
      <c r="Q4" s="3353"/>
      <c r="R4" s="3353"/>
      <c r="S4" s="3353"/>
      <c r="T4" s="47" t="str">
        <f>LEFT(E83,1)</f>
        <v>Ｂ</v>
      </c>
      <c r="U4" s="3354" t="s">
        <v>83</v>
      </c>
      <c r="V4" s="3354"/>
      <c r="W4" s="3354"/>
      <c r="X4" s="3355"/>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3341" t="s">
        <v>86</v>
      </c>
      <c r="Q6" s="3342"/>
      <c r="R6" s="3342"/>
      <c r="S6" s="3342"/>
      <c r="T6" s="47" t="str">
        <f>LEFT(E85,1)</f>
        <v>Ｂ</v>
      </c>
      <c r="U6" s="3354" t="s">
        <v>87</v>
      </c>
      <c r="V6" s="3354"/>
      <c r="W6" s="3354"/>
      <c r="X6" s="3355"/>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3356" t="s">
        <v>88</v>
      </c>
      <c r="B7" s="3357"/>
      <c r="C7" s="3357"/>
      <c r="D7" s="3357"/>
      <c r="E7" s="3358" t="str">
        <f t="shared" si="0"/>
        <v>路上喫煙防止</v>
      </c>
      <c r="F7" s="3359"/>
      <c r="G7" s="3359"/>
      <c r="H7" s="3359"/>
      <c r="I7" s="3359"/>
      <c r="J7" s="3359"/>
      <c r="K7" s="3359"/>
      <c r="L7" s="3359"/>
      <c r="M7" s="3359"/>
      <c r="N7" s="3360"/>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363" t="s">
        <v>89</v>
      </c>
      <c r="B8" s="3364"/>
      <c r="C8" s="3364"/>
      <c r="D8" s="3364"/>
      <c r="E8" s="3373" t="str">
        <f t="shared" si="0"/>
        <v>環境課</v>
      </c>
      <c r="F8" s="3374"/>
      <c r="G8" s="3374"/>
      <c r="H8" s="3374"/>
      <c r="I8" s="3374"/>
      <c r="J8" s="3374"/>
      <c r="K8" s="3374"/>
      <c r="L8" s="3374"/>
      <c r="M8" s="3374"/>
      <c r="N8" s="3375"/>
      <c r="P8" s="3376" t="s">
        <v>90</v>
      </c>
      <c r="Q8" s="3377"/>
      <c r="R8" s="3377"/>
      <c r="S8" s="3377"/>
      <c r="T8" s="94" t="str">
        <f>LEFT(E87,1)</f>
        <v>Ｂ</v>
      </c>
      <c r="U8" s="3378" t="s">
        <v>91</v>
      </c>
      <c r="V8" s="3378"/>
      <c r="W8" s="3378"/>
      <c r="X8" s="3379"/>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380" t="s">
        <v>92</v>
      </c>
      <c r="B9" s="3381"/>
      <c r="C9" s="3381"/>
      <c r="D9" s="3382"/>
      <c r="E9" s="3383" t="str">
        <f t="shared" si="0"/>
        <v>新座市路上喫煙の防止に関する条例に基づき、路上喫煙禁止地区に指定している志木駅、新座駅及びひばり通りの周辺において、路上喫煙防止の周知・啓発を図るとともに、路上喫煙防止パトロールを業務委託により実施する。</v>
      </c>
      <c r="F9" s="3384"/>
      <c r="G9" s="3384"/>
      <c r="H9" s="3384"/>
      <c r="I9" s="3384"/>
      <c r="J9" s="3384"/>
      <c r="K9" s="3384"/>
      <c r="L9" s="3384"/>
      <c r="M9" s="3384"/>
      <c r="N9" s="3385"/>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3386" t="s">
        <v>93</v>
      </c>
      <c r="Q10" s="3387"/>
      <c r="R10" s="3387"/>
      <c r="S10" s="3387"/>
      <c r="T10" s="47" t="str">
        <f>LEFT(E89,1)</f>
        <v>Ａ</v>
      </c>
      <c r="U10" s="3378" t="s">
        <v>94</v>
      </c>
      <c r="V10" s="3378"/>
      <c r="W10" s="3378"/>
      <c r="X10" s="3379"/>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路上喫煙防止パトロールについては予定どおり実施がされた。
パトロール時間に関しては、現在、午前７時から午前９時であるが、効果を上げるため、より通勤時間内に実施することが必要である。
Ｒ６年度からは、パトロールの頻度は上げつつ、経費の縮減を図るため、委託先をシルバー人材センターに切り替える方針とした（週２日から週５日に変更）。</v>
      </c>
      <c r="U12" s="3361"/>
      <c r="V12" s="3361"/>
      <c r="W12" s="3361"/>
      <c r="X12" s="3362"/>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363" t="s">
        <v>96</v>
      </c>
      <c r="B14" s="3364"/>
      <c r="C14" s="3364"/>
      <c r="D14" s="3364"/>
      <c r="E14" s="3365" t="str">
        <f>E51</f>
        <v>■市が直接実施  ■一部委託  □全部委託・指定管理  □その他</v>
      </c>
      <c r="F14" s="3366"/>
      <c r="G14" s="3366"/>
      <c r="H14" s="3366"/>
      <c r="I14" s="3366"/>
      <c r="J14" s="3366"/>
      <c r="K14" s="3366"/>
      <c r="L14" s="3366"/>
      <c r="M14" s="3366"/>
      <c r="N14" s="3367"/>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363" t="s">
        <v>97</v>
      </c>
      <c r="B15" s="3364"/>
      <c r="C15" s="3364"/>
      <c r="D15" s="3364"/>
      <c r="E15" s="3365" t="str">
        <f>E52</f>
        <v>□国・県の制度　 □国・県の制度＋市独自の制度　 ■市独自の制度</v>
      </c>
      <c r="F15" s="3366"/>
      <c r="G15" s="3366"/>
      <c r="H15" s="3366"/>
      <c r="I15" s="3366"/>
      <c r="J15" s="3366"/>
      <c r="K15" s="3366"/>
      <c r="L15" s="3366"/>
      <c r="M15" s="3366"/>
      <c r="N15" s="3367"/>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368" t="s">
        <v>98</v>
      </c>
      <c r="B16" s="3369"/>
      <c r="C16" s="3369"/>
      <c r="D16" s="3369"/>
      <c r="E16" s="3370" t="str">
        <f>E53</f>
        <v>新座市路上喫煙の防止に関する条例</v>
      </c>
      <c r="F16" s="3371"/>
      <c r="G16" s="3371"/>
      <c r="H16" s="3371"/>
      <c r="I16" s="3371"/>
      <c r="J16" s="3371"/>
      <c r="K16" s="3371"/>
      <c r="L16" s="3371"/>
      <c r="M16" s="3371"/>
      <c r="N16" s="3372"/>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Ⅱ</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2907000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2907000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2906530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470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0.99983832129342964</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路上喫煙禁止地区に指定している志木駅、新座駅及びひばり通りの周辺において、路上喫煙防止の周知・啓発を図るとともに、志木駅及び新座駅周辺の路上喫煙禁止地区内の路上喫煙防止パトロールを業務委託により実施した。</v>
      </c>
      <c r="F26" s="136"/>
      <c r="G26" s="136"/>
      <c r="H26" s="136"/>
      <c r="I26" s="136"/>
      <c r="J26" s="136"/>
      <c r="K26" s="136"/>
      <c r="L26" s="136"/>
      <c r="M26" s="136"/>
      <c r="N26" s="137"/>
      <c r="O26" s="20"/>
      <c r="P26" s="3376" t="s">
        <v>118</v>
      </c>
      <c r="Q26" s="3377"/>
      <c r="R26" s="3377"/>
      <c r="S26" s="3388"/>
      <c r="T26" s="71" t="str">
        <f>E105</f>
        <v>路上喫煙防止の啓発・周知については引き続き広報等を通じて実施し、路上喫煙防止パトロールについては、パトロール時間を変更し、通勤時間である午前６時３０分から午前８時３０分の時間帯で実施していく。</v>
      </c>
      <c r="U26" s="3361"/>
      <c r="V26" s="3361"/>
      <c r="W26" s="3361"/>
      <c r="X26" s="3362"/>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路上喫煙防止パトロール委託日数</v>
      </c>
      <c r="C33" s="131"/>
      <c r="D33" s="23" t="str">
        <f t="shared" ref="D33:E36" si="1">D70</f>
        <v>日</v>
      </c>
      <c r="E33" s="129">
        <f t="shared" si="1"/>
        <v>104</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3400" t="s">
        <v>88</v>
      </c>
      <c r="B44" s="3401"/>
      <c r="C44" s="3401"/>
      <c r="D44" s="3401"/>
      <c r="E44" s="3402" t="s">
        <v>482</v>
      </c>
      <c r="F44" s="3403"/>
      <c r="G44" s="3403"/>
      <c r="H44" s="3403"/>
      <c r="I44" s="3403"/>
      <c r="J44" s="3403"/>
      <c r="K44" s="3403"/>
      <c r="L44" s="3403"/>
      <c r="M44" s="3403"/>
      <c r="N44" s="3404"/>
    </row>
    <row r="45" spans="1:35" ht="20.100000000000001" customHeight="1" x14ac:dyDescent="0.15">
      <c r="A45" s="3395" t="s">
        <v>89</v>
      </c>
      <c r="B45" s="3396"/>
      <c r="C45" s="3396"/>
      <c r="D45" s="3396"/>
      <c r="E45" s="3405" t="s">
        <v>353</v>
      </c>
      <c r="F45" s="3406"/>
      <c r="G45" s="3406"/>
      <c r="H45" s="3406"/>
      <c r="I45" s="3406"/>
      <c r="J45" s="3406"/>
      <c r="K45" s="3406"/>
      <c r="L45" s="3406"/>
      <c r="M45" s="3406"/>
      <c r="N45" s="3407"/>
    </row>
    <row r="46" spans="1:35" ht="20.100000000000001" customHeight="1" x14ac:dyDescent="0.15">
      <c r="A46" s="3389" t="s">
        <v>92</v>
      </c>
      <c r="B46" s="3390"/>
      <c r="C46" s="3390"/>
      <c r="D46" s="3391"/>
      <c r="E46" s="3392" t="s">
        <v>483</v>
      </c>
      <c r="F46" s="3393"/>
      <c r="G46" s="3393"/>
      <c r="H46" s="3393"/>
      <c r="I46" s="3393"/>
      <c r="J46" s="3393"/>
      <c r="K46" s="3393"/>
      <c r="L46" s="3393"/>
      <c r="M46" s="3393"/>
      <c r="N46" s="3394"/>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3395" t="s">
        <v>96</v>
      </c>
      <c r="B51" s="3396"/>
      <c r="C51" s="3396"/>
      <c r="D51" s="3396"/>
      <c r="E51" s="3397" t="str">
        <f>AA52 &amp; "市が直接実施  " &amp; AB52  &amp; "一部委託  "  &amp; AC52 &amp; "全部委託・指定管理  " &amp; AD52 &amp; "その他"</f>
        <v>■市が直接実施  ■一部委託  □全部委託・指定管理  □その他</v>
      </c>
      <c r="F51" s="3398"/>
      <c r="G51" s="3398"/>
      <c r="H51" s="3398"/>
      <c r="I51" s="3398"/>
      <c r="J51" s="3398"/>
      <c r="K51" s="3398"/>
      <c r="L51" s="3398"/>
      <c r="M51" s="3398"/>
      <c r="N51" s="3399"/>
    </row>
    <row r="52" spans="1:40" ht="20.100000000000001" customHeight="1" x14ac:dyDescent="0.15">
      <c r="A52" s="3395" t="s">
        <v>97</v>
      </c>
      <c r="B52" s="3396"/>
      <c r="C52" s="3396"/>
      <c r="D52" s="3396"/>
      <c r="E52" s="3397" t="str">
        <f>AA53 &amp; "国・県の制度　 " &amp; AB53  &amp; "国・県の制度＋市独自の制度　 "  &amp; AC53  &amp; "市独自の制度"</f>
        <v>□国・県の制度　 □国・県の制度＋市独自の制度　 ■市独自の制度</v>
      </c>
      <c r="F52" s="3398"/>
      <c r="G52" s="3398"/>
      <c r="H52" s="3398"/>
      <c r="I52" s="3398"/>
      <c r="J52" s="3398"/>
      <c r="K52" s="3398"/>
      <c r="L52" s="3398"/>
      <c r="M52" s="3398"/>
      <c r="N52" s="3399"/>
      <c r="AA52" s="10" t="s">
        <v>126</v>
      </c>
      <c r="AB52" s="10" t="s">
        <v>126</v>
      </c>
      <c r="AC52" s="10" t="s">
        <v>127</v>
      </c>
      <c r="AD52" s="10" t="s">
        <v>127</v>
      </c>
    </row>
    <row r="53" spans="1:40" ht="20.100000000000001" customHeight="1" thickBot="1" x14ac:dyDescent="0.2">
      <c r="A53" s="3408" t="s">
        <v>98</v>
      </c>
      <c r="B53" s="3409"/>
      <c r="C53" s="3409"/>
      <c r="D53" s="3409"/>
      <c r="E53" s="3410" t="s">
        <v>484</v>
      </c>
      <c r="F53" s="3411"/>
      <c r="G53" s="3411"/>
      <c r="H53" s="3411"/>
      <c r="I53" s="3411"/>
      <c r="J53" s="3411"/>
      <c r="K53" s="3411"/>
      <c r="L53" s="3411"/>
      <c r="M53" s="3411"/>
      <c r="N53" s="3412"/>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2907000</v>
      </c>
      <c r="F57" s="122"/>
      <c r="G57" s="122">
        <f>IFERROR(HLOOKUP($AF$38,$AA$56:$AI$57,2,FALSE)*1000,"")</f>
        <v>1671000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66</v>
      </c>
      <c r="AE57" s="25">
        <v>2907</v>
      </c>
      <c r="AF57" s="25">
        <v>1671</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2907000</v>
      </c>
      <c r="G58" s="17"/>
      <c r="H58" s="18">
        <f>IFERROR(G57-H59,"")</f>
        <v>1671000</v>
      </c>
      <c r="I58" s="17"/>
      <c r="J58" s="18">
        <f>IFERROR(I57-J59,"")</f>
        <v>0</v>
      </c>
      <c r="K58" s="17"/>
      <c r="L58" s="18">
        <f>IFERROR(K57-L59,"")</f>
        <v>0</v>
      </c>
      <c r="M58" s="17"/>
      <c r="N58" s="19">
        <f>IFERROR(M57-N59,"")</f>
        <v>0</v>
      </c>
      <c r="AA58" s="25">
        <v>0</v>
      </c>
      <c r="AB58" s="25">
        <v>0</v>
      </c>
      <c r="AC58" s="25">
        <v>0</v>
      </c>
      <c r="AD58" s="25">
        <v>0</v>
      </c>
      <c r="AE58" s="25">
        <v>2906530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2906530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470</v>
      </c>
      <c r="F61" s="122"/>
      <c r="G61" s="122">
        <f>IFERROR(G57-G60,"")</f>
        <v>1671000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0.99983832129342964</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485</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486</v>
      </c>
      <c r="C70" s="131"/>
      <c r="D70" s="28" t="s">
        <v>382</v>
      </c>
      <c r="E70" s="173">
        <f>IFERROR(HLOOKUP($AE$38,$AA$76:$AI$80,2,FALSE),"")</f>
        <v>104</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104</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3413" t="s">
        <v>86</v>
      </c>
      <c r="B85" s="3414"/>
      <c r="C85" s="3414"/>
      <c r="D85" s="3414"/>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3413" t="s">
        <v>90</v>
      </c>
      <c r="B87" s="3414"/>
      <c r="C87" s="3414"/>
      <c r="D87" s="3414"/>
      <c r="E87" s="175" t="s">
        <v>149</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3424" t="s">
        <v>93</v>
      </c>
      <c r="B89" s="3425"/>
      <c r="C89" s="3425"/>
      <c r="D89" s="3425"/>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3413" t="s">
        <v>95</v>
      </c>
      <c r="B91" s="3414"/>
      <c r="C91" s="3414"/>
      <c r="D91" s="3415"/>
      <c r="E91" s="190" t="s">
        <v>487</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3413" t="s">
        <v>107</v>
      </c>
      <c r="B98" s="3414"/>
      <c r="C98" s="3414"/>
      <c r="D98" s="3415"/>
      <c r="E98" s="3419" t="s">
        <v>152</v>
      </c>
      <c r="F98" s="3420"/>
      <c r="G98" s="3421" t="s">
        <v>108</v>
      </c>
      <c r="H98" s="3422"/>
      <c r="I98" s="3422"/>
      <c r="J98" s="3422"/>
      <c r="K98" s="3422"/>
      <c r="L98" s="3422"/>
      <c r="M98" s="3422"/>
      <c r="N98" s="3423"/>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3413" t="s">
        <v>118</v>
      </c>
      <c r="B105" s="3414"/>
      <c r="C105" s="3414"/>
      <c r="D105" s="3415"/>
      <c r="E105" s="3416" t="s">
        <v>488</v>
      </c>
      <c r="F105" s="3417"/>
      <c r="G105" s="3417"/>
      <c r="H105" s="3417"/>
      <c r="I105" s="3417"/>
      <c r="J105" s="3417"/>
      <c r="K105" s="3417"/>
      <c r="L105" s="3417"/>
      <c r="M105" s="3417"/>
      <c r="N105" s="3418"/>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3424" t="s">
        <v>82</v>
      </c>
      <c r="Q4" s="3425"/>
      <c r="R4" s="3425"/>
      <c r="S4" s="3425"/>
      <c r="T4" s="47" t="str">
        <f>LEFT(E83,1)</f>
        <v>Ｂ</v>
      </c>
      <c r="U4" s="3426" t="s">
        <v>83</v>
      </c>
      <c r="V4" s="3426"/>
      <c r="W4" s="3426"/>
      <c r="X4" s="342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3413" t="s">
        <v>86</v>
      </c>
      <c r="Q6" s="3414"/>
      <c r="R6" s="3414"/>
      <c r="S6" s="3414"/>
      <c r="T6" s="47" t="str">
        <f>LEFT(E85,1)</f>
        <v>Ｂ</v>
      </c>
      <c r="U6" s="3426" t="s">
        <v>87</v>
      </c>
      <c r="V6" s="3426"/>
      <c r="W6" s="3426"/>
      <c r="X6" s="342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3428" t="s">
        <v>88</v>
      </c>
      <c r="B7" s="3429"/>
      <c r="C7" s="3429"/>
      <c r="D7" s="3429"/>
      <c r="E7" s="3430" t="str">
        <f t="shared" si="0"/>
        <v>環境ボランティア</v>
      </c>
      <c r="F7" s="3431"/>
      <c r="G7" s="3431"/>
      <c r="H7" s="3431"/>
      <c r="I7" s="3431"/>
      <c r="J7" s="3431"/>
      <c r="K7" s="3431"/>
      <c r="L7" s="3431"/>
      <c r="M7" s="3431"/>
      <c r="N7" s="3432"/>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435" t="s">
        <v>89</v>
      </c>
      <c r="B8" s="3436"/>
      <c r="C8" s="3436"/>
      <c r="D8" s="3436"/>
      <c r="E8" s="3445" t="str">
        <f t="shared" si="0"/>
        <v>環境課</v>
      </c>
      <c r="F8" s="3446"/>
      <c r="G8" s="3446"/>
      <c r="H8" s="3446"/>
      <c r="I8" s="3446"/>
      <c r="J8" s="3446"/>
      <c r="K8" s="3446"/>
      <c r="L8" s="3446"/>
      <c r="M8" s="3446"/>
      <c r="N8" s="3447"/>
      <c r="P8" s="3448" t="s">
        <v>90</v>
      </c>
      <c r="Q8" s="3449"/>
      <c r="R8" s="3449"/>
      <c r="S8" s="3449"/>
      <c r="T8" s="94" t="str">
        <f>LEFT(E87,1)</f>
        <v>Ａ</v>
      </c>
      <c r="U8" s="3450" t="s">
        <v>91</v>
      </c>
      <c r="V8" s="3450"/>
      <c r="W8" s="3450"/>
      <c r="X8" s="3451"/>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452" t="s">
        <v>92</v>
      </c>
      <c r="B9" s="3453"/>
      <c r="C9" s="3453"/>
      <c r="D9" s="3454"/>
      <c r="E9" s="3455" t="str">
        <f t="shared" si="0"/>
        <v>環境美化・環境保全に係る次のボランティア活動を展開する。
にいざまち美化パートナー/違反簡易広告物除去推進員/地域クリーン活動/新座市環境保全協力員/その他のボランティア団体による清掃活動</v>
      </c>
      <c r="F9" s="3456"/>
      <c r="G9" s="3456"/>
      <c r="H9" s="3456"/>
      <c r="I9" s="3456"/>
      <c r="J9" s="3456"/>
      <c r="K9" s="3456"/>
      <c r="L9" s="3456"/>
      <c r="M9" s="3456"/>
      <c r="N9" s="3457"/>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3458" t="s">
        <v>93</v>
      </c>
      <c r="Q10" s="3459"/>
      <c r="R10" s="3459"/>
      <c r="S10" s="3459"/>
      <c r="T10" s="47" t="str">
        <f>LEFT(E89,1)</f>
        <v>Ａ</v>
      </c>
      <c r="U10" s="3450" t="s">
        <v>94</v>
      </c>
      <c r="V10" s="3450"/>
      <c r="W10" s="3450"/>
      <c r="X10" s="3451"/>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一時、新型コロナの影響により活動自粛等をしていた団体も徐々に活動再開するようになり、ほぼコロナ前の活動状況まで回復しているため、ほぼ計画どおりに実施されている。</v>
      </c>
      <c r="U12" s="3433"/>
      <c r="V12" s="3433"/>
      <c r="W12" s="3433"/>
      <c r="X12" s="3434"/>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435" t="s">
        <v>96</v>
      </c>
      <c r="B14" s="3436"/>
      <c r="C14" s="3436"/>
      <c r="D14" s="3436"/>
      <c r="E14" s="3437" t="str">
        <f>E51</f>
        <v>■市が直接実施  □一部委託  □全部委託・指定管理  □その他</v>
      </c>
      <c r="F14" s="3438"/>
      <c r="G14" s="3438"/>
      <c r="H14" s="3438"/>
      <c r="I14" s="3438"/>
      <c r="J14" s="3438"/>
      <c r="K14" s="3438"/>
      <c r="L14" s="3438"/>
      <c r="M14" s="3438"/>
      <c r="N14" s="3439"/>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435" t="s">
        <v>97</v>
      </c>
      <c r="B15" s="3436"/>
      <c r="C15" s="3436"/>
      <c r="D15" s="3436"/>
      <c r="E15" s="3437" t="str">
        <f>E52</f>
        <v>□国・県の制度　 □国・県の制度＋市独自の制度　 ■市独自の制度</v>
      </c>
      <c r="F15" s="3438"/>
      <c r="G15" s="3438"/>
      <c r="H15" s="3438"/>
      <c r="I15" s="3438"/>
      <c r="J15" s="3438"/>
      <c r="K15" s="3438"/>
      <c r="L15" s="3438"/>
      <c r="M15" s="3438"/>
      <c r="N15" s="3439"/>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440" t="s">
        <v>98</v>
      </c>
      <c r="B16" s="3441"/>
      <c r="C16" s="3441"/>
      <c r="D16" s="3441"/>
      <c r="E16" s="3442" t="str">
        <f>E53</f>
        <v>なし</v>
      </c>
      <c r="F16" s="3443"/>
      <c r="G16" s="3443"/>
      <c r="H16" s="3443"/>
      <c r="I16" s="3443"/>
      <c r="J16" s="3443"/>
      <c r="K16" s="3443"/>
      <c r="L16" s="3443"/>
      <c r="M16" s="3443"/>
      <c r="N16" s="3444"/>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6407000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6407000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6383414</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23586</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0.9963187139066646</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環境美化・環境保全に係るボランティア活動を展開した。
・市内の市道等の清掃等といった環境保全活動
　にいざまち美化パートナー、新座市環境保全協力員、その他清掃ボランティア団体
・電柱等に貼られた違反簡易広告物を撤去する活動
　違反簡易広告物除去推進員
・町内会単位で年２回の清掃活動に協力してもらうもの
　地域クリーン活動</v>
      </c>
      <c r="F26" s="136"/>
      <c r="G26" s="136"/>
      <c r="H26" s="136"/>
      <c r="I26" s="136"/>
      <c r="J26" s="136"/>
      <c r="K26" s="136"/>
      <c r="L26" s="136"/>
      <c r="M26" s="136"/>
      <c r="N26" s="137"/>
      <c r="O26" s="20"/>
      <c r="P26" s="3448" t="s">
        <v>118</v>
      </c>
      <c r="Q26" s="3449"/>
      <c r="R26" s="3449"/>
      <c r="S26" s="3460"/>
      <c r="T26" s="71" t="str">
        <f>E105</f>
        <v>今後も引き続き、活動の各ボランティア団体への支援を行っていき、事業の継続を図っていく。</v>
      </c>
      <c r="U26" s="3433"/>
      <c r="V26" s="3433"/>
      <c r="W26" s="3433"/>
      <c r="X26" s="3434"/>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ボランティア団体数</v>
      </c>
      <c r="C33" s="131"/>
      <c r="D33" s="23" t="str">
        <f t="shared" ref="D33:E36" si="1">D70</f>
        <v>団体</v>
      </c>
      <c r="E33" s="129">
        <f t="shared" si="1"/>
        <v>11</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違反簡易広告物除却推進員数</v>
      </c>
      <c r="C34" s="131"/>
      <c r="D34" s="23" t="str">
        <f t="shared" si="1"/>
        <v>団体</v>
      </c>
      <c r="E34" s="129">
        <f t="shared" si="1"/>
        <v>1</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地域クリーン活動参加数</v>
      </c>
      <c r="C35" s="131"/>
      <c r="D35" s="23" t="str">
        <f t="shared" si="1"/>
        <v>団体</v>
      </c>
      <c r="E35" s="129">
        <f t="shared" si="1"/>
        <v>55</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3472" t="s">
        <v>88</v>
      </c>
      <c r="B44" s="3473"/>
      <c r="C44" s="3473"/>
      <c r="D44" s="3473"/>
      <c r="E44" s="3474" t="s">
        <v>489</v>
      </c>
      <c r="F44" s="3475"/>
      <c r="G44" s="3475"/>
      <c r="H44" s="3475"/>
      <c r="I44" s="3475"/>
      <c r="J44" s="3475"/>
      <c r="K44" s="3475"/>
      <c r="L44" s="3475"/>
      <c r="M44" s="3475"/>
      <c r="N44" s="3476"/>
    </row>
    <row r="45" spans="1:35" ht="20.100000000000001" customHeight="1" x14ac:dyDescent="0.15">
      <c r="A45" s="3467" t="s">
        <v>89</v>
      </c>
      <c r="B45" s="3468"/>
      <c r="C45" s="3468"/>
      <c r="D45" s="3468"/>
      <c r="E45" s="3477" t="s">
        <v>353</v>
      </c>
      <c r="F45" s="3478"/>
      <c r="G45" s="3478"/>
      <c r="H45" s="3478"/>
      <c r="I45" s="3478"/>
      <c r="J45" s="3478"/>
      <c r="K45" s="3478"/>
      <c r="L45" s="3478"/>
      <c r="M45" s="3478"/>
      <c r="N45" s="3479"/>
    </row>
    <row r="46" spans="1:35" ht="20.100000000000001" customHeight="1" x14ac:dyDescent="0.15">
      <c r="A46" s="3461" t="s">
        <v>92</v>
      </c>
      <c r="B46" s="3462"/>
      <c r="C46" s="3462"/>
      <c r="D46" s="3463"/>
      <c r="E46" s="3464" t="s">
        <v>490</v>
      </c>
      <c r="F46" s="3465"/>
      <c r="G46" s="3465"/>
      <c r="H46" s="3465"/>
      <c r="I46" s="3465"/>
      <c r="J46" s="3465"/>
      <c r="K46" s="3465"/>
      <c r="L46" s="3465"/>
      <c r="M46" s="3465"/>
      <c r="N46" s="3466"/>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3467" t="s">
        <v>96</v>
      </c>
      <c r="B51" s="3468"/>
      <c r="C51" s="3468"/>
      <c r="D51" s="3468"/>
      <c r="E51" s="3469" t="str">
        <f>AA52 &amp; "市が直接実施  " &amp; AB52  &amp; "一部委託  "  &amp; AC52 &amp; "全部委託・指定管理  " &amp; AD52 &amp; "その他"</f>
        <v>■市が直接実施  □一部委託  □全部委託・指定管理  □その他</v>
      </c>
      <c r="F51" s="3470"/>
      <c r="G51" s="3470"/>
      <c r="H51" s="3470"/>
      <c r="I51" s="3470"/>
      <c r="J51" s="3470"/>
      <c r="K51" s="3470"/>
      <c r="L51" s="3470"/>
      <c r="M51" s="3470"/>
      <c r="N51" s="3471"/>
    </row>
    <row r="52" spans="1:40" ht="20.100000000000001" customHeight="1" x14ac:dyDescent="0.15">
      <c r="A52" s="3467" t="s">
        <v>97</v>
      </c>
      <c r="B52" s="3468"/>
      <c r="C52" s="3468"/>
      <c r="D52" s="3468"/>
      <c r="E52" s="3469" t="str">
        <f>AA53 &amp; "国・県の制度　 " &amp; AB53  &amp; "国・県の制度＋市独自の制度　 "  &amp; AC53  &amp; "市独自の制度"</f>
        <v>□国・県の制度　 □国・県の制度＋市独自の制度　 ■市独自の制度</v>
      </c>
      <c r="F52" s="3470"/>
      <c r="G52" s="3470"/>
      <c r="H52" s="3470"/>
      <c r="I52" s="3470"/>
      <c r="J52" s="3470"/>
      <c r="K52" s="3470"/>
      <c r="L52" s="3470"/>
      <c r="M52" s="3470"/>
      <c r="N52" s="3471"/>
      <c r="AA52" s="10" t="s">
        <v>126</v>
      </c>
      <c r="AB52" s="10" t="s">
        <v>127</v>
      </c>
      <c r="AC52" s="10" t="s">
        <v>127</v>
      </c>
      <c r="AD52" s="10" t="s">
        <v>127</v>
      </c>
    </row>
    <row r="53" spans="1:40" ht="20.100000000000001" customHeight="1" thickBot="1" x14ac:dyDescent="0.2">
      <c r="A53" s="3480" t="s">
        <v>98</v>
      </c>
      <c r="B53" s="3481"/>
      <c r="C53" s="3481"/>
      <c r="D53" s="3481"/>
      <c r="E53" s="3482" t="s">
        <v>163</v>
      </c>
      <c r="F53" s="3483"/>
      <c r="G53" s="3483"/>
      <c r="H53" s="3483"/>
      <c r="I53" s="3483"/>
      <c r="J53" s="3483"/>
      <c r="K53" s="3483"/>
      <c r="L53" s="3483"/>
      <c r="M53" s="3483"/>
      <c r="N53" s="3484"/>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6407000</v>
      </c>
      <c r="F57" s="122"/>
      <c r="G57" s="122">
        <f>IFERROR(HLOOKUP($AF$38,$AA$56:$AI$57,2,FALSE)*1000,"")</f>
        <v>7204000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3653</v>
      </c>
      <c r="AE57" s="25">
        <v>6407</v>
      </c>
      <c r="AF57" s="25">
        <v>7204</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6407000</v>
      </c>
      <c r="G58" s="17"/>
      <c r="H58" s="18">
        <f>IFERROR(G57-H59,"")</f>
        <v>7204000</v>
      </c>
      <c r="I58" s="17"/>
      <c r="J58" s="18">
        <f>IFERROR(I57-J59,"")</f>
        <v>0</v>
      </c>
      <c r="K58" s="17"/>
      <c r="L58" s="18">
        <f>IFERROR(K57-L59,"")</f>
        <v>0</v>
      </c>
      <c r="M58" s="17"/>
      <c r="N58" s="19">
        <f>IFERROR(M57-N59,"")</f>
        <v>0</v>
      </c>
      <c r="AA58" s="25">
        <v>0</v>
      </c>
      <c r="AB58" s="25">
        <v>0</v>
      </c>
      <c r="AC58" s="25">
        <v>0</v>
      </c>
      <c r="AD58" s="25">
        <v>1722600</v>
      </c>
      <c r="AE58" s="25">
        <v>6383414</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6383414</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23586</v>
      </c>
      <c r="F61" s="122"/>
      <c r="G61" s="122">
        <f>IFERROR(G57-G60,"")</f>
        <v>7204000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0.9963187139066646</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491</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492</v>
      </c>
      <c r="C70" s="131"/>
      <c r="D70" s="28" t="s">
        <v>190</v>
      </c>
      <c r="E70" s="173">
        <f>IFERROR(HLOOKUP($AE$38,$AA$76:$AI$80,2,FALSE),"")</f>
        <v>11</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493</v>
      </c>
      <c r="C71" s="131"/>
      <c r="D71" s="28" t="s">
        <v>190</v>
      </c>
      <c r="E71" s="173">
        <f>IFERROR(HLOOKUP($AE$38,$AA$76:$AI$80,3,FALSE),"")</f>
        <v>1</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494</v>
      </c>
      <c r="C72" s="131"/>
      <c r="D72" s="28" t="s">
        <v>190</v>
      </c>
      <c r="E72" s="173">
        <f>IFERROR(HLOOKUP($AE$38,$AA$76:$AI$80,4,FALSE),"")</f>
        <v>55</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11</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1</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v>55</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3485" t="s">
        <v>86</v>
      </c>
      <c r="B85" s="3486"/>
      <c r="C85" s="3486"/>
      <c r="D85" s="3486"/>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3485" t="s">
        <v>90</v>
      </c>
      <c r="B87" s="3486"/>
      <c r="C87" s="3486"/>
      <c r="D87" s="3486"/>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3496" t="s">
        <v>93</v>
      </c>
      <c r="B89" s="3497"/>
      <c r="C89" s="3497"/>
      <c r="D89" s="3497"/>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3485" t="s">
        <v>95</v>
      </c>
      <c r="B91" s="3486"/>
      <c r="C91" s="3486"/>
      <c r="D91" s="3487"/>
      <c r="E91" s="190" t="s">
        <v>495</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3485" t="s">
        <v>107</v>
      </c>
      <c r="B98" s="3486"/>
      <c r="C98" s="3486"/>
      <c r="D98" s="3487"/>
      <c r="E98" s="3491" t="s">
        <v>141</v>
      </c>
      <c r="F98" s="3492"/>
      <c r="G98" s="3493" t="s">
        <v>108</v>
      </c>
      <c r="H98" s="3494"/>
      <c r="I98" s="3494"/>
      <c r="J98" s="3494"/>
      <c r="K98" s="3494"/>
      <c r="L98" s="3494"/>
      <c r="M98" s="3494"/>
      <c r="N98" s="3495"/>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3485" t="s">
        <v>118</v>
      </c>
      <c r="B105" s="3486"/>
      <c r="C105" s="3486"/>
      <c r="D105" s="3487"/>
      <c r="E105" s="3488" t="s">
        <v>496</v>
      </c>
      <c r="F105" s="3489"/>
      <c r="G105" s="3489"/>
      <c r="H105" s="3489"/>
      <c r="I105" s="3489"/>
      <c r="J105" s="3489"/>
      <c r="K105" s="3489"/>
      <c r="L105" s="3489"/>
      <c r="M105" s="3489"/>
      <c r="N105" s="3490"/>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3496" t="s">
        <v>82</v>
      </c>
      <c r="Q4" s="3497"/>
      <c r="R4" s="3497"/>
      <c r="S4" s="3497"/>
      <c r="T4" s="47" t="str">
        <f>LEFT(E83,1)</f>
        <v>Ｂ</v>
      </c>
      <c r="U4" s="3498" t="s">
        <v>83</v>
      </c>
      <c r="V4" s="3498"/>
      <c r="W4" s="3498"/>
      <c r="X4" s="3499"/>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3485" t="s">
        <v>86</v>
      </c>
      <c r="Q6" s="3486"/>
      <c r="R6" s="3486"/>
      <c r="S6" s="3486"/>
      <c r="T6" s="47" t="str">
        <f>LEFT(E85,1)</f>
        <v>Ｂ</v>
      </c>
      <c r="U6" s="3498" t="s">
        <v>87</v>
      </c>
      <c r="V6" s="3498"/>
      <c r="W6" s="3498"/>
      <c r="X6" s="3499"/>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3500" t="s">
        <v>88</v>
      </c>
      <c r="B7" s="3501"/>
      <c r="C7" s="3501"/>
      <c r="D7" s="3501"/>
      <c r="E7" s="3502" t="str">
        <f t="shared" si="0"/>
        <v>雨水貯留槽設置費補助</v>
      </c>
      <c r="F7" s="3503"/>
      <c r="G7" s="3503"/>
      <c r="H7" s="3503"/>
      <c r="I7" s="3503"/>
      <c r="J7" s="3503"/>
      <c r="K7" s="3503"/>
      <c r="L7" s="3503"/>
      <c r="M7" s="3503"/>
      <c r="N7" s="3504"/>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507" t="s">
        <v>89</v>
      </c>
      <c r="B8" s="3508"/>
      <c r="C8" s="3508"/>
      <c r="D8" s="3508"/>
      <c r="E8" s="3517" t="str">
        <f t="shared" si="0"/>
        <v>環境課</v>
      </c>
      <c r="F8" s="3518"/>
      <c r="G8" s="3518"/>
      <c r="H8" s="3518"/>
      <c r="I8" s="3518"/>
      <c r="J8" s="3518"/>
      <c r="K8" s="3518"/>
      <c r="L8" s="3518"/>
      <c r="M8" s="3518"/>
      <c r="N8" s="3519"/>
      <c r="P8" s="3520" t="s">
        <v>90</v>
      </c>
      <c r="Q8" s="3521"/>
      <c r="R8" s="3521"/>
      <c r="S8" s="3521"/>
      <c r="T8" s="94" t="str">
        <f>LEFT(E87,1)</f>
        <v>Ａ</v>
      </c>
      <c r="U8" s="3522" t="s">
        <v>91</v>
      </c>
      <c r="V8" s="3522"/>
      <c r="W8" s="3522"/>
      <c r="X8" s="3523"/>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524" t="s">
        <v>92</v>
      </c>
      <c r="B9" s="3525"/>
      <c r="C9" s="3525"/>
      <c r="D9" s="3526"/>
      <c r="E9" s="3527" t="str">
        <f t="shared" si="0"/>
        <v>限りある資源の有効利用や溢水対策等の一環として、雨水貯留槽を設置した市民に対し、設置費用の一部を補助する。</v>
      </c>
      <c r="F9" s="3528"/>
      <c r="G9" s="3528"/>
      <c r="H9" s="3528"/>
      <c r="I9" s="3528"/>
      <c r="J9" s="3528"/>
      <c r="K9" s="3528"/>
      <c r="L9" s="3528"/>
      <c r="M9" s="3528"/>
      <c r="N9" s="3529"/>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3530" t="s">
        <v>93</v>
      </c>
      <c r="Q10" s="3531"/>
      <c r="R10" s="3531"/>
      <c r="S10" s="3531"/>
      <c r="T10" s="47" t="str">
        <f>LEFT(E89,1)</f>
        <v>Ｂ</v>
      </c>
      <c r="U10" s="3522" t="s">
        <v>94</v>
      </c>
      <c r="V10" s="3522"/>
      <c r="W10" s="3522"/>
      <c r="X10" s="3523"/>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令和5年8月までに補助申請がなかったことから、従来の市ホームページ及び市役所庁舎や公民館等公共施設でのパンフレットの配布に加え、市内ホームセンター等雨水貯留槽を取り扱うポスター掲示を行い周知活動を行ったところ令和5年9月から翌3月までに補助件数が４件に増加したことから、翌年度以降は申請件数は増加すると予測できるため、おおむね計画どおりに実施できていると判断した。
今後もPR活動を通じて、制度の周知に努めていく。</v>
      </c>
      <c r="U12" s="3505"/>
      <c r="V12" s="3505"/>
      <c r="W12" s="3505"/>
      <c r="X12" s="3506"/>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507" t="s">
        <v>96</v>
      </c>
      <c r="B14" s="3508"/>
      <c r="C14" s="3508"/>
      <c r="D14" s="3508"/>
      <c r="E14" s="3509" t="str">
        <f>E51</f>
        <v>■市が直接実施  □一部委託  □全部委託・指定管理  □その他</v>
      </c>
      <c r="F14" s="3510"/>
      <c r="G14" s="3510"/>
      <c r="H14" s="3510"/>
      <c r="I14" s="3510"/>
      <c r="J14" s="3510"/>
      <c r="K14" s="3510"/>
      <c r="L14" s="3510"/>
      <c r="M14" s="3510"/>
      <c r="N14" s="3511"/>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507" t="s">
        <v>97</v>
      </c>
      <c r="B15" s="3508"/>
      <c r="C15" s="3508"/>
      <c r="D15" s="3508"/>
      <c r="E15" s="3509" t="str">
        <f>E52</f>
        <v>□国・県の制度　 □国・県の制度＋市独自の制度　 ■市独自の制度</v>
      </c>
      <c r="F15" s="3510"/>
      <c r="G15" s="3510"/>
      <c r="H15" s="3510"/>
      <c r="I15" s="3510"/>
      <c r="J15" s="3510"/>
      <c r="K15" s="3510"/>
      <c r="L15" s="3510"/>
      <c r="M15" s="3510"/>
      <c r="N15" s="3511"/>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512" t="s">
        <v>98</v>
      </c>
      <c r="B16" s="3513"/>
      <c r="C16" s="3513"/>
      <c r="D16" s="3513"/>
      <c r="E16" s="3514" t="str">
        <f>E53</f>
        <v>なし</v>
      </c>
      <c r="F16" s="3515"/>
      <c r="G16" s="3515"/>
      <c r="H16" s="3515"/>
      <c r="I16" s="3515"/>
      <c r="J16" s="3515"/>
      <c r="K16" s="3515"/>
      <c r="L16" s="3515"/>
      <c r="M16" s="3515"/>
      <c r="N16" s="3516"/>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100000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100000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40000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60000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0.4</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雨水貯留槽を設置した市民に対し、設置費用の一部の補助を実施した。</v>
      </c>
      <c r="F26" s="136"/>
      <c r="G26" s="136"/>
      <c r="H26" s="136"/>
      <c r="I26" s="136"/>
      <c r="J26" s="136"/>
      <c r="K26" s="136"/>
      <c r="L26" s="136"/>
      <c r="M26" s="136"/>
      <c r="N26" s="137"/>
      <c r="O26" s="20"/>
      <c r="P26" s="3520" t="s">
        <v>118</v>
      </c>
      <c r="Q26" s="3521"/>
      <c r="R26" s="3521"/>
      <c r="S26" s="3532"/>
      <c r="T26" s="71" t="str">
        <f>E105</f>
        <v>雨水貯留槽を取り扱う市内ホームセンターへのポスター掲示の継続など、市民に向けたPR活動を積極的に行い、周知に努めていく。</v>
      </c>
      <c r="U26" s="3505"/>
      <c r="V26" s="3505"/>
      <c r="W26" s="3505"/>
      <c r="X26" s="3506"/>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補助件数</v>
      </c>
      <c r="C33" s="131"/>
      <c r="D33" s="23" t="str">
        <f t="shared" ref="D33:E36" si="1">D70</f>
        <v>件</v>
      </c>
      <c r="E33" s="129">
        <f t="shared" si="1"/>
        <v>4</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補助金額</v>
      </c>
      <c r="C34" s="131"/>
      <c r="D34" s="23" t="str">
        <f t="shared" si="1"/>
        <v>円</v>
      </c>
      <c r="E34" s="132">
        <f t="shared" si="1"/>
        <v>40000</v>
      </c>
      <c r="F34" s="132"/>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3544" t="s">
        <v>88</v>
      </c>
      <c r="B44" s="3545"/>
      <c r="C44" s="3545"/>
      <c r="D44" s="3545"/>
      <c r="E44" s="3546" t="s">
        <v>497</v>
      </c>
      <c r="F44" s="3547"/>
      <c r="G44" s="3547"/>
      <c r="H44" s="3547"/>
      <c r="I44" s="3547"/>
      <c r="J44" s="3547"/>
      <c r="K44" s="3547"/>
      <c r="L44" s="3547"/>
      <c r="M44" s="3547"/>
      <c r="N44" s="3548"/>
    </row>
    <row r="45" spans="1:35" ht="20.100000000000001" customHeight="1" x14ac:dyDescent="0.15">
      <c r="A45" s="3539" t="s">
        <v>89</v>
      </c>
      <c r="B45" s="3540"/>
      <c r="C45" s="3540"/>
      <c r="D45" s="3540"/>
      <c r="E45" s="3549" t="s">
        <v>353</v>
      </c>
      <c r="F45" s="3550"/>
      <c r="G45" s="3550"/>
      <c r="H45" s="3550"/>
      <c r="I45" s="3550"/>
      <c r="J45" s="3550"/>
      <c r="K45" s="3550"/>
      <c r="L45" s="3550"/>
      <c r="M45" s="3550"/>
      <c r="N45" s="3551"/>
    </row>
    <row r="46" spans="1:35" ht="20.100000000000001" customHeight="1" x14ac:dyDescent="0.15">
      <c r="A46" s="3533" t="s">
        <v>92</v>
      </c>
      <c r="B46" s="3534"/>
      <c r="C46" s="3534"/>
      <c r="D46" s="3535"/>
      <c r="E46" s="3536" t="s">
        <v>498</v>
      </c>
      <c r="F46" s="3537"/>
      <c r="G46" s="3537"/>
      <c r="H46" s="3537"/>
      <c r="I46" s="3537"/>
      <c r="J46" s="3537"/>
      <c r="K46" s="3537"/>
      <c r="L46" s="3537"/>
      <c r="M46" s="3537"/>
      <c r="N46" s="3538"/>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3539" t="s">
        <v>96</v>
      </c>
      <c r="B51" s="3540"/>
      <c r="C51" s="3540"/>
      <c r="D51" s="3540"/>
      <c r="E51" s="3541" t="str">
        <f>AA52 &amp; "市が直接実施  " &amp; AB52  &amp; "一部委託  "  &amp; AC52 &amp; "全部委託・指定管理  " &amp; AD52 &amp; "その他"</f>
        <v>■市が直接実施  □一部委託  □全部委託・指定管理  □その他</v>
      </c>
      <c r="F51" s="3542"/>
      <c r="G51" s="3542"/>
      <c r="H51" s="3542"/>
      <c r="I51" s="3542"/>
      <c r="J51" s="3542"/>
      <c r="K51" s="3542"/>
      <c r="L51" s="3542"/>
      <c r="M51" s="3542"/>
      <c r="N51" s="3543"/>
    </row>
    <row r="52" spans="1:40" ht="20.100000000000001" customHeight="1" x14ac:dyDescent="0.15">
      <c r="A52" s="3539" t="s">
        <v>97</v>
      </c>
      <c r="B52" s="3540"/>
      <c r="C52" s="3540"/>
      <c r="D52" s="3540"/>
      <c r="E52" s="3541" t="str">
        <f>AA53 &amp; "国・県の制度　 " &amp; AB53  &amp; "国・県の制度＋市独自の制度　 "  &amp; AC53  &amp; "市独自の制度"</f>
        <v>□国・県の制度　 □国・県の制度＋市独自の制度　 ■市独自の制度</v>
      </c>
      <c r="F52" s="3542"/>
      <c r="G52" s="3542"/>
      <c r="H52" s="3542"/>
      <c r="I52" s="3542"/>
      <c r="J52" s="3542"/>
      <c r="K52" s="3542"/>
      <c r="L52" s="3542"/>
      <c r="M52" s="3542"/>
      <c r="N52" s="3543"/>
      <c r="AA52" s="10" t="s">
        <v>126</v>
      </c>
      <c r="AB52" s="10" t="s">
        <v>127</v>
      </c>
      <c r="AC52" s="10" t="s">
        <v>127</v>
      </c>
      <c r="AD52" s="10" t="s">
        <v>127</v>
      </c>
    </row>
    <row r="53" spans="1:40" ht="20.100000000000001" customHeight="1" thickBot="1" x14ac:dyDescent="0.2">
      <c r="A53" s="3552" t="s">
        <v>98</v>
      </c>
      <c r="B53" s="3553"/>
      <c r="C53" s="3553"/>
      <c r="D53" s="3553"/>
      <c r="E53" s="3554" t="s">
        <v>163</v>
      </c>
      <c r="F53" s="3555"/>
      <c r="G53" s="3555"/>
      <c r="H53" s="3555"/>
      <c r="I53" s="3555"/>
      <c r="J53" s="3555"/>
      <c r="K53" s="3555"/>
      <c r="L53" s="3555"/>
      <c r="M53" s="3555"/>
      <c r="N53" s="3556"/>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100000</v>
      </c>
      <c r="F57" s="122"/>
      <c r="G57" s="122">
        <f>IFERROR(HLOOKUP($AF$38,$AA$56:$AI$57,2,FALSE)*1000,"")</f>
        <v>100000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100</v>
      </c>
      <c r="AE57" s="25">
        <v>100</v>
      </c>
      <c r="AF57" s="25">
        <v>100</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100000</v>
      </c>
      <c r="G58" s="17"/>
      <c r="H58" s="18">
        <f>IFERROR(G57-H59,"")</f>
        <v>100000</v>
      </c>
      <c r="I58" s="17"/>
      <c r="J58" s="18">
        <f>IFERROR(I57-J59,"")</f>
        <v>0</v>
      </c>
      <c r="K58" s="17"/>
      <c r="L58" s="18">
        <f>IFERROR(K57-L59,"")</f>
        <v>0</v>
      </c>
      <c r="M58" s="17"/>
      <c r="N58" s="19">
        <f>IFERROR(M57-N59,"")</f>
        <v>0</v>
      </c>
      <c r="AA58" s="25">
        <v>0</v>
      </c>
      <c r="AB58" s="25">
        <v>0</v>
      </c>
      <c r="AC58" s="25">
        <v>0</v>
      </c>
      <c r="AD58" s="25">
        <v>30000</v>
      </c>
      <c r="AE58" s="25">
        <v>40000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40000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60000</v>
      </c>
      <c r="F61" s="122"/>
      <c r="G61" s="122">
        <f>IFERROR(G57-G60,"")</f>
        <v>100000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0.4</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499</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300</v>
      </c>
      <c r="C70" s="131"/>
      <c r="D70" s="28" t="s">
        <v>148</v>
      </c>
      <c r="E70" s="173">
        <f>IFERROR(HLOOKUP($AE$38,$AA$76:$AI$80,2,FALSE),"")</f>
        <v>4</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239</v>
      </c>
      <c r="C71" s="131"/>
      <c r="D71" s="28" t="s">
        <v>132</v>
      </c>
      <c r="E71" s="173">
        <f>IFERROR(HLOOKUP($AE$38,$AA$76:$AI$80,3,FALSE),"")</f>
        <v>40000</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4</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40000</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3557" t="s">
        <v>86</v>
      </c>
      <c r="B85" s="3558"/>
      <c r="C85" s="3558"/>
      <c r="D85" s="3558"/>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3557" t="s">
        <v>90</v>
      </c>
      <c r="B87" s="3558"/>
      <c r="C87" s="3558"/>
      <c r="D87" s="3558"/>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3568" t="s">
        <v>93</v>
      </c>
      <c r="B89" s="3569"/>
      <c r="C89" s="3569"/>
      <c r="D89" s="3569"/>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3557" t="s">
        <v>95</v>
      </c>
      <c r="B91" s="3558"/>
      <c r="C91" s="3558"/>
      <c r="D91" s="3559"/>
      <c r="E91" s="190" t="s">
        <v>500</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3557" t="s">
        <v>107</v>
      </c>
      <c r="B98" s="3558"/>
      <c r="C98" s="3558"/>
      <c r="D98" s="3559"/>
      <c r="E98" s="3563" t="s">
        <v>141</v>
      </c>
      <c r="F98" s="3564"/>
      <c r="G98" s="3565" t="s">
        <v>108</v>
      </c>
      <c r="H98" s="3566"/>
      <c r="I98" s="3566"/>
      <c r="J98" s="3566"/>
      <c r="K98" s="3566"/>
      <c r="L98" s="3566"/>
      <c r="M98" s="3566"/>
      <c r="N98" s="3567"/>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3557" t="s">
        <v>118</v>
      </c>
      <c r="B105" s="3558"/>
      <c r="C105" s="3558"/>
      <c r="D105" s="3559"/>
      <c r="E105" s="3560" t="s">
        <v>501</v>
      </c>
      <c r="F105" s="3561"/>
      <c r="G105" s="3561"/>
      <c r="H105" s="3561"/>
      <c r="I105" s="3561"/>
      <c r="J105" s="3561"/>
      <c r="K105" s="3561"/>
      <c r="L105" s="3561"/>
      <c r="M105" s="3561"/>
      <c r="N105" s="3562"/>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3568" t="s">
        <v>82</v>
      </c>
      <c r="Q4" s="3569"/>
      <c r="R4" s="3569"/>
      <c r="S4" s="3569"/>
      <c r="T4" s="47" t="str">
        <f>LEFT(E83,1)</f>
        <v>Ｂ</v>
      </c>
      <c r="U4" s="3570" t="s">
        <v>83</v>
      </c>
      <c r="V4" s="3570"/>
      <c r="W4" s="3570"/>
      <c r="X4" s="3571"/>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3557" t="s">
        <v>86</v>
      </c>
      <c r="Q6" s="3558"/>
      <c r="R6" s="3558"/>
      <c r="S6" s="3558"/>
      <c r="T6" s="47" t="str">
        <f>LEFT(E85,1)</f>
        <v>Ｂ</v>
      </c>
      <c r="U6" s="3570" t="s">
        <v>87</v>
      </c>
      <c r="V6" s="3570"/>
      <c r="W6" s="3570"/>
      <c r="X6" s="3571"/>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3572" t="s">
        <v>88</v>
      </c>
      <c r="B7" s="3573"/>
      <c r="C7" s="3573"/>
      <c r="D7" s="3573"/>
      <c r="E7" s="3574" t="str">
        <f t="shared" si="0"/>
        <v>公害測定事務</v>
      </c>
      <c r="F7" s="3575"/>
      <c r="G7" s="3575"/>
      <c r="H7" s="3575"/>
      <c r="I7" s="3575"/>
      <c r="J7" s="3575"/>
      <c r="K7" s="3575"/>
      <c r="L7" s="3575"/>
      <c r="M7" s="3575"/>
      <c r="N7" s="3576"/>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579" t="s">
        <v>89</v>
      </c>
      <c r="B8" s="3580"/>
      <c r="C8" s="3580"/>
      <c r="D8" s="3580"/>
      <c r="E8" s="3589" t="str">
        <f t="shared" si="0"/>
        <v>環境課</v>
      </c>
      <c r="F8" s="3590"/>
      <c r="G8" s="3590"/>
      <c r="H8" s="3590"/>
      <c r="I8" s="3590"/>
      <c r="J8" s="3590"/>
      <c r="K8" s="3590"/>
      <c r="L8" s="3590"/>
      <c r="M8" s="3590"/>
      <c r="N8" s="3591"/>
      <c r="P8" s="3592" t="s">
        <v>90</v>
      </c>
      <c r="Q8" s="3593"/>
      <c r="R8" s="3593"/>
      <c r="S8" s="3593"/>
      <c r="T8" s="94" t="str">
        <f>LEFT(E87,1)</f>
        <v>Ａ</v>
      </c>
      <c r="U8" s="3594" t="s">
        <v>91</v>
      </c>
      <c r="V8" s="3594"/>
      <c r="W8" s="3594"/>
      <c r="X8" s="359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596" t="s">
        <v>92</v>
      </c>
      <c r="B9" s="3597"/>
      <c r="C9" s="3597"/>
      <c r="D9" s="3598"/>
      <c r="E9" s="3599" t="str">
        <f t="shared" si="0"/>
        <v>環境状況の把握のために、騒音、振動、悪臭、放射線等の公害測定を行う。</v>
      </c>
      <c r="F9" s="3600"/>
      <c r="G9" s="3600"/>
      <c r="H9" s="3600"/>
      <c r="I9" s="3600"/>
      <c r="J9" s="3600"/>
      <c r="K9" s="3600"/>
      <c r="L9" s="3600"/>
      <c r="M9" s="3600"/>
      <c r="N9" s="3601"/>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3602" t="s">
        <v>93</v>
      </c>
      <c r="Q10" s="3603"/>
      <c r="R10" s="3603"/>
      <c r="S10" s="3603"/>
      <c r="T10" s="47" t="str">
        <f>LEFT(E89,1)</f>
        <v>Ａ</v>
      </c>
      <c r="U10" s="3594" t="s">
        <v>94</v>
      </c>
      <c r="V10" s="3594"/>
      <c r="W10" s="3594"/>
      <c r="X10" s="359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自動車騒音（点滴評価）を関越自動車道、保谷志木線、志木街道の３路線で実施し、いずれも環境基準（午前６時～午後１０時まで：70デシベル以下、午後１０時～午前６時まで：65デシベル以下）を達成していた。また、ＪＲ武蔵野線の鉄道騒音・振動測定については、年一回、野火止６－６－１６付近で測定を行うことができた。
公害測定業務で使用するパックテストについて、予定通り購入し、水質異常に関する申立があった際の、初期対応として使用をした。使用期限が約1年間のため、期限切れや購入忘れがないか注意をする必要がある。
放射線量測定機器の市民貸出について、令和５年度は５件貸出を行った。例年、５、６件程度の貸出依頼があり、今後も広報やホームページ等で周知を行っていく。</v>
      </c>
      <c r="U12" s="3577"/>
      <c r="V12" s="3577"/>
      <c r="W12" s="3577"/>
      <c r="X12" s="3578"/>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579" t="s">
        <v>96</v>
      </c>
      <c r="B14" s="3580"/>
      <c r="C14" s="3580"/>
      <c r="D14" s="3580"/>
      <c r="E14" s="3581" t="str">
        <f>E51</f>
        <v>■市が直接実施  □一部委託  □全部委託・指定管理  □その他</v>
      </c>
      <c r="F14" s="3582"/>
      <c r="G14" s="3582"/>
      <c r="H14" s="3582"/>
      <c r="I14" s="3582"/>
      <c r="J14" s="3582"/>
      <c r="K14" s="3582"/>
      <c r="L14" s="3582"/>
      <c r="M14" s="3582"/>
      <c r="N14" s="3583"/>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579" t="s">
        <v>97</v>
      </c>
      <c r="B15" s="3580"/>
      <c r="C15" s="3580"/>
      <c r="D15" s="3580"/>
      <c r="E15" s="3581" t="str">
        <f>E52</f>
        <v>□国・県の制度　 ■国・県の制度＋市独自の制度　 □市独自の制度</v>
      </c>
      <c r="F15" s="3582"/>
      <c r="G15" s="3582"/>
      <c r="H15" s="3582"/>
      <c r="I15" s="3582"/>
      <c r="J15" s="3582"/>
      <c r="K15" s="3582"/>
      <c r="L15" s="3582"/>
      <c r="M15" s="3582"/>
      <c r="N15" s="3583"/>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584" t="s">
        <v>98</v>
      </c>
      <c r="B16" s="3585"/>
      <c r="C16" s="3585"/>
      <c r="D16" s="3585"/>
      <c r="E16" s="3586" t="str">
        <f>E53</f>
        <v>騒音規制法、振動規制法、悪臭防止法</v>
      </c>
      <c r="F16" s="3587"/>
      <c r="G16" s="3587"/>
      <c r="H16" s="3587"/>
      <c r="I16" s="3587"/>
      <c r="J16" s="3587"/>
      <c r="K16" s="3587"/>
      <c r="L16" s="3587"/>
      <c r="M16" s="3587"/>
      <c r="N16" s="3588"/>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615000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615000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586960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28040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0.95440650406504068</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市民からの公害に対する苦情等に対応するため、騒音計や振動計、パックテスト等を用いて、環境状況を把握した。</v>
      </c>
      <c r="F26" s="136"/>
      <c r="G26" s="136"/>
      <c r="H26" s="136"/>
      <c r="I26" s="136"/>
      <c r="J26" s="136"/>
      <c r="K26" s="136"/>
      <c r="L26" s="136"/>
      <c r="M26" s="136"/>
      <c r="N26" s="137"/>
      <c r="O26" s="20"/>
      <c r="P26" s="3592" t="s">
        <v>118</v>
      </c>
      <c r="Q26" s="3593"/>
      <c r="R26" s="3593"/>
      <c r="S26" s="3604"/>
      <c r="T26" s="71" t="str">
        <f>E105</f>
        <v>自動車騒音や水質測定、放射線測定等、いずれの測定事務も市内の環境状況の把握に貢献していると考えられる。市民からの公害に対する苦情等に対応するため、騒音計や振動計、パックテスト等を用いて、引続き環境状況の把握に努める。</v>
      </c>
      <c r="U26" s="3577"/>
      <c r="V26" s="3577"/>
      <c r="W26" s="3577"/>
      <c r="X26" s="3578"/>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自動車騒音（点的評価）の測定道路</v>
      </c>
      <c r="C33" s="131"/>
      <c r="D33" s="23" t="str">
        <f t="shared" ref="D33:E36" si="1">D70</f>
        <v>路線</v>
      </c>
      <c r="E33" s="129">
        <f t="shared" si="1"/>
        <v>3</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水質測定用パックテストの購入内訳</v>
      </c>
      <c r="C34" s="131"/>
      <c r="D34" s="23" t="str">
        <f t="shared" si="1"/>
        <v>項目</v>
      </c>
      <c r="E34" s="129">
        <f t="shared" si="1"/>
        <v>6</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放射線測定機器の市民貸出実績</v>
      </c>
      <c r="C35" s="131"/>
      <c r="D35" s="23" t="str">
        <f t="shared" si="1"/>
        <v>件</v>
      </c>
      <c r="E35" s="129">
        <f t="shared" si="1"/>
        <v>5</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3616" t="s">
        <v>88</v>
      </c>
      <c r="B44" s="3617"/>
      <c r="C44" s="3617"/>
      <c r="D44" s="3617"/>
      <c r="E44" s="3618" t="s">
        <v>502</v>
      </c>
      <c r="F44" s="3619"/>
      <c r="G44" s="3619"/>
      <c r="H44" s="3619"/>
      <c r="I44" s="3619"/>
      <c r="J44" s="3619"/>
      <c r="K44" s="3619"/>
      <c r="L44" s="3619"/>
      <c r="M44" s="3619"/>
      <c r="N44" s="3620"/>
    </row>
    <row r="45" spans="1:35" ht="20.100000000000001" customHeight="1" x14ac:dyDescent="0.15">
      <c r="A45" s="3611" t="s">
        <v>89</v>
      </c>
      <c r="B45" s="3612"/>
      <c r="C45" s="3612"/>
      <c r="D45" s="3612"/>
      <c r="E45" s="3621" t="s">
        <v>353</v>
      </c>
      <c r="F45" s="3622"/>
      <c r="G45" s="3622"/>
      <c r="H45" s="3622"/>
      <c r="I45" s="3622"/>
      <c r="J45" s="3622"/>
      <c r="K45" s="3622"/>
      <c r="L45" s="3622"/>
      <c r="M45" s="3622"/>
      <c r="N45" s="3623"/>
    </row>
    <row r="46" spans="1:35" ht="20.100000000000001" customHeight="1" x14ac:dyDescent="0.15">
      <c r="A46" s="3605" t="s">
        <v>92</v>
      </c>
      <c r="B46" s="3606"/>
      <c r="C46" s="3606"/>
      <c r="D46" s="3607"/>
      <c r="E46" s="3608" t="s">
        <v>503</v>
      </c>
      <c r="F46" s="3609"/>
      <c r="G46" s="3609"/>
      <c r="H46" s="3609"/>
      <c r="I46" s="3609"/>
      <c r="J46" s="3609"/>
      <c r="K46" s="3609"/>
      <c r="L46" s="3609"/>
      <c r="M46" s="3609"/>
      <c r="N46" s="3610"/>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3611" t="s">
        <v>96</v>
      </c>
      <c r="B51" s="3612"/>
      <c r="C51" s="3612"/>
      <c r="D51" s="3612"/>
      <c r="E51" s="3613" t="str">
        <f>AA52 &amp; "市が直接実施  " &amp; AB52  &amp; "一部委託  "  &amp; AC52 &amp; "全部委託・指定管理  " &amp; AD52 &amp; "その他"</f>
        <v>■市が直接実施  □一部委託  □全部委託・指定管理  □その他</v>
      </c>
      <c r="F51" s="3614"/>
      <c r="G51" s="3614"/>
      <c r="H51" s="3614"/>
      <c r="I51" s="3614"/>
      <c r="J51" s="3614"/>
      <c r="K51" s="3614"/>
      <c r="L51" s="3614"/>
      <c r="M51" s="3614"/>
      <c r="N51" s="3615"/>
    </row>
    <row r="52" spans="1:40" ht="20.100000000000001" customHeight="1" x14ac:dyDescent="0.15">
      <c r="A52" s="3611" t="s">
        <v>97</v>
      </c>
      <c r="B52" s="3612"/>
      <c r="C52" s="3612"/>
      <c r="D52" s="3612"/>
      <c r="E52" s="3613" t="str">
        <f>AA53 &amp; "国・県の制度　 " &amp; AB53  &amp; "国・県の制度＋市独自の制度　 "  &amp; AC53  &amp; "市独自の制度"</f>
        <v>□国・県の制度　 ■国・県の制度＋市独自の制度　 □市独自の制度</v>
      </c>
      <c r="F52" s="3614"/>
      <c r="G52" s="3614"/>
      <c r="H52" s="3614"/>
      <c r="I52" s="3614"/>
      <c r="J52" s="3614"/>
      <c r="K52" s="3614"/>
      <c r="L52" s="3614"/>
      <c r="M52" s="3614"/>
      <c r="N52" s="3615"/>
      <c r="AA52" s="10" t="s">
        <v>126</v>
      </c>
      <c r="AB52" s="10" t="s">
        <v>127</v>
      </c>
      <c r="AC52" s="10" t="s">
        <v>127</v>
      </c>
      <c r="AD52" s="10" t="s">
        <v>127</v>
      </c>
    </row>
    <row r="53" spans="1:40" ht="20.100000000000001" customHeight="1" thickBot="1" x14ac:dyDescent="0.2">
      <c r="A53" s="3624" t="s">
        <v>98</v>
      </c>
      <c r="B53" s="3625"/>
      <c r="C53" s="3625"/>
      <c r="D53" s="3625"/>
      <c r="E53" s="3626" t="s">
        <v>504</v>
      </c>
      <c r="F53" s="3627"/>
      <c r="G53" s="3627"/>
      <c r="H53" s="3627"/>
      <c r="I53" s="3627"/>
      <c r="J53" s="3627"/>
      <c r="K53" s="3627"/>
      <c r="L53" s="3627"/>
      <c r="M53" s="3627"/>
      <c r="N53" s="3628"/>
      <c r="AA53" s="10" t="s">
        <v>127</v>
      </c>
      <c r="AB53" s="10" t="s">
        <v>126</v>
      </c>
      <c r="AC53" s="10" t="s">
        <v>127</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615000</v>
      </c>
      <c r="F57" s="122"/>
      <c r="G57" s="122">
        <f>IFERROR(HLOOKUP($AF$38,$AA$56:$AI$57,2,FALSE)*1000,"")</f>
        <v>128000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83</v>
      </c>
      <c r="AE57" s="25">
        <v>615</v>
      </c>
      <c r="AF57" s="25">
        <v>128</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615000</v>
      </c>
      <c r="G58" s="17"/>
      <c r="H58" s="18">
        <f>IFERROR(G57-H59,"")</f>
        <v>128000</v>
      </c>
      <c r="I58" s="17"/>
      <c r="J58" s="18">
        <f>IFERROR(I57-J59,"")</f>
        <v>0</v>
      </c>
      <c r="K58" s="17"/>
      <c r="L58" s="18">
        <f>IFERROR(K57-L59,"")</f>
        <v>0</v>
      </c>
      <c r="M58" s="17"/>
      <c r="N58" s="19">
        <f>IFERROR(M57-N59,"")</f>
        <v>0</v>
      </c>
      <c r="AA58" s="25">
        <v>0</v>
      </c>
      <c r="AB58" s="25">
        <v>0</v>
      </c>
      <c r="AC58" s="25">
        <v>0</v>
      </c>
      <c r="AD58" s="25">
        <v>12100</v>
      </c>
      <c r="AE58" s="25">
        <v>586960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586960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28040</v>
      </c>
      <c r="F61" s="122"/>
      <c r="G61" s="122">
        <f>IFERROR(G57-G60,"")</f>
        <v>128000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0.95440650406504068</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505</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506</v>
      </c>
      <c r="C70" s="131"/>
      <c r="D70" s="28" t="s">
        <v>507</v>
      </c>
      <c r="E70" s="173">
        <f>IFERROR(HLOOKUP($AE$38,$AA$76:$AI$80,2,FALSE),"")</f>
        <v>3</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508</v>
      </c>
      <c r="C71" s="131"/>
      <c r="D71" s="28" t="s">
        <v>509</v>
      </c>
      <c r="E71" s="173">
        <f>IFERROR(HLOOKUP($AE$38,$AA$76:$AI$80,3,FALSE),"")</f>
        <v>6</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510</v>
      </c>
      <c r="C72" s="131"/>
      <c r="D72" s="28" t="s">
        <v>148</v>
      </c>
      <c r="E72" s="173">
        <f>IFERROR(HLOOKUP($AE$38,$AA$76:$AI$80,4,FALSE),"")</f>
        <v>5</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3</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6</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v>5</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3629" t="s">
        <v>86</v>
      </c>
      <c r="B85" s="3630"/>
      <c r="C85" s="3630"/>
      <c r="D85" s="3630"/>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3629" t="s">
        <v>90</v>
      </c>
      <c r="B87" s="3630"/>
      <c r="C87" s="3630"/>
      <c r="D87" s="3630"/>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3640" t="s">
        <v>93</v>
      </c>
      <c r="B89" s="3641"/>
      <c r="C89" s="3641"/>
      <c r="D89" s="3641"/>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3629" t="s">
        <v>95</v>
      </c>
      <c r="B91" s="3630"/>
      <c r="C91" s="3630"/>
      <c r="D91" s="3631"/>
      <c r="E91" s="190" t="s">
        <v>511</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3629" t="s">
        <v>107</v>
      </c>
      <c r="B98" s="3630"/>
      <c r="C98" s="3630"/>
      <c r="D98" s="3631"/>
      <c r="E98" s="3635" t="s">
        <v>141</v>
      </c>
      <c r="F98" s="3636"/>
      <c r="G98" s="3637" t="s">
        <v>108</v>
      </c>
      <c r="H98" s="3638"/>
      <c r="I98" s="3638"/>
      <c r="J98" s="3638"/>
      <c r="K98" s="3638"/>
      <c r="L98" s="3638"/>
      <c r="M98" s="3638"/>
      <c r="N98" s="3639"/>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3629" t="s">
        <v>118</v>
      </c>
      <c r="B105" s="3630"/>
      <c r="C105" s="3630"/>
      <c r="D105" s="3631"/>
      <c r="E105" s="3632" t="s">
        <v>512</v>
      </c>
      <c r="F105" s="3633"/>
      <c r="G105" s="3633"/>
      <c r="H105" s="3633"/>
      <c r="I105" s="3633"/>
      <c r="J105" s="3633"/>
      <c r="K105" s="3633"/>
      <c r="L105" s="3633"/>
      <c r="M105" s="3633"/>
      <c r="N105" s="3634"/>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3640" t="s">
        <v>82</v>
      </c>
      <c r="Q4" s="3641"/>
      <c r="R4" s="3641"/>
      <c r="S4" s="3641"/>
      <c r="T4" s="47" t="str">
        <f>LEFT(E83,1)</f>
        <v>Ｂ</v>
      </c>
      <c r="U4" s="3642" t="s">
        <v>83</v>
      </c>
      <c r="V4" s="3642"/>
      <c r="W4" s="3642"/>
      <c r="X4" s="3643"/>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3629" t="s">
        <v>86</v>
      </c>
      <c r="Q6" s="3630"/>
      <c r="R6" s="3630"/>
      <c r="S6" s="3630"/>
      <c r="T6" s="47" t="str">
        <f>LEFT(E85,1)</f>
        <v>Ｂ</v>
      </c>
      <c r="U6" s="3642" t="s">
        <v>87</v>
      </c>
      <c r="V6" s="3642"/>
      <c r="W6" s="3642"/>
      <c r="X6" s="3643"/>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3644" t="s">
        <v>88</v>
      </c>
      <c r="B7" s="3645"/>
      <c r="C7" s="3645"/>
      <c r="D7" s="3645"/>
      <c r="E7" s="3646" t="str">
        <f t="shared" si="0"/>
        <v>河川等水質測定</v>
      </c>
      <c r="F7" s="3647"/>
      <c r="G7" s="3647"/>
      <c r="H7" s="3647"/>
      <c r="I7" s="3647"/>
      <c r="J7" s="3647"/>
      <c r="K7" s="3647"/>
      <c r="L7" s="3647"/>
      <c r="M7" s="3647"/>
      <c r="N7" s="3648"/>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651" t="s">
        <v>89</v>
      </c>
      <c r="B8" s="3652"/>
      <c r="C8" s="3652"/>
      <c r="D8" s="3652"/>
      <c r="E8" s="3661" t="str">
        <f t="shared" si="0"/>
        <v>環境課</v>
      </c>
      <c r="F8" s="3662"/>
      <c r="G8" s="3662"/>
      <c r="H8" s="3662"/>
      <c r="I8" s="3662"/>
      <c r="J8" s="3662"/>
      <c r="K8" s="3662"/>
      <c r="L8" s="3662"/>
      <c r="M8" s="3662"/>
      <c r="N8" s="3663"/>
      <c r="P8" s="3664" t="s">
        <v>90</v>
      </c>
      <c r="Q8" s="3665"/>
      <c r="R8" s="3665"/>
      <c r="S8" s="3665"/>
      <c r="T8" s="94" t="str">
        <f>LEFT(E87,1)</f>
        <v>Ａ</v>
      </c>
      <c r="U8" s="3666" t="s">
        <v>91</v>
      </c>
      <c r="V8" s="3666"/>
      <c r="W8" s="3666"/>
      <c r="X8" s="366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668" t="s">
        <v>92</v>
      </c>
      <c r="B9" s="3669"/>
      <c r="C9" s="3669"/>
      <c r="D9" s="3670"/>
      <c r="E9" s="3671" t="str">
        <f t="shared" si="0"/>
        <v>野火止用水の水質汚濁の状況を監視するため、夏・冬の年２回、水質測定を実施する。</v>
      </c>
      <c r="F9" s="3672"/>
      <c r="G9" s="3672"/>
      <c r="H9" s="3672"/>
      <c r="I9" s="3672"/>
      <c r="J9" s="3672"/>
      <c r="K9" s="3672"/>
      <c r="L9" s="3672"/>
      <c r="M9" s="3672"/>
      <c r="N9" s="3673"/>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3674" t="s">
        <v>93</v>
      </c>
      <c r="Q10" s="3675"/>
      <c r="R10" s="3675"/>
      <c r="S10" s="3675"/>
      <c r="T10" s="47" t="str">
        <f>LEFT(E89,1)</f>
        <v>Ａ</v>
      </c>
      <c r="U10" s="3666" t="s">
        <v>94</v>
      </c>
      <c r="V10" s="3666"/>
      <c r="W10" s="3666"/>
      <c r="X10" s="366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年２回、３地点での測定を予定どおり実施することができた。
測定値は基準値に適合しているが、突発的に測定値が悪化する可能性もあるため、今後も引き続き測定を実施する必要がある。</v>
      </c>
      <c r="U12" s="3649"/>
      <c r="V12" s="3649"/>
      <c r="W12" s="3649"/>
      <c r="X12" s="365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651" t="s">
        <v>96</v>
      </c>
      <c r="B14" s="3652"/>
      <c r="C14" s="3652"/>
      <c r="D14" s="3652"/>
      <c r="E14" s="3653" t="str">
        <f>E51</f>
        <v>□市が直接実施  □一部委託  ■全部委託・指定管理  □その他</v>
      </c>
      <c r="F14" s="3654"/>
      <c r="G14" s="3654"/>
      <c r="H14" s="3654"/>
      <c r="I14" s="3654"/>
      <c r="J14" s="3654"/>
      <c r="K14" s="3654"/>
      <c r="L14" s="3654"/>
      <c r="M14" s="3654"/>
      <c r="N14" s="3655"/>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651" t="s">
        <v>97</v>
      </c>
      <c r="B15" s="3652"/>
      <c r="C15" s="3652"/>
      <c r="D15" s="3652"/>
      <c r="E15" s="3653" t="str">
        <f>E52</f>
        <v>□国・県の制度　 ■国・県の制度＋市独自の制度　 □市独自の制度</v>
      </c>
      <c r="F15" s="3654"/>
      <c r="G15" s="3654"/>
      <c r="H15" s="3654"/>
      <c r="I15" s="3654"/>
      <c r="J15" s="3654"/>
      <c r="K15" s="3654"/>
      <c r="L15" s="3654"/>
      <c r="M15" s="3654"/>
      <c r="N15" s="3655"/>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656" t="s">
        <v>98</v>
      </c>
      <c r="B16" s="3657"/>
      <c r="C16" s="3657"/>
      <c r="D16" s="3657"/>
      <c r="E16" s="3658" t="str">
        <f>E53</f>
        <v>なし</v>
      </c>
      <c r="F16" s="3659"/>
      <c r="G16" s="3659"/>
      <c r="H16" s="3659"/>
      <c r="I16" s="3659"/>
      <c r="J16" s="3659"/>
      <c r="K16" s="3659"/>
      <c r="L16" s="3659"/>
      <c r="M16" s="3659"/>
      <c r="N16" s="3660"/>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272000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272000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265100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6900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0.97463235294117645</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野火止用水において、夏・冬の年２回、水質測定を実施した。
野火止用水：３地点（都県境、西堀分岐点及び保全区間終了点）
調査項目９項目（水素イオン濃度（pH）、生物化学的酸素要求量（BOD）、浮遊物質量（SS）、大腸菌群数、溶存酸素量（DO）、陰イオン界面活性剤（MBAS）、全窒素、全燐、流量）</v>
      </c>
      <c r="F26" s="136"/>
      <c r="G26" s="136"/>
      <c r="H26" s="136"/>
      <c r="I26" s="136"/>
      <c r="J26" s="136"/>
      <c r="K26" s="136"/>
      <c r="L26" s="136"/>
      <c r="M26" s="136"/>
      <c r="N26" s="137"/>
      <c r="O26" s="20"/>
      <c r="P26" s="3664" t="s">
        <v>118</v>
      </c>
      <c r="Q26" s="3665"/>
      <c r="R26" s="3665"/>
      <c r="S26" s="3676"/>
      <c r="T26" s="71" t="str">
        <f>E105</f>
        <v>引き続き、野火止用水の水質測定を実施していくことで、より一層環境保全に努めていく。</v>
      </c>
      <c r="U26" s="3649"/>
      <c r="V26" s="3649"/>
      <c r="W26" s="3649"/>
      <c r="X26" s="3650"/>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測定回数</v>
      </c>
      <c r="C33" s="131"/>
      <c r="D33" s="23" t="str">
        <f t="shared" ref="D33:E36" si="1">D70</f>
        <v>回</v>
      </c>
      <c r="E33" s="129">
        <f t="shared" si="1"/>
        <v>2</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測定箇所</v>
      </c>
      <c r="C34" s="131"/>
      <c r="D34" s="23" t="str">
        <f t="shared" si="1"/>
        <v>地点</v>
      </c>
      <c r="E34" s="129">
        <f t="shared" si="1"/>
        <v>3</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3688" t="s">
        <v>88</v>
      </c>
      <c r="B44" s="3689"/>
      <c r="C44" s="3689"/>
      <c r="D44" s="3689"/>
      <c r="E44" s="3690" t="s">
        <v>513</v>
      </c>
      <c r="F44" s="3691"/>
      <c r="G44" s="3691"/>
      <c r="H44" s="3691"/>
      <c r="I44" s="3691"/>
      <c r="J44" s="3691"/>
      <c r="K44" s="3691"/>
      <c r="L44" s="3691"/>
      <c r="M44" s="3691"/>
      <c r="N44" s="3692"/>
    </row>
    <row r="45" spans="1:35" ht="20.100000000000001" customHeight="1" x14ac:dyDescent="0.15">
      <c r="A45" s="3683" t="s">
        <v>89</v>
      </c>
      <c r="B45" s="3684"/>
      <c r="C45" s="3684"/>
      <c r="D45" s="3684"/>
      <c r="E45" s="3693" t="s">
        <v>353</v>
      </c>
      <c r="F45" s="3694"/>
      <c r="G45" s="3694"/>
      <c r="H45" s="3694"/>
      <c r="I45" s="3694"/>
      <c r="J45" s="3694"/>
      <c r="K45" s="3694"/>
      <c r="L45" s="3694"/>
      <c r="M45" s="3694"/>
      <c r="N45" s="3695"/>
    </row>
    <row r="46" spans="1:35" ht="20.100000000000001" customHeight="1" x14ac:dyDescent="0.15">
      <c r="A46" s="3677" t="s">
        <v>92</v>
      </c>
      <c r="B46" s="3678"/>
      <c r="C46" s="3678"/>
      <c r="D46" s="3679"/>
      <c r="E46" s="3680" t="s">
        <v>514</v>
      </c>
      <c r="F46" s="3681"/>
      <c r="G46" s="3681"/>
      <c r="H46" s="3681"/>
      <c r="I46" s="3681"/>
      <c r="J46" s="3681"/>
      <c r="K46" s="3681"/>
      <c r="L46" s="3681"/>
      <c r="M46" s="3681"/>
      <c r="N46" s="3682"/>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3683" t="s">
        <v>96</v>
      </c>
      <c r="B51" s="3684"/>
      <c r="C51" s="3684"/>
      <c r="D51" s="3684"/>
      <c r="E51" s="3685" t="str">
        <f>AA52 &amp; "市が直接実施  " &amp; AB52  &amp; "一部委託  "  &amp; AC52 &amp; "全部委託・指定管理  " &amp; AD52 &amp; "その他"</f>
        <v>□市が直接実施  □一部委託  ■全部委託・指定管理  □その他</v>
      </c>
      <c r="F51" s="3686"/>
      <c r="G51" s="3686"/>
      <c r="H51" s="3686"/>
      <c r="I51" s="3686"/>
      <c r="J51" s="3686"/>
      <c r="K51" s="3686"/>
      <c r="L51" s="3686"/>
      <c r="M51" s="3686"/>
      <c r="N51" s="3687"/>
    </row>
    <row r="52" spans="1:40" ht="20.100000000000001" customHeight="1" x14ac:dyDescent="0.15">
      <c r="A52" s="3683" t="s">
        <v>97</v>
      </c>
      <c r="B52" s="3684"/>
      <c r="C52" s="3684"/>
      <c r="D52" s="3684"/>
      <c r="E52" s="3685" t="str">
        <f>AA53 &amp; "国・県の制度　 " &amp; AB53  &amp; "国・県の制度＋市独自の制度　 "  &amp; AC53  &amp; "市独自の制度"</f>
        <v>□国・県の制度　 ■国・県の制度＋市独自の制度　 □市独自の制度</v>
      </c>
      <c r="F52" s="3686"/>
      <c r="G52" s="3686"/>
      <c r="H52" s="3686"/>
      <c r="I52" s="3686"/>
      <c r="J52" s="3686"/>
      <c r="K52" s="3686"/>
      <c r="L52" s="3686"/>
      <c r="M52" s="3686"/>
      <c r="N52" s="3687"/>
      <c r="AA52" s="10" t="s">
        <v>127</v>
      </c>
      <c r="AB52" s="10" t="s">
        <v>127</v>
      </c>
      <c r="AC52" s="10" t="s">
        <v>126</v>
      </c>
      <c r="AD52" s="10" t="s">
        <v>127</v>
      </c>
    </row>
    <row r="53" spans="1:40" ht="20.100000000000001" customHeight="1" thickBot="1" x14ac:dyDescent="0.2">
      <c r="A53" s="3696" t="s">
        <v>98</v>
      </c>
      <c r="B53" s="3697"/>
      <c r="C53" s="3697"/>
      <c r="D53" s="3697"/>
      <c r="E53" s="3698" t="s">
        <v>163</v>
      </c>
      <c r="F53" s="3699"/>
      <c r="G53" s="3699"/>
      <c r="H53" s="3699"/>
      <c r="I53" s="3699"/>
      <c r="J53" s="3699"/>
      <c r="K53" s="3699"/>
      <c r="L53" s="3699"/>
      <c r="M53" s="3699"/>
      <c r="N53" s="3700"/>
      <c r="AA53" s="10" t="s">
        <v>127</v>
      </c>
      <c r="AB53" s="10" t="s">
        <v>126</v>
      </c>
      <c r="AC53" s="10" t="s">
        <v>127</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272000</v>
      </c>
      <c r="F57" s="122"/>
      <c r="G57" s="122">
        <f>IFERROR(HLOOKUP($AF$38,$AA$56:$AI$57,2,FALSE)*1000,"")</f>
        <v>281000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260</v>
      </c>
      <c r="AE57" s="25">
        <v>272</v>
      </c>
      <c r="AF57" s="25">
        <v>281</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272000</v>
      </c>
      <c r="G58" s="17"/>
      <c r="H58" s="18">
        <f>IFERROR(G57-H59,"")</f>
        <v>281000</v>
      </c>
      <c r="I58" s="17"/>
      <c r="J58" s="18">
        <f>IFERROR(I57-J59,"")</f>
        <v>0</v>
      </c>
      <c r="K58" s="17"/>
      <c r="L58" s="18">
        <f>IFERROR(K57-L59,"")</f>
        <v>0</v>
      </c>
      <c r="M58" s="17"/>
      <c r="N58" s="19">
        <f>IFERROR(M57-N59,"")</f>
        <v>0</v>
      </c>
      <c r="AA58" s="25">
        <v>0</v>
      </c>
      <c r="AB58" s="25">
        <v>0</v>
      </c>
      <c r="AC58" s="25">
        <v>0</v>
      </c>
      <c r="AD58" s="25">
        <v>0</v>
      </c>
      <c r="AE58" s="25">
        <v>265100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265100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6900</v>
      </c>
      <c r="F61" s="122"/>
      <c r="G61" s="122">
        <f>IFERROR(G57-G60,"")</f>
        <v>281000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0.97463235294117645</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515</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516</v>
      </c>
      <c r="C70" s="131"/>
      <c r="D70" s="28" t="s">
        <v>225</v>
      </c>
      <c r="E70" s="173">
        <f>IFERROR(HLOOKUP($AE$38,$AA$76:$AI$80,2,FALSE),"")</f>
        <v>2</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517</v>
      </c>
      <c r="C71" s="131"/>
      <c r="D71" s="28" t="s">
        <v>518</v>
      </c>
      <c r="E71" s="173">
        <f>IFERROR(HLOOKUP($AE$38,$AA$76:$AI$80,3,FALSE),"")</f>
        <v>3</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2</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3</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3701" t="s">
        <v>86</v>
      </c>
      <c r="B85" s="3702"/>
      <c r="C85" s="3702"/>
      <c r="D85" s="3702"/>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3701" t="s">
        <v>90</v>
      </c>
      <c r="B87" s="3702"/>
      <c r="C87" s="3702"/>
      <c r="D87" s="3702"/>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3712" t="s">
        <v>93</v>
      </c>
      <c r="B89" s="3713"/>
      <c r="C89" s="3713"/>
      <c r="D89" s="3713"/>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3701" t="s">
        <v>95</v>
      </c>
      <c r="B91" s="3702"/>
      <c r="C91" s="3702"/>
      <c r="D91" s="3703"/>
      <c r="E91" s="190" t="s">
        <v>519</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3701" t="s">
        <v>107</v>
      </c>
      <c r="B98" s="3702"/>
      <c r="C98" s="3702"/>
      <c r="D98" s="3703"/>
      <c r="E98" s="3707" t="s">
        <v>141</v>
      </c>
      <c r="F98" s="3708"/>
      <c r="G98" s="3709" t="s">
        <v>108</v>
      </c>
      <c r="H98" s="3710"/>
      <c r="I98" s="3710"/>
      <c r="J98" s="3710"/>
      <c r="K98" s="3710"/>
      <c r="L98" s="3710"/>
      <c r="M98" s="3710"/>
      <c r="N98" s="3711"/>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3701" t="s">
        <v>118</v>
      </c>
      <c r="B105" s="3702"/>
      <c r="C105" s="3702"/>
      <c r="D105" s="3703"/>
      <c r="E105" s="3704" t="s">
        <v>520</v>
      </c>
      <c r="F105" s="3705"/>
      <c r="G105" s="3705"/>
      <c r="H105" s="3705"/>
      <c r="I105" s="3705"/>
      <c r="J105" s="3705"/>
      <c r="K105" s="3705"/>
      <c r="L105" s="3705"/>
      <c r="M105" s="3705"/>
      <c r="N105" s="3706"/>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16"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3712" t="s">
        <v>82</v>
      </c>
      <c r="Q4" s="3713"/>
      <c r="R4" s="3713"/>
      <c r="S4" s="3713"/>
      <c r="T4" s="47" t="str">
        <f>LEFT(E83,1)</f>
        <v>Ｂ</v>
      </c>
      <c r="U4" s="3714" t="s">
        <v>83</v>
      </c>
      <c r="V4" s="3714"/>
      <c r="W4" s="3714"/>
      <c r="X4" s="3715"/>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3701" t="s">
        <v>86</v>
      </c>
      <c r="Q6" s="3702"/>
      <c r="R6" s="3702"/>
      <c r="S6" s="3702"/>
      <c r="T6" s="47" t="str">
        <f>LEFT(E85,1)</f>
        <v>Ｂ</v>
      </c>
      <c r="U6" s="3714" t="s">
        <v>87</v>
      </c>
      <c r="V6" s="3714"/>
      <c r="W6" s="3714"/>
      <c r="X6" s="3715"/>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3716" t="s">
        <v>88</v>
      </c>
      <c r="B7" s="3717"/>
      <c r="C7" s="3717"/>
      <c r="D7" s="3717"/>
      <c r="E7" s="3718" t="str">
        <f t="shared" si="0"/>
        <v>湧水水質検査</v>
      </c>
      <c r="F7" s="3719"/>
      <c r="G7" s="3719"/>
      <c r="H7" s="3719"/>
      <c r="I7" s="3719"/>
      <c r="J7" s="3719"/>
      <c r="K7" s="3719"/>
      <c r="L7" s="3719"/>
      <c r="M7" s="3719"/>
      <c r="N7" s="3720"/>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723" t="s">
        <v>89</v>
      </c>
      <c r="B8" s="3724"/>
      <c r="C8" s="3724"/>
      <c r="D8" s="3724"/>
      <c r="E8" s="3733" t="str">
        <f t="shared" si="0"/>
        <v>環境課</v>
      </c>
      <c r="F8" s="3734"/>
      <c r="G8" s="3734"/>
      <c r="H8" s="3734"/>
      <c r="I8" s="3734"/>
      <c r="J8" s="3734"/>
      <c r="K8" s="3734"/>
      <c r="L8" s="3734"/>
      <c r="M8" s="3734"/>
      <c r="N8" s="3735"/>
      <c r="P8" s="3736" t="s">
        <v>90</v>
      </c>
      <c r="Q8" s="3737"/>
      <c r="R8" s="3737"/>
      <c r="S8" s="3737"/>
      <c r="T8" s="94" t="str">
        <f>LEFT(E87,1)</f>
        <v>Ａ</v>
      </c>
      <c r="U8" s="3738" t="s">
        <v>91</v>
      </c>
      <c r="V8" s="3738"/>
      <c r="W8" s="3738"/>
      <c r="X8" s="3739"/>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740" t="s">
        <v>92</v>
      </c>
      <c r="B9" s="3741"/>
      <c r="C9" s="3741"/>
      <c r="D9" s="3742"/>
      <c r="E9" s="3743" t="str">
        <f t="shared" si="0"/>
        <v>市内にある代表的な湧水について、環境行政の参考とするため、年１回、水質検査（１４項目）及び流量測定（野寺三丁目湧水を除く。）を行う。</v>
      </c>
      <c r="F9" s="3744"/>
      <c r="G9" s="3744"/>
      <c r="H9" s="3744"/>
      <c r="I9" s="3744"/>
      <c r="J9" s="3744"/>
      <c r="K9" s="3744"/>
      <c r="L9" s="3744"/>
      <c r="M9" s="3744"/>
      <c r="N9" s="3745"/>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3746" t="s">
        <v>93</v>
      </c>
      <c r="Q10" s="3747"/>
      <c r="R10" s="3747"/>
      <c r="S10" s="3747"/>
      <c r="T10" s="47" t="str">
        <f>LEFT(E89,1)</f>
        <v>Ａ</v>
      </c>
      <c r="U10" s="3738" t="s">
        <v>94</v>
      </c>
      <c r="V10" s="3738"/>
      <c r="W10" s="3738"/>
      <c r="X10" s="3739"/>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令和５年度測定の結果、妙音沢大沢と野寺三丁目湧水で大腸菌が不適合であり、他１３項目は水質基準に適合であった。また、妙音沢小沢は全１４項目が水質基準に適合であった。
過去に不適合となったのは「大腸菌」、「一般細菌」及び「硝酸態窒素及び亜硝酸態窒素」の３種類であり、「大腸菌」の項目が不適合となる場合が最も多い。
測定結果は、天候に左右される場合はあるため、引き続き水質測定を行い、水質の安定に努めていく必要がある。</v>
      </c>
      <c r="U12" s="3721"/>
      <c r="V12" s="3721"/>
      <c r="W12" s="3721"/>
      <c r="X12" s="3722"/>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723" t="s">
        <v>96</v>
      </c>
      <c r="B14" s="3724"/>
      <c r="C14" s="3724"/>
      <c r="D14" s="3724"/>
      <c r="E14" s="3725" t="str">
        <f>E51</f>
        <v>□市が直接実施  □一部委託  ■全部委託・指定管理  □その他</v>
      </c>
      <c r="F14" s="3726"/>
      <c r="G14" s="3726"/>
      <c r="H14" s="3726"/>
      <c r="I14" s="3726"/>
      <c r="J14" s="3726"/>
      <c r="K14" s="3726"/>
      <c r="L14" s="3726"/>
      <c r="M14" s="3726"/>
      <c r="N14" s="3727"/>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723" t="s">
        <v>97</v>
      </c>
      <c r="B15" s="3724"/>
      <c r="C15" s="3724"/>
      <c r="D15" s="3724"/>
      <c r="E15" s="3725" t="str">
        <f>E52</f>
        <v>□国・県の制度　 ■国・県の制度＋市独自の制度　 □市独自の制度</v>
      </c>
      <c r="F15" s="3726"/>
      <c r="G15" s="3726"/>
      <c r="H15" s="3726"/>
      <c r="I15" s="3726"/>
      <c r="J15" s="3726"/>
      <c r="K15" s="3726"/>
      <c r="L15" s="3726"/>
      <c r="M15" s="3726"/>
      <c r="N15" s="3727"/>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728" t="s">
        <v>98</v>
      </c>
      <c r="B16" s="3729"/>
      <c r="C16" s="3729"/>
      <c r="D16" s="3729"/>
      <c r="E16" s="3730" t="str">
        <f>E53</f>
        <v>なし</v>
      </c>
      <c r="F16" s="3731"/>
      <c r="G16" s="3731"/>
      <c r="H16" s="3731"/>
      <c r="I16" s="3731"/>
      <c r="J16" s="3731"/>
      <c r="K16" s="3731"/>
      <c r="L16" s="3731"/>
      <c r="M16" s="3731"/>
      <c r="N16" s="3732"/>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170000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170000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166980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3020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0.9822352941176471</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市内３か所の湧水（妙音沢大沢、妙音沢小沢及び野寺３丁目湧水）について、９月に水質検査及び流量測定を実施した。
妙音沢大沢及び妙音沢小沢：調査項目１４項目＋流量
野寺３丁目湧水：調査項目１４項目
調査項目１４項目内訳（一般細菌、大腸菌、亜硝酸態窒素、硝酸態窒素及び亜硝酸態窒素、塩化物イオン、有機物、pH値、臭気、色度並びに濁度、トリクロロエチレン、テトラクロロエチレン、1,1,1ートリクロロエタン、アンモニア態窒素）</v>
      </c>
      <c r="F26" s="136"/>
      <c r="G26" s="136"/>
      <c r="H26" s="136"/>
      <c r="I26" s="136"/>
      <c r="J26" s="136"/>
      <c r="K26" s="136"/>
      <c r="L26" s="136"/>
      <c r="M26" s="136"/>
      <c r="N26" s="137"/>
      <c r="O26" s="20"/>
      <c r="P26" s="3736" t="s">
        <v>118</v>
      </c>
      <c r="Q26" s="3737"/>
      <c r="R26" s="3737"/>
      <c r="S26" s="3748"/>
      <c r="T26" s="71" t="str">
        <f>E105</f>
        <v>引き続き、市内３地点（妙音沢大沢、妙音沢小沢及び野寺３丁目湧水）の水質測定を行い、水質の安定に努めていく。</v>
      </c>
      <c r="U26" s="3721"/>
      <c r="V26" s="3721"/>
      <c r="W26" s="3721"/>
      <c r="X26" s="3722"/>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測定回数</v>
      </c>
      <c r="C33" s="131"/>
      <c r="D33" s="23" t="str">
        <f t="shared" ref="D33:E36" si="1">D70</f>
        <v>回</v>
      </c>
      <c r="E33" s="129">
        <f t="shared" si="1"/>
        <v>1</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測定地点</v>
      </c>
      <c r="C34" s="131"/>
      <c r="D34" s="23" t="str">
        <f t="shared" si="1"/>
        <v>地点</v>
      </c>
      <c r="E34" s="129">
        <f t="shared" si="1"/>
        <v>3</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3760" t="s">
        <v>88</v>
      </c>
      <c r="B44" s="3761"/>
      <c r="C44" s="3761"/>
      <c r="D44" s="3761"/>
      <c r="E44" s="3762" t="s">
        <v>521</v>
      </c>
      <c r="F44" s="3763"/>
      <c r="G44" s="3763"/>
      <c r="H44" s="3763"/>
      <c r="I44" s="3763"/>
      <c r="J44" s="3763"/>
      <c r="K44" s="3763"/>
      <c r="L44" s="3763"/>
      <c r="M44" s="3763"/>
      <c r="N44" s="3764"/>
    </row>
    <row r="45" spans="1:35" ht="20.100000000000001" customHeight="1" x14ac:dyDescent="0.15">
      <c r="A45" s="3755" t="s">
        <v>89</v>
      </c>
      <c r="B45" s="3756"/>
      <c r="C45" s="3756"/>
      <c r="D45" s="3756"/>
      <c r="E45" s="3765" t="s">
        <v>353</v>
      </c>
      <c r="F45" s="3766"/>
      <c r="G45" s="3766"/>
      <c r="H45" s="3766"/>
      <c r="I45" s="3766"/>
      <c r="J45" s="3766"/>
      <c r="K45" s="3766"/>
      <c r="L45" s="3766"/>
      <c r="M45" s="3766"/>
      <c r="N45" s="3767"/>
    </row>
    <row r="46" spans="1:35" ht="20.100000000000001" customHeight="1" x14ac:dyDescent="0.15">
      <c r="A46" s="3749" t="s">
        <v>92</v>
      </c>
      <c r="B46" s="3750"/>
      <c r="C46" s="3750"/>
      <c r="D46" s="3751"/>
      <c r="E46" s="3752" t="s">
        <v>522</v>
      </c>
      <c r="F46" s="3753"/>
      <c r="G46" s="3753"/>
      <c r="H46" s="3753"/>
      <c r="I46" s="3753"/>
      <c r="J46" s="3753"/>
      <c r="K46" s="3753"/>
      <c r="L46" s="3753"/>
      <c r="M46" s="3753"/>
      <c r="N46" s="3754"/>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3755" t="s">
        <v>96</v>
      </c>
      <c r="B51" s="3756"/>
      <c r="C51" s="3756"/>
      <c r="D51" s="3756"/>
      <c r="E51" s="3757" t="str">
        <f>AA52 &amp; "市が直接実施  " &amp; AB52  &amp; "一部委託  "  &amp; AC52 &amp; "全部委託・指定管理  " &amp; AD52 &amp; "その他"</f>
        <v>□市が直接実施  □一部委託  ■全部委託・指定管理  □その他</v>
      </c>
      <c r="F51" s="3758"/>
      <c r="G51" s="3758"/>
      <c r="H51" s="3758"/>
      <c r="I51" s="3758"/>
      <c r="J51" s="3758"/>
      <c r="K51" s="3758"/>
      <c r="L51" s="3758"/>
      <c r="M51" s="3758"/>
      <c r="N51" s="3759"/>
    </row>
    <row r="52" spans="1:40" ht="20.100000000000001" customHeight="1" x14ac:dyDescent="0.15">
      <c r="A52" s="3755" t="s">
        <v>97</v>
      </c>
      <c r="B52" s="3756"/>
      <c r="C52" s="3756"/>
      <c r="D52" s="3756"/>
      <c r="E52" s="3757" t="str">
        <f>AA53 &amp; "国・県の制度　 " &amp; AB53  &amp; "国・県の制度＋市独自の制度　 "  &amp; AC53  &amp; "市独自の制度"</f>
        <v>□国・県の制度　 ■国・県の制度＋市独自の制度　 □市独自の制度</v>
      </c>
      <c r="F52" s="3758"/>
      <c r="G52" s="3758"/>
      <c r="H52" s="3758"/>
      <c r="I52" s="3758"/>
      <c r="J52" s="3758"/>
      <c r="K52" s="3758"/>
      <c r="L52" s="3758"/>
      <c r="M52" s="3758"/>
      <c r="N52" s="3759"/>
      <c r="AA52" s="10" t="s">
        <v>127</v>
      </c>
      <c r="AB52" s="10" t="s">
        <v>127</v>
      </c>
      <c r="AC52" s="10" t="s">
        <v>126</v>
      </c>
      <c r="AD52" s="10" t="s">
        <v>127</v>
      </c>
    </row>
    <row r="53" spans="1:40" ht="20.100000000000001" customHeight="1" thickBot="1" x14ac:dyDescent="0.2">
      <c r="A53" s="3768" t="s">
        <v>98</v>
      </c>
      <c r="B53" s="3769"/>
      <c r="C53" s="3769"/>
      <c r="D53" s="3769"/>
      <c r="E53" s="3770" t="s">
        <v>163</v>
      </c>
      <c r="F53" s="3771"/>
      <c r="G53" s="3771"/>
      <c r="H53" s="3771"/>
      <c r="I53" s="3771"/>
      <c r="J53" s="3771"/>
      <c r="K53" s="3771"/>
      <c r="L53" s="3771"/>
      <c r="M53" s="3771"/>
      <c r="N53" s="3772"/>
      <c r="AA53" s="10" t="s">
        <v>127</v>
      </c>
      <c r="AB53" s="10" t="s">
        <v>126</v>
      </c>
      <c r="AC53" s="10" t="s">
        <v>127</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170000</v>
      </c>
      <c r="F57" s="122"/>
      <c r="G57" s="122">
        <f>IFERROR(HLOOKUP($AF$38,$AA$56:$AI$57,2,FALSE)*1000,"")</f>
        <v>184000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134</v>
      </c>
      <c r="AE57" s="25">
        <v>170</v>
      </c>
      <c r="AF57" s="25">
        <v>184</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170000</v>
      </c>
      <c r="G58" s="17"/>
      <c r="H58" s="18">
        <f>IFERROR(G57-H59,"")</f>
        <v>184000</v>
      </c>
      <c r="I58" s="17"/>
      <c r="J58" s="18">
        <f>IFERROR(I57-J59,"")</f>
        <v>0</v>
      </c>
      <c r="K58" s="17"/>
      <c r="L58" s="18">
        <f>IFERROR(K57-L59,"")</f>
        <v>0</v>
      </c>
      <c r="M58" s="17"/>
      <c r="N58" s="19">
        <f>IFERROR(M57-N59,"")</f>
        <v>0</v>
      </c>
      <c r="AA58" s="25">
        <v>0</v>
      </c>
      <c r="AB58" s="25">
        <v>0</v>
      </c>
      <c r="AC58" s="25">
        <v>0</v>
      </c>
      <c r="AD58" s="25">
        <v>133980</v>
      </c>
      <c r="AE58" s="25">
        <v>166980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166980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3020</v>
      </c>
      <c r="F61" s="122"/>
      <c r="G61" s="122">
        <f>IFERROR(G57-G60,"")</f>
        <v>184000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0.9822352941176471</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523</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516</v>
      </c>
      <c r="C70" s="131"/>
      <c r="D70" s="28" t="s">
        <v>225</v>
      </c>
      <c r="E70" s="173">
        <f>IFERROR(HLOOKUP($AE$38,$AA$76:$AI$80,2,FALSE),"")</f>
        <v>1</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524</v>
      </c>
      <c r="C71" s="131"/>
      <c r="D71" s="28" t="s">
        <v>518</v>
      </c>
      <c r="E71" s="173">
        <f>IFERROR(HLOOKUP($AE$38,$AA$76:$AI$80,3,FALSE),"")</f>
        <v>3</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3</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3773" t="s">
        <v>86</v>
      </c>
      <c r="B85" s="3774"/>
      <c r="C85" s="3774"/>
      <c r="D85" s="3774"/>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3773" t="s">
        <v>90</v>
      </c>
      <c r="B87" s="3774"/>
      <c r="C87" s="3774"/>
      <c r="D87" s="3774"/>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3784" t="s">
        <v>93</v>
      </c>
      <c r="B89" s="3785"/>
      <c r="C89" s="3785"/>
      <c r="D89" s="3785"/>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3773" t="s">
        <v>95</v>
      </c>
      <c r="B91" s="3774"/>
      <c r="C91" s="3774"/>
      <c r="D91" s="3775"/>
      <c r="E91" s="190" t="s">
        <v>525</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3773" t="s">
        <v>107</v>
      </c>
      <c r="B98" s="3774"/>
      <c r="C98" s="3774"/>
      <c r="D98" s="3775"/>
      <c r="E98" s="3779" t="s">
        <v>141</v>
      </c>
      <c r="F98" s="3780"/>
      <c r="G98" s="3781" t="s">
        <v>108</v>
      </c>
      <c r="H98" s="3782"/>
      <c r="I98" s="3782"/>
      <c r="J98" s="3782"/>
      <c r="K98" s="3782"/>
      <c r="L98" s="3782"/>
      <c r="M98" s="3782"/>
      <c r="N98" s="3783"/>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3773" t="s">
        <v>118</v>
      </c>
      <c r="B105" s="3774"/>
      <c r="C105" s="3774"/>
      <c r="D105" s="3775"/>
      <c r="E105" s="3776" t="s">
        <v>526</v>
      </c>
      <c r="F105" s="3777"/>
      <c r="G105" s="3777"/>
      <c r="H105" s="3777"/>
      <c r="I105" s="3777"/>
      <c r="J105" s="3777"/>
      <c r="K105" s="3777"/>
      <c r="L105" s="3777"/>
      <c r="M105" s="3777"/>
      <c r="N105" s="3778"/>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3784" t="s">
        <v>82</v>
      </c>
      <c r="Q4" s="3785"/>
      <c r="R4" s="3785"/>
      <c r="S4" s="3785"/>
      <c r="T4" s="47" t="str">
        <f>LEFT(E83,1)</f>
        <v>Ｂ</v>
      </c>
      <c r="U4" s="3786" t="s">
        <v>83</v>
      </c>
      <c r="V4" s="3786"/>
      <c r="W4" s="3786"/>
      <c r="X4" s="378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3773" t="s">
        <v>86</v>
      </c>
      <c r="Q6" s="3774"/>
      <c r="R6" s="3774"/>
      <c r="S6" s="3774"/>
      <c r="T6" s="47" t="str">
        <f>LEFT(E85,1)</f>
        <v>Ｂ</v>
      </c>
      <c r="U6" s="3786" t="s">
        <v>87</v>
      </c>
      <c r="V6" s="3786"/>
      <c r="W6" s="3786"/>
      <c r="X6" s="378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3788" t="s">
        <v>88</v>
      </c>
      <c r="B7" s="3789"/>
      <c r="C7" s="3789"/>
      <c r="D7" s="3789"/>
      <c r="E7" s="3790" t="str">
        <f t="shared" si="0"/>
        <v>朝霞地区一部事務組合負担金</v>
      </c>
      <c r="F7" s="3791"/>
      <c r="G7" s="3791"/>
      <c r="H7" s="3791"/>
      <c r="I7" s="3791"/>
      <c r="J7" s="3791"/>
      <c r="K7" s="3791"/>
      <c r="L7" s="3791"/>
      <c r="M7" s="3791"/>
      <c r="N7" s="3792"/>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795" t="s">
        <v>89</v>
      </c>
      <c r="B8" s="3796"/>
      <c r="C8" s="3796"/>
      <c r="D8" s="3796"/>
      <c r="E8" s="3805" t="str">
        <f t="shared" si="0"/>
        <v>環境課</v>
      </c>
      <c r="F8" s="3806"/>
      <c r="G8" s="3806"/>
      <c r="H8" s="3806"/>
      <c r="I8" s="3806"/>
      <c r="J8" s="3806"/>
      <c r="K8" s="3806"/>
      <c r="L8" s="3806"/>
      <c r="M8" s="3806"/>
      <c r="N8" s="3807"/>
      <c r="P8" s="3808" t="s">
        <v>90</v>
      </c>
      <c r="Q8" s="3809"/>
      <c r="R8" s="3809"/>
      <c r="S8" s="3809"/>
      <c r="T8" s="94" t="str">
        <f>LEFT(E87,1)</f>
        <v>Ａ</v>
      </c>
      <c r="U8" s="3810" t="s">
        <v>91</v>
      </c>
      <c r="V8" s="3810"/>
      <c r="W8" s="3810"/>
      <c r="X8" s="3811"/>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812" t="s">
        <v>92</v>
      </c>
      <c r="B9" s="3813"/>
      <c r="C9" s="3813"/>
      <c r="D9" s="3814"/>
      <c r="E9" s="3815" t="str">
        <f t="shared" si="0"/>
        <v>新座市・朝霞市・志木市・和光市で構成する朝霞地区一部事務組合事務のうち、し尿処理場の管理運営に係る経費を負担する。
　構成市の負担割合
（１）均等割　３５％　（２）人口割　１３％（３）処理人口割　５２％</v>
      </c>
      <c r="F9" s="3816"/>
      <c r="G9" s="3816"/>
      <c r="H9" s="3816"/>
      <c r="I9" s="3816"/>
      <c r="J9" s="3816"/>
      <c r="K9" s="3816"/>
      <c r="L9" s="3816"/>
      <c r="M9" s="3816"/>
      <c r="N9" s="3817"/>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3818" t="s">
        <v>93</v>
      </c>
      <c r="Q10" s="3819"/>
      <c r="R10" s="3819"/>
      <c r="S10" s="3819"/>
      <c r="T10" s="47" t="str">
        <f>LEFT(E89,1)</f>
        <v>Ｂ</v>
      </c>
      <c r="U10" s="3810" t="s">
        <v>94</v>
      </c>
      <c r="V10" s="3810"/>
      <c r="W10" s="3810"/>
      <c r="X10" s="3811"/>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４市から一般廃棄物処理業許可業者により搬入されたし尿及び浄化槽汚泥などを処理するため、し尿処理場の管理運営に要する経費を負担した。</v>
      </c>
      <c r="U12" s="3793"/>
      <c r="V12" s="3793"/>
      <c r="W12" s="3793"/>
      <c r="X12" s="3794"/>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795" t="s">
        <v>96</v>
      </c>
      <c r="B14" s="3796"/>
      <c r="C14" s="3796"/>
      <c r="D14" s="3796"/>
      <c r="E14" s="3797" t="str">
        <f>E51</f>
        <v>□市が直接実施  □一部委託  ■全部委託・指定管理  □その他</v>
      </c>
      <c r="F14" s="3798"/>
      <c r="G14" s="3798"/>
      <c r="H14" s="3798"/>
      <c r="I14" s="3798"/>
      <c r="J14" s="3798"/>
      <c r="K14" s="3798"/>
      <c r="L14" s="3798"/>
      <c r="M14" s="3798"/>
      <c r="N14" s="3799"/>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795" t="s">
        <v>97</v>
      </c>
      <c r="B15" s="3796"/>
      <c r="C15" s="3796"/>
      <c r="D15" s="3796"/>
      <c r="E15" s="3797" t="str">
        <f>E52</f>
        <v>□国・県の制度　 □国・県の制度＋市独自の制度　 ■市独自の制度</v>
      </c>
      <c r="F15" s="3798"/>
      <c r="G15" s="3798"/>
      <c r="H15" s="3798"/>
      <c r="I15" s="3798"/>
      <c r="J15" s="3798"/>
      <c r="K15" s="3798"/>
      <c r="L15" s="3798"/>
      <c r="M15" s="3798"/>
      <c r="N15" s="3799"/>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800" t="s">
        <v>98</v>
      </c>
      <c r="B16" s="3801"/>
      <c r="C16" s="3801"/>
      <c r="D16" s="3801"/>
      <c r="E16" s="3802" t="str">
        <f>E53</f>
        <v>朝霞地区一部事務組合規約</v>
      </c>
      <c r="F16" s="3803"/>
      <c r="G16" s="3803"/>
      <c r="H16" s="3803"/>
      <c r="I16" s="3803"/>
      <c r="J16" s="3803"/>
      <c r="K16" s="3803"/>
      <c r="L16" s="3803"/>
      <c r="M16" s="3803"/>
      <c r="N16" s="3804"/>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33973000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33973000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33973000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1</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新座市・朝霞市・志木市・和光市で構成する朝霞地区一部事務組合が共同処理する事務について、４市から一般廃棄物処理業許可業者により搬入されたし尿及び浄化槽汚泥などを処理する、し尿処理場の管理運営に要する経費を負担したもの。</v>
      </c>
      <c r="F26" s="136"/>
      <c r="G26" s="136"/>
      <c r="H26" s="136"/>
      <c r="I26" s="136"/>
      <c r="J26" s="136"/>
      <c r="K26" s="136"/>
      <c r="L26" s="136"/>
      <c r="M26" s="136"/>
      <c r="N26" s="137"/>
      <c r="O26" s="20"/>
      <c r="P26" s="3808" t="s">
        <v>118</v>
      </c>
      <c r="Q26" s="3809"/>
      <c r="R26" s="3809"/>
      <c r="S26" s="3820"/>
      <c r="T26" s="71" t="str">
        <f>E105</f>
        <v>し尿処理場の運営は、生活から切り離せないものであるため、今後とも継続してし尿処理場の管理運営のため、構成市により経費を負担していく。</v>
      </c>
      <c r="U26" s="3793"/>
      <c r="V26" s="3793"/>
      <c r="W26" s="3793"/>
      <c r="X26" s="3794"/>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負担金総額に対する負担割合</v>
      </c>
      <c r="C33" s="131"/>
      <c r="D33" s="23" t="str">
        <f t="shared" ref="D33:E36" si="1">D70</f>
        <v>％</v>
      </c>
      <c r="E33" s="129">
        <f t="shared" si="1"/>
        <v>29</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3832" t="s">
        <v>88</v>
      </c>
      <c r="B44" s="3833"/>
      <c r="C44" s="3833"/>
      <c r="D44" s="3833"/>
      <c r="E44" s="3834" t="s">
        <v>527</v>
      </c>
      <c r="F44" s="3835"/>
      <c r="G44" s="3835"/>
      <c r="H44" s="3835"/>
      <c r="I44" s="3835"/>
      <c r="J44" s="3835"/>
      <c r="K44" s="3835"/>
      <c r="L44" s="3835"/>
      <c r="M44" s="3835"/>
      <c r="N44" s="3836"/>
    </row>
    <row r="45" spans="1:35" ht="20.100000000000001" customHeight="1" x14ac:dyDescent="0.15">
      <c r="A45" s="3827" t="s">
        <v>89</v>
      </c>
      <c r="B45" s="3828"/>
      <c r="C45" s="3828"/>
      <c r="D45" s="3828"/>
      <c r="E45" s="3837" t="s">
        <v>353</v>
      </c>
      <c r="F45" s="3838"/>
      <c r="G45" s="3838"/>
      <c r="H45" s="3838"/>
      <c r="I45" s="3838"/>
      <c r="J45" s="3838"/>
      <c r="K45" s="3838"/>
      <c r="L45" s="3838"/>
      <c r="M45" s="3838"/>
      <c r="N45" s="3839"/>
    </row>
    <row r="46" spans="1:35" ht="20.100000000000001" customHeight="1" x14ac:dyDescent="0.15">
      <c r="A46" s="3821" t="s">
        <v>92</v>
      </c>
      <c r="B46" s="3822"/>
      <c r="C46" s="3822"/>
      <c r="D46" s="3823"/>
      <c r="E46" s="3824" t="s">
        <v>528</v>
      </c>
      <c r="F46" s="3825"/>
      <c r="G46" s="3825"/>
      <c r="H46" s="3825"/>
      <c r="I46" s="3825"/>
      <c r="J46" s="3825"/>
      <c r="K46" s="3825"/>
      <c r="L46" s="3825"/>
      <c r="M46" s="3825"/>
      <c r="N46" s="3826"/>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3827" t="s">
        <v>96</v>
      </c>
      <c r="B51" s="3828"/>
      <c r="C51" s="3828"/>
      <c r="D51" s="3828"/>
      <c r="E51" s="3829" t="str">
        <f>AA52 &amp; "市が直接実施  " &amp; AB52  &amp; "一部委託  "  &amp; AC52 &amp; "全部委託・指定管理  " &amp; AD52 &amp; "その他"</f>
        <v>□市が直接実施  □一部委託  ■全部委託・指定管理  □その他</v>
      </c>
      <c r="F51" s="3830"/>
      <c r="G51" s="3830"/>
      <c r="H51" s="3830"/>
      <c r="I51" s="3830"/>
      <c r="J51" s="3830"/>
      <c r="K51" s="3830"/>
      <c r="L51" s="3830"/>
      <c r="M51" s="3830"/>
      <c r="N51" s="3831"/>
    </row>
    <row r="52" spans="1:40" ht="20.100000000000001" customHeight="1" x14ac:dyDescent="0.15">
      <c r="A52" s="3827" t="s">
        <v>97</v>
      </c>
      <c r="B52" s="3828"/>
      <c r="C52" s="3828"/>
      <c r="D52" s="3828"/>
      <c r="E52" s="3829" t="str">
        <f>AA53 &amp; "国・県の制度　 " &amp; AB53  &amp; "国・県の制度＋市独自の制度　 "  &amp; AC53  &amp; "市独自の制度"</f>
        <v>□国・県の制度　 □国・県の制度＋市独自の制度　 ■市独自の制度</v>
      </c>
      <c r="F52" s="3830"/>
      <c r="G52" s="3830"/>
      <c r="H52" s="3830"/>
      <c r="I52" s="3830"/>
      <c r="J52" s="3830"/>
      <c r="K52" s="3830"/>
      <c r="L52" s="3830"/>
      <c r="M52" s="3830"/>
      <c r="N52" s="3831"/>
      <c r="AA52" s="10" t="s">
        <v>127</v>
      </c>
      <c r="AB52" s="10" t="s">
        <v>127</v>
      </c>
      <c r="AC52" s="10" t="s">
        <v>126</v>
      </c>
      <c r="AD52" s="10" t="s">
        <v>127</v>
      </c>
    </row>
    <row r="53" spans="1:40" ht="20.100000000000001" customHeight="1" thickBot="1" x14ac:dyDescent="0.2">
      <c r="A53" s="3840" t="s">
        <v>98</v>
      </c>
      <c r="B53" s="3841"/>
      <c r="C53" s="3841"/>
      <c r="D53" s="3841"/>
      <c r="E53" s="3842" t="s">
        <v>529</v>
      </c>
      <c r="F53" s="3843"/>
      <c r="G53" s="3843"/>
      <c r="H53" s="3843"/>
      <c r="I53" s="3843"/>
      <c r="J53" s="3843"/>
      <c r="K53" s="3843"/>
      <c r="L53" s="3843"/>
      <c r="M53" s="3843"/>
      <c r="N53" s="3844"/>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33973000</v>
      </c>
      <c r="F57" s="122"/>
      <c r="G57" s="122">
        <f>IFERROR(HLOOKUP($AF$38,$AA$56:$AI$57,2,FALSE)*1000,"")</f>
        <v>34085000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30808</v>
      </c>
      <c r="AE57" s="25">
        <v>33973</v>
      </c>
      <c r="AF57" s="25">
        <v>34085</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33973000</v>
      </c>
      <c r="G58" s="17"/>
      <c r="H58" s="18">
        <f>IFERROR(G57-H59,"")</f>
        <v>34085000</v>
      </c>
      <c r="I58" s="17"/>
      <c r="J58" s="18">
        <f>IFERROR(I57-J59,"")</f>
        <v>0</v>
      </c>
      <c r="K58" s="17"/>
      <c r="L58" s="18">
        <f>IFERROR(K57-L59,"")</f>
        <v>0</v>
      </c>
      <c r="M58" s="17"/>
      <c r="N58" s="19">
        <f>IFERROR(M57-N59,"")</f>
        <v>0</v>
      </c>
      <c r="AA58" s="25">
        <v>0</v>
      </c>
      <c r="AB58" s="25">
        <v>0</v>
      </c>
      <c r="AC58" s="25">
        <v>0</v>
      </c>
      <c r="AD58" s="25">
        <v>23107000</v>
      </c>
      <c r="AE58" s="25">
        <v>33973000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33973000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0</v>
      </c>
      <c r="F61" s="122"/>
      <c r="G61" s="122">
        <f>IFERROR(G57-G60,"")</f>
        <v>34085000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1</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530</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404</v>
      </c>
      <c r="C70" s="131"/>
      <c r="D70" s="28" t="s">
        <v>260</v>
      </c>
      <c r="E70" s="173">
        <f>IFERROR(HLOOKUP($AE$38,$AA$76:$AI$80,2,FALSE),"")</f>
        <v>29</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29</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3845" t="s">
        <v>86</v>
      </c>
      <c r="B85" s="3846"/>
      <c r="C85" s="3846"/>
      <c r="D85" s="3846"/>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3845" t="s">
        <v>90</v>
      </c>
      <c r="B87" s="3846"/>
      <c r="C87" s="3846"/>
      <c r="D87" s="3846"/>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3856" t="s">
        <v>93</v>
      </c>
      <c r="B89" s="3857"/>
      <c r="C89" s="3857"/>
      <c r="D89" s="3857"/>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3845" t="s">
        <v>95</v>
      </c>
      <c r="B91" s="3846"/>
      <c r="C91" s="3846"/>
      <c r="D91" s="3847"/>
      <c r="E91" s="190" t="s">
        <v>531</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3845" t="s">
        <v>107</v>
      </c>
      <c r="B98" s="3846"/>
      <c r="C98" s="3846"/>
      <c r="D98" s="3847"/>
      <c r="E98" s="3851" t="s">
        <v>141</v>
      </c>
      <c r="F98" s="3852"/>
      <c r="G98" s="3853" t="s">
        <v>108</v>
      </c>
      <c r="H98" s="3854"/>
      <c r="I98" s="3854"/>
      <c r="J98" s="3854"/>
      <c r="K98" s="3854"/>
      <c r="L98" s="3854"/>
      <c r="M98" s="3854"/>
      <c r="N98" s="3855"/>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3845" t="s">
        <v>118</v>
      </c>
      <c r="B105" s="3846"/>
      <c r="C105" s="3846"/>
      <c r="D105" s="3847"/>
      <c r="E105" s="3848" t="s">
        <v>532</v>
      </c>
      <c r="F105" s="3849"/>
      <c r="G105" s="3849"/>
      <c r="H105" s="3849"/>
      <c r="I105" s="3849"/>
      <c r="J105" s="3849"/>
      <c r="K105" s="3849"/>
      <c r="L105" s="3849"/>
      <c r="M105" s="3849"/>
      <c r="N105" s="3850"/>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3856" t="s">
        <v>82</v>
      </c>
      <c r="Q4" s="3857"/>
      <c r="R4" s="3857"/>
      <c r="S4" s="3857"/>
      <c r="T4" s="47" t="str">
        <f>LEFT(E83,1)</f>
        <v>Ｂ</v>
      </c>
      <c r="U4" s="3858" t="s">
        <v>83</v>
      </c>
      <c r="V4" s="3858"/>
      <c r="W4" s="3858"/>
      <c r="X4" s="3859"/>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3845" t="s">
        <v>86</v>
      </c>
      <c r="Q6" s="3846"/>
      <c r="R6" s="3846"/>
      <c r="S6" s="3846"/>
      <c r="T6" s="47" t="str">
        <f>LEFT(E85,1)</f>
        <v>Ｂ</v>
      </c>
      <c r="U6" s="3858" t="s">
        <v>87</v>
      </c>
      <c r="V6" s="3858"/>
      <c r="W6" s="3858"/>
      <c r="X6" s="3859"/>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3860" t="s">
        <v>88</v>
      </c>
      <c r="B7" s="3861"/>
      <c r="C7" s="3861"/>
      <c r="D7" s="3861"/>
      <c r="E7" s="3862" t="str">
        <f t="shared" si="0"/>
        <v>墓所管理</v>
      </c>
      <c r="F7" s="3863"/>
      <c r="G7" s="3863"/>
      <c r="H7" s="3863"/>
      <c r="I7" s="3863"/>
      <c r="J7" s="3863"/>
      <c r="K7" s="3863"/>
      <c r="L7" s="3863"/>
      <c r="M7" s="3863"/>
      <c r="N7" s="3864"/>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867" t="s">
        <v>89</v>
      </c>
      <c r="B8" s="3868"/>
      <c r="C8" s="3868"/>
      <c r="D8" s="3868"/>
      <c r="E8" s="3877" t="str">
        <f t="shared" si="0"/>
        <v>環境課</v>
      </c>
      <c r="F8" s="3878"/>
      <c r="G8" s="3878"/>
      <c r="H8" s="3878"/>
      <c r="I8" s="3878"/>
      <c r="J8" s="3878"/>
      <c r="K8" s="3878"/>
      <c r="L8" s="3878"/>
      <c r="M8" s="3878"/>
      <c r="N8" s="3879"/>
      <c r="P8" s="3880" t="s">
        <v>90</v>
      </c>
      <c r="Q8" s="3881"/>
      <c r="R8" s="3881"/>
      <c r="S8" s="3881"/>
      <c r="T8" s="94" t="str">
        <f>LEFT(E87,1)</f>
        <v>Ａ</v>
      </c>
      <c r="U8" s="3882" t="s">
        <v>91</v>
      </c>
      <c r="V8" s="3882"/>
      <c r="W8" s="3882"/>
      <c r="X8" s="3883"/>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884" t="s">
        <v>92</v>
      </c>
      <c r="B9" s="3885"/>
      <c r="C9" s="3885"/>
      <c r="D9" s="3886"/>
      <c r="E9" s="3887" t="str">
        <f t="shared" si="0"/>
        <v>市営墓園の墓所に係る維持管理を行う。
新座メモリアルグループを指定管理者とする（令和４年度～令和８年度）。</v>
      </c>
      <c r="F9" s="3888"/>
      <c r="G9" s="3888"/>
      <c r="H9" s="3888"/>
      <c r="I9" s="3888"/>
      <c r="J9" s="3888"/>
      <c r="K9" s="3888"/>
      <c r="L9" s="3888"/>
      <c r="M9" s="3888"/>
      <c r="N9" s="3889"/>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3890" t="s">
        <v>93</v>
      </c>
      <c r="Q10" s="3891"/>
      <c r="R10" s="3891"/>
      <c r="S10" s="3891"/>
      <c r="T10" s="47" t="str">
        <f>LEFT(E89,1)</f>
        <v>Ｂ</v>
      </c>
      <c r="U10" s="3882" t="s">
        <v>94</v>
      </c>
      <c r="V10" s="3882"/>
      <c r="W10" s="3882"/>
      <c r="X10" s="3883"/>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指定管理及び返還墓所の公募について、計画どおり実行することができた。
指定管理について、令和５年度は５年に一度の管理料納付書発送業務が行われたが、繁忙期には人員を加配する等、計画的に運用が図られた。
返還墓所の公募については、繰上げ当選者含め、５４名が当選し、新たに一般墓所の使用権利者となった。</v>
      </c>
      <c r="U12" s="3865"/>
      <c r="V12" s="3865"/>
      <c r="W12" s="3865"/>
      <c r="X12" s="3866"/>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867" t="s">
        <v>96</v>
      </c>
      <c r="B14" s="3868"/>
      <c r="C14" s="3868"/>
      <c r="D14" s="3868"/>
      <c r="E14" s="3869" t="str">
        <f>E51</f>
        <v>□市が直接実施  □一部委託  ■全部委託・指定管理  □その他</v>
      </c>
      <c r="F14" s="3870"/>
      <c r="G14" s="3870"/>
      <c r="H14" s="3870"/>
      <c r="I14" s="3870"/>
      <c r="J14" s="3870"/>
      <c r="K14" s="3870"/>
      <c r="L14" s="3870"/>
      <c r="M14" s="3870"/>
      <c r="N14" s="3871"/>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867" t="s">
        <v>97</v>
      </c>
      <c r="B15" s="3868"/>
      <c r="C15" s="3868"/>
      <c r="D15" s="3868"/>
      <c r="E15" s="3869" t="str">
        <f>E52</f>
        <v>□国・県の制度　 □国・県の制度＋市独自の制度　 ■市独自の制度</v>
      </c>
      <c r="F15" s="3870"/>
      <c r="G15" s="3870"/>
      <c r="H15" s="3870"/>
      <c r="I15" s="3870"/>
      <c r="J15" s="3870"/>
      <c r="K15" s="3870"/>
      <c r="L15" s="3870"/>
      <c r="M15" s="3870"/>
      <c r="N15" s="3871"/>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872" t="s">
        <v>98</v>
      </c>
      <c r="B16" s="3873"/>
      <c r="C16" s="3873"/>
      <c r="D16" s="3873"/>
      <c r="E16" s="3874" t="str">
        <f>E53</f>
        <v>新座市営墓園条例、新座市営墓園規則</v>
      </c>
      <c r="F16" s="3875"/>
      <c r="G16" s="3875"/>
      <c r="H16" s="3875"/>
      <c r="I16" s="3875"/>
      <c r="J16" s="3875"/>
      <c r="K16" s="3875"/>
      <c r="L16" s="3875"/>
      <c r="M16" s="3875"/>
      <c r="N16" s="3876"/>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204641000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34013000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170628000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203825075</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815925</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0.99601289575402774</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新座市営墓園の墓所に係る維持管理（指定管理）及び墓所返還に係る事務を実施した。</v>
      </c>
      <c r="F26" s="136"/>
      <c r="G26" s="136"/>
      <c r="H26" s="136"/>
      <c r="I26" s="136"/>
      <c r="J26" s="136"/>
      <c r="K26" s="136"/>
      <c r="L26" s="136"/>
      <c r="M26" s="136"/>
      <c r="N26" s="137"/>
      <c r="O26" s="20"/>
      <c r="P26" s="3880" t="s">
        <v>118</v>
      </c>
      <c r="Q26" s="3881"/>
      <c r="R26" s="3881"/>
      <c r="S26" s="3892"/>
      <c r="T26" s="71" t="str">
        <f>E105</f>
        <v>令和４年度から令和８年度まで、新座メモリアルグループを指定管理者とすることとなっている。令和５年度には合葬墓を設置し、令和６年度から運用開始する。引き続き丁寧且つ確実に使用権利者に対応できるよう、指定管理者と連携していく。
返還墓所については、適宜公募を行う。新座市営墓園の一般墓所（約６，６００基）は、ほぼ空きがない状態で、公募を行ったとしても抽選により落選してしまう方もいる。また、後継がいない等の問題も生じている。このような昨今のニーズに対応した永代供養型の墳墓として、合葬墓を設置したため、引き続き指定管理者と密に連携し、運用に当たる必要がある。このため、今後の方向性については現状継続とした。</v>
      </c>
      <c r="U26" s="3865"/>
      <c r="V26" s="3865"/>
      <c r="W26" s="3865"/>
      <c r="X26" s="3866"/>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新座市営墓園定例会</v>
      </c>
      <c r="C33" s="131"/>
      <c r="D33" s="23" t="str">
        <f t="shared" ref="D33:E36" si="1">D70</f>
        <v>回</v>
      </c>
      <c r="E33" s="129">
        <f t="shared" si="1"/>
        <v>12</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
      </c>
      <c r="C34" s="131"/>
      <c r="D34" s="23" t="str">
        <f t="shared" si="1"/>
        <v/>
      </c>
      <c r="E34" s="129" t="str">
        <f t="shared" si="1"/>
        <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3904" t="s">
        <v>88</v>
      </c>
      <c r="B44" s="3905"/>
      <c r="C44" s="3905"/>
      <c r="D44" s="3905"/>
      <c r="E44" s="3906" t="s">
        <v>533</v>
      </c>
      <c r="F44" s="3907"/>
      <c r="G44" s="3907"/>
      <c r="H44" s="3907"/>
      <c r="I44" s="3907"/>
      <c r="J44" s="3907"/>
      <c r="K44" s="3907"/>
      <c r="L44" s="3907"/>
      <c r="M44" s="3907"/>
      <c r="N44" s="3908"/>
    </row>
    <row r="45" spans="1:35" ht="20.100000000000001" customHeight="1" x14ac:dyDescent="0.15">
      <c r="A45" s="3899" t="s">
        <v>89</v>
      </c>
      <c r="B45" s="3900"/>
      <c r="C45" s="3900"/>
      <c r="D45" s="3900"/>
      <c r="E45" s="3909" t="s">
        <v>353</v>
      </c>
      <c r="F45" s="3910"/>
      <c r="G45" s="3910"/>
      <c r="H45" s="3910"/>
      <c r="I45" s="3910"/>
      <c r="J45" s="3910"/>
      <c r="K45" s="3910"/>
      <c r="L45" s="3910"/>
      <c r="M45" s="3910"/>
      <c r="N45" s="3911"/>
    </row>
    <row r="46" spans="1:35" ht="20.100000000000001" customHeight="1" x14ac:dyDescent="0.15">
      <c r="A46" s="3893" t="s">
        <v>92</v>
      </c>
      <c r="B46" s="3894"/>
      <c r="C46" s="3894"/>
      <c r="D46" s="3895"/>
      <c r="E46" s="3896" t="s">
        <v>534</v>
      </c>
      <c r="F46" s="3897"/>
      <c r="G46" s="3897"/>
      <c r="H46" s="3897"/>
      <c r="I46" s="3897"/>
      <c r="J46" s="3897"/>
      <c r="K46" s="3897"/>
      <c r="L46" s="3897"/>
      <c r="M46" s="3897"/>
      <c r="N46" s="3898"/>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3899" t="s">
        <v>96</v>
      </c>
      <c r="B51" s="3900"/>
      <c r="C51" s="3900"/>
      <c r="D51" s="3900"/>
      <c r="E51" s="3901" t="str">
        <f>AA52 &amp; "市が直接実施  " &amp; AB52  &amp; "一部委託  "  &amp; AC52 &amp; "全部委託・指定管理  " &amp; AD52 &amp; "その他"</f>
        <v>□市が直接実施  □一部委託  ■全部委託・指定管理  □その他</v>
      </c>
      <c r="F51" s="3902"/>
      <c r="G51" s="3902"/>
      <c r="H51" s="3902"/>
      <c r="I51" s="3902"/>
      <c r="J51" s="3902"/>
      <c r="K51" s="3902"/>
      <c r="L51" s="3902"/>
      <c r="M51" s="3902"/>
      <c r="N51" s="3903"/>
    </row>
    <row r="52" spans="1:40" ht="20.100000000000001" customHeight="1" x14ac:dyDescent="0.15">
      <c r="A52" s="3899" t="s">
        <v>97</v>
      </c>
      <c r="B52" s="3900"/>
      <c r="C52" s="3900"/>
      <c r="D52" s="3900"/>
      <c r="E52" s="3901" t="str">
        <f>AA53 &amp; "国・県の制度　 " &amp; AB53  &amp; "国・県の制度＋市独自の制度　 "  &amp; AC53  &amp; "市独自の制度"</f>
        <v>□国・県の制度　 □国・県の制度＋市独自の制度　 ■市独自の制度</v>
      </c>
      <c r="F52" s="3902"/>
      <c r="G52" s="3902"/>
      <c r="H52" s="3902"/>
      <c r="I52" s="3902"/>
      <c r="J52" s="3902"/>
      <c r="K52" s="3902"/>
      <c r="L52" s="3902"/>
      <c r="M52" s="3902"/>
      <c r="N52" s="3903"/>
      <c r="AA52" s="10" t="s">
        <v>127</v>
      </c>
      <c r="AB52" s="10" t="s">
        <v>127</v>
      </c>
      <c r="AC52" s="10" t="s">
        <v>126</v>
      </c>
      <c r="AD52" s="10" t="s">
        <v>127</v>
      </c>
    </row>
    <row r="53" spans="1:40" ht="20.100000000000001" customHeight="1" thickBot="1" x14ac:dyDescent="0.2">
      <c r="A53" s="3912" t="s">
        <v>98</v>
      </c>
      <c r="B53" s="3913"/>
      <c r="C53" s="3913"/>
      <c r="D53" s="3913"/>
      <c r="E53" s="3914" t="s">
        <v>535</v>
      </c>
      <c r="F53" s="3915"/>
      <c r="G53" s="3915"/>
      <c r="H53" s="3915"/>
      <c r="I53" s="3915"/>
      <c r="J53" s="3915"/>
      <c r="K53" s="3915"/>
      <c r="L53" s="3915"/>
      <c r="M53" s="3915"/>
      <c r="N53" s="3916"/>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204641000</v>
      </c>
      <c r="F57" s="122"/>
      <c r="G57" s="122">
        <f>IFERROR(HLOOKUP($AF$38,$AA$56:$AI$57,2,FALSE)*1000,"")</f>
        <v>161106000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50853</v>
      </c>
      <c r="AE57" s="25">
        <v>204641</v>
      </c>
      <c r="AF57" s="25">
        <v>161106</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34013000</v>
      </c>
      <c r="G58" s="17"/>
      <c r="H58" s="18">
        <f>IFERROR(G57-H59,"")</f>
        <v>48744000</v>
      </c>
      <c r="I58" s="17"/>
      <c r="J58" s="18">
        <f>IFERROR(I57-J59,"")</f>
        <v>0</v>
      </c>
      <c r="K58" s="17"/>
      <c r="L58" s="18">
        <f>IFERROR(K57-L59,"")</f>
        <v>0</v>
      </c>
      <c r="M58" s="17"/>
      <c r="N58" s="19">
        <f>IFERROR(M57-N59,"")</f>
        <v>0</v>
      </c>
      <c r="AA58" s="25">
        <v>0</v>
      </c>
      <c r="AB58" s="25">
        <v>0</v>
      </c>
      <c r="AC58" s="25">
        <v>0</v>
      </c>
      <c r="AD58" s="25">
        <v>34766931</v>
      </c>
      <c r="AE58" s="25">
        <v>203825075</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170628000</v>
      </c>
      <c r="G59" s="17"/>
      <c r="H59" s="18">
        <f>IFERROR(HLOOKUP($AF$38,$AA$60:$AI$61,2,FALSE)*1000,"")</f>
        <v>112362000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203825075</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815925</v>
      </c>
      <c r="F61" s="122"/>
      <c r="G61" s="122">
        <f>IFERROR(G57-G60,"")</f>
        <v>161106000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25809</v>
      </c>
      <c r="AE61" s="26">
        <f t="shared" si="2"/>
        <v>170628</v>
      </c>
      <c r="AF61" s="26">
        <f t="shared" si="2"/>
        <v>112362</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0.99601289575402774</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536</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127</v>
      </c>
      <c r="AE64" s="27">
        <v>170627</v>
      </c>
      <c r="AF64" s="27">
        <v>86529</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12</v>
      </c>
      <c r="AE69" s="27">
        <v>1</v>
      </c>
      <c r="AF69" s="27">
        <v>1</v>
      </c>
      <c r="AG69" s="27">
        <v>0</v>
      </c>
      <c r="AH69" s="27">
        <v>0</v>
      </c>
      <c r="AI69" s="27">
        <v>0</v>
      </c>
      <c r="AJ69" s="10" t="s">
        <v>129</v>
      </c>
      <c r="AL69" s="10" t="s">
        <v>129</v>
      </c>
      <c r="AN69" s="10" t="s">
        <v>129</v>
      </c>
    </row>
    <row r="70" spans="1:40" ht="20.100000000000001" customHeight="1" x14ac:dyDescent="0.15">
      <c r="A70" s="67" t="s">
        <v>121</v>
      </c>
      <c r="B70" s="131" t="s">
        <v>537</v>
      </c>
      <c r="C70" s="131"/>
      <c r="D70" s="28" t="s">
        <v>225</v>
      </c>
      <c r="E70" s="173">
        <f>IFERROR(HLOOKUP($AE$38,$AA$76:$AI$80,2,FALSE),"")</f>
        <v>12</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25670</v>
      </c>
      <c r="AE70" s="27">
        <v>0</v>
      </c>
      <c r="AF70" s="27">
        <v>25832</v>
      </c>
      <c r="AG70" s="27">
        <v>0</v>
      </c>
      <c r="AH70" s="27">
        <v>0</v>
      </c>
      <c r="AI70" s="27">
        <v>0</v>
      </c>
      <c r="AJ70" s="10" t="s">
        <v>129</v>
      </c>
      <c r="AL70" s="10" t="s">
        <v>129</v>
      </c>
      <c r="AN70" s="10" t="s">
        <v>129</v>
      </c>
    </row>
    <row r="71" spans="1:40" ht="20.100000000000001" customHeight="1" x14ac:dyDescent="0.15">
      <c r="A71" s="67"/>
      <c r="B71" s="131" t="s">
        <v>129</v>
      </c>
      <c r="C71" s="131"/>
      <c r="D71" s="28" t="s">
        <v>129</v>
      </c>
      <c r="E71" s="173" t="str">
        <f>IFERROR(HLOOKUP($AE$38,$AA$76:$AI$80,3,FALSE),"")</f>
        <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12</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t="s">
        <v>129</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3917" t="s">
        <v>86</v>
      </c>
      <c r="B85" s="3918"/>
      <c r="C85" s="3918"/>
      <c r="D85" s="3918"/>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3917" t="s">
        <v>90</v>
      </c>
      <c r="B87" s="3918"/>
      <c r="C87" s="3918"/>
      <c r="D87" s="3918"/>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3928" t="s">
        <v>93</v>
      </c>
      <c r="B89" s="3929"/>
      <c r="C89" s="3929"/>
      <c r="D89" s="3929"/>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3917" t="s">
        <v>95</v>
      </c>
      <c r="B91" s="3918"/>
      <c r="C91" s="3918"/>
      <c r="D91" s="3919"/>
      <c r="E91" s="190" t="s">
        <v>538</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3917" t="s">
        <v>107</v>
      </c>
      <c r="B98" s="3918"/>
      <c r="C98" s="3918"/>
      <c r="D98" s="3919"/>
      <c r="E98" s="3923" t="s">
        <v>141</v>
      </c>
      <c r="F98" s="3924"/>
      <c r="G98" s="3925" t="s">
        <v>108</v>
      </c>
      <c r="H98" s="3926"/>
      <c r="I98" s="3926"/>
      <c r="J98" s="3926"/>
      <c r="K98" s="3926"/>
      <c r="L98" s="3926"/>
      <c r="M98" s="3926"/>
      <c r="N98" s="3927"/>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3917" t="s">
        <v>118</v>
      </c>
      <c r="B105" s="3918"/>
      <c r="C105" s="3918"/>
      <c r="D105" s="3919"/>
      <c r="E105" s="3920" t="s">
        <v>539</v>
      </c>
      <c r="F105" s="3921"/>
      <c r="G105" s="3921"/>
      <c r="H105" s="3921"/>
      <c r="I105" s="3921"/>
      <c r="J105" s="3921"/>
      <c r="K105" s="3921"/>
      <c r="L105" s="3921"/>
      <c r="M105" s="3921"/>
      <c r="N105" s="3922"/>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3928" t="s">
        <v>82</v>
      </c>
      <c r="Q4" s="3929"/>
      <c r="R4" s="3929"/>
      <c r="S4" s="3929"/>
      <c r="T4" s="47" t="str">
        <f>LEFT(E83,1)</f>
        <v>Ａ</v>
      </c>
      <c r="U4" s="3930" t="s">
        <v>83</v>
      </c>
      <c r="V4" s="3930"/>
      <c r="W4" s="3930"/>
      <c r="X4" s="3931"/>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3917" t="s">
        <v>86</v>
      </c>
      <c r="Q6" s="3918"/>
      <c r="R6" s="3918"/>
      <c r="S6" s="3918"/>
      <c r="T6" s="47" t="str">
        <f>LEFT(E85,1)</f>
        <v>Ａ</v>
      </c>
      <c r="U6" s="3930" t="s">
        <v>87</v>
      </c>
      <c r="V6" s="3930"/>
      <c r="W6" s="3930"/>
      <c r="X6" s="3931"/>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3932" t="s">
        <v>88</v>
      </c>
      <c r="B7" s="3933"/>
      <c r="C7" s="3933"/>
      <c r="D7" s="3933"/>
      <c r="E7" s="3934" t="str">
        <f t="shared" si="0"/>
        <v>墓所施設整備</v>
      </c>
      <c r="F7" s="3935"/>
      <c r="G7" s="3935"/>
      <c r="H7" s="3935"/>
      <c r="I7" s="3935"/>
      <c r="J7" s="3935"/>
      <c r="K7" s="3935"/>
      <c r="L7" s="3935"/>
      <c r="M7" s="3935"/>
      <c r="N7" s="3936"/>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939" t="s">
        <v>89</v>
      </c>
      <c r="B8" s="3940"/>
      <c r="C8" s="3940"/>
      <c r="D8" s="3940"/>
      <c r="E8" s="3949" t="str">
        <f t="shared" si="0"/>
        <v>環境課</v>
      </c>
      <c r="F8" s="3950"/>
      <c r="G8" s="3950"/>
      <c r="H8" s="3950"/>
      <c r="I8" s="3950"/>
      <c r="J8" s="3950"/>
      <c r="K8" s="3950"/>
      <c r="L8" s="3950"/>
      <c r="M8" s="3950"/>
      <c r="N8" s="3951"/>
      <c r="P8" s="3952" t="s">
        <v>90</v>
      </c>
      <c r="Q8" s="3953"/>
      <c r="R8" s="3953"/>
      <c r="S8" s="3953"/>
      <c r="T8" s="94" t="str">
        <f>LEFT(E87,1)</f>
        <v>Ａ</v>
      </c>
      <c r="U8" s="3954" t="s">
        <v>91</v>
      </c>
      <c r="V8" s="3954"/>
      <c r="W8" s="3954"/>
      <c r="X8" s="395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956" t="s">
        <v>92</v>
      </c>
      <c r="B9" s="3957"/>
      <c r="C9" s="3957"/>
      <c r="D9" s="3958"/>
      <c r="E9" s="3959" t="str">
        <f t="shared" si="0"/>
        <v>市営墓園の区画ブロックの老朽化が進んでいるため、境界石等の維持補修工事を行う。
また、市営墓園敷地内から敷地外へ越境した樹木の伐採を行う。
さらに、市営墓園内に合葬墓を設置する。</v>
      </c>
      <c r="F9" s="3960"/>
      <c r="G9" s="3960"/>
      <c r="H9" s="3960"/>
      <c r="I9" s="3960"/>
      <c r="J9" s="3960"/>
      <c r="K9" s="3960"/>
      <c r="L9" s="3960"/>
      <c r="M9" s="3960"/>
      <c r="N9" s="3961"/>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3962" t="s">
        <v>93</v>
      </c>
      <c r="Q10" s="3963"/>
      <c r="R10" s="3963"/>
      <c r="S10" s="3963"/>
      <c r="T10" s="47" t="str">
        <f>LEFT(E89,1)</f>
        <v>Ａ</v>
      </c>
      <c r="U10" s="3954" t="s">
        <v>94</v>
      </c>
      <c r="V10" s="3954"/>
      <c r="W10" s="3954"/>
      <c r="X10" s="395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・越境樹木の伐採
　市営墓園西側斜面樹木：Ａ工区（伐採３本、剪定１本）、Ｂ工区（伐採１本、剪定１本）、陸上自衛隊朝霞駐屯地への越境樹木２０本、市場坂通りへの越境樹木１８本を伐採及び剪定した。樹木は自然物であるため、突発的に伐採等の需要が生じる可能性がある。需要に応じ適宜対応したため、実施状況については計画以上に実施とした。
・境界石の補修工事
　１９か所（境界石２０本）を補修
・合葬墓実施設計及び設計工事
　合葬墓の設置が完了し、新たに約４，０００体埋蔵可能となった。</v>
      </c>
      <c r="U12" s="3937"/>
      <c r="V12" s="3937"/>
      <c r="W12" s="3937"/>
      <c r="X12" s="3938"/>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939" t="s">
        <v>96</v>
      </c>
      <c r="B14" s="3940"/>
      <c r="C14" s="3940"/>
      <c r="D14" s="3940"/>
      <c r="E14" s="3941" t="str">
        <f>E51</f>
        <v>□市が直接実施  □一部委託  ■全部委託・指定管理  □その他</v>
      </c>
      <c r="F14" s="3942"/>
      <c r="G14" s="3942"/>
      <c r="H14" s="3942"/>
      <c r="I14" s="3942"/>
      <c r="J14" s="3942"/>
      <c r="K14" s="3942"/>
      <c r="L14" s="3942"/>
      <c r="M14" s="3942"/>
      <c r="N14" s="3943"/>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939" t="s">
        <v>97</v>
      </c>
      <c r="B15" s="3940"/>
      <c r="C15" s="3940"/>
      <c r="D15" s="3940"/>
      <c r="E15" s="3941" t="str">
        <f>E52</f>
        <v>□国・県の制度　 □国・県の制度＋市独自の制度　 ■市独自の制度</v>
      </c>
      <c r="F15" s="3942"/>
      <c r="G15" s="3942"/>
      <c r="H15" s="3942"/>
      <c r="I15" s="3942"/>
      <c r="J15" s="3942"/>
      <c r="K15" s="3942"/>
      <c r="L15" s="3942"/>
      <c r="M15" s="3942"/>
      <c r="N15" s="3943"/>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944" t="s">
        <v>98</v>
      </c>
      <c r="B16" s="3945"/>
      <c r="C16" s="3945"/>
      <c r="D16" s="3945"/>
      <c r="E16" s="3946" t="str">
        <f>E53</f>
        <v>新座市営墓園条例、新座市営墓園規則</v>
      </c>
      <c r="F16" s="3947"/>
      <c r="G16" s="3947"/>
      <c r="H16" s="3947"/>
      <c r="I16" s="3947"/>
      <c r="J16" s="3947"/>
      <c r="K16" s="3947"/>
      <c r="L16" s="3947"/>
      <c r="M16" s="3947"/>
      <c r="N16" s="3948"/>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87366000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24317000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63049000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82021500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5344500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0.9388263168738411</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越境樹木の伐採、境界石の補修工事、合葬墓実施設計（※）（令和４年度事業：６，０２８千円）、合葬墓設計工事を実施した。
※　新座市営墓園合葬墓設置工事設計委託料については、令和５年度実施予定の時期を前倒し、令和４年度から実施した。しかしながら令和４年度内の事業完了が困難であり、令和５年度へ繰り越したもの（金額：6,027,700円）。</v>
      </c>
      <c r="F26" s="136"/>
      <c r="G26" s="136"/>
      <c r="H26" s="136"/>
      <c r="I26" s="136"/>
      <c r="J26" s="136"/>
      <c r="K26" s="136"/>
      <c r="L26" s="136"/>
      <c r="M26" s="136"/>
      <c r="N26" s="137"/>
      <c r="O26" s="20"/>
      <c r="P26" s="3952" t="s">
        <v>118</v>
      </c>
      <c r="Q26" s="3953"/>
      <c r="R26" s="3953"/>
      <c r="S26" s="3964"/>
      <c r="T26" s="71" t="str">
        <f>E105</f>
        <v>樹木医による市営墓園内危険木調査で、枯れて倒木等の危険性が高い樹木が確認された。このため、必要性に応じて継続的に剪定伐採工事を行う必要がある。
また、市営墓園の区画ブロックにおいて、境界石及び門柱の崩れ等が発生している。補修対象基数が多いことから、毎年一定基数補修を行う予定である。
このため、今後の方向性は「現状のまま継続」とした。</v>
      </c>
      <c r="U26" s="3937"/>
      <c r="V26" s="3937"/>
      <c r="W26" s="3937"/>
      <c r="X26" s="3938"/>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越境樹木の伐採</v>
      </c>
      <c r="C33" s="131"/>
      <c r="D33" s="23" t="str">
        <f t="shared" ref="D33:E36" si="1">D70</f>
        <v>本</v>
      </c>
      <c r="E33" s="129">
        <f t="shared" si="1"/>
        <v>44</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境界石の補修工事</v>
      </c>
      <c r="C34" s="131"/>
      <c r="D34" s="23" t="str">
        <f t="shared" si="1"/>
        <v>本</v>
      </c>
      <c r="E34" s="129">
        <f t="shared" si="1"/>
        <v>20</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3976" t="s">
        <v>88</v>
      </c>
      <c r="B44" s="3977"/>
      <c r="C44" s="3977"/>
      <c r="D44" s="3977"/>
      <c r="E44" s="3978" t="s">
        <v>540</v>
      </c>
      <c r="F44" s="3979"/>
      <c r="G44" s="3979"/>
      <c r="H44" s="3979"/>
      <c r="I44" s="3979"/>
      <c r="J44" s="3979"/>
      <c r="K44" s="3979"/>
      <c r="L44" s="3979"/>
      <c r="M44" s="3979"/>
      <c r="N44" s="3980"/>
    </row>
    <row r="45" spans="1:35" ht="20.100000000000001" customHeight="1" x14ac:dyDescent="0.15">
      <c r="A45" s="3971" t="s">
        <v>89</v>
      </c>
      <c r="B45" s="3972"/>
      <c r="C45" s="3972"/>
      <c r="D45" s="3972"/>
      <c r="E45" s="3981" t="s">
        <v>353</v>
      </c>
      <c r="F45" s="3982"/>
      <c r="G45" s="3982"/>
      <c r="H45" s="3982"/>
      <c r="I45" s="3982"/>
      <c r="J45" s="3982"/>
      <c r="K45" s="3982"/>
      <c r="L45" s="3982"/>
      <c r="M45" s="3982"/>
      <c r="N45" s="3983"/>
    </row>
    <row r="46" spans="1:35" ht="20.100000000000001" customHeight="1" x14ac:dyDescent="0.15">
      <c r="A46" s="3965" t="s">
        <v>92</v>
      </c>
      <c r="B46" s="3966"/>
      <c r="C46" s="3966"/>
      <c r="D46" s="3967"/>
      <c r="E46" s="3968" t="s">
        <v>541</v>
      </c>
      <c r="F46" s="3969"/>
      <c r="G46" s="3969"/>
      <c r="H46" s="3969"/>
      <c r="I46" s="3969"/>
      <c r="J46" s="3969"/>
      <c r="K46" s="3969"/>
      <c r="L46" s="3969"/>
      <c r="M46" s="3969"/>
      <c r="N46" s="3970"/>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3971" t="s">
        <v>96</v>
      </c>
      <c r="B51" s="3972"/>
      <c r="C51" s="3972"/>
      <c r="D51" s="3972"/>
      <c r="E51" s="3973" t="str">
        <f>AA52 &amp; "市が直接実施  " &amp; AB52  &amp; "一部委託  "  &amp; AC52 &amp; "全部委託・指定管理  " &amp; AD52 &amp; "その他"</f>
        <v>□市が直接実施  □一部委託  ■全部委託・指定管理  □その他</v>
      </c>
      <c r="F51" s="3974"/>
      <c r="G51" s="3974"/>
      <c r="H51" s="3974"/>
      <c r="I51" s="3974"/>
      <c r="J51" s="3974"/>
      <c r="K51" s="3974"/>
      <c r="L51" s="3974"/>
      <c r="M51" s="3974"/>
      <c r="N51" s="3975"/>
    </row>
    <row r="52" spans="1:40" ht="20.100000000000001" customHeight="1" x14ac:dyDescent="0.15">
      <c r="A52" s="3971" t="s">
        <v>97</v>
      </c>
      <c r="B52" s="3972"/>
      <c r="C52" s="3972"/>
      <c r="D52" s="3972"/>
      <c r="E52" s="3973" t="str">
        <f>AA53 &amp; "国・県の制度　 " &amp; AB53  &amp; "国・県の制度＋市独自の制度　 "  &amp; AC53  &amp; "市独自の制度"</f>
        <v>□国・県の制度　 □国・県の制度＋市独自の制度　 ■市独自の制度</v>
      </c>
      <c r="F52" s="3974"/>
      <c r="G52" s="3974"/>
      <c r="H52" s="3974"/>
      <c r="I52" s="3974"/>
      <c r="J52" s="3974"/>
      <c r="K52" s="3974"/>
      <c r="L52" s="3974"/>
      <c r="M52" s="3974"/>
      <c r="N52" s="3975"/>
      <c r="AA52" s="10" t="s">
        <v>127</v>
      </c>
      <c r="AB52" s="10" t="s">
        <v>127</v>
      </c>
      <c r="AC52" s="10" t="s">
        <v>126</v>
      </c>
      <c r="AD52" s="10" t="s">
        <v>127</v>
      </c>
    </row>
    <row r="53" spans="1:40" ht="20.100000000000001" customHeight="1" thickBot="1" x14ac:dyDescent="0.2">
      <c r="A53" s="3984" t="s">
        <v>98</v>
      </c>
      <c r="B53" s="3985"/>
      <c r="C53" s="3985"/>
      <c r="D53" s="3985"/>
      <c r="E53" s="3986" t="s">
        <v>535</v>
      </c>
      <c r="F53" s="3987"/>
      <c r="G53" s="3987"/>
      <c r="H53" s="3987"/>
      <c r="I53" s="3987"/>
      <c r="J53" s="3987"/>
      <c r="K53" s="3987"/>
      <c r="L53" s="3987"/>
      <c r="M53" s="3987"/>
      <c r="N53" s="3988"/>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87366000</v>
      </c>
      <c r="F57" s="122"/>
      <c r="G57" s="122">
        <f>IFERROR(HLOOKUP($AF$38,$AA$56:$AI$57,2,FALSE)*1000,"")</f>
        <v>8215000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18221</v>
      </c>
      <c r="AE57" s="25">
        <v>87366</v>
      </c>
      <c r="AF57" s="25">
        <v>8215</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24317000</v>
      </c>
      <c r="G58" s="17"/>
      <c r="H58" s="18">
        <f>IFERROR(G57-H59,"")</f>
        <v>0</v>
      </c>
      <c r="I58" s="17"/>
      <c r="J58" s="18">
        <f>IFERROR(I57-J59,"")</f>
        <v>0</v>
      </c>
      <c r="K58" s="17"/>
      <c r="L58" s="18">
        <f>IFERROR(K57-L59,"")</f>
        <v>0</v>
      </c>
      <c r="M58" s="17"/>
      <c r="N58" s="19">
        <f>IFERROR(M57-N59,"")</f>
        <v>0</v>
      </c>
      <c r="AA58" s="25">
        <v>0</v>
      </c>
      <c r="AB58" s="25">
        <v>0</v>
      </c>
      <c r="AC58" s="25">
        <v>0</v>
      </c>
      <c r="AD58" s="25">
        <v>0</v>
      </c>
      <c r="AE58" s="25">
        <v>82021500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63049000</v>
      </c>
      <c r="G59" s="17"/>
      <c r="H59" s="18">
        <f>IFERROR(HLOOKUP($AF$38,$AA$60:$AI$61,2,FALSE)*1000,"")</f>
        <v>8215000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82021500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5344500</v>
      </c>
      <c r="F61" s="122"/>
      <c r="G61" s="122">
        <f>IFERROR(G57-G60,"")</f>
        <v>8215000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10319</v>
      </c>
      <c r="AE61" s="26">
        <f t="shared" si="2"/>
        <v>63049</v>
      </c>
      <c r="AF61" s="26">
        <f t="shared" si="2"/>
        <v>8215</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0.9388263168738411</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542</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3049</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543</v>
      </c>
      <c r="C70" s="131"/>
      <c r="D70" s="28" t="s">
        <v>544</v>
      </c>
      <c r="E70" s="173">
        <f>IFERROR(HLOOKUP($AE$38,$AA$76:$AI$80,2,FALSE),"")</f>
        <v>44</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10319</v>
      </c>
      <c r="AE70" s="27">
        <v>0</v>
      </c>
      <c r="AF70" s="27">
        <v>8215</v>
      </c>
      <c r="AG70" s="27">
        <v>0</v>
      </c>
      <c r="AH70" s="27">
        <v>0</v>
      </c>
      <c r="AI70" s="27">
        <v>0</v>
      </c>
      <c r="AJ70" s="10" t="s">
        <v>129</v>
      </c>
      <c r="AL70" s="10" t="s">
        <v>129</v>
      </c>
      <c r="AN70" s="10" t="s">
        <v>129</v>
      </c>
    </row>
    <row r="71" spans="1:40" ht="20.100000000000001" customHeight="1" x14ac:dyDescent="0.15">
      <c r="A71" s="67"/>
      <c r="B71" s="131" t="s">
        <v>545</v>
      </c>
      <c r="C71" s="131"/>
      <c r="D71" s="28" t="s">
        <v>544</v>
      </c>
      <c r="E71" s="173">
        <f>IFERROR(HLOOKUP($AE$38,$AA$76:$AI$80,3,FALSE),"")</f>
        <v>20</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60000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44</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20</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366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3989" t="s">
        <v>86</v>
      </c>
      <c r="B85" s="3990"/>
      <c r="C85" s="3990"/>
      <c r="D85" s="3990"/>
      <c r="E85" s="175" t="s">
        <v>217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3989" t="s">
        <v>90</v>
      </c>
      <c r="B87" s="3990"/>
      <c r="C87" s="3990"/>
      <c r="D87" s="3990"/>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4000" t="s">
        <v>93</v>
      </c>
      <c r="B89" s="4001"/>
      <c r="C89" s="4001"/>
      <c r="D89" s="4001"/>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3989" t="s">
        <v>95</v>
      </c>
      <c r="B91" s="3990"/>
      <c r="C91" s="3990"/>
      <c r="D91" s="3991"/>
      <c r="E91" s="190" t="s">
        <v>546</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3989" t="s">
        <v>107</v>
      </c>
      <c r="B98" s="3990"/>
      <c r="C98" s="3990"/>
      <c r="D98" s="3991"/>
      <c r="E98" s="3995" t="s">
        <v>141</v>
      </c>
      <c r="F98" s="3996"/>
      <c r="G98" s="3997" t="s">
        <v>108</v>
      </c>
      <c r="H98" s="3998"/>
      <c r="I98" s="3998"/>
      <c r="J98" s="3998"/>
      <c r="K98" s="3998"/>
      <c r="L98" s="3998"/>
      <c r="M98" s="3998"/>
      <c r="N98" s="3999"/>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3989" t="s">
        <v>118</v>
      </c>
      <c r="B105" s="3990"/>
      <c r="C105" s="3990"/>
      <c r="D105" s="3991"/>
      <c r="E105" s="3992" t="s">
        <v>547</v>
      </c>
      <c r="F105" s="3993"/>
      <c r="G105" s="3993"/>
      <c r="H105" s="3993"/>
      <c r="I105" s="3993"/>
      <c r="J105" s="3993"/>
      <c r="K105" s="3993"/>
      <c r="L105" s="3993"/>
      <c r="M105" s="3993"/>
      <c r="N105" s="3994"/>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4000" t="s">
        <v>82</v>
      </c>
      <c r="Q4" s="4001"/>
      <c r="R4" s="4001"/>
      <c r="S4" s="4001"/>
      <c r="T4" s="47" t="str">
        <f>LEFT(E83,1)</f>
        <v>Ａ</v>
      </c>
      <c r="U4" s="4002" t="s">
        <v>83</v>
      </c>
      <c r="V4" s="4002"/>
      <c r="W4" s="4002"/>
      <c r="X4" s="4003"/>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3989" t="s">
        <v>86</v>
      </c>
      <c r="Q6" s="3990"/>
      <c r="R6" s="3990"/>
      <c r="S6" s="3990"/>
      <c r="T6" s="47" t="str">
        <f>LEFT(E85,1)</f>
        <v>Ｂ</v>
      </c>
      <c r="U6" s="4002" t="s">
        <v>87</v>
      </c>
      <c r="V6" s="4002"/>
      <c r="W6" s="4002"/>
      <c r="X6" s="4003"/>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4004" t="s">
        <v>88</v>
      </c>
      <c r="B7" s="4005"/>
      <c r="C7" s="4005"/>
      <c r="D7" s="4005"/>
      <c r="E7" s="4006" t="str">
        <f t="shared" si="0"/>
        <v>集会施設管理</v>
      </c>
      <c r="F7" s="4007"/>
      <c r="G7" s="4007"/>
      <c r="H7" s="4007"/>
      <c r="I7" s="4007"/>
      <c r="J7" s="4007"/>
      <c r="K7" s="4007"/>
      <c r="L7" s="4007"/>
      <c r="M7" s="4007"/>
      <c r="N7" s="4008"/>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4011" t="s">
        <v>89</v>
      </c>
      <c r="B8" s="4012"/>
      <c r="C8" s="4012"/>
      <c r="D8" s="4012"/>
      <c r="E8" s="4021" t="str">
        <f t="shared" si="0"/>
        <v>環境課</v>
      </c>
      <c r="F8" s="4022"/>
      <c r="G8" s="4022"/>
      <c r="H8" s="4022"/>
      <c r="I8" s="4022"/>
      <c r="J8" s="4022"/>
      <c r="K8" s="4022"/>
      <c r="L8" s="4022"/>
      <c r="M8" s="4022"/>
      <c r="N8" s="4023"/>
      <c r="P8" s="4024" t="s">
        <v>90</v>
      </c>
      <c r="Q8" s="4025"/>
      <c r="R8" s="4025"/>
      <c r="S8" s="4025"/>
      <c r="T8" s="94" t="str">
        <f>LEFT(E87,1)</f>
        <v>Ａ</v>
      </c>
      <c r="U8" s="4026" t="s">
        <v>91</v>
      </c>
      <c r="V8" s="4026"/>
      <c r="W8" s="4026"/>
      <c r="X8" s="402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4028" t="s">
        <v>92</v>
      </c>
      <c r="B9" s="4029"/>
      <c r="C9" s="4029"/>
      <c r="D9" s="4030"/>
      <c r="E9" s="4031" t="str">
        <f t="shared" si="0"/>
        <v>市営墓園の集会施設（斎場、和室、洋室、安置室等）に係る維持管理を行う。
新座メモリアルグループを指定管理者とする（令和４年度～令和８年度）。</v>
      </c>
      <c r="F9" s="4032"/>
      <c r="G9" s="4032"/>
      <c r="H9" s="4032"/>
      <c r="I9" s="4032"/>
      <c r="J9" s="4032"/>
      <c r="K9" s="4032"/>
      <c r="L9" s="4032"/>
      <c r="M9" s="4032"/>
      <c r="N9" s="4033"/>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4034" t="s">
        <v>93</v>
      </c>
      <c r="Q10" s="4035"/>
      <c r="R10" s="4035"/>
      <c r="S10" s="4035"/>
      <c r="T10" s="47" t="str">
        <f>LEFT(E89,1)</f>
        <v>Ｂ</v>
      </c>
      <c r="U10" s="4026" t="s">
        <v>94</v>
      </c>
      <c r="V10" s="4026"/>
      <c r="W10" s="4026"/>
      <c r="X10" s="402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・集会施設の維持管理：大きな問題はなく、維持管理が行われた。
・市営墓園駐輪場屋根修繕：平成３０年度に発生した台風によって、駐輪場の屋根が吹き飛ばされたため、１式設置した。
・市営墓園池の循環排水ポンプ交換工事：令和５年度に循環排水ポンプが故障したため、故障したポンプの交換工事を行った。
施設の修繕については、自然災害や老朽化により突発的に生じたたものであった。このような修繕を含む集会施設の維持管理は、使用権利者の安全を考慮すると必要性があることから、上記の評価とした。</v>
      </c>
      <c r="U12" s="4009"/>
      <c r="V12" s="4009"/>
      <c r="W12" s="4009"/>
      <c r="X12" s="40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4011" t="s">
        <v>96</v>
      </c>
      <c r="B14" s="4012"/>
      <c r="C14" s="4012"/>
      <c r="D14" s="4012"/>
      <c r="E14" s="4013" t="str">
        <f>E51</f>
        <v>□市が直接実施  □一部委託  ■全部委託・指定管理  □その他</v>
      </c>
      <c r="F14" s="4014"/>
      <c r="G14" s="4014"/>
      <c r="H14" s="4014"/>
      <c r="I14" s="4014"/>
      <c r="J14" s="4014"/>
      <c r="K14" s="4014"/>
      <c r="L14" s="4014"/>
      <c r="M14" s="4014"/>
      <c r="N14" s="4015"/>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4011" t="s">
        <v>97</v>
      </c>
      <c r="B15" s="4012"/>
      <c r="C15" s="4012"/>
      <c r="D15" s="4012"/>
      <c r="E15" s="4013" t="str">
        <f>E52</f>
        <v>□国・県の制度　 □国・県の制度＋市独自の制度　 ■市独自の制度</v>
      </c>
      <c r="F15" s="4014"/>
      <c r="G15" s="4014"/>
      <c r="H15" s="4014"/>
      <c r="I15" s="4014"/>
      <c r="J15" s="4014"/>
      <c r="K15" s="4014"/>
      <c r="L15" s="4014"/>
      <c r="M15" s="4014"/>
      <c r="N15" s="4015"/>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4016" t="s">
        <v>98</v>
      </c>
      <c r="B16" s="4017"/>
      <c r="C16" s="4017"/>
      <c r="D16" s="4017"/>
      <c r="E16" s="4018" t="str">
        <f>E53</f>
        <v>新座市営墓園条例、新座市営墓園規則</v>
      </c>
      <c r="F16" s="4019"/>
      <c r="G16" s="4019"/>
      <c r="H16" s="4019"/>
      <c r="I16" s="4019"/>
      <c r="J16" s="4019"/>
      <c r="K16" s="4019"/>
      <c r="L16" s="4019"/>
      <c r="M16" s="4019"/>
      <c r="N16" s="4020"/>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Ⅲ</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35312000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21230000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14082000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35270360</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41640</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0.99882079746261898</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指定管理者による、市営墓園の集会施設に係る維持管理を実施した。また、維持管理に伴い施設内の空調機器を借上げた。</v>
      </c>
      <c r="F26" s="136"/>
      <c r="G26" s="136"/>
      <c r="H26" s="136"/>
      <c r="I26" s="136"/>
      <c r="J26" s="136"/>
      <c r="K26" s="136"/>
      <c r="L26" s="136"/>
      <c r="M26" s="136"/>
      <c r="N26" s="137"/>
      <c r="O26" s="20"/>
      <c r="P26" s="4024" t="s">
        <v>118</v>
      </c>
      <c r="Q26" s="4025"/>
      <c r="R26" s="4025"/>
      <c r="S26" s="4036"/>
      <c r="T26" s="71" t="str">
        <f>E105</f>
        <v>引き続き、指定管理者による市営墓園の集会施設に係る維持管理を行う。
また、新座市営墓園の集会施設は老朽化している箇所が多いため、修繕が必要な箇所が判明した場合には、適宜修繕を行う必要がある。
このため、今後の方向性としては「現状のまま継続」とした。</v>
      </c>
      <c r="U26" s="4009"/>
      <c r="V26" s="4009"/>
      <c r="W26" s="4009"/>
      <c r="X26" s="4010"/>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市営墓園駐輪場屋根修繕</v>
      </c>
      <c r="C33" s="131"/>
      <c r="D33" s="23" t="str">
        <f t="shared" ref="D33:E36" si="1">D70</f>
        <v>式</v>
      </c>
      <c r="E33" s="129">
        <f t="shared" si="1"/>
        <v>1</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市営墓園池の循環排水ポンプ交換工事</v>
      </c>
      <c r="C34" s="131"/>
      <c r="D34" s="23" t="str">
        <f t="shared" si="1"/>
        <v>台</v>
      </c>
      <c r="E34" s="129">
        <f t="shared" si="1"/>
        <v>1</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4048" t="s">
        <v>88</v>
      </c>
      <c r="B44" s="4049"/>
      <c r="C44" s="4049"/>
      <c r="D44" s="4049"/>
      <c r="E44" s="4050" t="s">
        <v>548</v>
      </c>
      <c r="F44" s="4051"/>
      <c r="G44" s="4051"/>
      <c r="H44" s="4051"/>
      <c r="I44" s="4051"/>
      <c r="J44" s="4051"/>
      <c r="K44" s="4051"/>
      <c r="L44" s="4051"/>
      <c r="M44" s="4051"/>
      <c r="N44" s="4052"/>
    </row>
    <row r="45" spans="1:35" ht="20.100000000000001" customHeight="1" x14ac:dyDescent="0.15">
      <c r="A45" s="4043" t="s">
        <v>89</v>
      </c>
      <c r="B45" s="4044"/>
      <c r="C45" s="4044"/>
      <c r="D45" s="4044"/>
      <c r="E45" s="4053" t="s">
        <v>353</v>
      </c>
      <c r="F45" s="4054"/>
      <c r="G45" s="4054"/>
      <c r="H45" s="4054"/>
      <c r="I45" s="4054"/>
      <c r="J45" s="4054"/>
      <c r="K45" s="4054"/>
      <c r="L45" s="4054"/>
      <c r="M45" s="4054"/>
      <c r="N45" s="4055"/>
    </row>
    <row r="46" spans="1:35" ht="20.100000000000001" customHeight="1" x14ac:dyDescent="0.15">
      <c r="A46" s="4037" t="s">
        <v>92</v>
      </c>
      <c r="B46" s="4038"/>
      <c r="C46" s="4038"/>
      <c r="D46" s="4039"/>
      <c r="E46" s="4040" t="s">
        <v>549</v>
      </c>
      <c r="F46" s="4041"/>
      <c r="G46" s="4041"/>
      <c r="H46" s="4041"/>
      <c r="I46" s="4041"/>
      <c r="J46" s="4041"/>
      <c r="K46" s="4041"/>
      <c r="L46" s="4041"/>
      <c r="M46" s="4041"/>
      <c r="N46" s="4042"/>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4043" t="s">
        <v>96</v>
      </c>
      <c r="B51" s="4044"/>
      <c r="C51" s="4044"/>
      <c r="D51" s="4044"/>
      <c r="E51" s="4045" t="str">
        <f>AA52 &amp; "市が直接実施  " &amp; AB52  &amp; "一部委託  "  &amp; AC52 &amp; "全部委託・指定管理  " &amp; AD52 &amp; "その他"</f>
        <v>□市が直接実施  □一部委託  ■全部委託・指定管理  □その他</v>
      </c>
      <c r="F51" s="4046"/>
      <c r="G51" s="4046"/>
      <c r="H51" s="4046"/>
      <c r="I51" s="4046"/>
      <c r="J51" s="4046"/>
      <c r="K51" s="4046"/>
      <c r="L51" s="4046"/>
      <c r="M51" s="4046"/>
      <c r="N51" s="4047"/>
    </row>
    <row r="52" spans="1:40" ht="20.100000000000001" customHeight="1" x14ac:dyDescent="0.15">
      <c r="A52" s="4043" t="s">
        <v>97</v>
      </c>
      <c r="B52" s="4044"/>
      <c r="C52" s="4044"/>
      <c r="D52" s="4044"/>
      <c r="E52" s="4045" t="str">
        <f>AA53 &amp; "国・県の制度　 " &amp; AB53  &amp; "国・県の制度＋市独自の制度　 "  &amp; AC53  &amp; "市独自の制度"</f>
        <v>□国・県の制度　 □国・県の制度＋市独自の制度　 ■市独自の制度</v>
      </c>
      <c r="F52" s="4046"/>
      <c r="G52" s="4046"/>
      <c r="H52" s="4046"/>
      <c r="I52" s="4046"/>
      <c r="J52" s="4046"/>
      <c r="K52" s="4046"/>
      <c r="L52" s="4046"/>
      <c r="M52" s="4046"/>
      <c r="N52" s="4047"/>
      <c r="AA52" s="10" t="s">
        <v>127</v>
      </c>
      <c r="AB52" s="10" t="s">
        <v>127</v>
      </c>
      <c r="AC52" s="10" t="s">
        <v>126</v>
      </c>
      <c r="AD52" s="10" t="s">
        <v>127</v>
      </c>
    </row>
    <row r="53" spans="1:40" ht="20.100000000000001" customHeight="1" thickBot="1" x14ac:dyDescent="0.2">
      <c r="A53" s="4056" t="s">
        <v>98</v>
      </c>
      <c r="B53" s="4057"/>
      <c r="C53" s="4057"/>
      <c r="D53" s="4057"/>
      <c r="E53" s="4058" t="s">
        <v>535</v>
      </c>
      <c r="F53" s="4059"/>
      <c r="G53" s="4059"/>
      <c r="H53" s="4059"/>
      <c r="I53" s="4059"/>
      <c r="J53" s="4059"/>
      <c r="K53" s="4059"/>
      <c r="L53" s="4059"/>
      <c r="M53" s="4059"/>
      <c r="N53" s="4060"/>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35312000</v>
      </c>
      <c r="F57" s="122"/>
      <c r="G57" s="122">
        <f>IFERROR(HLOOKUP($AF$38,$AA$56:$AI$57,2,FALSE)*1000,"")</f>
        <v>38326000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35301</v>
      </c>
      <c r="AE57" s="25">
        <v>35312</v>
      </c>
      <c r="AF57" s="25">
        <v>38326</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21230000</v>
      </c>
      <c r="G58" s="17"/>
      <c r="H58" s="18">
        <f>IFERROR(G57-H59,"")</f>
        <v>23095000</v>
      </c>
      <c r="I58" s="17"/>
      <c r="J58" s="18">
        <f>IFERROR(I57-J59,"")</f>
        <v>0</v>
      </c>
      <c r="K58" s="17"/>
      <c r="L58" s="18">
        <f>IFERROR(K57-L59,"")</f>
        <v>0</v>
      </c>
      <c r="M58" s="17"/>
      <c r="N58" s="19">
        <f>IFERROR(M57-N59,"")</f>
        <v>0</v>
      </c>
      <c r="AA58" s="25">
        <v>0</v>
      </c>
      <c r="AB58" s="25">
        <v>0</v>
      </c>
      <c r="AC58" s="25">
        <v>0</v>
      </c>
      <c r="AD58" s="25">
        <v>22785476</v>
      </c>
      <c r="AE58" s="25">
        <v>35270360</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14082000</v>
      </c>
      <c r="G59" s="17"/>
      <c r="H59" s="18">
        <f>IFERROR(HLOOKUP($AF$38,$AA$60:$AI$61,2,FALSE)*1000,"")</f>
        <v>15231000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35270360</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41640</v>
      </c>
      <c r="F61" s="122"/>
      <c r="G61" s="122">
        <f>IFERROR(G57-G60,"")</f>
        <v>38326000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13212</v>
      </c>
      <c r="AE61" s="26">
        <f t="shared" si="2"/>
        <v>14082</v>
      </c>
      <c r="AF61" s="26">
        <f t="shared" si="2"/>
        <v>15231</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0.99882079746261898</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550</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13212</v>
      </c>
      <c r="AE64" s="27">
        <v>14082</v>
      </c>
      <c r="AF64" s="27">
        <v>15231</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551</v>
      </c>
      <c r="C70" s="131"/>
      <c r="D70" s="28" t="s">
        <v>552</v>
      </c>
      <c r="E70" s="173">
        <f>IFERROR(HLOOKUP($AE$38,$AA$76:$AI$80,2,FALSE),"")</f>
        <v>1</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553</v>
      </c>
      <c r="C71" s="131"/>
      <c r="D71" s="28" t="s">
        <v>554</v>
      </c>
      <c r="E71" s="173">
        <f>IFERROR(HLOOKUP($AE$38,$AA$76:$AI$80,3,FALSE),"")</f>
        <v>1</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1</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1</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366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4061" t="s">
        <v>86</v>
      </c>
      <c r="B85" s="4062"/>
      <c r="C85" s="4062"/>
      <c r="D85" s="4062"/>
      <c r="E85" s="175" t="s">
        <v>137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4061" t="s">
        <v>90</v>
      </c>
      <c r="B87" s="4062"/>
      <c r="C87" s="4062"/>
      <c r="D87" s="4062"/>
      <c r="E87" s="175" t="s">
        <v>138</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4072" t="s">
        <v>93</v>
      </c>
      <c r="B89" s="4073"/>
      <c r="C89" s="4073"/>
      <c r="D89" s="4073"/>
      <c r="E89" s="175" t="s">
        <v>150</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4061" t="s">
        <v>95</v>
      </c>
      <c r="B91" s="4062"/>
      <c r="C91" s="4062"/>
      <c r="D91" s="4063"/>
      <c r="E91" s="190" t="s">
        <v>555</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4061" t="s">
        <v>107</v>
      </c>
      <c r="B98" s="4062"/>
      <c r="C98" s="4062"/>
      <c r="D98" s="4063"/>
      <c r="E98" s="4067" t="s">
        <v>141</v>
      </c>
      <c r="F98" s="4068"/>
      <c r="G98" s="4069" t="s">
        <v>108</v>
      </c>
      <c r="H98" s="4070"/>
      <c r="I98" s="4070"/>
      <c r="J98" s="4070"/>
      <c r="K98" s="4070"/>
      <c r="L98" s="4070"/>
      <c r="M98" s="4070"/>
      <c r="N98" s="4071"/>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4061" t="s">
        <v>118</v>
      </c>
      <c r="B105" s="4062"/>
      <c r="C105" s="4062"/>
      <c r="D105" s="4063"/>
      <c r="E105" s="4064" t="s">
        <v>556</v>
      </c>
      <c r="F105" s="4065"/>
      <c r="G105" s="4065"/>
      <c r="H105" s="4065"/>
      <c r="I105" s="4065"/>
      <c r="J105" s="4065"/>
      <c r="K105" s="4065"/>
      <c r="L105" s="4065"/>
      <c r="M105" s="4065"/>
      <c r="N105" s="4066"/>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58" t="str">
        <f>A39</f>
        <v>第５次新座市総合計画実施計画　事務事業評価シート
（対象：令和５年度実施事業）</v>
      </c>
      <c r="B1" s="58"/>
      <c r="C1" s="58"/>
      <c r="D1" s="58"/>
      <c r="E1" s="58"/>
      <c r="F1" s="58"/>
      <c r="G1" s="58"/>
      <c r="H1" s="58"/>
      <c r="I1" s="58"/>
      <c r="J1" s="58"/>
      <c r="K1" s="58"/>
      <c r="L1" s="58"/>
      <c r="M1" s="58"/>
      <c r="N1" s="58"/>
      <c r="O1" s="58"/>
      <c r="P1" s="58"/>
      <c r="Q1" s="58"/>
      <c r="R1" s="58"/>
      <c r="S1" s="58"/>
      <c r="T1" s="58"/>
      <c r="U1" s="58"/>
      <c r="V1" s="58"/>
      <c r="W1" s="58"/>
      <c r="X1" s="58"/>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9" t="s">
        <v>79</v>
      </c>
      <c r="B3" s="60"/>
      <c r="C3" s="60"/>
      <c r="D3" s="60"/>
      <c r="E3" s="60"/>
      <c r="F3" s="60"/>
      <c r="G3" s="60"/>
      <c r="H3" s="60"/>
      <c r="I3" s="60"/>
      <c r="J3" s="60"/>
      <c r="K3" s="60"/>
      <c r="L3" s="60"/>
      <c r="M3" s="60"/>
      <c r="N3" s="61"/>
      <c r="P3" s="59" t="s">
        <v>80</v>
      </c>
      <c r="Q3" s="60"/>
      <c r="R3" s="60"/>
      <c r="S3" s="60"/>
      <c r="T3" s="62"/>
      <c r="U3" s="60"/>
      <c r="V3" s="60"/>
      <c r="W3" s="60"/>
      <c r="X3" s="61"/>
    </row>
    <row r="4" spans="1:52" s="12" customFormat="1" ht="18.75" customHeight="1" thickTop="1" x14ac:dyDescent="0.15">
      <c r="A4" s="39" t="s">
        <v>81</v>
      </c>
      <c r="B4" s="40"/>
      <c r="C4" s="40"/>
      <c r="D4" s="40"/>
      <c r="E4" s="41" t="str">
        <f t="shared" ref="E4:E9" si="0">E41</f>
        <v>第4章　基本政策４　にぎわいと環境が調和するまち【市民生活】</v>
      </c>
      <c r="F4" s="41"/>
      <c r="G4" s="41"/>
      <c r="H4" s="41"/>
      <c r="I4" s="41"/>
      <c r="J4" s="41"/>
      <c r="K4" s="41"/>
      <c r="L4" s="41"/>
      <c r="M4" s="41"/>
      <c r="N4" s="42"/>
      <c r="P4" s="4072" t="s">
        <v>82</v>
      </c>
      <c r="Q4" s="4073"/>
      <c r="R4" s="4073"/>
      <c r="S4" s="4073"/>
      <c r="T4" s="47" t="str">
        <f>LEFT(E83,1)</f>
        <v>Ｂ</v>
      </c>
      <c r="U4" s="4074" t="s">
        <v>83</v>
      </c>
      <c r="V4" s="4074"/>
      <c r="W4" s="4074"/>
      <c r="X4" s="4075"/>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39" t="s">
        <v>84</v>
      </c>
      <c r="B5" s="40"/>
      <c r="C5" s="40"/>
      <c r="D5" s="40"/>
      <c r="E5" s="41" t="str">
        <f t="shared" si="0"/>
        <v>第4節　生活環境</v>
      </c>
      <c r="F5" s="41"/>
      <c r="G5" s="41"/>
      <c r="H5" s="41"/>
      <c r="I5" s="41"/>
      <c r="J5" s="41"/>
      <c r="K5" s="41"/>
      <c r="L5" s="41"/>
      <c r="M5" s="41"/>
      <c r="N5" s="42"/>
      <c r="P5" s="65"/>
      <c r="Q5" s="66"/>
      <c r="R5" s="66"/>
      <c r="S5" s="66"/>
      <c r="T5" s="48"/>
      <c r="U5" s="51"/>
      <c r="V5" s="51"/>
      <c r="W5" s="51"/>
      <c r="X5" s="52"/>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39" t="s">
        <v>85</v>
      </c>
      <c r="B6" s="40"/>
      <c r="C6" s="40"/>
      <c r="D6" s="40"/>
      <c r="E6" s="41" t="str">
        <f t="shared" si="0"/>
        <v>施策１　安全で快適な環境の創出</v>
      </c>
      <c r="F6" s="41"/>
      <c r="G6" s="41"/>
      <c r="H6" s="41"/>
      <c r="I6" s="41"/>
      <c r="J6" s="41"/>
      <c r="K6" s="41"/>
      <c r="L6" s="41"/>
      <c r="M6" s="41"/>
      <c r="N6" s="42"/>
      <c r="P6" s="4061" t="s">
        <v>86</v>
      </c>
      <c r="Q6" s="4062"/>
      <c r="R6" s="4062"/>
      <c r="S6" s="4062"/>
      <c r="T6" s="47" t="str">
        <f>LEFT(E85,1)</f>
        <v>Ａ</v>
      </c>
      <c r="U6" s="4074" t="s">
        <v>87</v>
      </c>
      <c r="V6" s="4074"/>
      <c r="W6" s="4074"/>
      <c r="X6" s="4075"/>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4076" t="s">
        <v>88</v>
      </c>
      <c r="B7" s="4077"/>
      <c r="C7" s="4077"/>
      <c r="D7" s="4077"/>
      <c r="E7" s="4078" t="str">
        <f t="shared" si="0"/>
        <v>広域行政</v>
      </c>
      <c r="F7" s="4079"/>
      <c r="G7" s="4079"/>
      <c r="H7" s="4079"/>
      <c r="I7" s="4079"/>
      <c r="J7" s="4079"/>
      <c r="K7" s="4079"/>
      <c r="L7" s="4079"/>
      <c r="M7" s="4079"/>
      <c r="N7" s="4080"/>
      <c r="P7" s="45"/>
      <c r="Q7" s="46"/>
      <c r="R7" s="46"/>
      <c r="S7" s="46"/>
      <c r="T7" s="48"/>
      <c r="U7" s="51"/>
      <c r="V7" s="51"/>
      <c r="W7" s="51"/>
      <c r="X7" s="52"/>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4083" t="s">
        <v>89</v>
      </c>
      <c r="B8" s="4084"/>
      <c r="C8" s="4084"/>
      <c r="D8" s="4084"/>
      <c r="E8" s="4093" t="str">
        <f t="shared" si="0"/>
        <v>政策課</v>
      </c>
      <c r="F8" s="4094"/>
      <c r="G8" s="4094"/>
      <c r="H8" s="4094"/>
      <c r="I8" s="4094"/>
      <c r="J8" s="4094"/>
      <c r="K8" s="4094"/>
      <c r="L8" s="4094"/>
      <c r="M8" s="4094"/>
      <c r="N8" s="4095"/>
      <c r="P8" s="4096" t="s">
        <v>90</v>
      </c>
      <c r="Q8" s="4097"/>
      <c r="R8" s="4097"/>
      <c r="S8" s="4097"/>
      <c r="T8" s="94" t="str">
        <f>LEFT(E87,1)</f>
        <v>Ｂ</v>
      </c>
      <c r="U8" s="4098" t="s">
        <v>91</v>
      </c>
      <c r="V8" s="4098"/>
      <c r="W8" s="4098"/>
      <c r="X8" s="4099"/>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4100" t="s">
        <v>92</v>
      </c>
      <c r="B9" s="4101"/>
      <c r="C9" s="4101"/>
      <c r="D9" s="4102"/>
      <c r="E9" s="4103" t="str">
        <f t="shared" si="0"/>
        <v>朝霞地区４市において、４市共用の火葬場の設置に向け、任意の協議会を設置して検討を行う。</v>
      </c>
      <c r="F9" s="4104"/>
      <c r="G9" s="4104"/>
      <c r="H9" s="4104"/>
      <c r="I9" s="4104"/>
      <c r="J9" s="4104"/>
      <c r="K9" s="4104"/>
      <c r="L9" s="4104"/>
      <c r="M9" s="4104"/>
      <c r="N9" s="4105"/>
      <c r="P9" s="45"/>
      <c r="Q9" s="46"/>
      <c r="R9" s="46"/>
      <c r="S9" s="46"/>
      <c r="T9" s="94"/>
      <c r="U9" s="51"/>
      <c r="V9" s="51"/>
      <c r="W9" s="51"/>
      <c r="X9" s="52"/>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100"/>
      <c r="B10" s="101"/>
      <c r="C10" s="101"/>
      <c r="D10" s="102"/>
      <c r="E10" s="109"/>
      <c r="F10" s="110"/>
      <c r="G10" s="110"/>
      <c r="H10" s="110"/>
      <c r="I10" s="110"/>
      <c r="J10" s="110"/>
      <c r="K10" s="110"/>
      <c r="L10" s="110"/>
      <c r="M10" s="110"/>
      <c r="N10" s="111"/>
      <c r="P10" s="4106" t="s">
        <v>93</v>
      </c>
      <c r="Q10" s="4107"/>
      <c r="R10" s="4107"/>
      <c r="S10" s="4107"/>
      <c r="T10" s="47" t="str">
        <f>LEFT(E89,1)</f>
        <v>Ａ</v>
      </c>
      <c r="U10" s="4098" t="s">
        <v>94</v>
      </c>
      <c r="V10" s="4098"/>
      <c r="W10" s="4098"/>
      <c r="X10" s="4099"/>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100"/>
      <c r="B11" s="101"/>
      <c r="C11" s="101"/>
      <c r="D11" s="102"/>
      <c r="E11" s="109"/>
      <c r="F11" s="110"/>
      <c r="G11" s="110"/>
      <c r="H11" s="110"/>
      <c r="I11" s="110"/>
      <c r="J11" s="110"/>
      <c r="K11" s="110"/>
      <c r="L11" s="110"/>
      <c r="M11" s="110"/>
      <c r="N11" s="111"/>
      <c r="P11" s="65"/>
      <c r="Q11" s="66"/>
      <c r="R11" s="66"/>
      <c r="S11" s="66"/>
      <c r="T11" s="48"/>
      <c r="U11" s="51"/>
      <c r="V11" s="51"/>
      <c r="W11" s="51"/>
      <c r="X11" s="52"/>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100"/>
      <c r="B12" s="101"/>
      <c r="C12" s="101"/>
      <c r="D12" s="102"/>
      <c r="E12" s="109"/>
      <c r="F12" s="110"/>
      <c r="G12" s="110"/>
      <c r="H12" s="110"/>
      <c r="I12" s="110"/>
      <c r="J12" s="110"/>
      <c r="K12" s="110"/>
      <c r="L12" s="110"/>
      <c r="M12" s="110"/>
      <c r="N12" s="111"/>
      <c r="P12" s="67" t="s">
        <v>95</v>
      </c>
      <c r="Q12" s="68"/>
      <c r="R12" s="68"/>
      <c r="S12" s="68"/>
      <c r="T12" s="71" t="str">
        <f>E91</f>
        <v>令和５、６年度の２年間で策定予定の朝霞地区４市共用火葬場設置基本構想について、令和５年分作業は予定どおりの進捗となった。
また、定期的に協議会及び調整会議を行うことで、朝霞地区４市間で進捗の確認、課題の共有等を行うことができた。
早期の施設整備に向けて整備手法、スケジュール等効率的な進め方を検討していく必要がある。</v>
      </c>
      <c r="U12" s="4081"/>
      <c r="V12" s="4081"/>
      <c r="W12" s="4081"/>
      <c r="X12" s="4082"/>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03"/>
      <c r="B13" s="104"/>
      <c r="C13" s="104"/>
      <c r="D13" s="105"/>
      <c r="E13" s="112"/>
      <c r="F13" s="113"/>
      <c r="G13" s="113"/>
      <c r="H13" s="113"/>
      <c r="I13" s="113"/>
      <c r="J13" s="113"/>
      <c r="K13" s="113"/>
      <c r="L13" s="113"/>
      <c r="M13" s="113"/>
      <c r="N13" s="114"/>
      <c r="P13" s="67"/>
      <c r="Q13" s="68"/>
      <c r="R13" s="68"/>
      <c r="S13" s="68"/>
      <c r="T13" s="71"/>
      <c r="U13" s="74"/>
      <c r="V13" s="74"/>
      <c r="W13" s="74"/>
      <c r="X13" s="75"/>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4083" t="s">
        <v>96</v>
      </c>
      <c r="B14" s="4084"/>
      <c r="C14" s="4084"/>
      <c r="D14" s="4084"/>
      <c r="E14" s="4085" t="str">
        <f>E51</f>
        <v>□市が直接実施  ■一部委託  □全部委託・指定管理  □その他</v>
      </c>
      <c r="F14" s="4086"/>
      <c r="G14" s="4086"/>
      <c r="H14" s="4086"/>
      <c r="I14" s="4086"/>
      <c r="J14" s="4086"/>
      <c r="K14" s="4086"/>
      <c r="L14" s="4086"/>
      <c r="M14" s="4086"/>
      <c r="N14" s="4087"/>
      <c r="P14" s="67"/>
      <c r="Q14" s="68"/>
      <c r="R14" s="68"/>
      <c r="S14" s="68"/>
      <c r="T14" s="71"/>
      <c r="U14" s="74"/>
      <c r="V14" s="74"/>
      <c r="W14" s="74"/>
      <c r="X14" s="75"/>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4083" t="s">
        <v>97</v>
      </c>
      <c r="B15" s="4084"/>
      <c r="C15" s="4084"/>
      <c r="D15" s="4084"/>
      <c r="E15" s="4085" t="str">
        <f>E52</f>
        <v>□国・県の制度　 □国・県の制度＋市独自の制度　 ■市独自の制度</v>
      </c>
      <c r="F15" s="4086"/>
      <c r="G15" s="4086"/>
      <c r="H15" s="4086"/>
      <c r="I15" s="4086"/>
      <c r="J15" s="4086"/>
      <c r="K15" s="4086"/>
      <c r="L15" s="4086"/>
      <c r="M15" s="4086"/>
      <c r="N15" s="4087"/>
      <c r="P15" s="67"/>
      <c r="Q15" s="68"/>
      <c r="R15" s="68"/>
      <c r="S15" s="68"/>
      <c r="T15" s="71"/>
      <c r="U15" s="74"/>
      <c r="V15" s="74"/>
      <c r="W15" s="74"/>
      <c r="X15" s="75"/>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4088" t="s">
        <v>98</v>
      </c>
      <c r="B16" s="4089"/>
      <c r="C16" s="4089"/>
      <c r="D16" s="4089"/>
      <c r="E16" s="4090" t="str">
        <f>E53</f>
        <v>なし</v>
      </c>
      <c r="F16" s="4091"/>
      <c r="G16" s="4091"/>
      <c r="H16" s="4091"/>
      <c r="I16" s="4091"/>
      <c r="J16" s="4091"/>
      <c r="K16" s="4091"/>
      <c r="L16" s="4091"/>
      <c r="M16" s="4091"/>
      <c r="N16" s="4092"/>
      <c r="P16" s="69"/>
      <c r="Q16" s="70"/>
      <c r="R16" s="70"/>
      <c r="S16" s="70"/>
      <c r="T16" s="76"/>
      <c r="U16" s="77"/>
      <c r="V16" s="77"/>
      <c r="W16" s="77"/>
      <c r="X16" s="78"/>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9" t="s">
        <v>99</v>
      </c>
      <c r="B18" s="60"/>
      <c r="C18" s="60"/>
      <c r="D18" s="60"/>
      <c r="E18" s="60"/>
      <c r="F18" s="60"/>
      <c r="G18" s="60"/>
      <c r="H18" s="60"/>
      <c r="I18" s="60"/>
      <c r="J18" s="60"/>
      <c r="K18" s="60"/>
      <c r="L18" s="60"/>
      <c r="M18" s="60"/>
      <c r="N18" s="61"/>
      <c r="P18" s="59" t="s">
        <v>100</v>
      </c>
      <c r="Q18" s="60"/>
      <c r="R18" s="60"/>
      <c r="S18" s="60"/>
      <c r="T18" s="62"/>
      <c r="U18" s="60"/>
      <c r="V18" s="60"/>
      <c r="W18" s="60"/>
      <c r="X18" s="61"/>
      <c r="Z18" s="16"/>
    </row>
    <row r="19" spans="1:52" s="12" customFormat="1" ht="19.5" customHeight="1" thickTop="1" x14ac:dyDescent="0.15">
      <c r="A19" s="39" t="s">
        <v>101</v>
      </c>
      <c r="B19" s="40"/>
      <c r="C19" s="40"/>
      <c r="D19" s="40"/>
      <c r="E19" s="40" t="s">
        <v>102</v>
      </c>
      <c r="F19" s="40"/>
      <c r="G19" s="40" t="s">
        <v>103</v>
      </c>
      <c r="H19" s="40"/>
      <c r="I19" s="40" t="s">
        <v>104</v>
      </c>
      <c r="J19" s="40"/>
      <c r="K19" s="40" t="s">
        <v>105</v>
      </c>
      <c r="L19" s="40"/>
      <c r="M19" s="40" t="s">
        <v>106</v>
      </c>
      <c r="N19" s="117"/>
      <c r="P19" s="67" t="s">
        <v>107</v>
      </c>
      <c r="Q19" s="68"/>
      <c r="R19" s="68"/>
      <c r="S19" s="118"/>
      <c r="T19" s="119" t="str">
        <f>LEFT(E98,1)</f>
        <v>Ⅱ</v>
      </c>
      <c r="U19" s="123" t="s">
        <v>108</v>
      </c>
      <c r="V19" s="124"/>
      <c r="W19" s="124"/>
      <c r="X19" s="125"/>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67" t="s">
        <v>109</v>
      </c>
      <c r="B20" s="68" t="s">
        <v>110</v>
      </c>
      <c r="C20" s="68"/>
      <c r="D20" s="68"/>
      <c r="E20" s="122">
        <f>IFERROR(IF($AA$38+1&gt;=$AE$38,E$57,IF(E$57=0,"",E$57)),"")</f>
        <v>19000</v>
      </c>
      <c r="F20" s="122"/>
      <c r="G20" s="122"/>
      <c r="H20" s="122"/>
      <c r="I20" s="122"/>
      <c r="J20" s="122"/>
      <c r="K20" s="122"/>
      <c r="L20" s="122"/>
      <c r="M20" s="122"/>
      <c r="N20" s="126"/>
      <c r="P20" s="67"/>
      <c r="Q20" s="68"/>
      <c r="R20" s="68"/>
      <c r="S20" s="118"/>
      <c r="T20" s="120"/>
      <c r="U20" s="123"/>
      <c r="V20" s="124"/>
      <c r="W20" s="124"/>
      <c r="X20" s="125"/>
      <c r="Z20" s="16"/>
    </row>
    <row r="21" spans="1:52" ht="19.5" customHeight="1" x14ac:dyDescent="0.15">
      <c r="A21" s="67"/>
      <c r="B21" s="68" t="s">
        <v>111</v>
      </c>
      <c r="C21" s="68" t="s">
        <v>112</v>
      </c>
      <c r="D21" s="68"/>
      <c r="E21" s="17"/>
      <c r="F21" s="18">
        <f>IFERROR(IF($AA$38+1&gt;=$AE$38,F$58,IF(F$58=0,"",F$58)),"")</f>
        <v>19000</v>
      </c>
      <c r="G21" s="17"/>
      <c r="H21" s="18"/>
      <c r="I21" s="17"/>
      <c r="J21" s="18"/>
      <c r="K21" s="17"/>
      <c r="L21" s="18"/>
      <c r="M21" s="17"/>
      <c r="N21" s="19"/>
      <c r="P21" s="67"/>
      <c r="Q21" s="68"/>
      <c r="R21" s="68"/>
      <c r="S21" s="118"/>
      <c r="T21" s="120"/>
      <c r="U21" s="123"/>
      <c r="V21" s="124"/>
      <c r="W21" s="124"/>
      <c r="X21" s="125"/>
      <c r="Z21" s="16"/>
    </row>
    <row r="22" spans="1:52" ht="19.5" customHeight="1" x14ac:dyDescent="0.15">
      <c r="A22" s="67"/>
      <c r="B22" s="68"/>
      <c r="C22" s="68" t="s">
        <v>113</v>
      </c>
      <c r="D22" s="68"/>
      <c r="E22" s="17"/>
      <c r="F22" s="18">
        <f>IFERROR(IF($AA$38+1&gt;=$AE$38,F$59,IF(F$59=0,"",F$59)),"")</f>
        <v>0</v>
      </c>
      <c r="G22" s="17"/>
      <c r="H22" s="18"/>
      <c r="I22" s="17"/>
      <c r="J22" s="18"/>
      <c r="K22" s="17"/>
      <c r="L22" s="18"/>
      <c r="M22" s="17"/>
      <c r="N22" s="19"/>
      <c r="P22" s="67"/>
      <c r="Q22" s="68"/>
      <c r="R22" s="68"/>
      <c r="S22" s="118"/>
      <c r="T22" s="120"/>
      <c r="U22" s="123"/>
      <c r="V22" s="124"/>
      <c r="W22" s="124"/>
      <c r="X22" s="125"/>
      <c r="Z22" s="16"/>
    </row>
    <row r="23" spans="1:52" ht="19.5" customHeight="1" x14ac:dyDescent="0.15">
      <c r="A23" s="67"/>
      <c r="B23" s="68" t="s">
        <v>114</v>
      </c>
      <c r="C23" s="68"/>
      <c r="D23" s="68"/>
      <c r="E23" s="122">
        <f>IFERROR(IF($AA$38+1&gt;=$AE$38,E$60,IF(E$60=0,"",E$60)),"")</f>
        <v>4818</v>
      </c>
      <c r="F23" s="122"/>
      <c r="G23" s="122"/>
      <c r="H23" s="122"/>
      <c r="I23" s="122"/>
      <c r="J23" s="122"/>
      <c r="K23" s="122"/>
      <c r="L23" s="122"/>
      <c r="M23" s="122"/>
      <c r="N23" s="126"/>
      <c r="P23" s="67"/>
      <c r="Q23" s="68"/>
      <c r="R23" s="68"/>
      <c r="S23" s="118"/>
      <c r="T23" s="120"/>
      <c r="U23" s="123"/>
      <c r="V23" s="124"/>
      <c r="W23" s="124"/>
      <c r="X23" s="125"/>
      <c r="Z23" s="16"/>
    </row>
    <row r="24" spans="1:52" ht="19.5" customHeight="1" x14ac:dyDescent="0.15">
      <c r="A24" s="67"/>
      <c r="B24" s="68" t="s">
        <v>115</v>
      </c>
      <c r="C24" s="68"/>
      <c r="D24" s="68"/>
      <c r="E24" s="122">
        <f>IFERROR(IF($AA$38+1&gt;=$AE$38,E$61,IF(E$61&gt;0,E$61,"")),"")</f>
        <v>14182</v>
      </c>
      <c r="F24" s="122"/>
      <c r="G24" s="122"/>
      <c r="H24" s="122"/>
      <c r="I24" s="122"/>
      <c r="J24" s="122"/>
      <c r="K24" s="122"/>
      <c r="L24" s="122"/>
      <c r="M24" s="122"/>
      <c r="N24" s="126"/>
      <c r="P24" s="67"/>
      <c r="Q24" s="68"/>
      <c r="R24" s="68"/>
      <c r="S24" s="118"/>
      <c r="T24" s="120"/>
      <c r="U24" s="123"/>
      <c r="V24" s="124"/>
      <c r="W24" s="124"/>
      <c r="X24" s="125"/>
      <c r="Z24" s="16"/>
    </row>
    <row r="25" spans="1:52" ht="19.5" customHeight="1" thickBot="1" x14ac:dyDescent="0.2">
      <c r="A25" s="67"/>
      <c r="B25" s="68" t="s">
        <v>116</v>
      </c>
      <c r="C25" s="68"/>
      <c r="D25" s="68"/>
      <c r="E25" s="127">
        <f>IFERROR(IF($AA$38+1&gt;=$AE$38,E$62,IF(E$62&gt;0,E$62,"")),"")</f>
        <v>0.25357894736842107</v>
      </c>
      <c r="F25" s="127"/>
      <c r="G25" s="127"/>
      <c r="H25" s="127"/>
      <c r="I25" s="127"/>
      <c r="J25" s="127"/>
      <c r="K25" s="127"/>
      <c r="L25" s="127"/>
      <c r="M25" s="127"/>
      <c r="N25" s="128"/>
      <c r="P25" s="67"/>
      <c r="Q25" s="68"/>
      <c r="R25" s="68"/>
      <c r="S25" s="118"/>
      <c r="T25" s="121"/>
      <c r="U25" s="123"/>
      <c r="V25" s="124"/>
      <c r="W25" s="124"/>
      <c r="X25" s="125"/>
    </row>
    <row r="26" spans="1:52" ht="15.75" customHeight="1" thickTop="1" x14ac:dyDescent="0.15">
      <c r="A26" s="39" t="s">
        <v>117</v>
      </c>
      <c r="B26" s="40"/>
      <c r="C26" s="40"/>
      <c r="D26" s="40"/>
      <c r="E26" s="136" t="str">
        <f>E63</f>
        <v>朝霞地区４市共用火葬場設置検討のため、協議会事務局において、基本構想の策定作業を進めた。
また、定期的に協議会及び調整会議を開催し、協議を行った。
朝霞地区４市共用火葬場設置検討協議会の構成員　４人（４市の市長）
朝霞地区４市共用火葬場設置検討協議会調整会議の構成員　１６人（４市の企画部門及び環境部門の部課長）
朝霞地区４市共用火葬場設置検討協議会事務局員　５人（志木市２人、３市１人ずつ）</v>
      </c>
      <c r="F26" s="136"/>
      <c r="G26" s="136"/>
      <c r="H26" s="136"/>
      <c r="I26" s="136"/>
      <c r="J26" s="136"/>
      <c r="K26" s="136"/>
      <c r="L26" s="136"/>
      <c r="M26" s="136"/>
      <c r="N26" s="137"/>
      <c r="O26" s="20"/>
      <c r="P26" s="4096" t="s">
        <v>118</v>
      </c>
      <c r="Q26" s="4097"/>
      <c r="R26" s="4097"/>
      <c r="S26" s="4108"/>
      <c r="T26" s="71" t="str">
        <f>E105</f>
        <v>火葬場を設置する必要性は高いものと考えられるため、早期の施設整備に向けて効率的に進められるよう、引き続き朝霞地区４市で協議を行いながら、設置に向けた検討を進める。</v>
      </c>
      <c r="U26" s="4081"/>
      <c r="V26" s="4081"/>
      <c r="W26" s="4081"/>
      <c r="X26" s="4082"/>
    </row>
    <row r="27" spans="1:52" ht="15.75" customHeight="1" x14ac:dyDescent="0.15">
      <c r="A27" s="39"/>
      <c r="B27" s="40"/>
      <c r="C27" s="40"/>
      <c r="D27" s="40"/>
      <c r="E27" s="136"/>
      <c r="F27" s="136"/>
      <c r="G27" s="136"/>
      <c r="H27" s="136"/>
      <c r="I27" s="136"/>
      <c r="J27" s="136"/>
      <c r="K27" s="136"/>
      <c r="L27" s="136"/>
      <c r="M27" s="136"/>
      <c r="N27" s="137"/>
      <c r="O27" s="20"/>
      <c r="P27" s="139"/>
      <c r="Q27" s="140"/>
      <c r="R27" s="140"/>
      <c r="S27" s="141"/>
      <c r="T27" s="71"/>
      <c r="U27" s="74"/>
      <c r="V27" s="74"/>
      <c r="W27" s="74"/>
      <c r="X27" s="75"/>
    </row>
    <row r="28" spans="1:52" ht="15.75" customHeight="1" x14ac:dyDescent="0.15">
      <c r="A28" s="39"/>
      <c r="B28" s="40"/>
      <c r="C28" s="40"/>
      <c r="D28" s="40"/>
      <c r="E28" s="136"/>
      <c r="F28" s="136"/>
      <c r="G28" s="136"/>
      <c r="H28" s="136"/>
      <c r="I28" s="136"/>
      <c r="J28" s="136"/>
      <c r="K28" s="136"/>
      <c r="L28" s="136"/>
      <c r="M28" s="136"/>
      <c r="N28" s="137"/>
      <c r="O28" s="20"/>
      <c r="P28" s="139"/>
      <c r="Q28" s="140"/>
      <c r="R28" s="140"/>
      <c r="S28" s="141"/>
      <c r="T28" s="71"/>
      <c r="U28" s="74"/>
      <c r="V28" s="74"/>
      <c r="W28" s="74"/>
      <c r="X28" s="75"/>
    </row>
    <row r="29" spans="1:52" ht="15.75" customHeight="1" x14ac:dyDescent="0.15">
      <c r="A29" s="39"/>
      <c r="B29" s="40"/>
      <c r="C29" s="40"/>
      <c r="D29" s="40"/>
      <c r="E29" s="136"/>
      <c r="F29" s="136"/>
      <c r="G29" s="136"/>
      <c r="H29" s="136"/>
      <c r="I29" s="136"/>
      <c r="J29" s="136"/>
      <c r="K29" s="136"/>
      <c r="L29" s="136"/>
      <c r="M29" s="136"/>
      <c r="N29" s="137"/>
      <c r="O29" s="20"/>
      <c r="P29" s="139"/>
      <c r="Q29" s="140"/>
      <c r="R29" s="140"/>
      <c r="S29" s="141"/>
      <c r="T29" s="71"/>
      <c r="U29" s="74"/>
      <c r="V29" s="74"/>
      <c r="W29" s="74"/>
      <c r="X29" s="75"/>
    </row>
    <row r="30" spans="1:52" ht="15.75" customHeight="1" x14ac:dyDescent="0.15">
      <c r="A30" s="39"/>
      <c r="B30" s="40"/>
      <c r="C30" s="40"/>
      <c r="D30" s="40"/>
      <c r="E30" s="136"/>
      <c r="F30" s="136"/>
      <c r="G30" s="136"/>
      <c r="H30" s="136"/>
      <c r="I30" s="136"/>
      <c r="J30" s="136"/>
      <c r="K30" s="136"/>
      <c r="L30" s="136"/>
      <c r="M30" s="136"/>
      <c r="N30" s="137"/>
      <c r="O30" s="20"/>
      <c r="P30" s="139"/>
      <c r="Q30" s="140"/>
      <c r="R30" s="140"/>
      <c r="S30" s="141"/>
      <c r="T30" s="71"/>
      <c r="U30" s="74"/>
      <c r="V30" s="74"/>
      <c r="W30" s="74"/>
      <c r="X30" s="75"/>
    </row>
    <row r="31" spans="1:52" ht="19.5" customHeight="1" x14ac:dyDescent="0.15">
      <c r="A31" s="39" t="s">
        <v>101</v>
      </c>
      <c r="B31" s="40"/>
      <c r="C31" s="40"/>
      <c r="D31" s="40"/>
      <c r="E31" s="40" t="s">
        <v>102</v>
      </c>
      <c r="F31" s="40"/>
      <c r="G31" s="40" t="s">
        <v>103</v>
      </c>
      <c r="H31" s="40"/>
      <c r="I31" s="40" t="s">
        <v>104</v>
      </c>
      <c r="J31" s="40"/>
      <c r="K31" s="40" t="s">
        <v>105</v>
      </c>
      <c r="L31" s="40"/>
      <c r="M31" s="40" t="s">
        <v>106</v>
      </c>
      <c r="N31" s="117"/>
      <c r="O31" s="20"/>
      <c r="P31" s="139"/>
      <c r="Q31" s="140"/>
      <c r="R31" s="140"/>
      <c r="S31" s="141"/>
      <c r="T31" s="71"/>
      <c r="U31" s="74"/>
      <c r="V31" s="74"/>
      <c r="W31" s="74"/>
      <c r="X31" s="75"/>
    </row>
    <row r="32" spans="1:52" ht="19.5" customHeight="1" x14ac:dyDescent="0.15">
      <c r="A32" s="21"/>
      <c r="B32" s="68" t="s">
        <v>119</v>
      </c>
      <c r="C32" s="68"/>
      <c r="D32" s="22" t="s">
        <v>120</v>
      </c>
      <c r="E32" s="133"/>
      <c r="F32" s="134"/>
      <c r="G32" s="133"/>
      <c r="H32" s="134"/>
      <c r="I32" s="133"/>
      <c r="J32" s="134"/>
      <c r="K32" s="133"/>
      <c r="L32" s="134"/>
      <c r="M32" s="133"/>
      <c r="N32" s="135"/>
      <c r="O32" s="20"/>
      <c r="P32" s="139"/>
      <c r="Q32" s="140"/>
      <c r="R32" s="140"/>
      <c r="S32" s="141"/>
      <c r="T32" s="71"/>
      <c r="U32" s="74"/>
      <c r="V32" s="74"/>
      <c r="W32" s="74"/>
      <c r="X32" s="75"/>
    </row>
    <row r="33" spans="1:35" ht="23.25" customHeight="1" x14ac:dyDescent="0.15">
      <c r="A33" s="67" t="s">
        <v>121</v>
      </c>
      <c r="B33" s="131" t="str">
        <f>B70</f>
        <v>協議会開催回数</v>
      </c>
      <c r="C33" s="131"/>
      <c r="D33" s="23" t="str">
        <f t="shared" ref="D33:E36" si="1">D70</f>
        <v>回</v>
      </c>
      <c r="E33" s="129">
        <f t="shared" si="1"/>
        <v>2</v>
      </c>
      <c r="F33" s="129"/>
      <c r="G33" s="129" t="str">
        <f>G70</f>
        <v/>
      </c>
      <c r="H33" s="129"/>
      <c r="I33" s="129" t="str">
        <f>I70</f>
        <v/>
      </c>
      <c r="J33" s="129"/>
      <c r="K33" s="129" t="str">
        <f>K70</f>
        <v/>
      </c>
      <c r="L33" s="129"/>
      <c r="M33" s="129" t="str">
        <f>M70</f>
        <v/>
      </c>
      <c r="N33" s="130"/>
      <c r="O33" s="20"/>
      <c r="P33" s="139"/>
      <c r="Q33" s="140"/>
      <c r="R33" s="140"/>
      <c r="S33" s="141"/>
      <c r="T33" s="71"/>
      <c r="U33" s="74"/>
      <c r="V33" s="74"/>
      <c r="W33" s="74"/>
      <c r="X33" s="75"/>
    </row>
    <row r="34" spans="1:35" ht="23.25" customHeight="1" x14ac:dyDescent="0.15">
      <c r="A34" s="67"/>
      <c r="B34" s="131" t="str">
        <f>B71</f>
        <v>調整会議開催回数</v>
      </c>
      <c r="C34" s="131"/>
      <c r="D34" s="23" t="str">
        <f t="shared" si="1"/>
        <v>回</v>
      </c>
      <c r="E34" s="129">
        <f t="shared" si="1"/>
        <v>1</v>
      </c>
      <c r="F34" s="129"/>
      <c r="G34" s="129" t="str">
        <f>G71</f>
        <v/>
      </c>
      <c r="H34" s="129"/>
      <c r="I34" s="129" t="str">
        <f>I71</f>
        <v/>
      </c>
      <c r="J34" s="129"/>
      <c r="K34" s="129" t="str">
        <f>K71</f>
        <v/>
      </c>
      <c r="L34" s="129"/>
      <c r="M34" s="129" t="str">
        <f>M71</f>
        <v/>
      </c>
      <c r="N34" s="130"/>
      <c r="O34" s="20"/>
      <c r="P34" s="139"/>
      <c r="Q34" s="140"/>
      <c r="R34" s="140"/>
      <c r="S34" s="141"/>
      <c r="T34" s="71"/>
      <c r="U34" s="74"/>
      <c r="V34" s="74"/>
      <c r="W34" s="74"/>
      <c r="X34" s="75"/>
    </row>
    <row r="35" spans="1:35" ht="23.25" customHeight="1" x14ac:dyDescent="0.15">
      <c r="A35" s="67"/>
      <c r="B35" s="131" t="str">
        <f>B72</f>
        <v/>
      </c>
      <c r="C35" s="131"/>
      <c r="D35" s="23" t="str">
        <f t="shared" si="1"/>
        <v/>
      </c>
      <c r="E35" s="129" t="str">
        <f t="shared" si="1"/>
        <v/>
      </c>
      <c r="F35" s="129"/>
      <c r="G35" s="129" t="str">
        <f>G72</f>
        <v/>
      </c>
      <c r="H35" s="129"/>
      <c r="I35" s="129" t="str">
        <f>I72</f>
        <v/>
      </c>
      <c r="J35" s="129"/>
      <c r="K35" s="129" t="str">
        <f>K72</f>
        <v/>
      </c>
      <c r="L35" s="129"/>
      <c r="M35" s="129" t="str">
        <f>M72</f>
        <v/>
      </c>
      <c r="N35" s="130"/>
      <c r="O35" s="20"/>
      <c r="P35" s="139"/>
      <c r="Q35" s="140"/>
      <c r="R35" s="140"/>
      <c r="S35" s="141"/>
      <c r="T35" s="71"/>
      <c r="U35" s="74"/>
      <c r="V35" s="74"/>
      <c r="W35" s="74"/>
      <c r="X35" s="75"/>
    </row>
    <row r="36" spans="1:35" ht="23.25" customHeight="1" thickBot="1" x14ac:dyDescent="0.2">
      <c r="A36" s="69"/>
      <c r="B36" s="145" t="str">
        <f>B73</f>
        <v/>
      </c>
      <c r="C36" s="145"/>
      <c r="D36" s="24" t="str">
        <f t="shared" si="1"/>
        <v/>
      </c>
      <c r="E36" s="147" t="str">
        <f t="shared" si="1"/>
        <v/>
      </c>
      <c r="F36" s="147"/>
      <c r="G36" s="147" t="str">
        <f>G73</f>
        <v/>
      </c>
      <c r="H36" s="147"/>
      <c r="I36" s="147" t="str">
        <f>I73</f>
        <v/>
      </c>
      <c r="J36" s="147"/>
      <c r="K36" s="147" t="str">
        <f>K73</f>
        <v/>
      </c>
      <c r="L36" s="147"/>
      <c r="M36" s="147" t="str">
        <f>M73</f>
        <v/>
      </c>
      <c r="N36" s="148"/>
      <c r="O36" s="20"/>
      <c r="P36" s="142"/>
      <c r="Q36" s="143"/>
      <c r="R36" s="143"/>
      <c r="S36" s="144"/>
      <c r="T36" s="76"/>
      <c r="U36" s="77"/>
      <c r="V36" s="77"/>
      <c r="W36" s="77"/>
      <c r="X36" s="78"/>
    </row>
    <row r="37" spans="1:35" ht="14.25" thickTop="1" x14ac:dyDescent="0.15"/>
    <row r="38" spans="1:35" x14ac:dyDescent="0.15">
      <c r="AA38" s="10">
        <v>5</v>
      </c>
      <c r="AE38" s="25">
        <v>5</v>
      </c>
      <c r="AF38" s="25">
        <v>6</v>
      </c>
      <c r="AG38" s="25">
        <v>7</v>
      </c>
      <c r="AH38" s="25">
        <v>8</v>
      </c>
      <c r="AI38" s="25">
        <v>9</v>
      </c>
    </row>
    <row r="39" spans="1:35" ht="25.5" thickBot="1" x14ac:dyDescent="0.2">
      <c r="A39" s="58" t="str">
        <f>"第５次新座市総合計画実施計画　事務事業評価シート
（対象：令和"&amp;DBCS(AA38)&amp;"年度実施事業）"</f>
        <v>第５次新座市総合計画実施計画　事務事業評価シート
（対象：令和５年度実施事業）</v>
      </c>
      <c r="B39" s="58"/>
      <c r="C39" s="58"/>
      <c r="D39" s="58"/>
      <c r="E39" s="58"/>
      <c r="F39" s="58"/>
      <c r="G39" s="58"/>
      <c r="H39" s="58"/>
      <c r="I39" s="58"/>
      <c r="J39" s="58"/>
      <c r="K39" s="58"/>
      <c r="L39" s="58"/>
      <c r="M39" s="58"/>
      <c r="N39" s="58"/>
      <c r="O39" s="58"/>
      <c r="P39" s="58"/>
      <c r="Q39" s="58"/>
      <c r="R39" s="58"/>
      <c r="S39" s="58"/>
      <c r="T39" s="58"/>
      <c r="U39" s="58"/>
      <c r="V39" s="58"/>
      <c r="W39" s="58"/>
      <c r="X39" s="58"/>
    </row>
    <row r="40" spans="1:35" ht="17.25" thickTop="1" x14ac:dyDescent="0.15">
      <c r="A40" s="59" t="s">
        <v>79</v>
      </c>
      <c r="B40" s="60"/>
      <c r="C40" s="60"/>
      <c r="D40" s="60"/>
      <c r="E40" s="60"/>
      <c r="F40" s="60"/>
      <c r="G40" s="60"/>
      <c r="H40" s="60"/>
      <c r="I40" s="60"/>
      <c r="J40" s="60"/>
      <c r="K40" s="60"/>
      <c r="L40" s="60"/>
      <c r="M40" s="60"/>
      <c r="N40" s="61"/>
    </row>
    <row r="41" spans="1:35" ht="20.100000000000001" customHeight="1" x14ac:dyDescent="0.15">
      <c r="A41" s="39" t="s">
        <v>81</v>
      </c>
      <c r="B41" s="40"/>
      <c r="C41" s="40"/>
      <c r="D41" s="40"/>
      <c r="E41" s="41" t="str">
        <f>"第" &amp; AA41 &amp; "章　" &amp; AB41</f>
        <v>第4章　基本政策４　にぎわいと環境が調和するまち【市民生活】</v>
      </c>
      <c r="F41" s="41"/>
      <c r="G41" s="41"/>
      <c r="H41" s="41"/>
      <c r="I41" s="41"/>
      <c r="J41" s="41"/>
      <c r="K41" s="41"/>
      <c r="L41" s="41"/>
      <c r="M41" s="41"/>
      <c r="N41" s="42"/>
      <c r="AA41" s="10">
        <v>4</v>
      </c>
      <c r="AB41" s="10" t="s">
        <v>122</v>
      </c>
    </row>
    <row r="42" spans="1:35" ht="20.100000000000001" customHeight="1" x14ac:dyDescent="0.15">
      <c r="A42" s="39" t="s">
        <v>84</v>
      </c>
      <c r="B42" s="40"/>
      <c r="C42" s="40"/>
      <c r="D42" s="40"/>
      <c r="E42" s="41" t="str">
        <f>"第" &amp; AA42 &amp; "節　" &amp; AB42</f>
        <v>第4節　生活環境</v>
      </c>
      <c r="F42" s="41"/>
      <c r="G42" s="41"/>
      <c r="H42" s="41"/>
      <c r="I42" s="41"/>
      <c r="J42" s="41"/>
      <c r="K42" s="41"/>
      <c r="L42" s="41"/>
      <c r="M42" s="41"/>
      <c r="N42" s="42"/>
      <c r="AA42" s="10">
        <v>4</v>
      </c>
      <c r="AB42" s="10" t="s">
        <v>58</v>
      </c>
    </row>
    <row r="43" spans="1:35" ht="20.100000000000001" customHeight="1" x14ac:dyDescent="0.15">
      <c r="A43" s="39" t="s">
        <v>85</v>
      </c>
      <c r="B43" s="40"/>
      <c r="C43" s="40"/>
      <c r="D43" s="40"/>
      <c r="E43" s="41" t="str">
        <f>AB43</f>
        <v>施策１　安全で快適な環境の創出</v>
      </c>
      <c r="F43" s="41"/>
      <c r="G43" s="41"/>
      <c r="H43" s="41"/>
      <c r="I43" s="41"/>
      <c r="J43" s="41"/>
      <c r="K43" s="41"/>
      <c r="L43" s="41"/>
      <c r="M43" s="41"/>
      <c r="N43" s="42"/>
      <c r="AA43" s="10">
        <v>1</v>
      </c>
      <c r="AB43" s="10" t="s">
        <v>59</v>
      </c>
    </row>
    <row r="44" spans="1:35" ht="20.100000000000001" customHeight="1" x14ac:dyDescent="0.15">
      <c r="A44" s="4120" t="s">
        <v>88</v>
      </c>
      <c r="B44" s="4121"/>
      <c r="C44" s="4121"/>
      <c r="D44" s="4121"/>
      <c r="E44" s="4122" t="s">
        <v>557</v>
      </c>
      <c r="F44" s="4123"/>
      <c r="G44" s="4123"/>
      <c r="H44" s="4123"/>
      <c r="I44" s="4123"/>
      <c r="J44" s="4123"/>
      <c r="K44" s="4123"/>
      <c r="L44" s="4123"/>
      <c r="M44" s="4123"/>
      <c r="N44" s="4124"/>
    </row>
    <row r="45" spans="1:35" ht="20.100000000000001" customHeight="1" x14ac:dyDescent="0.15">
      <c r="A45" s="4115" t="s">
        <v>89</v>
      </c>
      <c r="B45" s="4116"/>
      <c r="C45" s="4116"/>
      <c r="D45" s="4116"/>
      <c r="E45" s="4125" t="s">
        <v>419</v>
      </c>
      <c r="F45" s="4126"/>
      <c r="G45" s="4126"/>
      <c r="H45" s="4126"/>
      <c r="I45" s="4126"/>
      <c r="J45" s="4126"/>
      <c r="K45" s="4126"/>
      <c r="L45" s="4126"/>
      <c r="M45" s="4126"/>
      <c r="N45" s="4127"/>
    </row>
    <row r="46" spans="1:35" ht="20.100000000000001" customHeight="1" x14ac:dyDescent="0.15">
      <c r="A46" s="4109" t="s">
        <v>92</v>
      </c>
      <c r="B46" s="4110"/>
      <c r="C46" s="4110"/>
      <c r="D46" s="4111"/>
      <c r="E46" s="4112" t="s">
        <v>558</v>
      </c>
      <c r="F46" s="4113"/>
      <c r="G46" s="4113"/>
      <c r="H46" s="4113"/>
      <c r="I46" s="4113"/>
      <c r="J46" s="4113"/>
      <c r="K46" s="4113"/>
      <c r="L46" s="4113"/>
      <c r="M46" s="4113"/>
      <c r="N46" s="4114"/>
    </row>
    <row r="47" spans="1:35" ht="20.100000000000001" customHeight="1" x14ac:dyDescent="0.15">
      <c r="A47" s="100"/>
      <c r="B47" s="101"/>
      <c r="C47" s="101"/>
      <c r="D47" s="102"/>
      <c r="E47" s="109"/>
      <c r="F47" s="110"/>
      <c r="G47" s="110"/>
      <c r="H47" s="110"/>
      <c r="I47" s="110"/>
      <c r="J47" s="110"/>
      <c r="K47" s="110"/>
      <c r="L47" s="110"/>
      <c r="M47" s="110"/>
      <c r="N47" s="111"/>
    </row>
    <row r="48" spans="1:35" ht="20.100000000000001" customHeight="1" x14ac:dyDescent="0.15">
      <c r="A48" s="100"/>
      <c r="B48" s="101"/>
      <c r="C48" s="101"/>
      <c r="D48" s="102"/>
      <c r="E48" s="109"/>
      <c r="F48" s="110"/>
      <c r="G48" s="110"/>
      <c r="H48" s="110"/>
      <c r="I48" s="110"/>
      <c r="J48" s="110"/>
      <c r="K48" s="110"/>
      <c r="L48" s="110"/>
      <c r="M48" s="110"/>
      <c r="N48" s="111"/>
    </row>
    <row r="49" spans="1:40" ht="20.100000000000001" customHeight="1" x14ac:dyDescent="0.15">
      <c r="A49" s="100"/>
      <c r="B49" s="101"/>
      <c r="C49" s="101"/>
      <c r="D49" s="102"/>
      <c r="E49" s="109"/>
      <c r="F49" s="110"/>
      <c r="G49" s="110"/>
      <c r="H49" s="110"/>
      <c r="I49" s="110"/>
      <c r="J49" s="110"/>
      <c r="K49" s="110"/>
      <c r="L49" s="110"/>
      <c r="M49" s="110"/>
      <c r="N49" s="111"/>
    </row>
    <row r="50" spans="1:40" ht="20.100000000000001" customHeight="1" x14ac:dyDescent="0.15">
      <c r="A50" s="103"/>
      <c r="B50" s="104"/>
      <c r="C50" s="104"/>
      <c r="D50" s="105"/>
      <c r="E50" s="112"/>
      <c r="F50" s="113"/>
      <c r="G50" s="113"/>
      <c r="H50" s="113"/>
      <c r="I50" s="113"/>
      <c r="J50" s="113"/>
      <c r="K50" s="113"/>
      <c r="L50" s="113"/>
      <c r="M50" s="113"/>
      <c r="N50" s="114"/>
    </row>
    <row r="51" spans="1:40" ht="20.100000000000001" customHeight="1" x14ac:dyDescent="0.15">
      <c r="A51" s="4115" t="s">
        <v>96</v>
      </c>
      <c r="B51" s="4116"/>
      <c r="C51" s="4116"/>
      <c r="D51" s="4116"/>
      <c r="E51" s="4117" t="str">
        <f>AA52 &amp; "市が直接実施  " &amp; AB52  &amp; "一部委託  "  &amp; AC52 &amp; "全部委託・指定管理  " &amp; AD52 &amp; "その他"</f>
        <v>□市が直接実施  ■一部委託  □全部委託・指定管理  □その他</v>
      </c>
      <c r="F51" s="4118"/>
      <c r="G51" s="4118"/>
      <c r="H51" s="4118"/>
      <c r="I51" s="4118"/>
      <c r="J51" s="4118"/>
      <c r="K51" s="4118"/>
      <c r="L51" s="4118"/>
      <c r="M51" s="4118"/>
      <c r="N51" s="4119"/>
    </row>
    <row r="52" spans="1:40" ht="20.100000000000001" customHeight="1" x14ac:dyDescent="0.15">
      <c r="A52" s="4115" t="s">
        <v>97</v>
      </c>
      <c r="B52" s="4116"/>
      <c r="C52" s="4116"/>
      <c r="D52" s="4116"/>
      <c r="E52" s="4117" t="str">
        <f>AA53 &amp; "国・県の制度　 " &amp; AB53  &amp; "国・県の制度＋市独自の制度　 "  &amp; AC53  &amp; "市独自の制度"</f>
        <v>□国・県の制度　 □国・県の制度＋市独自の制度　 ■市独自の制度</v>
      </c>
      <c r="F52" s="4118"/>
      <c r="G52" s="4118"/>
      <c r="H52" s="4118"/>
      <c r="I52" s="4118"/>
      <c r="J52" s="4118"/>
      <c r="K52" s="4118"/>
      <c r="L52" s="4118"/>
      <c r="M52" s="4118"/>
      <c r="N52" s="4119"/>
      <c r="AA52" s="10" t="s">
        <v>127</v>
      </c>
      <c r="AB52" s="10" t="s">
        <v>126</v>
      </c>
      <c r="AC52" s="10" t="s">
        <v>127</v>
      </c>
      <c r="AD52" s="10" t="s">
        <v>127</v>
      </c>
    </row>
    <row r="53" spans="1:40" ht="20.100000000000001" customHeight="1" thickBot="1" x14ac:dyDescent="0.2">
      <c r="A53" s="4128" t="s">
        <v>98</v>
      </c>
      <c r="B53" s="4129"/>
      <c r="C53" s="4129"/>
      <c r="D53" s="4129"/>
      <c r="E53" s="4130" t="s">
        <v>163</v>
      </c>
      <c r="F53" s="4131"/>
      <c r="G53" s="4131"/>
      <c r="H53" s="4131"/>
      <c r="I53" s="4131"/>
      <c r="J53" s="4131"/>
      <c r="K53" s="4131"/>
      <c r="L53" s="4131"/>
      <c r="M53" s="4131"/>
      <c r="N53" s="4132"/>
      <c r="AA53" s="10" t="s">
        <v>127</v>
      </c>
      <c r="AB53" s="10" t="s">
        <v>127</v>
      </c>
      <c r="AC53" s="10" t="s">
        <v>126</v>
      </c>
    </row>
    <row r="54" spans="1:40" ht="15" thickTop="1" thickBot="1" x14ac:dyDescent="0.2"/>
    <row r="55" spans="1:40" ht="17.25" thickTop="1" x14ac:dyDescent="0.15">
      <c r="A55" s="59" t="s">
        <v>99</v>
      </c>
      <c r="B55" s="60"/>
      <c r="C55" s="60"/>
      <c r="D55" s="60"/>
      <c r="E55" s="60"/>
      <c r="F55" s="60"/>
      <c r="G55" s="60"/>
      <c r="H55" s="60"/>
      <c r="I55" s="60"/>
      <c r="J55" s="60"/>
      <c r="K55" s="60"/>
      <c r="L55" s="60"/>
      <c r="M55" s="60"/>
      <c r="N55" s="61"/>
    </row>
    <row r="56" spans="1:40" ht="20.100000000000001" customHeight="1" x14ac:dyDescent="0.15">
      <c r="A56" s="39" t="s">
        <v>101</v>
      </c>
      <c r="B56" s="40"/>
      <c r="C56" s="40"/>
      <c r="D56" s="40"/>
      <c r="E56" s="40" t="s">
        <v>102</v>
      </c>
      <c r="F56" s="40"/>
      <c r="G56" s="40" t="s">
        <v>103</v>
      </c>
      <c r="H56" s="40"/>
      <c r="I56" s="40" t="s">
        <v>104</v>
      </c>
      <c r="J56" s="40"/>
      <c r="K56" s="40" t="s">
        <v>105</v>
      </c>
      <c r="L56" s="40"/>
      <c r="M56" s="40" t="s">
        <v>106</v>
      </c>
      <c r="N56" s="117"/>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129</v>
      </c>
    </row>
    <row r="57" spans="1:40" ht="20.100000000000001" customHeight="1" x14ac:dyDescent="0.15">
      <c r="A57" s="67" t="s">
        <v>109</v>
      </c>
      <c r="B57" s="68" t="s">
        <v>110</v>
      </c>
      <c r="C57" s="68"/>
      <c r="D57" s="68"/>
      <c r="E57" s="122">
        <f>IFERROR(HLOOKUP($AE$38,$AA$56:$AI$57,2,FALSE)*1000,"")</f>
        <v>19000</v>
      </c>
      <c r="F57" s="122"/>
      <c r="G57" s="122">
        <f>IFERROR(HLOOKUP($AF$38,$AA$56:$AI$57,2,FALSE)*1000,"")</f>
        <v>8967000</v>
      </c>
      <c r="H57" s="122"/>
      <c r="I57" s="122">
        <f>IFERROR(HLOOKUP($AG$38,$AA$56:$AI$57,2,FALSE)*1000,"")</f>
        <v>0</v>
      </c>
      <c r="J57" s="122"/>
      <c r="K57" s="122">
        <f>IFERROR(HLOOKUP($AH$38,$AA$56:$AI$57,2,FALSE)*1000,"")</f>
        <v>0</v>
      </c>
      <c r="L57" s="122"/>
      <c r="M57" s="122">
        <f>IFERROR(HLOOKUP($AI$38,$AA$56:$AI$57,2,FALSE)*1000,"")</f>
        <v>0</v>
      </c>
      <c r="N57" s="126"/>
      <c r="AA57" s="25">
        <v>0</v>
      </c>
      <c r="AB57" s="25">
        <v>0</v>
      </c>
      <c r="AC57" s="25">
        <v>0</v>
      </c>
      <c r="AD57" s="25">
        <v>0</v>
      </c>
      <c r="AE57" s="25">
        <v>19</v>
      </c>
      <c r="AF57" s="25">
        <v>8967</v>
      </c>
      <c r="AG57" s="25">
        <v>0</v>
      </c>
      <c r="AH57" s="25">
        <v>0</v>
      </c>
      <c r="AI57" s="25">
        <v>0</v>
      </c>
      <c r="AJ57" s="10" t="s">
        <v>129</v>
      </c>
      <c r="AL57" s="10" t="s">
        <v>129</v>
      </c>
      <c r="AN57" s="10" t="s">
        <v>129</v>
      </c>
    </row>
    <row r="58" spans="1:40" ht="20.100000000000001" customHeight="1" x14ac:dyDescent="0.15">
      <c r="A58" s="67"/>
      <c r="B58" s="68" t="s">
        <v>111</v>
      </c>
      <c r="C58" s="68" t="s">
        <v>112</v>
      </c>
      <c r="D58" s="68"/>
      <c r="E58" s="17"/>
      <c r="F58" s="18">
        <f>IFERROR(E57-F59,"")</f>
        <v>19000</v>
      </c>
      <c r="G58" s="17"/>
      <c r="H58" s="18">
        <f>IFERROR(G57-H59,"")</f>
        <v>8967000</v>
      </c>
      <c r="I58" s="17"/>
      <c r="J58" s="18">
        <f>IFERROR(I57-J59,"")</f>
        <v>0</v>
      </c>
      <c r="K58" s="17"/>
      <c r="L58" s="18">
        <f>IFERROR(K57-L59,"")</f>
        <v>0</v>
      </c>
      <c r="M58" s="17"/>
      <c r="N58" s="19">
        <f>IFERROR(M57-N59,"")</f>
        <v>0</v>
      </c>
      <c r="AA58" s="25">
        <v>0</v>
      </c>
      <c r="AB58" s="25">
        <v>0</v>
      </c>
      <c r="AC58" s="25">
        <v>0</v>
      </c>
      <c r="AD58" s="25">
        <v>0</v>
      </c>
      <c r="AE58" s="25">
        <v>4818</v>
      </c>
      <c r="AF58" s="25">
        <v>0</v>
      </c>
      <c r="AG58" s="25">
        <v>0</v>
      </c>
      <c r="AH58" s="25">
        <v>0</v>
      </c>
      <c r="AI58" s="25">
        <v>0</v>
      </c>
      <c r="AJ58" s="10" t="s">
        <v>129</v>
      </c>
      <c r="AL58" s="10" t="s">
        <v>129</v>
      </c>
      <c r="AN58" s="10" t="s">
        <v>129</v>
      </c>
    </row>
    <row r="59" spans="1:40" ht="20.100000000000001" customHeight="1" x14ac:dyDescent="0.15">
      <c r="A59" s="67"/>
      <c r="B59" s="68"/>
      <c r="C59" s="68" t="s">
        <v>113</v>
      </c>
      <c r="D59" s="6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67"/>
      <c r="B60" s="68" t="s">
        <v>114</v>
      </c>
      <c r="C60" s="68"/>
      <c r="D60" s="68"/>
      <c r="E60" s="122">
        <f>IFERROR(HLOOKUP($AE$38,$AA$56:$AI$58,3,FALSE),"")</f>
        <v>4818</v>
      </c>
      <c r="F60" s="122"/>
      <c r="G60" s="122">
        <f>IFERROR(HLOOKUP($AF$38,$AA$56:$AI$58,3,FALSE),"")</f>
        <v>0</v>
      </c>
      <c r="H60" s="122"/>
      <c r="I60" s="122">
        <f>IFERROR(HLOOKUP($AG$38,$AA$56:$AI$58,3,FALSE),"")</f>
        <v>0</v>
      </c>
      <c r="J60" s="122"/>
      <c r="K60" s="122">
        <f>IFERROR(HLOOKUP($AH$38,$AA$56:$AI$58,3,FALSE),"")</f>
        <v>0</v>
      </c>
      <c r="L60" s="122"/>
      <c r="M60" s="122">
        <f>IFERROR(HLOOKUP($AI$38,$AA$56:$AI$58,3,FALSE),"")</f>
        <v>0</v>
      </c>
      <c r="N60" s="126"/>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129</v>
      </c>
    </row>
    <row r="61" spans="1:40" ht="20.100000000000001" customHeight="1" x14ac:dyDescent="0.15">
      <c r="A61" s="67"/>
      <c r="B61" s="68" t="s">
        <v>115</v>
      </c>
      <c r="C61" s="68"/>
      <c r="D61" s="68"/>
      <c r="E61" s="122">
        <f>IFERROR(E57-E60,"")</f>
        <v>14182</v>
      </c>
      <c r="F61" s="122"/>
      <c r="G61" s="122">
        <f>IFERROR(G57-G60,"")</f>
        <v>8967000</v>
      </c>
      <c r="H61" s="122"/>
      <c r="I61" s="122">
        <f>IFERROR(I57-I60,"")</f>
        <v>0</v>
      </c>
      <c r="J61" s="122"/>
      <c r="K61" s="122">
        <f>IFERROR(K57-K60,"")</f>
        <v>0</v>
      </c>
      <c r="L61" s="122"/>
      <c r="M61" s="122">
        <f>IFERROR(M57-M60,"")</f>
        <v>0</v>
      </c>
      <c r="N61" s="126"/>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129</v>
      </c>
    </row>
    <row r="62" spans="1:40" ht="20.100000000000001" customHeight="1" x14ac:dyDescent="0.15">
      <c r="A62" s="67"/>
      <c r="B62" s="68" t="s">
        <v>116</v>
      </c>
      <c r="C62" s="68"/>
      <c r="D62" s="68"/>
      <c r="E62" s="127">
        <f>IFERROR(E$60/E$57,"")</f>
        <v>0.25357894736842107</v>
      </c>
      <c r="F62" s="127"/>
      <c r="G62" s="127">
        <f>IFERROR(G$60/G$57,"")</f>
        <v>0</v>
      </c>
      <c r="H62" s="127"/>
      <c r="I62" s="127" t="str">
        <f>IFERROR(I$60/I$57,"")</f>
        <v/>
      </c>
      <c r="J62" s="127"/>
      <c r="K62" s="127" t="str">
        <f>IFERROR(K$60/K$57,"")</f>
        <v/>
      </c>
      <c r="L62" s="127"/>
      <c r="M62" s="127" t="str">
        <f>IFERROR(M$60/M$57,"")</f>
        <v/>
      </c>
      <c r="N62" s="128"/>
      <c r="AA62" s="27">
        <v>0</v>
      </c>
      <c r="AB62" s="27">
        <v>0</v>
      </c>
      <c r="AC62" s="27">
        <v>0</v>
      </c>
      <c r="AD62" s="27">
        <v>0</v>
      </c>
      <c r="AE62" s="27">
        <v>0</v>
      </c>
      <c r="AF62" s="27">
        <v>0</v>
      </c>
      <c r="AG62" s="27">
        <v>0</v>
      </c>
      <c r="AH62" s="27">
        <v>0</v>
      </c>
      <c r="AI62" s="27">
        <v>0</v>
      </c>
      <c r="AJ62" s="10" t="s">
        <v>129</v>
      </c>
      <c r="AL62" s="10" t="s">
        <v>129</v>
      </c>
      <c r="AN62" s="10" t="s">
        <v>129</v>
      </c>
    </row>
    <row r="63" spans="1:40" ht="20.100000000000001" customHeight="1" x14ac:dyDescent="0.15">
      <c r="A63" s="39" t="s">
        <v>117</v>
      </c>
      <c r="B63" s="40"/>
      <c r="C63" s="40"/>
      <c r="D63" s="40"/>
      <c r="E63" s="136" t="s">
        <v>559</v>
      </c>
      <c r="F63" s="136"/>
      <c r="G63" s="136"/>
      <c r="H63" s="136"/>
      <c r="I63" s="136"/>
      <c r="J63" s="136"/>
      <c r="K63" s="136"/>
      <c r="L63" s="136"/>
      <c r="M63" s="136"/>
      <c r="N63" s="137"/>
      <c r="AA63" s="27">
        <v>0</v>
      </c>
      <c r="AB63" s="27">
        <v>0</v>
      </c>
      <c r="AC63" s="27">
        <v>0</v>
      </c>
      <c r="AD63" s="27">
        <v>0</v>
      </c>
      <c r="AE63" s="27">
        <v>0</v>
      </c>
      <c r="AF63" s="27">
        <v>0</v>
      </c>
      <c r="AG63" s="27">
        <v>0</v>
      </c>
      <c r="AH63" s="27">
        <v>0</v>
      </c>
      <c r="AI63" s="27">
        <v>0</v>
      </c>
      <c r="AJ63" s="10" t="s">
        <v>129</v>
      </c>
      <c r="AL63" s="10" t="s">
        <v>129</v>
      </c>
      <c r="AN63" s="10" t="s">
        <v>129</v>
      </c>
    </row>
    <row r="64" spans="1:40" ht="20.100000000000001" customHeight="1" x14ac:dyDescent="0.15">
      <c r="A64" s="39"/>
      <c r="B64" s="40"/>
      <c r="C64" s="40"/>
      <c r="D64" s="40"/>
      <c r="E64" s="136"/>
      <c r="F64" s="136"/>
      <c r="G64" s="136"/>
      <c r="H64" s="136"/>
      <c r="I64" s="136"/>
      <c r="J64" s="136"/>
      <c r="K64" s="136"/>
      <c r="L64" s="136"/>
      <c r="M64" s="136"/>
      <c r="N64" s="137"/>
      <c r="AA64" s="27">
        <v>0</v>
      </c>
      <c r="AB64" s="27">
        <v>0</v>
      </c>
      <c r="AC64" s="27">
        <v>0</v>
      </c>
      <c r="AD64" s="27">
        <v>0</v>
      </c>
      <c r="AE64" s="27">
        <v>0</v>
      </c>
      <c r="AF64" s="27">
        <v>0</v>
      </c>
      <c r="AG64" s="27">
        <v>0</v>
      </c>
      <c r="AH64" s="27">
        <v>0</v>
      </c>
      <c r="AI64" s="27">
        <v>0</v>
      </c>
      <c r="AJ64" s="10" t="s">
        <v>129</v>
      </c>
      <c r="AL64" s="10" t="s">
        <v>129</v>
      </c>
      <c r="AN64" s="10" t="s">
        <v>129</v>
      </c>
    </row>
    <row r="65" spans="1:40" ht="20.100000000000001" customHeight="1" x14ac:dyDescent="0.15">
      <c r="A65" s="39"/>
      <c r="B65" s="40"/>
      <c r="C65" s="40"/>
      <c r="D65" s="40"/>
      <c r="E65" s="136"/>
      <c r="F65" s="136"/>
      <c r="G65" s="136"/>
      <c r="H65" s="136"/>
      <c r="I65" s="136"/>
      <c r="J65" s="136"/>
      <c r="K65" s="136"/>
      <c r="L65" s="136"/>
      <c r="M65" s="136"/>
      <c r="N65" s="137"/>
      <c r="AA65" s="27">
        <v>0</v>
      </c>
      <c r="AB65" s="27">
        <v>0</v>
      </c>
      <c r="AC65" s="27">
        <v>0</v>
      </c>
      <c r="AD65" s="27">
        <v>0</v>
      </c>
      <c r="AE65" s="27">
        <v>0</v>
      </c>
      <c r="AF65" s="27">
        <v>0</v>
      </c>
      <c r="AG65" s="27">
        <v>0</v>
      </c>
      <c r="AH65" s="27">
        <v>0</v>
      </c>
      <c r="AI65" s="27">
        <v>0</v>
      </c>
      <c r="AJ65" s="10" t="s">
        <v>129</v>
      </c>
      <c r="AL65" s="10" t="s">
        <v>129</v>
      </c>
      <c r="AN65" s="10" t="s">
        <v>129</v>
      </c>
    </row>
    <row r="66" spans="1:40" ht="20.100000000000001" customHeight="1" x14ac:dyDescent="0.15">
      <c r="A66" s="39"/>
      <c r="B66" s="40"/>
      <c r="C66" s="40"/>
      <c r="D66" s="40"/>
      <c r="E66" s="136"/>
      <c r="F66" s="136"/>
      <c r="G66" s="136"/>
      <c r="H66" s="136"/>
      <c r="I66" s="136"/>
      <c r="J66" s="136"/>
      <c r="K66" s="136"/>
      <c r="L66" s="136"/>
      <c r="M66" s="136"/>
      <c r="N66" s="137"/>
      <c r="AA66" s="27">
        <v>0</v>
      </c>
      <c r="AB66" s="27">
        <v>0</v>
      </c>
      <c r="AC66" s="27">
        <v>0</v>
      </c>
      <c r="AD66" s="27">
        <v>0</v>
      </c>
      <c r="AE66" s="27">
        <v>0</v>
      </c>
      <c r="AF66" s="27">
        <v>0</v>
      </c>
      <c r="AG66" s="27">
        <v>0</v>
      </c>
      <c r="AH66" s="27">
        <v>0</v>
      </c>
      <c r="AI66" s="27">
        <v>0</v>
      </c>
      <c r="AJ66" s="10" t="s">
        <v>129</v>
      </c>
      <c r="AL66" s="10" t="s">
        <v>129</v>
      </c>
      <c r="AN66" s="10" t="s">
        <v>129</v>
      </c>
    </row>
    <row r="67" spans="1:40" ht="20.100000000000001" customHeight="1" x14ac:dyDescent="0.15">
      <c r="A67" s="39"/>
      <c r="B67" s="40"/>
      <c r="C67" s="40"/>
      <c r="D67" s="40"/>
      <c r="E67" s="136"/>
      <c r="F67" s="136"/>
      <c r="G67" s="136"/>
      <c r="H67" s="136"/>
      <c r="I67" s="136"/>
      <c r="J67" s="136"/>
      <c r="K67" s="136"/>
      <c r="L67" s="136"/>
      <c r="M67" s="136"/>
      <c r="N67" s="137"/>
      <c r="AA67" s="27">
        <v>0</v>
      </c>
      <c r="AB67" s="27">
        <v>0</v>
      </c>
      <c r="AC67" s="27">
        <v>0</v>
      </c>
      <c r="AD67" s="27">
        <v>0</v>
      </c>
      <c r="AE67" s="27">
        <v>0</v>
      </c>
      <c r="AF67" s="27">
        <v>0</v>
      </c>
      <c r="AG67" s="27">
        <v>0</v>
      </c>
      <c r="AH67" s="27">
        <v>0</v>
      </c>
      <c r="AI67" s="27">
        <v>0</v>
      </c>
      <c r="AJ67" s="10" t="s">
        <v>129</v>
      </c>
      <c r="AL67" s="10" t="s">
        <v>129</v>
      </c>
      <c r="AN67" s="10" t="s">
        <v>129</v>
      </c>
    </row>
    <row r="68" spans="1:40" ht="20.100000000000001" customHeight="1" x14ac:dyDescent="0.15">
      <c r="A68" s="39" t="s">
        <v>101</v>
      </c>
      <c r="B68" s="40"/>
      <c r="C68" s="40"/>
      <c r="D68" s="40"/>
      <c r="E68" s="40" t="s">
        <v>102</v>
      </c>
      <c r="F68" s="40"/>
      <c r="G68" s="40" t="s">
        <v>103</v>
      </c>
      <c r="H68" s="40"/>
      <c r="I68" s="40" t="s">
        <v>104</v>
      </c>
      <c r="J68" s="40"/>
      <c r="K68" s="40" t="s">
        <v>105</v>
      </c>
      <c r="L68" s="40"/>
      <c r="M68" s="40" t="s">
        <v>106</v>
      </c>
      <c r="N68" s="117"/>
      <c r="AA68" s="27">
        <v>0</v>
      </c>
      <c r="AB68" s="27">
        <v>0</v>
      </c>
      <c r="AC68" s="27">
        <v>0</v>
      </c>
      <c r="AD68" s="27">
        <v>0</v>
      </c>
      <c r="AE68" s="27">
        <v>0</v>
      </c>
      <c r="AF68" s="27">
        <v>0</v>
      </c>
      <c r="AG68" s="27">
        <v>0</v>
      </c>
      <c r="AH68" s="27">
        <v>0</v>
      </c>
      <c r="AI68" s="27">
        <v>0</v>
      </c>
      <c r="AJ68" s="10" t="s">
        <v>129</v>
      </c>
      <c r="AL68" s="10" t="s">
        <v>129</v>
      </c>
      <c r="AN68" s="10" t="s">
        <v>129</v>
      </c>
    </row>
    <row r="69" spans="1:40" ht="20.100000000000001" customHeight="1" x14ac:dyDescent="0.15">
      <c r="A69" s="21"/>
      <c r="B69" s="68" t="s">
        <v>119</v>
      </c>
      <c r="C69" s="68"/>
      <c r="D69" s="22" t="s">
        <v>120</v>
      </c>
      <c r="E69" s="133"/>
      <c r="F69" s="134"/>
      <c r="G69" s="133"/>
      <c r="H69" s="134"/>
      <c r="I69" s="133"/>
      <c r="J69" s="134"/>
      <c r="K69" s="133"/>
      <c r="L69" s="134"/>
      <c r="M69" s="133"/>
      <c r="N69" s="135"/>
      <c r="AA69" s="27">
        <v>0</v>
      </c>
      <c r="AB69" s="27">
        <v>0</v>
      </c>
      <c r="AC69" s="27">
        <v>0</v>
      </c>
      <c r="AD69" s="27">
        <v>0</v>
      </c>
      <c r="AE69" s="27">
        <v>0</v>
      </c>
      <c r="AF69" s="27">
        <v>0</v>
      </c>
      <c r="AG69" s="27">
        <v>0</v>
      </c>
      <c r="AH69" s="27">
        <v>0</v>
      </c>
      <c r="AI69" s="27">
        <v>0</v>
      </c>
      <c r="AJ69" s="10" t="s">
        <v>129</v>
      </c>
      <c r="AL69" s="10" t="s">
        <v>129</v>
      </c>
      <c r="AN69" s="10" t="s">
        <v>129</v>
      </c>
    </row>
    <row r="70" spans="1:40" ht="20.100000000000001" customHeight="1" x14ac:dyDescent="0.15">
      <c r="A70" s="67" t="s">
        <v>121</v>
      </c>
      <c r="B70" s="131" t="s">
        <v>560</v>
      </c>
      <c r="C70" s="131"/>
      <c r="D70" s="28" t="s">
        <v>225</v>
      </c>
      <c r="E70" s="173">
        <f>IFERROR(HLOOKUP($AE$38,$AA$76:$AI$80,2,FALSE),"")</f>
        <v>2</v>
      </c>
      <c r="F70" s="173"/>
      <c r="G70" s="173" t="str">
        <f>IFERROR(HLOOKUP($AF$38,$AA$76:$AI$80,2,FALSE),"")</f>
        <v/>
      </c>
      <c r="H70" s="173"/>
      <c r="I70" s="173" t="str">
        <f>IFERROR(HLOOKUP($AG$38,$AA$76:$AI$80,2,FALSE),"")</f>
        <v/>
      </c>
      <c r="J70" s="173"/>
      <c r="K70" s="173" t="str">
        <f>IFERROR(HLOOKUP($AH$38,$AA$76:$AI$80,2,FALSE),"")</f>
        <v/>
      </c>
      <c r="L70" s="173"/>
      <c r="M70" s="173" t="str">
        <f>IFERROR(HLOOKUP($AI$38,$AA$76:$AI$80,2,FALSE),"")</f>
        <v/>
      </c>
      <c r="N70" s="174"/>
      <c r="AA70" s="27">
        <v>0</v>
      </c>
      <c r="AB70" s="27">
        <v>0</v>
      </c>
      <c r="AC70" s="27">
        <v>0</v>
      </c>
      <c r="AD70" s="27">
        <v>0</v>
      </c>
      <c r="AE70" s="27">
        <v>0</v>
      </c>
      <c r="AF70" s="27">
        <v>0</v>
      </c>
      <c r="AG70" s="27">
        <v>0</v>
      </c>
      <c r="AH70" s="27">
        <v>0</v>
      </c>
      <c r="AI70" s="27">
        <v>0</v>
      </c>
      <c r="AJ70" s="10" t="s">
        <v>129</v>
      </c>
      <c r="AL70" s="10" t="s">
        <v>129</v>
      </c>
      <c r="AN70" s="10" t="s">
        <v>129</v>
      </c>
    </row>
    <row r="71" spans="1:40" ht="20.100000000000001" customHeight="1" x14ac:dyDescent="0.15">
      <c r="A71" s="67"/>
      <c r="B71" s="131" t="s">
        <v>561</v>
      </c>
      <c r="C71" s="131"/>
      <c r="D71" s="28" t="s">
        <v>225</v>
      </c>
      <c r="E71" s="173">
        <f>IFERROR(HLOOKUP($AE$38,$AA$76:$AI$80,3,FALSE),"")</f>
        <v>1</v>
      </c>
      <c r="F71" s="173"/>
      <c r="G71" s="173" t="str">
        <f>IFERROR(HLOOKUP($AF$38,$AA$76:$AI$80,3,FALSE),"")</f>
        <v/>
      </c>
      <c r="H71" s="173"/>
      <c r="I71" s="173" t="str">
        <f>IFERROR(HLOOKUP($AG$38,$AA$76:$AI$80,3,FALSE),"")</f>
        <v/>
      </c>
      <c r="J71" s="173"/>
      <c r="K71" s="173" t="str">
        <f>IFERROR(HLOOKUP($AH$38,$AA$76:$AI$80,3,FALSE),"")</f>
        <v/>
      </c>
      <c r="L71" s="173"/>
      <c r="M71" s="173" t="str">
        <f>IFERROR(HLOOKUP($AI$38,$AA$76:$AI$80,3,FALSE),"")</f>
        <v/>
      </c>
      <c r="N71" s="174"/>
      <c r="AA71" s="27">
        <v>0</v>
      </c>
      <c r="AB71" s="27">
        <v>0</v>
      </c>
      <c r="AC71" s="27">
        <v>0</v>
      </c>
      <c r="AD71" s="27">
        <v>0</v>
      </c>
      <c r="AE71" s="27">
        <v>0</v>
      </c>
      <c r="AF71" s="27">
        <v>0</v>
      </c>
      <c r="AG71" s="27">
        <v>0</v>
      </c>
      <c r="AH71" s="27">
        <v>0</v>
      </c>
      <c r="AI71" s="27">
        <v>0</v>
      </c>
      <c r="AJ71" s="10" t="s">
        <v>129</v>
      </c>
      <c r="AL71" s="10" t="s">
        <v>129</v>
      </c>
      <c r="AN71" s="10" t="s">
        <v>129</v>
      </c>
    </row>
    <row r="72" spans="1:40" ht="20.100000000000001" customHeight="1" x14ac:dyDescent="0.15">
      <c r="A72" s="67"/>
      <c r="B72" s="131" t="s">
        <v>129</v>
      </c>
      <c r="C72" s="131"/>
      <c r="D72" s="28" t="s">
        <v>129</v>
      </c>
      <c r="E72" s="173" t="str">
        <f>IFERROR(HLOOKUP($AE$38,$AA$76:$AI$80,4,FALSE),"")</f>
        <v/>
      </c>
      <c r="F72" s="173"/>
      <c r="G72" s="173" t="str">
        <f>IFERROR(HLOOKUP($AF$38,$AA$76:$AI$80,4,FALSE),"")</f>
        <v/>
      </c>
      <c r="H72" s="173"/>
      <c r="I72" s="173" t="str">
        <f>IFERROR(HLOOKUP($AG$38,$AA$76:$AI$80,4,FALSE),"")</f>
        <v/>
      </c>
      <c r="J72" s="173"/>
      <c r="K72" s="173" t="str">
        <f>IFERROR(HLOOKUP($AH$38,$AA$76:$AI$80,4,FALSE),"")</f>
        <v/>
      </c>
      <c r="L72" s="173"/>
      <c r="M72" s="173" t="str">
        <f>IFERROR(HLOOKUP($AI$38,$AA$76:$AI$80,4,FALSE),"")</f>
        <v/>
      </c>
      <c r="N72" s="174"/>
      <c r="AA72" s="27">
        <v>0</v>
      </c>
      <c r="AB72" s="27">
        <v>0</v>
      </c>
      <c r="AC72" s="27">
        <v>0</v>
      </c>
      <c r="AD72" s="27">
        <v>0</v>
      </c>
      <c r="AE72" s="27">
        <v>0</v>
      </c>
      <c r="AF72" s="27">
        <v>0</v>
      </c>
      <c r="AG72" s="27">
        <v>0</v>
      </c>
      <c r="AH72" s="27">
        <v>0</v>
      </c>
      <c r="AI72" s="27">
        <v>0</v>
      </c>
      <c r="AJ72" s="10" t="s">
        <v>129</v>
      </c>
      <c r="AL72" s="10" t="s">
        <v>129</v>
      </c>
      <c r="AN72" s="10" t="s">
        <v>129</v>
      </c>
    </row>
    <row r="73" spans="1:40" ht="20.100000000000001" customHeight="1" thickBot="1" x14ac:dyDescent="0.2">
      <c r="A73" s="69"/>
      <c r="B73" s="145" t="s">
        <v>129</v>
      </c>
      <c r="C73" s="145"/>
      <c r="D73" s="29" t="s">
        <v>129</v>
      </c>
      <c r="E73" s="182" t="str">
        <f>IFERROR(HLOOKUP($AE$38,$AA$76:$AI$80,5,FALSE),"")</f>
        <v/>
      </c>
      <c r="F73" s="182"/>
      <c r="G73" s="182" t="str">
        <f>IFERROR(HLOOKUP($AF$38,$AA$76:$AI$80,5,FALSE),"")</f>
        <v/>
      </c>
      <c r="H73" s="182"/>
      <c r="I73" s="182" t="str">
        <f>IFERROR(HLOOKUP($AG$38,$AA$76:$AI$80,5,FALSE),"")</f>
        <v/>
      </c>
      <c r="J73" s="182"/>
      <c r="K73" s="182" t="str">
        <f>IFERROR(HLOOKUP($AH$38,$AA$76:$AI$80,5,FALSE),"")</f>
        <v/>
      </c>
      <c r="L73" s="182"/>
      <c r="M73" s="182" t="str">
        <f>IFERROR(HLOOKUP($AI$38,$AA$76:$AI$80,5,FALSE),"")</f>
        <v/>
      </c>
      <c r="N73" s="183"/>
      <c r="AA73" s="27">
        <v>0</v>
      </c>
      <c r="AB73" s="27">
        <v>0</v>
      </c>
      <c r="AC73" s="27">
        <v>0</v>
      </c>
      <c r="AD73" s="27">
        <v>0</v>
      </c>
      <c r="AE73" s="27">
        <v>0</v>
      </c>
      <c r="AF73" s="27">
        <v>0</v>
      </c>
      <c r="AG73" s="27">
        <v>0</v>
      </c>
      <c r="AH73" s="27">
        <v>0</v>
      </c>
      <c r="AI73" s="27">
        <v>0</v>
      </c>
      <c r="AJ73" s="10" t="s">
        <v>129</v>
      </c>
      <c r="AL73" s="10" t="s">
        <v>129</v>
      </c>
      <c r="AN73" s="10" t="s">
        <v>129</v>
      </c>
    </row>
    <row r="74" spans="1:40" ht="14.25" thickTop="1" x14ac:dyDescent="0.15">
      <c r="AA74" s="30">
        <v>0</v>
      </c>
      <c r="AB74" s="30">
        <v>0</v>
      </c>
      <c r="AC74" s="30">
        <v>0</v>
      </c>
      <c r="AD74" s="30">
        <v>0</v>
      </c>
      <c r="AE74" s="30">
        <v>0</v>
      </c>
      <c r="AF74" s="30">
        <v>0</v>
      </c>
      <c r="AG74" s="30">
        <v>0</v>
      </c>
      <c r="AH74" s="30">
        <v>0</v>
      </c>
      <c r="AI74" s="30">
        <v>0</v>
      </c>
      <c r="AJ74" s="10" t="s">
        <v>129</v>
      </c>
      <c r="AL74" s="10" t="s">
        <v>129</v>
      </c>
      <c r="AN74" s="10" t="s">
        <v>129</v>
      </c>
    </row>
    <row r="75" spans="1:40" ht="24" customHeight="1" x14ac:dyDescent="0.15">
      <c r="AJ75" s="10" t="s">
        <v>129</v>
      </c>
      <c r="AN75" s="10" t="s">
        <v>129</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129</v>
      </c>
      <c r="AN76" s="10" t="s">
        <v>129</v>
      </c>
    </row>
    <row r="77" spans="1:40" ht="18.95" customHeight="1" x14ac:dyDescent="0.15">
      <c r="AA77" s="26" t="s">
        <v>129</v>
      </c>
      <c r="AB77" s="26" t="s">
        <v>129</v>
      </c>
      <c r="AC77" s="26" t="s">
        <v>129</v>
      </c>
      <c r="AD77" s="26" t="s">
        <v>129</v>
      </c>
      <c r="AE77" s="26">
        <v>2</v>
      </c>
      <c r="AF77" s="26" t="s">
        <v>129</v>
      </c>
      <c r="AG77" s="26" t="s">
        <v>129</v>
      </c>
      <c r="AH77" s="26" t="s">
        <v>129</v>
      </c>
      <c r="AI77" s="26" t="s">
        <v>129</v>
      </c>
      <c r="AJ77" s="10" t="s">
        <v>129</v>
      </c>
      <c r="AL77" s="10" t="s">
        <v>129</v>
      </c>
      <c r="AN77" s="10" t="s">
        <v>129</v>
      </c>
    </row>
    <row r="78" spans="1:40" ht="18.95" customHeight="1" x14ac:dyDescent="0.15">
      <c r="AA78" s="27" t="s">
        <v>129</v>
      </c>
      <c r="AB78" s="27" t="s">
        <v>129</v>
      </c>
      <c r="AC78" s="27" t="s">
        <v>129</v>
      </c>
      <c r="AD78" s="27" t="s">
        <v>129</v>
      </c>
      <c r="AE78" s="27">
        <v>1</v>
      </c>
      <c r="AF78" s="27" t="s">
        <v>129</v>
      </c>
      <c r="AG78" s="27" t="s">
        <v>129</v>
      </c>
      <c r="AH78" s="27" t="s">
        <v>129</v>
      </c>
      <c r="AI78" s="27" t="s">
        <v>129</v>
      </c>
      <c r="AJ78" s="10" t="s">
        <v>129</v>
      </c>
      <c r="AL78" s="10" t="s">
        <v>129</v>
      </c>
      <c r="AN78" s="10" t="s">
        <v>129</v>
      </c>
    </row>
    <row r="79" spans="1:40" ht="18.95" customHeight="1" x14ac:dyDescent="0.15">
      <c r="AA79" s="27" t="s">
        <v>129</v>
      </c>
      <c r="AB79" s="27" t="s">
        <v>129</v>
      </c>
      <c r="AC79" s="27" t="s">
        <v>129</v>
      </c>
      <c r="AD79" s="27" t="s">
        <v>129</v>
      </c>
      <c r="AE79" s="27" t="s">
        <v>129</v>
      </c>
      <c r="AF79" s="27" t="s">
        <v>129</v>
      </c>
      <c r="AG79" s="27" t="s">
        <v>129</v>
      </c>
      <c r="AH79" s="27" t="s">
        <v>129</v>
      </c>
      <c r="AI79" s="27" t="s">
        <v>129</v>
      </c>
      <c r="AJ79" s="10" t="s">
        <v>129</v>
      </c>
      <c r="AL79" s="10" t="s">
        <v>129</v>
      </c>
      <c r="AN79" s="10" t="s">
        <v>129</v>
      </c>
    </row>
    <row r="80" spans="1:40" ht="18.95" customHeight="1" x14ac:dyDescent="0.15">
      <c r="AA80" s="30" t="s">
        <v>129</v>
      </c>
      <c r="AB80" s="30" t="s">
        <v>129</v>
      </c>
      <c r="AC80" s="30" t="s">
        <v>129</v>
      </c>
      <c r="AD80" s="30" t="s">
        <v>129</v>
      </c>
      <c r="AE80" s="30" t="s">
        <v>129</v>
      </c>
      <c r="AF80" s="30" t="s">
        <v>129</v>
      </c>
      <c r="AG80" s="30" t="s">
        <v>129</v>
      </c>
      <c r="AH80" s="30" t="s">
        <v>129</v>
      </c>
      <c r="AI80" s="30" t="s">
        <v>129</v>
      </c>
      <c r="AJ80" s="10" t="s">
        <v>129</v>
      </c>
      <c r="AL80" s="10" t="s">
        <v>129</v>
      </c>
      <c r="AN80" s="10" t="s">
        <v>129</v>
      </c>
    </row>
    <row r="81" spans="1:38" ht="14.25" thickBot="1" x14ac:dyDescent="0.2">
      <c r="AJ81" s="10" t="s">
        <v>129</v>
      </c>
      <c r="AL81" s="10" t="s">
        <v>129</v>
      </c>
    </row>
    <row r="82" spans="1:38" ht="18" thickTop="1" thickBot="1" x14ac:dyDescent="0.2">
      <c r="A82" s="59" t="s">
        <v>80</v>
      </c>
      <c r="B82" s="60"/>
      <c r="C82" s="60"/>
      <c r="D82" s="60"/>
      <c r="E82" s="62"/>
      <c r="F82" s="62"/>
      <c r="G82" s="60"/>
      <c r="H82" s="60"/>
      <c r="I82" s="60"/>
      <c r="J82" s="60"/>
      <c r="K82" s="60"/>
      <c r="L82" s="60"/>
      <c r="M82" s="60"/>
      <c r="N82" s="61"/>
    </row>
    <row r="83" spans="1:38" ht="15" thickTop="1" thickBot="1" x14ac:dyDescent="0.2">
      <c r="A83" s="100" t="s">
        <v>82</v>
      </c>
      <c r="B83" s="101"/>
      <c r="C83" s="101"/>
      <c r="D83" s="101"/>
      <c r="E83" s="175" t="s">
        <v>136</v>
      </c>
      <c r="F83" s="176"/>
      <c r="G83" s="177" t="s">
        <v>83</v>
      </c>
      <c r="H83" s="178"/>
      <c r="I83" s="178"/>
      <c r="J83" s="178"/>
      <c r="K83" s="178"/>
      <c r="L83" s="178"/>
      <c r="M83" s="178"/>
      <c r="N83" s="179"/>
    </row>
    <row r="84" spans="1:38" ht="15" thickTop="1" thickBot="1" x14ac:dyDescent="0.2">
      <c r="A84" s="65"/>
      <c r="B84" s="66"/>
      <c r="C84" s="66"/>
      <c r="D84" s="66"/>
      <c r="E84" s="175"/>
      <c r="F84" s="176"/>
      <c r="G84" s="177"/>
      <c r="H84" s="178"/>
      <c r="I84" s="178"/>
      <c r="J84" s="178"/>
      <c r="K84" s="178"/>
      <c r="L84" s="178"/>
      <c r="M84" s="178"/>
      <c r="N84" s="179"/>
    </row>
    <row r="85" spans="1:38" ht="15" thickTop="1" thickBot="1" x14ac:dyDescent="0.2">
      <c r="A85" s="4133" t="s">
        <v>86</v>
      </c>
      <c r="B85" s="4134"/>
      <c r="C85" s="4134"/>
      <c r="D85" s="4134"/>
      <c r="E85" s="175" t="s">
        <v>217</v>
      </c>
      <c r="F85" s="176"/>
      <c r="G85" s="177" t="s">
        <v>87</v>
      </c>
      <c r="H85" s="178"/>
      <c r="I85" s="178"/>
      <c r="J85" s="178"/>
      <c r="K85" s="178"/>
      <c r="L85" s="178"/>
      <c r="M85" s="178"/>
      <c r="N85" s="179"/>
    </row>
    <row r="86" spans="1:38" ht="15" thickTop="1" thickBot="1" x14ac:dyDescent="0.2">
      <c r="A86" s="45"/>
      <c r="B86" s="46"/>
      <c r="C86" s="46"/>
      <c r="D86" s="46"/>
      <c r="E86" s="175"/>
      <c r="F86" s="176"/>
      <c r="G86" s="177"/>
      <c r="H86" s="178"/>
      <c r="I86" s="178"/>
      <c r="J86" s="178"/>
      <c r="K86" s="178"/>
      <c r="L86" s="178"/>
      <c r="M86" s="178"/>
      <c r="N86" s="179"/>
    </row>
    <row r="87" spans="1:38" ht="15" thickTop="1" thickBot="1" x14ac:dyDescent="0.2">
      <c r="A87" s="4133" t="s">
        <v>90</v>
      </c>
      <c r="B87" s="4134"/>
      <c r="C87" s="4134"/>
      <c r="D87" s="4134"/>
      <c r="E87" s="175" t="s">
        <v>149</v>
      </c>
      <c r="F87" s="176"/>
      <c r="G87" s="177" t="s">
        <v>91</v>
      </c>
      <c r="H87" s="178"/>
      <c r="I87" s="178"/>
      <c r="J87" s="178"/>
      <c r="K87" s="178"/>
      <c r="L87" s="178"/>
      <c r="M87" s="178"/>
      <c r="N87" s="179"/>
    </row>
    <row r="88" spans="1:38" ht="15" thickTop="1" thickBot="1" x14ac:dyDescent="0.2">
      <c r="A88" s="45"/>
      <c r="B88" s="46"/>
      <c r="C88" s="46"/>
      <c r="D88" s="46"/>
      <c r="E88" s="175"/>
      <c r="F88" s="176"/>
      <c r="G88" s="177"/>
      <c r="H88" s="178"/>
      <c r="I88" s="178"/>
      <c r="J88" s="178"/>
      <c r="K88" s="178"/>
      <c r="L88" s="178"/>
      <c r="M88" s="178"/>
      <c r="N88" s="179"/>
    </row>
    <row r="89" spans="1:38" ht="15" thickTop="1" thickBot="1" x14ac:dyDescent="0.2">
      <c r="A89" s="4144" t="s">
        <v>93</v>
      </c>
      <c r="B89" s="4145"/>
      <c r="C89" s="4145"/>
      <c r="D89" s="4145"/>
      <c r="E89" s="175" t="s">
        <v>139</v>
      </c>
      <c r="F89" s="176"/>
      <c r="G89" s="177" t="s">
        <v>94</v>
      </c>
      <c r="H89" s="178"/>
      <c r="I89" s="178"/>
      <c r="J89" s="178"/>
      <c r="K89" s="178"/>
      <c r="L89" s="178"/>
      <c r="M89" s="178"/>
      <c r="N89" s="179"/>
    </row>
    <row r="90" spans="1:38" ht="15" thickTop="1" thickBot="1" x14ac:dyDescent="0.2">
      <c r="A90" s="65"/>
      <c r="B90" s="66"/>
      <c r="C90" s="66"/>
      <c r="D90" s="66"/>
      <c r="E90" s="175"/>
      <c r="F90" s="176"/>
      <c r="G90" s="177"/>
      <c r="H90" s="178"/>
      <c r="I90" s="178"/>
      <c r="J90" s="178"/>
      <c r="K90" s="178"/>
      <c r="L90" s="178"/>
      <c r="M90" s="178"/>
      <c r="N90" s="179"/>
    </row>
    <row r="91" spans="1:38" ht="14.25" thickTop="1" x14ac:dyDescent="0.15">
      <c r="A91" s="4133" t="s">
        <v>95</v>
      </c>
      <c r="B91" s="4134"/>
      <c r="C91" s="4134"/>
      <c r="D91" s="4135"/>
      <c r="E91" s="190" t="s">
        <v>562</v>
      </c>
      <c r="F91" s="74"/>
      <c r="G91" s="74"/>
      <c r="H91" s="74"/>
      <c r="I91" s="74"/>
      <c r="J91" s="74"/>
      <c r="K91" s="74"/>
      <c r="L91" s="74"/>
      <c r="M91" s="74"/>
      <c r="N91" s="75"/>
    </row>
    <row r="92" spans="1:38" x14ac:dyDescent="0.15">
      <c r="A92" s="139"/>
      <c r="B92" s="140"/>
      <c r="C92" s="140"/>
      <c r="D92" s="185"/>
      <c r="E92" s="190"/>
      <c r="F92" s="74"/>
      <c r="G92" s="74"/>
      <c r="H92" s="74"/>
      <c r="I92" s="74"/>
      <c r="J92" s="74"/>
      <c r="K92" s="74"/>
      <c r="L92" s="74"/>
      <c r="M92" s="74"/>
      <c r="N92" s="75"/>
    </row>
    <row r="93" spans="1:38" x14ac:dyDescent="0.15">
      <c r="A93" s="139"/>
      <c r="B93" s="140"/>
      <c r="C93" s="140"/>
      <c r="D93" s="185"/>
      <c r="E93" s="190"/>
      <c r="F93" s="74"/>
      <c r="G93" s="74"/>
      <c r="H93" s="74"/>
      <c r="I93" s="74"/>
      <c r="J93" s="74"/>
      <c r="K93" s="74"/>
      <c r="L93" s="74"/>
      <c r="M93" s="74"/>
      <c r="N93" s="75"/>
    </row>
    <row r="94" spans="1:38" x14ac:dyDescent="0.15">
      <c r="A94" s="139"/>
      <c r="B94" s="140"/>
      <c r="C94" s="140"/>
      <c r="D94" s="185"/>
      <c r="E94" s="190"/>
      <c r="F94" s="74"/>
      <c r="G94" s="74"/>
      <c r="H94" s="74"/>
      <c r="I94" s="74"/>
      <c r="J94" s="74"/>
      <c r="K94" s="74"/>
      <c r="L94" s="74"/>
      <c r="M94" s="74"/>
      <c r="N94" s="75"/>
    </row>
    <row r="95" spans="1:38" ht="14.25" thickBot="1" x14ac:dyDescent="0.2">
      <c r="A95" s="142"/>
      <c r="B95" s="143"/>
      <c r="C95" s="143"/>
      <c r="D95" s="186"/>
      <c r="E95" s="191"/>
      <c r="F95" s="77"/>
      <c r="G95" s="77"/>
      <c r="H95" s="77"/>
      <c r="I95" s="77"/>
      <c r="J95" s="77"/>
      <c r="K95" s="77"/>
      <c r="L95" s="77"/>
      <c r="M95" s="77"/>
      <c r="N95" s="78"/>
    </row>
    <row r="96" spans="1:38" ht="15" thickTop="1" thickBot="1" x14ac:dyDescent="0.2"/>
    <row r="97" spans="1:14" ht="17.25" thickTop="1" x14ac:dyDescent="0.15">
      <c r="A97" s="59" t="s">
        <v>100</v>
      </c>
      <c r="B97" s="60"/>
      <c r="C97" s="60"/>
      <c r="D97" s="60"/>
      <c r="E97" s="60"/>
      <c r="F97" s="60"/>
      <c r="G97" s="60"/>
      <c r="H97" s="60"/>
      <c r="I97" s="60"/>
      <c r="J97" s="60"/>
      <c r="K97" s="60"/>
      <c r="L97" s="60"/>
      <c r="M97" s="60"/>
      <c r="N97" s="61"/>
    </row>
    <row r="98" spans="1:14" x14ac:dyDescent="0.15">
      <c r="A98" s="4133" t="s">
        <v>107</v>
      </c>
      <c r="B98" s="4134"/>
      <c r="C98" s="4134"/>
      <c r="D98" s="4135"/>
      <c r="E98" s="4139" t="s">
        <v>152</v>
      </c>
      <c r="F98" s="4140"/>
      <c r="G98" s="4141" t="s">
        <v>108</v>
      </c>
      <c r="H98" s="4142"/>
      <c r="I98" s="4142"/>
      <c r="J98" s="4142"/>
      <c r="K98" s="4142"/>
      <c r="L98" s="4142"/>
      <c r="M98" s="4142"/>
      <c r="N98" s="4143"/>
    </row>
    <row r="99" spans="1:14" x14ac:dyDescent="0.15">
      <c r="A99" s="139"/>
      <c r="B99" s="140"/>
      <c r="C99" s="140"/>
      <c r="D99" s="185"/>
      <c r="E99" s="195"/>
      <c r="F99" s="196"/>
      <c r="G99" s="202"/>
      <c r="H99" s="203"/>
      <c r="I99" s="203"/>
      <c r="J99" s="203"/>
      <c r="K99" s="203"/>
      <c r="L99" s="203"/>
      <c r="M99" s="203"/>
      <c r="N99" s="204"/>
    </row>
    <row r="100" spans="1:14" x14ac:dyDescent="0.15">
      <c r="A100" s="139"/>
      <c r="B100" s="140"/>
      <c r="C100" s="140"/>
      <c r="D100" s="185"/>
      <c r="E100" s="195"/>
      <c r="F100" s="196"/>
      <c r="G100" s="202"/>
      <c r="H100" s="203"/>
      <c r="I100" s="203"/>
      <c r="J100" s="203"/>
      <c r="K100" s="203"/>
      <c r="L100" s="203"/>
      <c r="M100" s="203"/>
      <c r="N100" s="204"/>
    </row>
    <row r="101" spans="1:14" x14ac:dyDescent="0.15">
      <c r="A101" s="139"/>
      <c r="B101" s="140"/>
      <c r="C101" s="140"/>
      <c r="D101" s="185"/>
      <c r="E101" s="195"/>
      <c r="F101" s="196"/>
      <c r="G101" s="202"/>
      <c r="H101" s="203"/>
      <c r="I101" s="203"/>
      <c r="J101" s="203"/>
      <c r="K101" s="203"/>
      <c r="L101" s="203"/>
      <c r="M101" s="203"/>
      <c r="N101" s="204"/>
    </row>
    <row r="102" spans="1:14" x14ac:dyDescent="0.15">
      <c r="A102" s="139"/>
      <c r="B102" s="140"/>
      <c r="C102" s="140"/>
      <c r="D102" s="185"/>
      <c r="E102" s="195"/>
      <c r="F102" s="196"/>
      <c r="G102" s="202"/>
      <c r="H102" s="203"/>
      <c r="I102" s="203"/>
      <c r="J102" s="203"/>
      <c r="K102" s="203"/>
      <c r="L102" s="203"/>
      <c r="M102" s="203"/>
      <c r="N102" s="204"/>
    </row>
    <row r="103" spans="1:14" x14ac:dyDescent="0.15">
      <c r="A103" s="139"/>
      <c r="B103" s="140"/>
      <c r="C103" s="140"/>
      <c r="D103" s="185"/>
      <c r="E103" s="195"/>
      <c r="F103" s="196"/>
      <c r="G103" s="202"/>
      <c r="H103" s="203"/>
      <c r="I103" s="203"/>
      <c r="J103" s="203"/>
      <c r="K103" s="203"/>
      <c r="L103" s="203"/>
      <c r="M103" s="203"/>
      <c r="N103" s="204"/>
    </row>
    <row r="104" spans="1:14" x14ac:dyDescent="0.15">
      <c r="A104" s="45"/>
      <c r="B104" s="46"/>
      <c r="C104" s="46"/>
      <c r="D104" s="192"/>
      <c r="E104" s="197"/>
      <c r="F104" s="198"/>
      <c r="G104" s="205"/>
      <c r="H104" s="206"/>
      <c r="I104" s="206"/>
      <c r="J104" s="206"/>
      <c r="K104" s="206"/>
      <c r="L104" s="206"/>
      <c r="M104" s="206"/>
      <c r="N104" s="207"/>
    </row>
    <row r="105" spans="1:14" x14ac:dyDescent="0.15">
      <c r="A105" s="4133" t="s">
        <v>118</v>
      </c>
      <c r="B105" s="4134"/>
      <c r="C105" s="4134"/>
      <c r="D105" s="4135"/>
      <c r="E105" s="4136" t="s">
        <v>563</v>
      </c>
      <c r="F105" s="4137"/>
      <c r="G105" s="4137"/>
      <c r="H105" s="4137"/>
      <c r="I105" s="4137"/>
      <c r="J105" s="4137"/>
      <c r="K105" s="4137"/>
      <c r="L105" s="4137"/>
      <c r="M105" s="4137"/>
      <c r="N105" s="4138"/>
    </row>
    <row r="106" spans="1:14" x14ac:dyDescent="0.15">
      <c r="A106" s="139"/>
      <c r="B106" s="140"/>
      <c r="C106" s="140"/>
      <c r="D106" s="185"/>
      <c r="E106" s="190"/>
      <c r="F106" s="74"/>
      <c r="G106" s="74"/>
      <c r="H106" s="74"/>
      <c r="I106" s="74"/>
      <c r="J106" s="74"/>
      <c r="K106" s="74"/>
      <c r="L106" s="74"/>
      <c r="M106" s="74"/>
      <c r="N106" s="75"/>
    </row>
    <row r="107" spans="1:14" x14ac:dyDescent="0.15">
      <c r="A107" s="139"/>
      <c r="B107" s="140"/>
      <c r="C107" s="140"/>
      <c r="D107" s="185"/>
      <c r="E107" s="190"/>
      <c r="F107" s="74"/>
      <c r="G107" s="74"/>
      <c r="H107" s="74"/>
      <c r="I107" s="74"/>
      <c r="J107" s="74"/>
      <c r="K107" s="74"/>
      <c r="L107" s="74"/>
      <c r="M107" s="74"/>
      <c r="N107" s="75"/>
    </row>
    <row r="108" spans="1:14" x14ac:dyDescent="0.15">
      <c r="A108" s="139"/>
      <c r="B108" s="140"/>
      <c r="C108" s="140"/>
      <c r="D108" s="185"/>
      <c r="E108" s="190"/>
      <c r="F108" s="74"/>
      <c r="G108" s="74"/>
      <c r="H108" s="74"/>
      <c r="I108" s="74"/>
      <c r="J108" s="74"/>
      <c r="K108" s="74"/>
      <c r="L108" s="74"/>
      <c r="M108" s="74"/>
      <c r="N108" s="75"/>
    </row>
    <row r="109" spans="1:14" x14ac:dyDescent="0.15">
      <c r="A109" s="139"/>
      <c r="B109" s="140"/>
      <c r="C109" s="140"/>
      <c r="D109" s="185"/>
      <c r="E109" s="190"/>
      <c r="F109" s="74"/>
      <c r="G109" s="74"/>
      <c r="H109" s="74"/>
      <c r="I109" s="74"/>
      <c r="J109" s="74"/>
      <c r="K109" s="74"/>
      <c r="L109" s="74"/>
      <c r="M109" s="74"/>
      <c r="N109" s="75"/>
    </row>
    <row r="110" spans="1:14" x14ac:dyDescent="0.15">
      <c r="A110" s="139"/>
      <c r="B110" s="140"/>
      <c r="C110" s="140"/>
      <c r="D110" s="185"/>
      <c r="E110" s="190"/>
      <c r="F110" s="74"/>
      <c r="G110" s="74"/>
      <c r="H110" s="74"/>
      <c r="I110" s="74"/>
      <c r="J110" s="74"/>
      <c r="K110" s="74"/>
      <c r="L110" s="74"/>
      <c r="M110" s="74"/>
      <c r="N110" s="75"/>
    </row>
    <row r="111" spans="1:14" x14ac:dyDescent="0.15">
      <c r="A111" s="139"/>
      <c r="B111" s="140"/>
      <c r="C111" s="140"/>
      <c r="D111" s="185"/>
      <c r="E111" s="190"/>
      <c r="F111" s="74"/>
      <c r="G111" s="74"/>
      <c r="H111" s="74"/>
      <c r="I111" s="74"/>
      <c r="J111" s="74"/>
      <c r="K111" s="74"/>
      <c r="L111" s="74"/>
      <c r="M111" s="74"/>
      <c r="N111" s="75"/>
    </row>
    <row r="112" spans="1:14" x14ac:dyDescent="0.15">
      <c r="A112" s="139"/>
      <c r="B112" s="140"/>
      <c r="C112" s="140"/>
      <c r="D112" s="185"/>
      <c r="E112" s="190"/>
      <c r="F112" s="74"/>
      <c r="G112" s="74"/>
      <c r="H112" s="74"/>
      <c r="I112" s="74"/>
      <c r="J112" s="74"/>
      <c r="K112" s="74"/>
      <c r="L112" s="74"/>
      <c r="M112" s="74"/>
      <c r="N112" s="75"/>
    </row>
    <row r="113" spans="1:14" x14ac:dyDescent="0.15">
      <c r="A113" s="139"/>
      <c r="B113" s="140"/>
      <c r="C113" s="140"/>
      <c r="D113" s="185"/>
      <c r="E113" s="190"/>
      <c r="F113" s="74"/>
      <c r="G113" s="74"/>
      <c r="H113" s="74"/>
      <c r="I113" s="74"/>
      <c r="J113" s="74"/>
      <c r="K113" s="74"/>
      <c r="L113" s="74"/>
      <c r="M113" s="74"/>
      <c r="N113" s="75"/>
    </row>
    <row r="114" spans="1:14" x14ac:dyDescent="0.15">
      <c r="A114" s="139"/>
      <c r="B114" s="140"/>
      <c r="C114" s="140"/>
      <c r="D114" s="185"/>
      <c r="E114" s="190"/>
      <c r="F114" s="74"/>
      <c r="G114" s="74"/>
      <c r="H114" s="74"/>
      <c r="I114" s="74"/>
      <c r="J114" s="74"/>
      <c r="K114" s="74"/>
      <c r="L114" s="74"/>
      <c r="M114" s="74"/>
      <c r="N114" s="75"/>
    </row>
    <row r="115" spans="1:14" ht="14.25" thickBot="1" x14ac:dyDescent="0.2">
      <c r="A115" s="142"/>
      <c r="B115" s="143"/>
      <c r="C115" s="143"/>
      <c r="D115" s="186"/>
      <c r="E115" s="191"/>
      <c r="F115" s="77"/>
      <c r="G115" s="77"/>
      <c r="H115" s="77"/>
      <c r="I115" s="77"/>
      <c r="J115" s="77"/>
      <c r="K115" s="77"/>
      <c r="L115" s="77"/>
      <c r="M115" s="77"/>
      <c r="N115" s="78"/>
    </row>
    <row r="116" spans="1:14" ht="14.25" thickTop="1" x14ac:dyDescent="0.15"/>
  </sheetData>
  <mergeCells count="230">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A57:A62"/>
    <mergeCell ref="B57:D57"/>
    <mergeCell ref="E57:F57"/>
    <mergeCell ref="G57:H57"/>
    <mergeCell ref="I57:J57"/>
    <mergeCell ref="K57:L57"/>
    <mergeCell ref="B61:D61"/>
    <mergeCell ref="E61:F61"/>
    <mergeCell ref="G61:H61"/>
    <mergeCell ref="I61:J61"/>
    <mergeCell ref="K61:L61"/>
    <mergeCell ref="A53:D53"/>
    <mergeCell ref="E53:N53"/>
    <mergeCell ref="A55:N55"/>
    <mergeCell ref="A56:D56"/>
    <mergeCell ref="E56:F56"/>
    <mergeCell ref="G56:H56"/>
    <mergeCell ref="I56:J56"/>
    <mergeCell ref="K56:L56"/>
    <mergeCell ref="M56:N56"/>
    <mergeCell ref="A46:D50"/>
    <mergeCell ref="E46:N50"/>
    <mergeCell ref="A51:D51"/>
    <mergeCell ref="E51:N51"/>
    <mergeCell ref="A52:D52"/>
    <mergeCell ref="E52:N52"/>
    <mergeCell ref="A43:D43"/>
    <mergeCell ref="E43:N43"/>
    <mergeCell ref="A44:D44"/>
    <mergeCell ref="E44:N44"/>
    <mergeCell ref="A45:D45"/>
    <mergeCell ref="E45:N4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58</vt:i4>
      </vt:variant>
    </vt:vector>
  </HeadingPairs>
  <TitlesOfParts>
    <vt:vector size="116" baseType="lpstr">
      <vt:lpstr>目次</vt:lpstr>
      <vt:lpstr>事務事業評価シート(388)</vt:lpstr>
      <vt:lpstr>事務事業評価シート(389)</vt:lpstr>
      <vt:lpstr>事務事業評価シート(390)</vt:lpstr>
      <vt:lpstr>事務事業評価シート(391)</vt:lpstr>
      <vt:lpstr>事務事業評価シート(392)</vt:lpstr>
      <vt:lpstr>事務事業評価シート(393)</vt:lpstr>
      <vt:lpstr>事務事業評価シート(394)</vt:lpstr>
      <vt:lpstr>事務事業評価シート(395)</vt:lpstr>
      <vt:lpstr>事務事業評価シート(396)</vt:lpstr>
      <vt:lpstr>事務事業評価シート(397)</vt:lpstr>
      <vt:lpstr>事務事業評価シート(398)</vt:lpstr>
      <vt:lpstr>事務事業評価シート(399)</vt:lpstr>
      <vt:lpstr>事務事業評価シート(400)</vt:lpstr>
      <vt:lpstr>事務事業評価シート(401)</vt:lpstr>
      <vt:lpstr>事務事業評価シート(402)</vt:lpstr>
      <vt:lpstr>事務事業評価シート(403)</vt:lpstr>
      <vt:lpstr>事務事業評価シート(404)</vt:lpstr>
      <vt:lpstr>事務事業評価シート(405)</vt:lpstr>
      <vt:lpstr>事務事業評価シート(406)</vt:lpstr>
      <vt:lpstr>事務事業評価シート(407)</vt:lpstr>
      <vt:lpstr>事務事業評価シート(408)</vt:lpstr>
      <vt:lpstr>事務事業評価シート(409)</vt:lpstr>
      <vt:lpstr>事務事業評価シート(410)</vt:lpstr>
      <vt:lpstr>事務事業評価シート(411)</vt:lpstr>
      <vt:lpstr>事務事業評価シート(412)</vt:lpstr>
      <vt:lpstr>事務事業評価シート(413)</vt:lpstr>
      <vt:lpstr>事務事業評価シート(414)</vt:lpstr>
      <vt:lpstr>事務事業評価シート(415)</vt:lpstr>
      <vt:lpstr>事務事業評価シート(416)</vt:lpstr>
      <vt:lpstr>事務事業評価シート(417)</vt:lpstr>
      <vt:lpstr>事務事業評価シート(418)</vt:lpstr>
      <vt:lpstr>事務事業評価シート(419)</vt:lpstr>
      <vt:lpstr>事務事業評価シート(420)</vt:lpstr>
      <vt:lpstr>事務事業評価シート(421)</vt:lpstr>
      <vt:lpstr>事務事業評価シート(422)</vt:lpstr>
      <vt:lpstr>事務事業評価シート(423)</vt:lpstr>
      <vt:lpstr>事務事業評価シート(424)</vt:lpstr>
      <vt:lpstr>事務事業評価シート(425)</vt:lpstr>
      <vt:lpstr>事務事業評価シート(426)</vt:lpstr>
      <vt:lpstr>事務事業評価シート(427)</vt:lpstr>
      <vt:lpstr>事務事業評価シート(428)</vt:lpstr>
      <vt:lpstr>事務事業評価シート(429)</vt:lpstr>
      <vt:lpstr>事務事業評価シート(430)</vt:lpstr>
      <vt:lpstr>事務事業評価シート(431)</vt:lpstr>
      <vt:lpstr>事務事業評価シート(432)</vt:lpstr>
      <vt:lpstr>事務事業評価シート(433)</vt:lpstr>
      <vt:lpstr>事務事業評価シート(434)</vt:lpstr>
      <vt:lpstr>事務事業評価シート(435)</vt:lpstr>
      <vt:lpstr>事務事業評価シート(436)</vt:lpstr>
      <vt:lpstr>事務事業評価シート(437)</vt:lpstr>
      <vt:lpstr>事務事業評価シート(438)</vt:lpstr>
      <vt:lpstr>事務事業評価シート(439)</vt:lpstr>
      <vt:lpstr>事務事業評価シート(440)</vt:lpstr>
      <vt:lpstr>事務事業評価シート(441)</vt:lpstr>
      <vt:lpstr>事務事業評価シート(442)</vt:lpstr>
      <vt:lpstr>事務事業評価シート(443)</vt:lpstr>
      <vt:lpstr>事務事業評価シート(444)</vt:lpstr>
      <vt:lpstr>'事務事業評価シート(388)'!Print_Area</vt:lpstr>
      <vt:lpstr>'事務事業評価シート(389)'!Print_Area</vt:lpstr>
      <vt:lpstr>'事務事業評価シート(390)'!Print_Area</vt:lpstr>
      <vt:lpstr>'事務事業評価シート(391)'!Print_Area</vt:lpstr>
      <vt:lpstr>'事務事業評価シート(392)'!Print_Area</vt:lpstr>
      <vt:lpstr>'事務事業評価シート(393)'!Print_Area</vt:lpstr>
      <vt:lpstr>'事務事業評価シート(394)'!Print_Area</vt:lpstr>
      <vt:lpstr>'事務事業評価シート(395)'!Print_Area</vt:lpstr>
      <vt:lpstr>'事務事業評価シート(396)'!Print_Area</vt:lpstr>
      <vt:lpstr>'事務事業評価シート(397)'!Print_Area</vt:lpstr>
      <vt:lpstr>'事務事業評価シート(398)'!Print_Area</vt:lpstr>
      <vt:lpstr>'事務事業評価シート(399)'!Print_Area</vt:lpstr>
      <vt:lpstr>'事務事業評価シート(400)'!Print_Area</vt:lpstr>
      <vt:lpstr>'事務事業評価シート(401)'!Print_Area</vt:lpstr>
      <vt:lpstr>'事務事業評価シート(402)'!Print_Area</vt:lpstr>
      <vt:lpstr>'事務事業評価シート(403)'!Print_Area</vt:lpstr>
      <vt:lpstr>'事務事業評価シート(404)'!Print_Area</vt:lpstr>
      <vt:lpstr>'事務事業評価シート(405)'!Print_Area</vt:lpstr>
      <vt:lpstr>'事務事業評価シート(406)'!Print_Area</vt:lpstr>
      <vt:lpstr>'事務事業評価シート(407)'!Print_Area</vt:lpstr>
      <vt:lpstr>'事務事業評価シート(408)'!Print_Area</vt:lpstr>
      <vt:lpstr>'事務事業評価シート(409)'!Print_Area</vt:lpstr>
      <vt:lpstr>'事務事業評価シート(410)'!Print_Area</vt:lpstr>
      <vt:lpstr>'事務事業評価シート(411)'!Print_Area</vt:lpstr>
      <vt:lpstr>'事務事業評価シート(412)'!Print_Area</vt:lpstr>
      <vt:lpstr>'事務事業評価シート(413)'!Print_Area</vt:lpstr>
      <vt:lpstr>'事務事業評価シート(414)'!Print_Area</vt:lpstr>
      <vt:lpstr>'事務事業評価シート(415)'!Print_Area</vt:lpstr>
      <vt:lpstr>'事務事業評価シート(416)'!Print_Area</vt:lpstr>
      <vt:lpstr>'事務事業評価シート(417)'!Print_Area</vt:lpstr>
      <vt:lpstr>'事務事業評価シート(418)'!Print_Area</vt:lpstr>
      <vt:lpstr>'事務事業評価シート(419)'!Print_Area</vt:lpstr>
      <vt:lpstr>'事務事業評価シート(420)'!Print_Area</vt:lpstr>
      <vt:lpstr>'事務事業評価シート(421)'!Print_Area</vt:lpstr>
      <vt:lpstr>'事務事業評価シート(422)'!Print_Area</vt:lpstr>
      <vt:lpstr>'事務事業評価シート(423)'!Print_Area</vt:lpstr>
      <vt:lpstr>'事務事業評価シート(424)'!Print_Area</vt:lpstr>
      <vt:lpstr>'事務事業評価シート(425)'!Print_Area</vt:lpstr>
      <vt:lpstr>'事務事業評価シート(426)'!Print_Area</vt:lpstr>
      <vt:lpstr>'事務事業評価シート(427)'!Print_Area</vt:lpstr>
      <vt:lpstr>'事務事業評価シート(428)'!Print_Area</vt:lpstr>
      <vt:lpstr>'事務事業評価シート(429)'!Print_Area</vt:lpstr>
      <vt:lpstr>'事務事業評価シート(430)'!Print_Area</vt:lpstr>
      <vt:lpstr>'事務事業評価シート(431)'!Print_Area</vt:lpstr>
      <vt:lpstr>'事務事業評価シート(432)'!Print_Area</vt:lpstr>
      <vt:lpstr>'事務事業評価シート(433)'!Print_Area</vt:lpstr>
      <vt:lpstr>'事務事業評価シート(434)'!Print_Area</vt:lpstr>
      <vt:lpstr>'事務事業評価シート(435)'!Print_Area</vt:lpstr>
      <vt:lpstr>'事務事業評価シート(436)'!Print_Area</vt:lpstr>
      <vt:lpstr>'事務事業評価シート(437)'!Print_Area</vt:lpstr>
      <vt:lpstr>'事務事業評価シート(438)'!Print_Area</vt:lpstr>
      <vt:lpstr>'事務事業評価シート(439)'!Print_Area</vt:lpstr>
      <vt:lpstr>'事務事業評価シート(440)'!Print_Area</vt:lpstr>
      <vt:lpstr>'事務事業評価シート(441)'!Print_Area</vt:lpstr>
      <vt:lpstr>'事務事業評価シート(442)'!Print_Area</vt:lpstr>
      <vt:lpstr>'事務事業評価シート(443)'!Print_Area</vt:lpstr>
      <vt:lpstr>'事務事業評価シート(444)'!Print_Area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政策課</dc:creator>
  <cp:lastModifiedBy>松村</cp:lastModifiedBy>
  <cp:lastPrinted>2024-07-25T23:44:50Z</cp:lastPrinted>
  <dcterms:created xsi:type="dcterms:W3CDTF">2024-07-25T01:38:13Z</dcterms:created>
  <dcterms:modified xsi:type="dcterms:W3CDTF">2024-07-29T04:13:19Z</dcterms:modified>
</cp:coreProperties>
</file>