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600　庶務\50　下水道課回答\下水道課６年回答\100　埼玉県\★県市町村課\公営企業に係る経営比較分析表（令和５年度決算）の分析等について（依頼）\【経営比較分析表：県修正後】2023_112305_46_1718\"/>
    </mc:Choice>
  </mc:AlternateContent>
  <workbookProtection workbookAlgorithmName="SHA-512" workbookHashValue="tVfFfGhZEdNmSvN9hgwo0DjZbikWds8UaOwXf5Dl4RnoKbgR1K5VOki3E24Ba/CtpkJVcP7A4+piy/dRN60IXQ==" workbookSaltValue="M+X+nkyo4s/5IJGRkWXd6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<sst xmlns="http://schemas.openxmlformats.org/spreadsheetml/2006/main" count="257" uniqueCount="117">
  <si>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</si>
  <si>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</si>
  <si>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</si>
  <si>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</si>
  <si>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</si>
  <si>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</si>
  <si>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</si>
  <si>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</si>
  <si>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</si>
  <si>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</si>
  <si>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</si>
  <si>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</si>
  <si>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</si>
  <si>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</si>
  <si>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</si>
  <si>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</si>
  <si>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</si>
  <si>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</si>
  <si>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</si>
  <si>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</si>
  <si>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</si>
  <si>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</si>
  <si>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</si>
  <si>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</si>
  <si>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</si>
  <si>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</si>
  <si>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</si>
  <si>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</si>
  <si>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</si>
  <si>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</si>
  <si>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</si>
  <si>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</si>
  <si>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</si>
  <si>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</si>
  <si>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</si>
  <si>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</si>
  <si>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</si>
  <si>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</si>
  <si>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</si>
  <si>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</si>
  <si>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</si>
  <si>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</si>
  <si>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</si>
  <si>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</si>
  <si>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</si>
  <si>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</si>
  <si>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</si>
  <si>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</si>
  <si>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</si>
  <si>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</si>
  <si>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</si>
  <si>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</si>
  <si>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</si>
  <si>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</si>
  <si>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</si>
  <si>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</si>
  <si>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</si>
  <si>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</si>
  <si>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</si>
  <si>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</si>
  <si>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</si>
  <si>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</si>
  <si>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</si>
  <si>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</si>
  <si>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</si>
  <si>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</si>
  <si>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</si>
  <si>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</si>
  <si>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</si>
  <si>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</si>
  <si>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</si>
  <si>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</si>
  <si>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</si>
  <si>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</si>
  <si>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</si>
  <si>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</si>
  <si>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</si>
  <si>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</si>
  <si>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</si>
  <si>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</si>
  <si>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</si>
  <si>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</si>
  <si>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</si>
  <si>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</si>
  <si>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</si>
  <si>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</si>
  <si>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</si>
  <si>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</si>
  <si>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</si>
  <si>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</si>
  <si>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</si>
  <si>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</si>
  <si>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</si>
  <si>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</si>
  <si>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</si>
  <si>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</si>
  <si>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</si>
  <si>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</si>
  <si>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</si>
  <si>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</si>
  <si>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</si>
  <si>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</si>
  <si>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</si>
  <si>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</si>
  <si>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</si>
  <si>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</si>
  <si>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</si>
  <si>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</si>
  <si>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</si>
  <si>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</si>
  <si>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</si>
  <si>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</si>
  <si>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</si>
  <si>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</si>
  <si>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①有形固定資産減価償却率　
 建設事業開始が昭和５０年であるが、地方公営企業法の適用が令和２年度であることから、償却対象資産の減価償却について全国平均及び類似団体平均よりも進んでいない。
②管渠老朽化率
　法定耐用年数を超えた管渠が発生し、全国平均及び類似団体平均を上回った。今後老朽化が進んでいくことから、ストックマネジメント計画に基づき、管渠の更新を進めていく。
③管渠改善率
　全国平均及び類似団体平均を下回っているが、ストックマネジメント計画に基づき、経営の健全性を考慮した上、更新すべき管渠の把握や更新工事額、財源等の確保など適切な管理に努めていく。
</t>
  </si>
  <si>
    <t>　本市公共下水道は、昭和５０年の建設開始以降、着実に整備事業を進め、市民生活の向上を図っていった。その一方で、整備事業の中心的財源は企業債であったことから、これまでの各年度の経営状況においては、資本費の負担が多く、汚水処理原価や経費回収率の悪化要因となっていた。しかしながら、近年、完済する企業債が増加してきていることから、今後徐々に経営状況の改善に寄与することが見込まれるが、物価の高騰等に伴い、維持管理費等の増加が見込まれることから、適正な料金水準についての検討を行っていく必要がある。
　このほか、ストックマネジメント計画に基づき、今後更新すべき管渠の適正な把握に努めるとともに、経営戦略に基づき、適切な使用料水準も含めた総合的な経営分析を行い、経営健全化を図っていく。</t>
    <rPh sb="189" eb="191">
      <t>ブッカ</t>
    </rPh>
    <rPh sb="192" eb="194">
      <t>コウトウ</t>
    </rPh>
    <rPh sb="194" eb="195">
      <t>トウ</t>
    </rPh>
    <rPh sb="196" eb="197">
      <t>トモナ</t>
    </rPh>
    <rPh sb="199" eb="201">
      <t>イジ</t>
    </rPh>
    <rPh sb="201" eb="204">
      <t>カンリヒ</t>
    </rPh>
    <rPh sb="204" eb="205">
      <t>トウ</t>
    </rPh>
    <rPh sb="206" eb="208">
      <t>ゾウカ</t>
    </rPh>
    <rPh sb="209" eb="211">
      <t>ミコ</t>
    </rPh>
    <rPh sb="219" eb="221">
      <t>テキセイ</t>
    </rPh>
    <rPh sb="222" eb="224">
      <t>リョウキン</t>
    </rPh>
    <rPh sb="224" eb="226">
      <t>スイジュン</t>
    </rPh>
    <rPh sb="231" eb="233">
      <t>ケントウ</t>
    </rPh>
    <rPh sb="234" eb="235">
      <t>オコナ</t>
    </rPh>
    <rPh sb="239" eb="241">
      <t>ヒツヨウ</t>
    </rPh>
    <phoneticPr fontId="4"/>
  </si>
  <si>
    <t>①経常収支比率
　適正値である１００％を上回っており、単年度収支は黒字の状況である。しかしながら、維持管理費について、電気料金や物価の高騰等に伴い、負担の増加が見込まれるため、適正な料金水準についての検討を行う必要がある。
②累積欠損金比率
　累積欠損金比率については、累積欠損金を生じておらず、今後も同様の傾向を見込む。
③流動比率
　前年度と比べ改善し、適正値である１００％を上回っている。今後も支払能力を高めていくため、現金預金の増や企業債償還の原資を使用料収入で賄うようにしていく必要がある。
④企業債残高対事業規模比率
　前年度に比べ減少しており、類似団体平均値を下回っている。土地区画整理事業に伴う新規借入額が減少していること、過去に行った工事費等の借入に対する償還が進んでいることから、数年は減少傾向を見込んでいるが、今後は改築更新の時期を迎えるため、企業債残高が膨れ上がらないように計画的な投資をしていく。
⑤経費回収率
　類似団体平均値を下回っているが、資本費の減少傾向により１００％を上回っている。今後は、維持管理費について、電気料金や物価の高騰等に伴い、負担の増加が見込まれるため、適正な料金水準についての検討を行う必要がある。
⑥汚水処理原価
　資本費の減少傾向により、現状の原価は低くなっている。今後は、維持管理費について、電気料金や物価の高騰等に伴い、負担の増加が見込まれるため、適正な維持管理による汚水処理費の抑制や有収水量の確保に努めていく。
⑧水洗化率
　全国平均及び類似団体平均値よりも高い状態であるが、引き続き、水洗化指導を実施し、使用料収入の確保を目指す。</t>
    <rPh sb="190" eb="191">
      <t>ウワ</t>
    </rPh>
    <rPh sb="197" eb="199">
      <t>コンゴ</t>
    </rPh>
    <rPh sb="350" eb="352">
      <t>スウネン</t>
    </rPh>
    <rPh sb="366" eb="368">
      <t>コンゴ</t>
    </rPh>
    <rPh sb="369" eb="371">
      <t>カイチク</t>
    </rPh>
    <rPh sb="371" eb="373">
      <t>コウシン</t>
    </rPh>
    <rPh sb="374" eb="376">
      <t>ジキ</t>
    </rPh>
    <rPh sb="377" eb="378">
      <t>ムカ</t>
    </rPh>
    <rPh sb="383" eb="385">
      <t>キギョウ</t>
    </rPh>
    <rPh sb="385" eb="386">
      <t>サイ</t>
    </rPh>
    <rPh sb="386" eb="388">
      <t>ザンダカ</t>
    </rPh>
    <rPh sb="389" eb="390">
      <t>フク</t>
    </rPh>
    <rPh sb="391" eb="392">
      <t>ア</t>
    </rPh>
    <rPh sb="399" eb="401">
      <t>ケイカク</t>
    </rPh>
    <rPh sb="401" eb="402">
      <t>テキ</t>
    </rPh>
    <rPh sb="403" eb="405">
      <t>トウシ</t>
    </rPh>
    <rPh sb="494" eb="496">
      <t>ミコ</t>
    </rPh>
    <rPh sb="505" eb="507">
      <t>リョウキン</t>
    </rPh>
    <rPh sb="507" eb="509">
      <t>スイジュン</t>
    </rPh>
    <rPh sb="514" eb="516">
      <t>ケントウ</t>
    </rPh>
    <rPh sb="519" eb="521">
      <t>ヒツヨウ</t>
    </rPh>
    <rPh sb="547" eb="549">
      <t>ゲンジョウ</t>
    </rPh>
    <rPh sb="565" eb="567">
      <t>イジ</t>
    </rPh>
    <rPh sb="567" eb="570">
      <t>カンリヒ</t>
    </rPh>
    <rPh sb="590" eb="592">
      <t>フタン</t>
    </rPh>
    <rPh sb="593" eb="595">
      <t>ゾウカ</t>
    </rPh>
    <rPh sb="596" eb="59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</si>
</sst>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0.02</c:v>
                </c:pt>
                <c:pt idx="4" formatCode="#,##0.00;&quot;△&quot;#,##0.00;&quot;-&quot;">
                  <c:v>0.03</c:v>
                </c:pt>
              </c:numCache>
            </c:numRef>
          </c:val>
          <c:extLst>
            <c:ext xmlns:c16="http://schemas.microsoft.com/office/drawing/2014/chart" uri="{C3380CC4-5D6E-409C-BE32-E72D297353CC}">
              <c16:uniqueId val="{00000000-8153-4AD0-A74B-3A6F0C1CB5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0.15</c:v>
                </c:pt>
                <c:pt idx="3">
                  <c:v>0.16</c:v>
                </c:pt>
                <c:pt idx="4">
                  <c:v>0.16</c:v>
                </c:pt>
              </c:numCache>
            </c:numRef>
          </c:val>
          <c:smooth val="0"/>
          <c:extLst>
            <c:ext xmlns:c16="http://schemas.microsoft.com/office/drawing/2014/chart" uri="{C3380CC4-5D6E-409C-BE32-E72D297353CC}">
              <c16:uniqueId val="{00000001-8153-4AD0-A74B-3A6F0C1CB5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A4-47D9-97C6-CA5D3140C1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80A4-47D9-97C6-CA5D3140C1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98.43</c:v>
                </c:pt>
                <c:pt idx="2">
                  <c:v>98.52</c:v>
                </c:pt>
                <c:pt idx="3">
                  <c:v>98.58</c:v>
                </c:pt>
                <c:pt idx="4">
                  <c:v>98.66</c:v>
                </c:pt>
              </c:numCache>
            </c:numRef>
          </c:val>
          <c:extLst>
            <c:ext xmlns:c16="http://schemas.microsoft.com/office/drawing/2014/chart" uri="{C3380CC4-5D6E-409C-BE32-E72D297353CC}">
              <c16:uniqueId val="{00000000-371F-4875-B66C-D15537BA29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97.7</c:v>
                </c:pt>
                <c:pt idx="2">
                  <c:v>97.59</c:v>
                </c:pt>
                <c:pt idx="3">
                  <c:v>97.53</c:v>
                </c:pt>
                <c:pt idx="4">
                  <c:v>97.54</c:v>
                </c:pt>
              </c:numCache>
            </c:numRef>
          </c:val>
          <c:smooth val="0"/>
          <c:extLst>
            <c:ext xmlns:c16="http://schemas.microsoft.com/office/drawing/2014/chart" uri="{C3380CC4-5D6E-409C-BE32-E72D297353CC}">
              <c16:uniqueId val="{00000001-371F-4875-B66C-D15537BA29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122.05</c:v>
                </c:pt>
                <c:pt idx="2">
                  <c:v>115.18</c:v>
                </c:pt>
                <c:pt idx="3">
                  <c:v>113.45</c:v>
                </c:pt>
                <c:pt idx="4">
                  <c:v>110.74</c:v>
                </c:pt>
              </c:numCache>
            </c:numRef>
          </c:val>
          <c:extLst>
            <c:ext xmlns:c16="http://schemas.microsoft.com/office/drawing/2014/chart" uri="{C3380CC4-5D6E-409C-BE32-E72D297353CC}">
              <c16:uniqueId val="{00000000-A592-48EB-A278-216096473E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107.09</c:v>
                </c:pt>
                <c:pt idx="2">
                  <c:v>107.96</c:v>
                </c:pt>
                <c:pt idx="3">
                  <c:v>107.29</c:v>
                </c:pt>
                <c:pt idx="4">
                  <c:v>106.58</c:v>
                </c:pt>
              </c:numCache>
            </c:numRef>
          </c:val>
          <c:smooth val="0"/>
          <c:extLst>
            <c:ext xmlns:c16="http://schemas.microsoft.com/office/drawing/2014/chart" uri="{C3380CC4-5D6E-409C-BE32-E72D297353CC}">
              <c16:uniqueId val="{00000001-A592-48EB-A278-216096473E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4.03</c:v>
                </c:pt>
                <c:pt idx="2">
                  <c:v>7.91</c:v>
                </c:pt>
                <c:pt idx="3">
                  <c:v>11.33</c:v>
                </c:pt>
                <c:pt idx="4">
                  <c:v>14.56</c:v>
                </c:pt>
              </c:numCache>
            </c:numRef>
          </c:val>
          <c:extLst>
            <c:ext xmlns:c16="http://schemas.microsoft.com/office/drawing/2014/chart" uri="{C3380CC4-5D6E-409C-BE32-E72D297353CC}">
              <c16:uniqueId val="{00000000-A215-492C-BA11-2858BF59F7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23.38</c:v>
                </c:pt>
                <c:pt idx="2">
                  <c:v>24.59</c:v>
                </c:pt>
                <c:pt idx="3">
                  <c:v>26.87</c:v>
                </c:pt>
                <c:pt idx="4">
                  <c:v>29.31</c:v>
                </c:pt>
              </c:numCache>
            </c:numRef>
          </c:val>
          <c:smooth val="0"/>
          <c:extLst>
            <c:ext xmlns:c16="http://schemas.microsoft.com/office/drawing/2014/chart" uri="{C3380CC4-5D6E-409C-BE32-E72D297353CC}">
              <c16:uniqueId val="{00000001-A215-492C-BA11-2858BF59F7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17.72</c:v>
                </c:pt>
                <c:pt idx="4" formatCode="#,##0.00;&quot;△&quot;#,##0.00;&quot;-&quot;">
                  <c:v>18.34</c:v>
                </c:pt>
              </c:numCache>
            </c:numRef>
          </c:val>
          <c:extLst>
            <c:ext xmlns:c16="http://schemas.microsoft.com/office/drawing/2014/chart" uri="{C3380CC4-5D6E-409C-BE32-E72D297353CC}">
              <c16:uniqueId val="{00000000-CE5C-42E1-BB6A-C4DB46AE80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8.1999999999999993</c:v>
                </c:pt>
                <c:pt idx="2">
                  <c:v>9.43</c:v>
                </c:pt>
                <c:pt idx="3">
                  <c:v>12.4</c:v>
                </c:pt>
                <c:pt idx="4">
                  <c:v>13.81</c:v>
                </c:pt>
              </c:numCache>
            </c:numRef>
          </c:val>
          <c:smooth val="0"/>
          <c:extLst>
            <c:ext xmlns:c16="http://schemas.microsoft.com/office/drawing/2014/chart" uri="{C3380CC4-5D6E-409C-BE32-E72D297353CC}">
              <c16:uniqueId val="{00000001-CE5C-42E1-BB6A-C4DB46AE80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B5-4E20-9379-813621DDE4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0.59</c:v>
                </c:pt>
                <c:pt idx="2">
                  <c:v>0.68</c:v>
                </c:pt>
                <c:pt idx="3">
                  <c:v>0.9</c:v>
                </c:pt>
                <c:pt idx="4">
                  <c:v>1.19</c:v>
                </c:pt>
              </c:numCache>
            </c:numRef>
          </c:val>
          <c:smooth val="0"/>
          <c:extLst>
            <c:ext xmlns:c16="http://schemas.microsoft.com/office/drawing/2014/chart" uri="{C3380CC4-5D6E-409C-BE32-E72D297353CC}">
              <c16:uniqueId val="{00000001-B7B5-4E20-9379-813621DDE4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53.52</c:v>
                </c:pt>
                <c:pt idx="2">
                  <c:v>69.41</c:v>
                </c:pt>
                <c:pt idx="3">
                  <c:v>88.44</c:v>
                </c:pt>
                <c:pt idx="4">
                  <c:v>115.75</c:v>
                </c:pt>
              </c:numCache>
            </c:numRef>
          </c:val>
          <c:extLst>
            <c:ext xmlns:c16="http://schemas.microsoft.com/office/drawing/2014/chart" uri="{C3380CC4-5D6E-409C-BE32-E72D297353CC}">
              <c16:uniqueId val="{00000000-AEC0-4D23-A542-672D4C6D6F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77.72</c:v>
                </c:pt>
                <c:pt idx="2">
                  <c:v>86.61</c:v>
                </c:pt>
                <c:pt idx="3">
                  <c:v>100.73</c:v>
                </c:pt>
                <c:pt idx="4">
                  <c:v>108.7</c:v>
                </c:pt>
              </c:numCache>
            </c:numRef>
          </c:val>
          <c:smooth val="0"/>
          <c:extLst>
            <c:ext xmlns:c16="http://schemas.microsoft.com/office/drawing/2014/chart" uri="{C3380CC4-5D6E-409C-BE32-E72D297353CC}">
              <c16:uniqueId val="{00000001-AEC0-4D23-A542-672D4C6D6F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496.67</c:v>
                </c:pt>
                <c:pt idx="2">
                  <c:v>450.99</c:v>
                </c:pt>
                <c:pt idx="3">
                  <c:v>421.95</c:v>
                </c:pt>
                <c:pt idx="4">
                  <c:v>385.24</c:v>
                </c:pt>
              </c:numCache>
            </c:numRef>
          </c:val>
          <c:extLst>
            <c:ext xmlns:c16="http://schemas.microsoft.com/office/drawing/2014/chart" uri="{C3380CC4-5D6E-409C-BE32-E72D297353CC}">
              <c16:uniqueId val="{00000000-3132-463E-A0B6-E736EEA8B8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485.6</c:v>
                </c:pt>
                <c:pt idx="2">
                  <c:v>463.93</c:v>
                </c:pt>
                <c:pt idx="3">
                  <c:v>481.88</c:v>
                </c:pt>
                <c:pt idx="4">
                  <c:v>460.03</c:v>
                </c:pt>
              </c:numCache>
            </c:numRef>
          </c:val>
          <c:smooth val="0"/>
          <c:extLst>
            <c:ext xmlns:c16="http://schemas.microsoft.com/office/drawing/2014/chart" uri="{C3380CC4-5D6E-409C-BE32-E72D297353CC}">
              <c16:uniqueId val="{00000001-3132-463E-A0B6-E736EEA8B8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100.61</c:v>
                </c:pt>
                <c:pt idx="2">
                  <c:v>101.74</c:v>
                </c:pt>
                <c:pt idx="3">
                  <c:v>100.9</c:v>
                </c:pt>
                <c:pt idx="4">
                  <c:v>100.54</c:v>
                </c:pt>
              </c:numCache>
            </c:numRef>
          </c:val>
          <c:extLst>
            <c:ext xmlns:c16="http://schemas.microsoft.com/office/drawing/2014/chart" uri="{C3380CC4-5D6E-409C-BE32-E72D297353CC}">
              <c16:uniqueId val="{00000000-BB88-4A9A-924D-BA0204F550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99.95</c:v>
                </c:pt>
                <c:pt idx="2">
                  <c:v>103.4</c:v>
                </c:pt>
                <c:pt idx="3">
                  <c:v>101.87</c:v>
                </c:pt>
                <c:pt idx="4">
                  <c:v>101.33</c:v>
                </c:pt>
              </c:numCache>
            </c:numRef>
          </c:val>
          <c:smooth val="0"/>
          <c:extLst>
            <c:ext xmlns:c16="http://schemas.microsoft.com/office/drawing/2014/chart" uri="{C3380CC4-5D6E-409C-BE32-E72D297353CC}">
              <c16:uniqueId val="{00000001-BB88-4A9A-924D-BA0204F550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88.09</c:v>
                </c:pt>
                <c:pt idx="2">
                  <c:v>87.56</c:v>
                </c:pt>
                <c:pt idx="3">
                  <c:v>88.58</c:v>
                </c:pt>
                <c:pt idx="4">
                  <c:v>89.26</c:v>
                </c:pt>
              </c:numCache>
            </c:numRef>
          </c:val>
          <c:extLst>
            <c:ext xmlns:c16="http://schemas.microsoft.com/office/drawing/2014/chart" uri="{C3380CC4-5D6E-409C-BE32-E72D297353CC}">
              <c16:uniqueId val="{00000000-C8FF-446F-9414-4BFB33DDA2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110.21</c:v>
                </c:pt>
                <c:pt idx="2">
                  <c:v>110.26</c:v>
                </c:pt>
                <c:pt idx="3">
                  <c:v>111.88</c:v>
                </c:pt>
                <c:pt idx="4">
                  <c:v>114.16</c:v>
                </c:pt>
              </c:numCache>
            </c:numRef>
          </c:val>
          <c:smooth val="0"/>
          <c:extLst>
            <c:ext xmlns:c16="http://schemas.microsoft.com/office/drawing/2014/chart" uri="{C3380CC4-5D6E-409C-BE32-E72D297353CC}">
              <c16:uniqueId val="{00000001-C8FF-446F-9414-4BFB33DDA2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埼玉県　新座市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Aa</v>
      </c>
      <c r="X8" s="34"/>
      <c r="Y8" s="34"/>
      <c r="Z8" s="34"/>
      <c r="AA8" s="34"/>
      <c r="AB8" s="34"/>
      <c r="AC8" s="34"/>
      <c r="AD8" s="35" t="str">
        <f>データ!$M$6</f>
        <v>非設置</v>
      </c>
      <c r="AE8" s="35"/>
      <c r="AF8" s="35"/>
      <c r="AG8" s="35"/>
      <c r="AH8" s="35"/>
      <c r="AI8" s="35"/>
      <c r="AJ8" s="35"/>
      <c r="AK8" s="3"/>
      <c r="AL8" s="36">
        <f>データ!S6</f>
        <v>166036</v>
      </c>
      <c r="AM8" s="36"/>
      <c r="AN8" s="36"/>
      <c r="AO8" s="36"/>
      <c r="AP8" s="36"/>
      <c r="AQ8" s="36"/>
      <c r="AR8" s="36"/>
      <c r="AS8" s="36"/>
      <c r="AT8" s="37">
        <f>データ!T6</f>
        <v>22.78</v>
      </c>
      <c r="AU8" s="37"/>
      <c r="AV8" s="37"/>
      <c r="AW8" s="37"/>
      <c r="AX8" s="37"/>
      <c r="AY8" s="37"/>
      <c r="AZ8" s="37"/>
      <c r="BA8" s="37"/>
      <c r="BB8" s="37">
        <f>データ!U6</f>
        <v>7288.67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76.989999999999995</v>
      </c>
      <c r="J10" s="37"/>
      <c r="K10" s="37"/>
      <c r="L10" s="37"/>
      <c r="M10" s="37"/>
      <c r="N10" s="37"/>
      <c r="O10" s="37"/>
      <c r="P10" s="37">
        <f>データ!P6</f>
        <v>95.99</v>
      </c>
      <c r="Q10" s="37"/>
      <c r="R10" s="37"/>
      <c r="S10" s="37"/>
      <c r="T10" s="37"/>
      <c r="U10" s="37"/>
      <c r="V10" s="37"/>
      <c r="W10" s="37">
        <f>データ!Q6</f>
        <v>100</v>
      </c>
      <c r="X10" s="37"/>
      <c r="Y10" s="37"/>
      <c r="Z10" s="37"/>
      <c r="AA10" s="37"/>
      <c r="AB10" s="37"/>
      <c r="AC10" s="37"/>
      <c r="AD10" s="36">
        <f>データ!R6</f>
        <v>1639</v>
      </c>
      <c r="AE10" s="36"/>
      <c r="AF10" s="36"/>
      <c r="AG10" s="36"/>
      <c r="AH10" s="36"/>
      <c r="AI10" s="36"/>
      <c r="AJ10" s="36"/>
      <c r="AK10" s="2"/>
      <c r="AL10" s="36">
        <f>データ!V6</f>
        <v>159384</v>
      </c>
      <c r="AM10" s="36"/>
      <c r="AN10" s="36"/>
      <c r="AO10" s="36"/>
      <c r="AP10" s="36"/>
      <c r="AQ10" s="36"/>
      <c r="AR10" s="36"/>
      <c r="AS10" s="36"/>
      <c r="AT10" s="37">
        <f>データ!W6</f>
        <v>14.64</v>
      </c>
      <c r="AU10" s="37"/>
      <c r="AV10" s="37"/>
      <c r="AW10" s="37"/>
      <c r="AX10" s="37"/>
      <c r="AY10" s="37"/>
      <c r="AZ10" s="37"/>
      <c r="BA10" s="37"/>
      <c r="BB10" s="37">
        <f>データ!X6</f>
        <v>10886.89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6"/>
      <c r="BN66" s="76"/>
      <c r="BO66" s="76"/>
      <c r="BP66" s="76"/>
      <c r="BQ66" s="76"/>
      <c r="BR66" s="76"/>
      <c r="BS66" s="76"/>
      <c r="BT66" s="76"/>
      <c r="BU66" s="76"/>
      <c r="BV66" s="76"/>
      <c r="BW66" s="76"/>
      <c r="BX66" s="76"/>
      <c r="BY66" s="76"/>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6"/>
      <c r="BN67" s="76"/>
      <c r="BO67" s="76"/>
      <c r="BP67" s="76"/>
      <c r="BQ67" s="76"/>
      <c r="BR67" s="76"/>
      <c r="BS67" s="76"/>
      <c r="BT67" s="76"/>
      <c r="BU67" s="76"/>
      <c r="BV67" s="76"/>
      <c r="BW67" s="76"/>
      <c r="BX67" s="76"/>
      <c r="BY67" s="76"/>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6"/>
      <c r="BN68" s="76"/>
      <c r="BO68" s="76"/>
      <c r="BP68" s="76"/>
      <c r="BQ68" s="76"/>
      <c r="BR68" s="76"/>
      <c r="BS68" s="76"/>
      <c r="BT68" s="76"/>
      <c r="BU68" s="76"/>
      <c r="BV68" s="76"/>
      <c r="BW68" s="76"/>
      <c r="BX68" s="76"/>
      <c r="BY68" s="76"/>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6"/>
      <c r="BN69" s="76"/>
      <c r="BO69" s="76"/>
      <c r="BP69" s="76"/>
      <c r="BQ69" s="76"/>
      <c r="BR69" s="76"/>
      <c r="BS69" s="76"/>
      <c r="BT69" s="76"/>
      <c r="BU69" s="76"/>
      <c r="BV69" s="76"/>
      <c r="BW69" s="76"/>
      <c r="BX69" s="76"/>
      <c r="BY69" s="76"/>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6"/>
      <c r="BN70" s="76"/>
      <c r="BO70" s="76"/>
      <c r="BP70" s="76"/>
      <c r="BQ70" s="76"/>
      <c r="BR70" s="76"/>
      <c r="BS70" s="76"/>
      <c r="BT70" s="76"/>
      <c r="BU70" s="76"/>
      <c r="BV70" s="76"/>
      <c r="BW70" s="76"/>
      <c r="BX70" s="76"/>
      <c r="BY70" s="76"/>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6"/>
      <c r="BN71" s="76"/>
      <c r="BO71" s="76"/>
      <c r="BP71" s="76"/>
      <c r="BQ71" s="76"/>
      <c r="BR71" s="76"/>
      <c r="BS71" s="76"/>
      <c r="BT71" s="76"/>
      <c r="BU71" s="76"/>
      <c r="BV71" s="76"/>
      <c r="BW71" s="76"/>
      <c r="BX71" s="76"/>
      <c r="BY71" s="76"/>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6"/>
      <c r="BN72" s="76"/>
      <c r="BO72" s="76"/>
      <c r="BP72" s="76"/>
      <c r="BQ72" s="76"/>
      <c r="BR72" s="76"/>
      <c r="BS72" s="76"/>
      <c r="BT72" s="76"/>
      <c r="BU72" s="76"/>
      <c r="BV72" s="76"/>
      <c r="BW72" s="76"/>
      <c r="BX72" s="76"/>
      <c r="BY72" s="76"/>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6"/>
      <c r="BN73" s="76"/>
      <c r="BO73" s="76"/>
      <c r="BP73" s="76"/>
      <c r="BQ73" s="76"/>
      <c r="BR73" s="76"/>
      <c r="BS73" s="76"/>
      <c r="BT73" s="76"/>
      <c r="BU73" s="76"/>
      <c r="BV73" s="76"/>
      <c r="BW73" s="76"/>
      <c r="BX73" s="76"/>
      <c r="BY73" s="76"/>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6"/>
      <c r="BN74" s="76"/>
      <c r="BO74" s="76"/>
      <c r="BP74" s="76"/>
      <c r="BQ74" s="76"/>
      <c r="BR74" s="76"/>
      <c r="BS74" s="76"/>
      <c r="BT74" s="76"/>
      <c r="BU74" s="76"/>
      <c r="BV74" s="76"/>
      <c r="BW74" s="76"/>
      <c r="BX74" s="76"/>
      <c r="BY74" s="76"/>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6"/>
      <c r="BN75" s="76"/>
      <c r="BO75" s="76"/>
      <c r="BP75" s="76"/>
      <c r="BQ75" s="76"/>
      <c r="BR75" s="76"/>
      <c r="BS75" s="76"/>
      <c r="BT75" s="76"/>
      <c r="BU75" s="76"/>
      <c r="BV75" s="76"/>
      <c r="BW75" s="76"/>
      <c r="BX75" s="76"/>
      <c r="BY75" s="76"/>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6"/>
      <c r="BN76" s="76"/>
      <c r="BO76" s="76"/>
      <c r="BP76" s="76"/>
      <c r="BQ76" s="76"/>
      <c r="BR76" s="76"/>
      <c r="BS76" s="76"/>
      <c r="BT76" s="76"/>
      <c r="BU76" s="76"/>
      <c r="BV76" s="76"/>
      <c r="BW76" s="76"/>
      <c r="BX76" s="76"/>
      <c r="BY76" s="76"/>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6"/>
      <c r="BN77" s="76"/>
      <c r="BO77" s="76"/>
      <c r="BP77" s="76"/>
      <c r="BQ77" s="76"/>
      <c r="BR77" s="76"/>
      <c r="BS77" s="76"/>
      <c r="BT77" s="76"/>
      <c r="BU77" s="76"/>
      <c r="BV77" s="76"/>
      <c r="BW77" s="76"/>
      <c r="BX77" s="76"/>
      <c r="BY77" s="76"/>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6"/>
      <c r="BN78" s="76"/>
      <c r="BO78" s="76"/>
      <c r="BP78" s="76"/>
      <c r="BQ78" s="76"/>
      <c r="BR78" s="76"/>
      <c r="BS78" s="76"/>
      <c r="BT78" s="76"/>
      <c r="BU78" s="76"/>
      <c r="BV78" s="76"/>
      <c r="BW78" s="76"/>
      <c r="BX78" s="76"/>
      <c r="BY78" s="76"/>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6"/>
      <c r="BN79" s="76"/>
      <c r="BO79" s="76"/>
      <c r="BP79" s="76"/>
      <c r="BQ79" s="76"/>
      <c r="BR79" s="76"/>
      <c r="BS79" s="76"/>
      <c r="BT79" s="76"/>
      <c r="BU79" s="76"/>
      <c r="BV79" s="76"/>
      <c r="BW79" s="76"/>
      <c r="BX79" s="76"/>
      <c r="BY79" s="76"/>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6"/>
      <c r="BN80" s="76"/>
      <c r="BO80" s="76"/>
      <c r="BP80" s="76"/>
      <c r="BQ80" s="76"/>
      <c r="BR80" s="76"/>
      <c r="BS80" s="76"/>
      <c r="BT80" s="76"/>
      <c r="BU80" s="76"/>
      <c r="BV80" s="76"/>
      <c r="BW80" s="76"/>
      <c r="BX80" s="76"/>
      <c r="BY80" s="76"/>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6"/>
      <c r="BN81" s="76"/>
      <c r="BO81" s="76"/>
      <c r="BP81" s="76"/>
      <c r="BQ81" s="76"/>
      <c r="BR81" s="76"/>
      <c r="BS81" s="76"/>
      <c r="BT81" s="76"/>
      <c r="BU81" s="76"/>
      <c r="BV81" s="76"/>
      <c r="BW81" s="76"/>
      <c r="BX81" s="76"/>
      <c r="BY81" s="76"/>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i9uJgt545Hl1X3fkyBwz02LnulJBnKxv7hnk9DGs4xP7sY5PivYCbW+KwJFmGXhiHZdf+Ok9E0GNVbpawkSvQ==" saltValue="qkARComQjCkKKm1X8kzX1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112305</v>
      </c>
      <c r="D6" s="19">
        <f t="shared" si="3"/>
        <v>46</v>
      </c>
      <c r="E6" s="19">
        <f t="shared" si="3"/>
        <v>17</v>
      </c>
      <c r="F6" s="19">
        <f t="shared" si="3"/>
        <v>1</v>
      </c>
      <c r="G6" s="19">
        <f t="shared" si="3"/>
        <v>0</v>
      </c>
      <c r="H6" s="19" t="str">
        <f t="shared" si="3"/>
        <v>埼玉県　新座市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76.989999999999995</v>
      </c>
      <c r="P6" s="20">
        <f t="shared" si="3"/>
        <v>95.99</v>
      </c>
      <c r="Q6" s="20">
        <f t="shared" si="3"/>
        <v>100</v>
      </c>
      <c r="R6" s="20">
        <f t="shared" si="3"/>
        <v>1639</v>
      </c>
      <c r="S6" s="20">
        <f t="shared" si="3"/>
        <v>166036</v>
      </c>
      <c r="T6" s="20">
        <f t="shared" si="3"/>
        <v>22.78</v>
      </c>
      <c r="U6" s="20">
        <f t="shared" si="3"/>
        <v>7288.67</v>
      </c>
      <c r="V6" s="20">
        <f t="shared" si="3"/>
        <v>159384</v>
      </c>
      <c r="W6" s="20">
        <f t="shared" si="3"/>
        <v>14.64</v>
      </c>
      <c r="X6" s="20">
        <f t="shared" si="3"/>
        <v>10886.89</v>
      </c>
      <c r="Y6" s="21" t="str">
        <f>IF(Y7="",NA(),Y7)</f>
        <v>-</v>
      </c>
      <c r="Z6" s="21">
        <f t="shared" ref="Z6:AH6" si="4">IF(Z7="",NA(),Z7)</f>
        <v>122.05</v>
      </c>
      <c r="AA6" s="21">
        <f t="shared" si="4"/>
        <v>115.18</v>
      </c>
      <c r="AB6" s="21">
        <f t="shared" si="4"/>
        <v>113.45</v>
      </c>
      <c r="AC6" s="21">
        <f t="shared" si="4"/>
        <v>110.74</v>
      </c>
      <c r="AD6" s="21" t="str">
        <f t="shared" si="4"/>
        <v>-</v>
      </c>
      <c r="AE6" s="21">
        <f t="shared" si="4"/>
        <v>107.09</v>
      </c>
      <c r="AF6" s="21">
        <f t="shared" si="4"/>
        <v>107.96</v>
      </c>
      <c r="AG6" s="21">
        <f t="shared" si="4"/>
        <v>107.29</v>
      </c>
      <c r="AH6" s="21">
        <f t="shared" si="4"/>
        <v>106.58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0.59</v>
      </c>
      <c r="AQ6" s="21">
        <f t="shared" si="5"/>
        <v>0.68</v>
      </c>
      <c r="AR6" s="21">
        <f t="shared" si="5"/>
        <v>0.9</v>
      </c>
      <c r="AS6" s="21">
        <f t="shared" si="5"/>
        <v>1.19</v>
      </c>
      <c r="AT6" s="20" t="str">
        <f>IF(AT7="","",IF(AT7="-","【-】","【"&amp;SUBSTITUTE(TEXT(AT7,"#,##0.00"),"-","△")&amp;"】"))</f>
        <v>【3.03】</v>
      </c>
      <c r="AU6" s="21" t="str">
        <f>IF(AU7="",NA(),AU7)</f>
        <v>-</v>
      </c>
      <c r="AV6" s="21">
        <f t="shared" ref="AV6:BD6" si="6">IF(AV7="",NA(),AV7)</f>
        <v>53.52</v>
      </c>
      <c r="AW6" s="21">
        <f t="shared" si="6"/>
        <v>69.41</v>
      </c>
      <c r="AX6" s="21">
        <f t="shared" si="6"/>
        <v>88.44</v>
      </c>
      <c r="AY6" s="21">
        <f t="shared" si="6"/>
        <v>115.75</v>
      </c>
      <c r="AZ6" s="21" t="str">
        <f t="shared" si="6"/>
        <v>-</v>
      </c>
      <c r="BA6" s="21">
        <f t="shared" si="6"/>
        <v>77.72</v>
      </c>
      <c r="BB6" s="21">
        <f t="shared" si="6"/>
        <v>86.61</v>
      </c>
      <c r="BC6" s="21">
        <f t="shared" si="6"/>
        <v>100.73</v>
      </c>
      <c r="BD6" s="21">
        <f t="shared" si="6"/>
        <v>108.7</v>
      </c>
      <c r="BE6" s="20" t="str">
        <f>IF(BE7="","",IF(BE7="-","【-】","【"&amp;SUBSTITUTE(TEXT(BE7,"#,##0.00"),"-","△")&amp;"】"))</f>
        <v>【78.43】</v>
      </c>
      <c r="BF6" s="21" t="str">
        <f>IF(BF7="",NA(),BF7)</f>
        <v>-</v>
      </c>
      <c r="BG6" s="21">
        <f t="shared" ref="BG6:BO6" si="7">IF(BG7="",NA(),BG7)</f>
        <v>496.67</v>
      </c>
      <c r="BH6" s="21">
        <f t="shared" si="7"/>
        <v>450.99</v>
      </c>
      <c r="BI6" s="21">
        <f t="shared" si="7"/>
        <v>421.95</v>
      </c>
      <c r="BJ6" s="21">
        <f t="shared" si="7"/>
        <v>385.24</v>
      </c>
      <c r="BK6" s="21" t="str">
        <f t="shared" si="7"/>
        <v>-</v>
      </c>
      <c r="BL6" s="21">
        <f t="shared" si="7"/>
        <v>485.6</v>
      </c>
      <c r="BM6" s="21">
        <f t="shared" si="7"/>
        <v>463.93</v>
      </c>
      <c r="BN6" s="21">
        <f t="shared" si="7"/>
        <v>481.88</v>
      </c>
      <c r="BO6" s="21">
        <f t="shared" si="7"/>
        <v>460.03</v>
      </c>
      <c r="BP6" s="20" t="str">
        <f>IF(BP7="","",IF(BP7="-","【-】","【"&amp;SUBSTITUTE(TEXT(BP7,"#,##0.00"),"-","△")&amp;"】"))</f>
        <v>【630.82】</v>
      </c>
      <c r="BQ6" s="21" t="str">
        <f>IF(BQ7="",NA(),BQ7)</f>
        <v>-</v>
      </c>
      <c r="BR6" s="21">
        <f t="shared" ref="BR6:BZ6" si="8">IF(BR7="",NA(),BR7)</f>
        <v>100.61</v>
      </c>
      <c r="BS6" s="21">
        <f t="shared" si="8"/>
        <v>101.74</v>
      </c>
      <c r="BT6" s="21">
        <f t="shared" si="8"/>
        <v>100.9</v>
      </c>
      <c r="BU6" s="21">
        <f t="shared" si="8"/>
        <v>100.54</v>
      </c>
      <c r="BV6" s="21" t="str">
        <f t="shared" si="8"/>
        <v>-</v>
      </c>
      <c r="BW6" s="21">
        <f t="shared" si="8"/>
        <v>99.95</v>
      </c>
      <c r="BX6" s="21">
        <f t="shared" si="8"/>
        <v>103.4</v>
      </c>
      <c r="BY6" s="21">
        <f t="shared" si="8"/>
        <v>101.87</v>
      </c>
      <c r="BZ6" s="21">
        <f t="shared" si="8"/>
        <v>101.33</v>
      </c>
      <c r="CA6" s="20" t="str">
        <f>IF(CA7="","",IF(CA7="-","【-】","【"&amp;SUBSTITUTE(TEXT(CA7,"#,##0.00"),"-","△")&amp;"】"))</f>
        <v>【97.81】</v>
      </c>
      <c r="CB6" s="21" t="str">
        <f>IF(CB7="",NA(),CB7)</f>
        <v>-</v>
      </c>
      <c r="CC6" s="21">
        <f t="shared" ref="CC6:CK6" si="9">IF(CC7="",NA(),CC7)</f>
        <v>88.09</v>
      </c>
      <c r="CD6" s="21">
        <f t="shared" si="9"/>
        <v>87.56</v>
      </c>
      <c r="CE6" s="21">
        <f t="shared" si="9"/>
        <v>88.58</v>
      </c>
      <c r="CF6" s="21">
        <f t="shared" si="9"/>
        <v>89.26</v>
      </c>
      <c r="CG6" s="21" t="str">
        <f t="shared" si="9"/>
        <v>-</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64.930000000000007</v>
      </c>
      <c r="CT6" s="21">
        <f t="shared" si="10"/>
        <v>65.680000000000007</v>
      </c>
      <c r="CU6" s="21">
        <f t="shared" si="10"/>
        <v>63.62</v>
      </c>
      <c r="CV6" s="21">
        <f t="shared" si="10"/>
        <v>62.65</v>
      </c>
      <c r="CW6" s="20" t="str">
        <f>IF(CW7="","",IF(CW7="-","【-】","【"&amp;SUBSTITUTE(TEXT(CW7,"#,##0.00"),"-","△")&amp;"】"))</f>
        <v>【58.94】</v>
      </c>
      <c r="CX6" s="21" t="str">
        <f>IF(CX7="",NA(),CX7)</f>
        <v>-</v>
      </c>
      <c r="CY6" s="21">
        <f t="shared" ref="CY6:DG6" si="11">IF(CY7="",NA(),CY7)</f>
        <v>98.43</v>
      </c>
      <c r="CZ6" s="21">
        <f t="shared" si="11"/>
        <v>98.52</v>
      </c>
      <c r="DA6" s="21">
        <f t="shared" si="11"/>
        <v>98.58</v>
      </c>
      <c r="DB6" s="21">
        <f t="shared" si="11"/>
        <v>98.66</v>
      </c>
      <c r="DC6" s="21" t="str">
        <f t="shared" si="11"/>
        <v>-</v>
      </c>
      <c r="DD6" s="21">
        <f t="shared" si="11"/>
        <v>97.7</v>
      </c>
      <c r="DE6" s="21">
        <f t="shared" si="11"/>
        <v>97.59</v>
      </c>
      <c r="DF6" s="21">
        <f t="shared" si="11"/>
        <v>97.53</v>
      </c>
      <c r="DG6" s="21">
        <f t="shared" si="11"/>
        <v>97.54</v>
      </c>
      <c r="DH6" s="20" t="str">
        <f>IF(DH7="","",IF(DH7="-","【-】","【"&amp;SUBSTITUTE(TEXT(DH7,"#,##0.00"),"-","△")&amp;"】"))</f>
        <v>【95.91】</v>
      </c>
      <c r="DI6" s="21" t="str">
        <f>IF(DI7="",NA(),DI7)</f>
        <v>-</v>
      </c>
      <c r="DJ6" s="21">
        <f t="shared" ref="DJ6:DR6" si="12">IF(DJ7="",NA(),DJ7)</f>
        <v>4.03</v>
      </c>
      <c r="DK6" s="21">
        <f t="shared" si="12"/>
        <v>7.91</v>
      </c>
      <c r="DL6" s="21">
        <f t="shared" si="12"/>
        <v>11.33</v>
      </c>
      <c r="DM6" s="21">
        <f t="shared" si="12"/>
        <v>14.56</v>
      </c>
      <c r="DN6" s="21" t="str">
        <f t="shared" si="12"/>
        <v>-</v>
      </c>
      <c r="DO6" s="21">
        <f t="shared" si="12"/>
        <v>23.38</v>
      </c>
      <c r="DP6" s="21">
        <f t="shared" si="12"/>
        <v>24.59</v>
      </c>
      <c r="DQ6" s="21">
        <f t="shared" si="12"/>
        <v>26.87</v>
      </c>
      <c r="DR6" s="21">
        <f t="shared" si="12"/>
        <v>29.31</v>
      </c>
      <c r="DS6" s="20" t="str">
        <f>IF(DS7="","",IF(DS7="-","【-】","【"&amp;SUBSTITUTE(TEXT(DS7,"#,##0.00"),"-","△")&amp;"】"))</f>
        <v>【41.09】</v>
      </c>
      <c r="DT6" s="21" t="str">
        <f>IF(DT7="",NA(),DT7)</f>
        <v>-</v>
      </c>
      <c r="DU6" s="20">
        <f t="shared" ref="DU6:EC6" si="13">IF(DU7="",NA(),DU7)</f>
        <v>0</v>
      </c>
      <c r="DV6" s="20">
        <f t="shared" si="13"/>
        <v>0</v>
      </c>
      <c r="DW6" s="21">
        <f t="shared" si="13"/>
        <v>17.72</v>
      </c>
      <c r="DX6" s="21">
        <f t="shared" si="13"/>
        <v>18.34</v>
      </c>
      <c r="DY6" s="21" t="str">
        <f t="shared" si="13"/>
        <v>-</v>
      </c>
      <c r="DZ6" s="21">
        <f t="shared" si="13"/>
        <v>8.1999999999999993</v>
      </c>
      <c r="EA6" s="21">
        <f t="shared" si="13"/>
        <v>9.43</v>
      </c>
      <c r="EB6" s="21">
        <f t="shared" si="13"/>
        <v>12.4</v>
      </c>
      <c r="EC6" s="21">
        <f t="shared" si="13"/>
        <v>13.81</v>
      </c>
      <c r="ED6" s="20" t="str">
        <f>IF(ED7="","",IF(ED7="-","【-】","【"&amp;SUBSTITUTE(TEXT(ED7,"#,##0.00"),"-","△")&amp;"】"))</f>
        <v>【8.68】</v>
      </c>
      <c r="EE6" s="21" t="str">
        <f>IF(EE7="",NA(),EE7)</f>
        <v>-</v>
      </c>
      <c r="EF6" s="20">
        <f t="shared" ref="EF6:EN6" si="14">IF(EF7="",NA(),EF7)</f>
        <v>0</v>
      </c>
      <c r="EG6" s="20">
        <f t="shared" si="14"/>
        <v>0</v>
      </c>
      <c r="EH6" s="21">
        <f t="shared" si="14"/>
        <v>0.02</v>
      </c>
      <c r="EI6" s="21">
        <f t="shared" si="14"/>
        <v>0.03</v>
      </c>
      <c r="EJ6" s="21" t="str">
        <f t="shared" si="14"/>
        <v>-</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112305</v>
      </c>
      <c r="D7" s="23">
        <v>46</v>
      </c>
      <c r="E7" s="23">
        <v>17</v>
      </c>
      <c r="F7" s="23">
        <v>1</v>
      </c>
      <c r="G7" s="23">
        <v>0</v>
      </c>
      <c r="H7" s="23" t="s">
        <v>96</v>
      </c>
      <c r="I7" s="23" t="s">
        <v>97</v>
      </c>
      <c r="J7" s="23" t="s">
        <v>98</v>
      </c>
      <c r="K7" s="23" t="s">
        <v>99</v>
      </c>
      <c r="L7" s="23" t="s">
        <v>100</v>
      </c>
      <c r="M7" s="23" t="s">
        <v>101</v>
      </c>
      <c r="N7" s="24" t="s">
        <v>102</v>
      </c>
      <c r="O7" s="24">
        <v>76.989999999999995</v>
      </c>
      <c r="P7" s="24">
        <v>95.99</v>
      </c>
      <c r="Q7" s="24">
        <v>100</v>
      </c>
      <c r="R7" s="24">
        <v>1639</v>
      </c>
      <c r="S7" s="24">
        <v>166036</v>
      </c>
      <c r="T7" s="24">
        <v>22.78</v>
      </c>
      <c r="U7" s="24">
        <v>7288.67</v>
      </c>
      <c r="V7" s="24">
        <v>159384</v>
      </c>
      <c r="W7" s="24">
        <v>14.64</v>
      </c>
      <c r="X7" s="24">
        <v>10886.89</v>
      </c>
      <c r="Y7" s="24" t="s">
        <v>102</v>
      </c>
      <c r="Z7" s="24">
        <v>122.05</v>
      </c>
      <c r="AA7" s="24">
        <v>115.18</v>
      </c>
      <c r="AB7" s="24">
        <v>113.45</v>
      </c>
      <c r="AC7" s="24">
        <v>110.74</v>
      </c>
      <c r="AD7" s="24" t="s">
        <v>102</v>
      </c>
      <c r="AE7" s="24">
        <v>107.09</v>
      </c>
      <c r="AF7" s="24">
        <v>107.96</v>
      </c>
      <c r="AG7" s="24">
        <v>107.29</v>
      </c>
      <c r="AH7" s="24">
        <v>106.58</v>
      </c>
      <c r="AI7" s="24">
        <v>105.91</v>
      </c>
      <c r="AJ7" s="24" t="s">
        <v>102</v>
      </c>
      <c r="AK7" s="24">
        <v>0</v>
      </c>
      <c r="AL7" s="24">
        <v>0</v>
      </c>
      <c r="AM7" s="24">
        <v>0</v>
      </c>
      <c r="AN7" s="24">
        <v>0</v>
      </c>
      <c r="AO7" s="24" t="s">
        <v>102</v>
      </c>
      <c r="AP7" s="24">
        <v>0.59</v>
      </c>
      <c r="AQ7" s="24">
        <v>0.68</v>
      </c>
      <c r="AR7" s="24">
        <v>0.9</v>
      </c>
      <c r="AS7" s="24">
        <v>1.19</v>
      </c>
      <c r="AT7" s="24">
        <v>3.03</v>
      </c>
      <c r="AU7" s="24" t="s">
        <v>102</v>
      </c>
      <c r="AV7" s="24">
        <v>53.52</v>
      </c>
      <c r="AW7" s="24">
        <v>69.41</v>
      </c>
      <c r="AX7" s="24">
        <v>88.44</v>
      </c>
      <c r="AY7" s="24">
        <v>115.75</v>
      </c>
      <c r="AZ7" s="24" t="s">
        <v>102</v>
      </c>
      <c r="BA7" s="24">
        <v>77.72</v>
      </c>
      <c r="BB7" s="24">
        <v>86.61</v>
      </c>
      <c r="BC7" s="24">
        <v>100.73</v>
      </c>
      <c r="BD7" s="24">
        <v>108.7</v>
      </c>
      <c r="BE7" s="24">
        <v>78.430000000000007</v>
      </c>
      <c r="BF7" s="24" t="s">
        <v>102</v>
      </c>
      <c r="BG7" s="24">
        <v>496.67</v>
      </c>
      <c r="BH7" s="24">
        <v>450.99</v>
      </c>
      <c r="BI7" s="24">
        <v>421.95</v>
      </c>
      <c r="BJ7" s="24">
        <v>385.24</v>
      </c>
      <c r="BK7" s="24" t="s">
        <v>102</v>
      </c>
      <c r="BL7" s="24">
        <v>485.6</v>
      </c>
      <c r="BM7" s="24">
        <v>463.93</v>
      </c>
      <c r="BN7" s="24">
        <v>481.88</v>
      </c>
      <c r="BO7" s="24">
        <v>460.03</v>
      </c>
      <c r="BP7" s="24">
        <v>630.82000000000005</v>
      </c>
      <c r="BQ7" s="24" t="s">
        <v>102</v>
      </c>
      <c r="BR7" s="24">
        <v>100.61</v>
      </c>
      <c r="BS7" s="24">
        <v>101.74</v>
      </c>
      <c r="BT7" s="24">
        <v>100.9</v>
      </c>
      <c r="BU7" s="24">
        <v>100.54</v>
      </c>
      <c r="BV7" s="24" t="s">
        <v>102</v>
      </c>
      <c r="BW7" s="24">
        <v>99.95</v>
      </c>
      <c r="BX7" s="24">
        <v>103.4</v>
      </c>
      <c r="BY7" s="24">
        <v>101.87</v>
      </c>
      <c r="BZ7" s="24">
        <v>101.33</v>
      </c>
      <c r="CA7" s="24">
        <v>97.81</v>
      </c>
      <c r="CB7" s="24" t="s">
        <v>102</v>
      </c>
      <c r="CC7" s="24">
        <v>88.09</v>
      </c>
      <c r="CD7" s="24">
        <v>87.56</v>
      </c>
      <c r="CE7" s="24">
        <v>88.58</v>
      </c>
      <c r="CF7" s="24">
        <v>89.26</v>
      </c>
      <c r="CG7" s="24" t="s">
        <v>102</v>
      </c>
      <c r="CH7" s="24">
        <v>110.21</v>
      </c>
      <c r="CI7" s="24">
        <v>110.26</v>
      </c>
      <c r="CJ7" s="24">
        <v>111.88</v>
      </c>
      <c r="CK7" s="24">
        <v>114.16</v>
      </c>
      <c r="CL7" s="24">
        <v>138.75</v>
      </c>
      <c r="CM7" s="24" t="s">
        <v>102</v>
      </c>
      <c r="CN7" s="24" t="s">
        <v>102</v>
      </c>
      <c r="CO7" s="24" t="s">
        <v>102</v>
      </c>
      <c r="CP7" s="24" t="s">
        <v>102</v>
      </c>
      <c r="CQ7" s="24" t="s">
        <v>102</v>
      </c>
      <c r="CR7" s="24" t="s">
        <v>102</v>
      </c>
      <c r="CS7" s="24">
        <v>64.930000000000007</v>
      </c>
      <c r="CT7" s="24">
        <v>65.680000000000007</v>
      </c>
      <c r="CU7" s="24">
        <v>63.62</v>
      </c>
      <c r="CV7" s="24">
        <v>62.65</v>
      </c>
      <c r="CW7" s="24">
        <v>58.94</v>
      </c>
      <c r="CX7" s="24" t="s">
        <v>102</v>
      </c>
      <c r="CY7" s="24">
        <v>98.43</v>
      </c>
      <c r="CZ7" s="24">
        <v>98.52</v>
      </c>
      <c r="DA7" s="24">
        <v>98.58</v>
      </c>
      <c r="DB7" s="24">
        <v>98.66</v>
      </c>
      <c r="DC7" s="24" t="s">
        <v>102</v>
      </c>
      <c r="DD7" s="24">
        <v>97.7</v>
      </c>
      <c r="DE7" s="24">
        <v>97.59</v>
      </c>
      <c r="DF7" s="24">
        <v>97.53</v>
      </c>
      <c r="DG7" s="24">
        <v>97.54</v>
      </c>
      <c r="DH7" s="24">
        <v>95.91</v>
      </c>
      <c r="DI7" s="24" t="s">
        <v>102</v>
      </c>
      <c r="DJ7" s="24">
        <v>4.03</v>
      </c>
      <c r="DK7" s="24">
        <v>7.91</v>
      </c>
      <c r="DL7" s="24">
        <v>11.33</v>
      </c>
      <c r="DM7" s="24">
        <v>14.56</v>
      </c>
      <c r="DN7" s="24" t="s">
        <v>102</v>
      </c>
      <c r="DO7" s="24">
        <v>23.38</v>
      </c>
      <c r="DP7" s="24">
        <v>24.59</v>
      </c>
      <c r="DQ7" s="24">
        <v>26.87</v>
      </c>
      <c r="DR7" s="24">
        <v>29.31</v>
      </c>
      <c r="DS7" s="24">
        <v>41.09</v>
      </c>
      <c r="DT7" s="24" t="s">
        <v>102</v>
      </c>
      <c r="DU7" s="24">
        <v>0</v>
      </c>
      <c r="DV7" s="24">
        <v>0</v>
      </c>
      <c r="DW7" s="24">
        <v>17.72</v>
      </c>
      <c r="DX7" s="24">
        <v>18.34</v>
      </c>
      <c r="DY7" s="24" t="s">
        <v>102</v>
      </c>
      <c r="DZ7" s="24">
        <v>8.1999999999999993</v>
      </c>
      <c r="EA7" s="24">
        <v>9.43</v>
      </c>
      <c r="EB7" s="24">
        <v>12.4</v>
      </c>
      <c r="EC7" s="24">
        <v>13.81</v>
      </c>
      <c r="ED7" s="24">
        <v>8.68</v>
      </c>
      <c r="EE7" s="24" t="s">
        <v>102</v>
      </c>
      <c r="EF7" s="24">
        <v>0</v>
      </c>
      <c r="EG7" s="24">
        <v>0</v>
      </c>
      <c r="EH7" s="24">
        <v>0.02</v>
      </c>
      <c r="EI7" s="24">
        <v>0.03</v>
      </c>
      <c r="EJ7" s="24" t="s">
        <v>102</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2025-01-30T03:02:44Z</cp:lastPrinted>
  <dcterms:created xsi:type="dcterms:W3CDTF">2025-01-24T06:59:53Z</dcterms:created>
  <dcterms:modified xsi:type="dcterms:W3CDTF">2025-02-13T00:26:54Z</dcterms:modified>
  <cp:category/>
</cp:coreProperties>
</file>