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319\Desktop\"/>
    </mc:Choice>
  </mc:AlternateContent>
  <bookViews>
    <workbookView xWindow="0" yWindow="0" windowWidth="24000" windowHeight="9108"/>
  </bookViews>
  <sheets>
    <sheet name="Sheet1" sheetId="1" r:id="rId1"/>
    <sheet name="Sheet2" sheetId="2"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9" i="2" l="1"/>
  <c r="AF20" i="2"/>
  <c r="AE20" i="2"/>
  <c r="AD20" i="2"/>
  <c r="AC20" i="2"/>
  <c r="AB20" i="2"/>
  <c r="AA20" i="2"/>
  <c r="AF11" i="2"/>
  <c r="AE11" i="2"/>
  <c r="AD11" i="2"/>
  <c r="AC11" i="2"/>
  <c r="AB11" i="2"/>
  <c r="T7" i="2" l="1"/>
  <c r="T8" i="2"/>
  <c r="T9" i="2"/>
  <c r="T10" i="2"/>
  <c r="T11" i="2"/>
  <c r="T12" i="2"/>
  <c r="T13" i="2"/>
  <c r="Q11" i="2"/>
  <c r="Q12" i="2"/>
  <c r="Q13" i="2"/>
  <c r="O11" i="2"/>
  <c r="O12" i="2"/>
  <c r="O13" i="2"/>
  <c r="AF4" i="2" l="1"/>
  <c r="AE4" i="2"/>
  <c r="AD4" i="2"/>
  <c r="AC4" i="2"/>
  <c r="AB4" i="2"/>
  <c r="AA4" i="2"/>
  <c r="Z4" i="2"/>
  <c r="Y4" i="2"/>
  <c r="AF30" i="2"/>
  <c r="AE30" i="2"/>
  <c r="AD30" i="2"/>
  <c r="AC30" i="2"/>
  <c r="AB30" i="2"/>
  <c r="AA30" i="2"/>
  <c r="Z30" i="2"/>
  <c r="Y30" i="2"/>
  <c r="AF29" i="2"/>
  <c r="AE29" i="2"/>
  <c r="AD29" i="2"/>
  <c r="AC29" i="2"/>
  <c r="AB29" i="2"/>
  <c r="AA29" i="2"/>
  <c r="Z29" i="2"/>
  <c r="AF28" i="2"/>
  <c r="AE28" i="2"/>
  <c r="AD28" i="2"/>
  <c r="AC28" i="2"/>
  <c r="AB28" i="2"/>
  <c r="AA28" i="2"/>
  <c r="Z28" i="2"/>
  <c r="Y28" i="2"/>
  <c r="AF27" i="2"/>
  <c r="AE27" i="2"/>
  <c r="AD27" i="2"/>
  <c r="AC27" i="2"/>
  <c r="AB27" i="2"/>
  <c r="AA27" i="2"/>
  <c r="Z27" i="2"/>
  <c r="Y27" i="2"/>
  <c r="AF26" i="2"/>
  <c r="AE26" i="2"/>
  <c r="AD26" i="2"/>
  <c r="AC26" i="2"/>
  <c r="AB26" i="2"/>
  <c r="AA26" i="2"/>
  <c r="Z26" i="2"/>
  <c r="Y26" i="2"/>
  <c r="AF23" i="2"/>
  <c r="AE23" i="2"/>
  <c r="AD23" i="2"/>
  <c r="AC23" i="2"/>
  <c r="AB23" i="2"/>
  <c r="AA23" i="2"/>
  <c r="Z23" i="2"/>
  <c r="AF22" i="2"/>
  <c r="AE22" i="2"/>
  <c r="AD22" i="2"/>
  <c r="AC22" i="2"/>
  <c r="AB22" i="2"/>
  <c r="AA22" i="2"/>
  <c r="Z22" i="2"/>
  <c r="AF21" i="2"/>
  <c r="AE21" i="2"/>
  <c r="AD21" i="2"/>
  <c r="AC21" i="2"/>
  <c r="AB21" i="2"/>
  <c r="AA21" i="2"/>
  <c r="Z21" i="2"/>
  <c r="Y23" i="2"/>
  <c r="Y22" i="2"/>
  <c r="Y21" i="2"/>
  <c r="Z20" i="2"/>
  <c r="AF19" i="2"/>
  <c r="AE19" i="2"/>
  <c r="AD19" i="2"/>
  <c r="AC19" i="2"/>
  <c r="AB19" i="2"/>
  <c r="AA19" i="2"/>
  <c r="Z19" i="2"/>
  <c r="Y19" i="2"/>
  <c r="Y20" i="2"/>
  <c r="AF13" i="2"/>
  <c r="AE13" i="2"/>
  <c r="AD13" i="2"/>
  <c r="AC13" i="2"/>
  <c r="AB13" i="2"/>
  <c r="AA13" i="2"/>
  <c r="Z13" i="2"/>
  <c r="AF12" i="2"/>
  <c r="AE12" i="2"/>
  <c r="AD12" i="2"/>
  <c r="AC12" i="2"/>
  <c r="AB12" i="2"/>
  <c r="AA12" i="2"/>
  <c r="Z12" i="2"/>
  <c r="AA11" i="2"/>
  <c r="Z11" i="2"/>
  <c r="AF10" i="2"/>
  <c r="AE10" i="2"/>
  <c r="AD10" i="2"/>
  <c r="AC10" i="2"/>
  <c r="AB10" i="2"/>
  <c r="AA10" i="2"/>
  <c r="Z10" i="2"/>
  <c r="Y10" i="2"/>
  <c r="AF9" i="2"/>
  <c r="AE9" i="2"/>
  <c r="AD9" i="2"/>
  <c r="AC9" i="2"/>
  <c r="AB9" i="2"/>
  <c r="AA9" i="2"/>
  <c r="Z9" i="2"/>
  <c r="Y9" i="2"/>
  <c r="Y13" i="2"/>
  <c r="Y12" i="2"/>
  <c r="Y11" i="2"/>
  <c r="J7" i="2" l="1"/>
  <c r="J8" i="2"/>
  <c r="J9" i="2"/>
  <c r="J10" i="2"/>
  <c r="J11" i="2"/>
  <c r="J12" i="2"/>
  <c r="J13" i="2"/>
  <c r="S11" i="2" l="1"/>
  <c r="S12" i="2"/>
  <c r="S13" i="2"/>
  <c r="R11" i="2"/>
  <c r="R12" i="2"/>
  <c r="R13" i="2"/>
  <c r="P11" i="2"/>
  <c r="P12" i="2"/>
  <c r="P13" i="2"/>
  <c r="I7" i="2" l="1"/>
  <c r="I8" i="2"/>
  <c r="I9" i="2"/>
  <c r="I10" i="2"/>
  <c r="I11" i="2"/>
  <c r="I12" i="2"/>
  <c r="I13" i="2"/>
  <c r="I6" i="2"/>
  <c r="I17" i="2" s="1"/>
  <c r="F7" i="2"/>
  <c r="G7" i="2"/>
  <c r="F8" i="2"/>
  <c r="G8" i="2"/>
  <c r="F9" i="2"/>
  <c r="G9" i="2"/>
  <c r="F10" i="2"/>
  <c r="G10" i="2"/>
  <c r="F11" i="2"/>
  <c r="G11" i="2"/>
  <c r="F12" i="2"/>
  <c r="G12" i="2"/>
  <c r="F13" i="2"/>
  <c r="G13" i="2"/>
  <c r="G6" i="2"/>
  <c r="F6" i="2"/>
  <c r="C13" i="2" l="1"/>
  <c r="AF3" i="2"/>
  <c r="L13" i="2" s="1"/>
  <c r="AF5" i="2"/>
  <c r="AF6" i="2"/>
  <c r="AF7" i="2"/>
  <c r="AF8" i="2"/>
  <c r="H6" i="2" l="1"/>
  <c r="H17" i="2" s="1"/>
  <c r="H7" i="2"/>
  <c r="H8" i="2"/>
  <c r="H9" i="2"/>
  <c r="H10" i="2"/>
  <c r="H11" i="2"/>
  <c r="H12" i="2"/>
  <c r="H13" i="2"/>
  <c r="M13" i="2"/>
  <c r="B13" i="2" s="1"/>
  <c r="G26" i="1" s="1"/>
  <c r="L20" i="2" l="1"/>
  <c r="K20" i="2"/>
  <c r="T6" i="2" l="1"/>
  <c r="C12" i="2"/>
  <c r="C11" i="2"/>
  <c r="C10" i="2"/>
  <c r="C8" i="2"/>
  <c r="C7" i="2"/>
  <c r="AE8" i="2"/>
  <c r="AD8" i="2"/>
  <c r="AC8" i="2"/>
  <c r="AB8" i="2"/>
  <c r="AA8" i="2"/>
  <c r="Z8" i="2"/>
  <c r="Y8" i="2"/>
  <c r="AE7" i="2"/>
  <c r="AD7" i="2"/>
  <c r="AC7" i="2"/>
  <c r="AB7" i="2"/>
  <c r="AA7" i="2"/>
  <c r="Z7" i="2"/>
  <c r="Y7" i="2"/>
  <c r="AE6" i="2"/>
  <c r="AD6" i="2"/>
  <c r="AC6" i="2"/>
  <c r="AB6" i="2"/>
  <c r="AA6" i="2"/>
  <c r="Z6" i="2"/>
  <c r="Y6" i="2"/>
  <c r="AE5" i="2"/>
  <c r="AD5" i="2"/>
  <c r="AC5" i="2"/>
  <c r="AB5" i="2"/>
  <c r="AA5" i="2"/>
  <c r="Z5" i="2"/>
  <c r="Y5" i="2"/>
  <c r="AE3" i="2"/>
  <c r="AD3" i="2"/>
  <c r="AC3" i="2"/>
  <c r="L10" i="2" s="1"/>
  <c r="AB3" i="2"/>
  <c r="L9" i="2" s="1"/>
  <c r="AA3" i="2"/>
  <c r="L8" i="2" s="1"/>
  <c r="Z3" i="2"/>
  <c r="L7" i="2" s="1"/>
  <c r="Y3" i="2"/>
  <c r="I26" i="2" l="1"/>
  <c r="T17" i="2"/>
  <c r="P6" i="2"/>
  <c r="P7" i="2"/>
  <c r="P10" i="2"/>
  <c r="P9" i="2"/>
  <c r="P8" i="2"/>
  <c r="R6" i="2"/>
  <c r="R8" i="2"/>
  <c r="R9" i="2"/>
  <c r="R10" i="2"/>
  <c r="R7" i="2"/>
  <c r="C9" i="2"/>
  <c r="M9" i="2" s="1"/>
  <c r="B9" i="2" s="1"/>
  <c r="M10" i="2"/>
  <c r="B10" i="2" s="1"/>
  <c r="L12" i="2"/>
  <c r="M12" i="2" s="1"/>
  <c r="B12" i="2" s="1"/>
  <c r="G25" i="1" s="1"/>
  <c r="M7" i="2"/>
  <c r="B7" i="2" s="1"/>
  <c r="L11" i="2"/>
  <c r="M11" i="2" s="1"/>
  <c r="B11" i="2" s="1"/>
  <c r="G24" i="1" s="1"/>
  <c r="M8" i="2"/>
  <c r="B8" i="2" s="1"/>
  <c r="B28" i="1"/>
  <c r="O22" i="2" l="1"/>
  <c r="Q22" i="2"/>
  <c r="P17" i="2"/>
  <c r="P22" i="2"/>
  <c r="R17" i="2"/>
  <c r="H26" i="2"/>
  <c r="E48" i="1" s="1"/>
  <c r="G26" i="2"/>
  <c r="E46" i="1" s="1"/>
  <c r="E50" i="1"/>
  <c r="C27" i="1"/>
  <c r="D13" i="2" l="1"/>
  <c r="E13" i="2" s="1"/>
  <c r="D11" i="2"/>
  <c r="E11" i="2" s="1"/>
  <c r="G21" i="1"/>
  <c r="D8" i="2" s="1"/>
  <c r="E8" i="2" s="1"/>
  <c r="S8" i="2" s="1"/>
  <c r="G23" i="1"/>
  <c r="D10" i="2" s="1"/>
  <c r="E10" i="2" s="1"/>
  <c r="S10" i="2" s="1"/>
  <c r="N8" i="2" l="1"/>
  <c r="N13" i="2"/>
  <c r="N10" i="2"/>
  <c r="N11" i="2"/>
  <c r="G20" i="1"/>
  <c r="D7" i="2" s="1"/>
  <c r="E7" i="2" s="1"/>
  <c r="S7" i="2" s="1"/>
  <c r="D12" i="2"/>
  <c r="E12" i="2" s="1"/>
  <c r="G22" i="1"/>
  <c r="D9" i="2" s="1"/>
  <c r="E9" i="2" s="1"/>
  <c r="S9" i="2" s="1"/>
  <c r="Q10" i="2" l="1"/>
  <c r="O10" i="2"/>
  <c r="Q8" i="2"/>
  <c r="O8" i="2"/>
  <c r="N7" i="2"/>
  <c r="N9" i="2"/>
  <c r="N12" i="2"/>
  <c r="Q9" i="2" l="1"/>
  <c r="O9" i="2"/>
  <c r="O7" i="2"/>
  <c r="Q7" i="2"/>
  <c r="J6" i="2"/>
  <c r="L6" i="2" s="1"/>
  <c r="C6" i="2"/>
  <c r="M6" i="2" l="1"/>
  <c r="B6" i="2" s="1"/>
  <c r="G19" i="1" s="1"/>
  <c r="D6" i="2" l="1"/>
  <c r="N6" i="2" l="1"/>
  <c r="E6" i="2"/>
  <c r="S6" i="2" s="1"/>
  <c r="S17" i="2" s="1"/>
  <c r="N17" i="2" l="1"/>
  <c r="O23" i="2" s="1"/>
  <c r="O24" i="2" s="1"/>
  <c r="I25" i="2"/>
  <c r="Q6" i="2"/>
  <c r="O6" i="2"/>
  <c r="G25" i="2" l="1"/>
  <c r="C46" i="1" s="1"/>
  <c r="G46" i="1" s="1"/>
  <c r="O17" i="2"/>
  <c r="H25" i="2"/>
  <c r="H27" i="2" s="1"/>
  <c r="H28" i="2" s="1"/>
  <c r="H29" i="2" s="1"/>
  <c r="H30" i="2" s="1"/>
  <c r="C34" i="1" s="1"/>
  <c r="Q17" i="2"/>
  <c r="C50" i="1"/>
  <c r="G50" i="1" s="1"/>
  <c r="I27" i="2"/>
  <c r="I28" i="2" s="1"/>
  <c r="I29" i="2" s="1"/>
  <c r="I30" i="2" s="1"/>
  <c r="C35" i="1" s="1"/>
  <c r="C48" i="1"/>
  <c r="G48" i="1" s="1"/>
  <c r="G27" i="2" l="1"/>
  <c r="G28" i="2" s="1"/>
  <c r="G29" i="2" s="1"/>
  <c r="G30" i="2" s="1"/>
  <c r="C33" i="1" s="1"/>
  <c r="C32" i="1" s="1"/>
  <c r="G33" i="1" s="1"/>
  <c r="B10" i="1" l="1"/>
  <c r="G36" i="1"/>
  <c r="G38" i="1"/>
  <c r="G39" i="1"/>
  <c r="G34" i="1"/>
  <c r="F10" i="1"/>
  <c r="G37" i="1"/>
  <c r="G35" i="1"/>
  <c r="G32" i="1" l="1"/>
</calcChain>
</file>

<file path=xl/comments1.xml><?xml version="1.0" encoding="utf-8"?>
<comments xmlns="http://schemas.openxmlformats.org/spreadsheetml/2006/main">
  <authors>
    <author>Windows ユーザー</author>
  </authors>
  <commentList>
    <comment ref="B19" authorId="0" shapeId="0">
      <text>
        <r>
          <rPr>
            <b/>
            <sz val="9"/>
            <color indexed="81"/>
            <rFont val="FUJ明朝体"/>
            <family val="1"/>
            <charset val="128"/>
          </rPr>
          <t>セルをクリックし、年齢を右側の▼を押して「０歳～６歳」「７歳～３９歳」「４０歳～６４歳」「６５歳～７４歳」の中から選択してください。</t>
        </r>
      </text>
    </comment>
    <comment ref="F19" authorId="0" shapeId="0">
      <text>
        <r>
          <rPr>
            <b/>
            <sz val="9"/>
            <color indexed="81"/>
            <rFont val="FUJ明朝体"/>
            <family val="1"/>
            <charset val="128"/>
          </rPr>
          <t>特例対象者の申告をして、認定された場合に軽減適用されます。対象者は、下記の注意事項を参照してください。該当の場合には▼により「有」を選択してください。それ以外の方は、選択不要です。</t>
        </r>
      </text>
    </comment>
  </commentList>
</comments>
</file>

<file path=xl/comments2.xml><?xml version="1.0" encoding="utf-8"?>
<comments xmlns="http://schemas.openxmlformats.org/spreadsheetml/2006/main">
  <authors>
    <author>0402JU13</author>
  </authors>
  <commentList>
    <comment ref="L16" authorId="0" shapeId="0">
      <text>
        <r>
          <rPr>
            <b/>
            <sz val="9"/>
            <color indexed="81"/>
            <rFont val="ＭＳ Ｐゴシック"/>
            <family val="3"/>
            <charset val="128"/>
          </rPr>
          <t>「新規」又は「追加」。平等割、限度額認識用。「追加」の場合で限度額までの計算をする場合は、計算区分の「既算出税額」も入力する。</t>
        </r>
      </text>
    </comment>
  </commentList>
</comments>
</file>

<file path=xl/sharedStrings.xml><?xml version="1.0" encoding="utf-8"?>
<sst xmlns="http://schemas.openxmlformats.org/spreadsheetml/2006/main" count="176" uniqueCount="141">
  <si>
    <t>年　　齢</t>
  </si>
  <si>
    <t>給与収入</t>
  </si>
  <si>
    <t>年金収入</t>
  </si>
  <si>
    <t>その他の所得</t>
  </si>
  <si>
    <t>特例対象者</t>
  </si>
  <si>
    <t>（総支給額）</t>
  </si>
  <si>
    <t>（収入金額）</t>
  </si>
  <si>
    <t>（所得金額）</t>
  </si>
  <si>
    <t>（非自発的失業の有無）</t>
  </si>
  <si>
    <t>国保年税額</t>
  </si>
  <si>
    <t>☆注意事項☆</t>
  </si>
  <si>
    <t>・給与収入、年金収入は、源泉徴収票の支払い金額を入力してください。その他の所得は、給与と年金を除く</t>
  </si>
  <si>
    <t>・４０歳～６４歳までは、介護保険分が加算されます。</t>
  </si>
  <si>
    <t>・特例対象者の軽減は、非自発的失業者で離職した６５歳未満の方で、雇用保険を11､12､21､22､23､31､32､33､</t>
  </si>
  <si>
    <t>・所得が一定以下の場合は、７割・５割・２割の軽減が受けられる場合がありますが、</t>
  </si>
  <si>
    <t>・国民健康保険税は世帯ごとに計算され、世帯主の方が納税義務者となります。</t>
  </si>
  <si>
    <t>※ 計算結果は、概算額となります。正式な金額は、納税通知書で確定となります。</t>
  </si>
  <si>
    <t>◎ 試算表がご利用になれない方は、加入人数・年齢・収入額をお話いただければ、電話にて試算いたします。</t>
  </si>
  <si>
    <t>・試算結果は実際の決定税額ではありません。あくまでも参考としてご利用ください。</t>
  </si>
  <si>
    <t>◆計算結果内訳</t>
  </si>
  <si>
    <t>課税の内訳</t>
  </si>
  <si>
    <t>税　率</t>
  </si>
  <si>
    <t>所得割</t>
  </si>
  <si>
    <t>均等割</t>
  </si>
  <si>
    <t>合計</t>
  </si>
  <si>
    <t>限度額</t>
  </si>
  <si>
    <t>医療分</t>
  </si>
  <si>
    <t>世帯合計</t>
  </si>
  <si>
    <t>１世帯</t>
  </si>
  <si>
    <t>支援金</t>
  </si>
  <si>
    <t>介護分</t>
  </si>
  <si>
    <t>№</t>
  </si>
  <si>
    <r>
      <rPr>
        <sz val="11"/>
        <rFont val="HG丸ｺﾞｼｯｸM-PRO"/>
        <family val="3"/>
        <charset val="128"/>
      </rPr>
      <t>給与所得
（失業軽減</t>
    </r>
    <r>
      <rPr>
        <b/>
        <sz val="16"/>
        <rFont val="HG丸ｺﾞｼｯｸM-PRO"/>
        <family val="3"/>
        <charset val="128"/>
      </rPr>
      <t>後</t>
    </r>
    <r>
      <rPr>
        <sz val="11"/>
        <rFont val="HG丸ｺﾞｼｯｸM-PRO"/>
        <family val="3"/>
        <charset val="128"/>
      </rPr>
      <t>）
（所得金額調整控除</t>
    </r>
    <r>
      <rPr>
        <b/>
        <sz val="16"/>
        <rFont val="HG丸ｺﾞｼｯｸM-PRO"/>
        <family val="3"/>
        <charset val="128"/>
      </rPr>
      <t>後</t>
    </r>
    <r>
      <rPr>
        <sz val="11"/>
        <rFont val="HG丸ｺﾞｼｯｸM-PRO"/>
        <family val="3"/>
        <charset val="128"/>
      </rPr>
      <t>）</t>
    </r>
  </si>
  <si>
    <t>年金所得</t>
  </si>
  <si>
    <t>合計所得</t>
  </si>
  <si>
    <t>算定基礎額</t>
  </si>
  <si>
    <t>給与所得者区分
（1：該当、
0：非該当）</t>
  </si>
  <si>
    <t>年金所得者区分
（1：該当、
0：非該当）</t>
  </si>
  <si>
    <t>給与所得者等区分
（1：該当、
0：非該当）</t>
  </si>
  <si>
    <t>軽減判定区分
（1：該当、
0：非該当）</t>
  </si>
  <si>
    <r>
      <rPr>
        <sz val="11"/>
        <rFont val="HG丸ｺﾞｼｯｸM-PRO"/>
        <family val="3"/>
        <charset val="128"/>
      </rPr>
      <t>給与所得
（失業軽減</t>
    </r>
    <r>
      <rPr>
        <b/>
        <sz val="16"/>
        <rFont val="HG丸ｺﾞｼｯｸM-PRO"/>
        <family val="3"/>
        <charset val="128"/>
      </rPr>
      <t>前</t>
    </r>
    <r>
      <rPr>
        <sz val="11"/>
        <rFont val="HG丸ｺﾞｼｯｸM-PRO"/>
        <family val="3"/>
        <charset val="128"/>
      </rPr>
      <t>）
（所得金額調整控除</t>
    </r>
    <r>
      <rPr>
        <b/>
        <sz val="16"/>
        <rFont val="HG丸ｺﾞｼｯｸM-PRO"/>
        <family val="3"/>
        <charset val="128"/>
      </rPr>
      <t>前</t>
    </r>
    <r>
      <rPr>
        <sz val="11"/>
        <rFont val="HG丸ｺﾞｼｯｸM-PRO"/>
        <family val="3"/>
        <charset val="128"/>
      </rPr>
      <t>）</t>
    </r>
  </si>
  <si>
    <t>所得調整控除額①
（給与収入850万円超で
本人が特別障害者に
該当等）</t>
  </si>
  <si>
    <t>所得金額
調整控除②</t>
  </si>
  <si>
    <t>軽減判定所得</t>
  </si>
  <si>
    <t>医療分
所得割額</t>
  </si>
  <si>
    <t>医療分
均等割額</t>
  </si>
  <si>
    <t>支援等分
所得割額</t>
  </si>
  <si>
    <t>支援等分
均等割額</t>
  </si>
  <si>
    <t>介護分
所得割額</t>
  </si>
  <si>
    <t>介護分
均等割額</t>
  </si>
  <si>
    <t>給与収入の合計額</t>
  </si>
  <si>
    <t>給与所得金額</t>
  </si>
  <si>
    <t>世帯主</t>
  </si>
  <si>
    <t>加入者A</t>
  </si>
  <si>
    <t>加入者B</t>
  </si>
  <si>
    <t>加入者C</t>
  </si>
  <si>
    <t>加入者D</t>
  </si>
  <si>
    <t>加入者F</t>
    <phoneticPr fontId="13"/>
  </si>
  <si>
    <t>給与所得者等の数</t>
  </si>
  <si>
    <t>軽減対象者数</t>
  </si>
  <si>
    <t>軽減判定所得合計</t>
  </si>
  <si>
    <t>医療分
所得割額合計</t>
  </si>
  <si>
    <t>医療分
均等割額合計</t>
  </si>
  <si>
    <t>支援等分
所得割額合計</t>
  </si>
  <si>
    <t>支援等分
均等割額合計</t>
  </si>
  <si>
    <t>介護分
所得割額合計</t>
  </si>
  <si>
    <t>介護分
均等割額合計</t>
  </si>
  <si>
    <t>■年金所得速算TBL（公的年金等雑所得以外の所得に係る合計所得金額が1,000万円以下）</t>
  </si>
  <si>
    <t>65歳未満</t>
  </si>
  <si>
    <t>所得計算結果</t>
  </si>
  <si>
    <t>７軽</t>
  </si>
  <si>
    <t>５軽</t>
  </si>
  <si>
    <t>２軽</t>
  </si>
  <si>
    <t>公的年金等の収入金額の合計額</t>
  </si>
  <si>
    <t>公的年金等雑所得</t>
  </si>
  <si>
    <t>◆（参考）積算内訳</t>
  </si>
  <si>
    <t>軽減対象所得基準額</t>
  </si>
  <si>
    <t>区分</t>
  </si>
  <si>
    <t>軽減あり</t>
  </si>
  <si>
    <t>軽減なし</t>
  </si>
  <si>
    <t>軽減割合</t>
  </si>
  <si>
    <t>支援分</t>
  </si>
  <si>
    <t>均等割額の割合</t>
  </si>
  <si>
    <t>①所得割額</t>
  </si>
  <si>
    <t>■年度毎の可変情報（緑色のセルは毎年度見直してください。）</t>
  </si>
  <si>
    <t>支援金等分</t>
  </si>
  <si>
    <t>税率</t>
  </si>
  <si>
    <t>７割</t>
  </si>
  <si>
    <t>５割</t>
  </si>
  <si>
    <t>２割</t>
  </si>
  <si>
    <t>軽減判定の額</t>
  </si>
  <si>
    <t>■基礎控除TBL</t>
  </si>
  <si>
    <t>前年の合計所得金額</t>
  </si>
  <si>
    <t>基礎控除額</t>
  </si>
  <si>
    <t>分の税額は、次のとおりです。</t>
    <rPh sb="0" eb="1">
      <t>ブン</t>
    </rPh>
    <phoneticPr fontId="3"/>
  </si>
  <si>
    <t>内訳</t>
  </si>
  <si>
    <t>うち医療分</t>
  </si>
  <si>
    <t>うち支援分</t>
  </si>
  <si>
    <t>うち介護分</t>
  </si>
  <si>
    <t>※国保税は、普通徴収の場合年８回で納めていただきます。</t>
  </si>
  <si>
    <t>一回あたり金額</t>
  </si>
  <si>
    <t>１期(   7月)</t>
  </si>
  <si>
    <t>２期(   8月)</t>
  </si>
  <si>
    <t>３期(   9月)</t>
  </si>
  <si>
    <t>７期(   1月)</t>
  </si>
  <si>
    <t>８期(   2月)</t>
  </si>
  <si>
    <t>・本計算表では全員の申告があったものとして計算しております。</t>
    <phoneticPr fontId="3"/>
  </si>
  <si>
    <t>２．加入者の年齢区分を選択し、各収入・所得金額等を入力してください。</t>
    <rPh sb="23" eb="24">
      <t>トウ</t>
    </rPh>
    <phoneticPr fontId="3"/>
  </si>
  <si>
    <t>合計所得</t>
    <rPh sb="0" eb="2">
      <t>ゴウケイ</t>
    </rPh>
    <phoneticPr fontId="3"/>
  </si>
  <si>
    <t>・本年度中に６５歳になられる方で年金所得がある方は、所得が一致しない場合があります。</t>
    <rPh sb="1" eb="2">
      <t>ホン</t>
    </rPh>
    <rPh sb="23" eb="24">
      <t>カタ</t>
    </rPh>
    <rPh sb="34" eb="36">
      <t>バアイ</t>
    </rPh>
    <phoneticPr fontId="3"/>
  </si>
  <si>
    <t>・クリーム色の部分の該当部分を選択または入力してください。</t>
    <phoneticPr fontId="3"/>
  </si>
  <si>
    <t>　その際はその他所得で調整するか総所得金額等を合計所得に入力してください。</t>
    <rPh sb="3" eb="4">
      <t>サイ</t>
    </rPh>
    <rPh sb="11" eb="13">
      <t>チョウセイ</t>
    </rPh>
    <rPh sb="16" eb="19">
      <t>ソウショトク</t>
    </rPh>
    <rPh sb="19" eb="21">
      <t>キンガク</t>
    </rPh>
    <rPh sb="21" eb="22">
      <t>トウ</t>
    </rPh>
    <rPh sb="23" eb="25">
      <t>ゴウケイ</t>
    </rPh>
    <rPh sb="25" eb="27">
      <t>ショトク</t>
    </rPh>
    <rPh sb="28" eb="30">
      <t>ニュウリョク</t>
    </rPh>
    <phoneticPr fontId="3"/>
  </si>
  <si>
    <t xml:space="preserve"> 営業・農業・分離課税などの総所得金額等を入力してください(遺族・障害年金、失業手当など非課税所得は除きます。)。</t>
    <rPh sb="7" eb="9">
      <t>ブンリ</t>
    </rPh>
    <rPh sb="9" eb="11">
      <t>カゼイ</t>
    </rPh>
    <rPh sb="14" eb="17">
      <t>ソウショトク</t>
    </rPh>
    <rPh sb="17" eb="19">
      <t>キンガク</t>
    </rPh>
    <rPh sb="19" eb="20">
      <t>トウ</t>
    </rPh>
    <phoneticPr fontId="3"/>
  </si>
  <si>
    <r>
      <t>　34の事由で受給していることを</t>
    </r>
    <r>
      <rPr>
        <sz val="11"/>
        <color rgb="FFFF0000"/>
        <rFont val="BIZ UDゴシック"/>
        <family val="3"/>
        <charset val="128"/>
      </rPr>
      <t>申告した場合</t>
    </r>
    <r>
      <rPr>
        <sz val="11"/>
        <color theme="1"/>
        <rFont val="BIZ UDゴシック"/>
        <family val="3"/>
        <charset val="128"/>
      </rPr>
      <t>に適用されます(適用期間については最長で２年度分。)。</t>
    </r>
    <rPh sb="39" eb="41">
      <t>サイチョウ</t>
    </rPh>
    <rPh sb="43" eb="45">
      <t>ネンド</t>
    </rPh>
    <rPh sb="45" eb="46">
      <t>ブン</t>
    </rPh>
    <phoneticPr fontId="3"/>
  </si>
  <si>
    <t>４期(  10月)</t>
    <phoneticPr fontId="3"/>
  </si>
  <si>
    <t>５期(  11月)</t>
    <phoneticPr fontId="3"/>
  </si>
  <si>
    <t>６期(  12月)</t>
    <phoneticPr fontId="3"/>
  </si>
  <si>
    <t>参考（１か月あたり）</t>
    <phoneticPr fontId="3"/>
  </si>
  <si>
    <t>１．加入期間を選択してください(途中で加入される方は、加入月から年度末の３月までの月数を選択してください。)。</t>
    <rPh sb="27" eb="29">
      <t>カニュウ</t>
    </rPh>
    <rPh sb="29" eb="30">
      <t>ツキ</t>
    </rPh>
    <phoneticPr fontId="3"/>
  </si>
  <si>
    <t>　この試算では対応していません。</t>
    <phoneticPr fontId="3"/>
  </si>
  <si>
    <t>　「所得金額の合計が一定基準以下の世帯に対する保険税の軽減制度について」のページを御参照ください。</t>
    <phoneticPr fontId="3"/>
  </si>
  <si>
    <t>※手続した月により、納期(回数)が変わります。</t>
    <phoneticPr fontId="3"/>
  </si>
  <si>
    <r>
      <t>給与所得
（失業軽減</t>
    </r>
    <r>
      <rPr>
        <b/>
        <sz val="16"/>
        <rFont val="HG丸ｺﾞｼｯｸM-PRO"/>
        <family val="3"/>
        <charset val="128"/>
      </rPr>
      <t>後</t>
    </r>
    <r>
      <rPr>
        <sz val="11"/>
        <rFont val="HG丸ｺﾞｼｯｸM-PRO"/>
        <family val="3"/>
        <charset val="128"/>
      </rPr>
      <t>）
（所得金額調整控除</t>
    </r>
    <r>
      <rPr>
        <b/>
        <sz val="16"/>
        <rFont val="HG丸ｺﾞｼｯｸM-PRO"/>
        <family val="3"/>
        <charset val="128"/>
      </rPr>
      <t>後</t>
    </r>
    <r>
      <rPr>
        <sz val="11"/>
        <rFont val="HG丸ｺﾞｼｯｸM-PRO"/>
        <family val="3"/>
        <charset val="128"/>
      </rPr>
      <t>）</t>
    </r>
    <rPh sb="22" eb="23">
      <t>ゴ</t>
    </rPh>
    <phoneticPr fontId="13"/>
  </si>
  <si>
    <t>加入者E</t>
    <phoneticPr fontId="13"/>
  </si>
  <si>
    <t>加入者F</t>
    <phoneticPr fontId="13"/>
  </si>
  <si>
    <t>特定世帯</t>
    <rPh sb="0" eb="2">
      <t>トクテイ</t>
    </rPh>
    <rPh sb="2" eb="4">
      <t>セタイ</t>
    </rPh>
    <phoneticPr fontId="13"/>
  </si>
  <si>
    <t>取得区分</t>
    <rPh sb="0" eb="2">
      <t>シュトク</t>
    </rPh>
    <rPh sb="2" eb="4">
      <t>クブン</t>
    </rPh>
    <phoneticPr fontId="13"/>
  </si>
  <si>
    <t>加入者E</t>
    <phoneticPr fontId="13"/>
  </si>
  <si>
    <t>加入者F</t>
    <phoneticPr fontId="13"/>
  </si>
  <si>
    <t>②均等割額（軽減あり）</t>
    <rPh sb="1" eb="3">
      <t>キントウ</t>
    </rPh>
    <phoneticPr fontId="13"/>
  </si>
  <si>
    <t>③算出合計額（①＋②）</t>
    <phoneticPr fontId="13"/>
  </si>
  <si>
    <t>65歳以上</t>
    <phoneticPr fontId="13"/>
  </si>
  <si>
    <t>④限度超過額</t>
    <phoneticPr fontId="13"/>
  </si>
  <si>
    <t>⑤決定保険税額（③－④）</t>
    <phoneticPr fontId="13"/>
  </si>
  <si>
    <t>⑥月割保険税（⑤×月数÷12）</t>
    <phoneticPr fontId="13"/>
  </si>
  <si>
    <t>加入者G</t>
    <phoneticPr fontId="13"/>
  </si>
  <si>
    <t>令和７年度　新座市国民健康保険税の試算表</t>
    <rPh sb="6" eb="8">
      <t>ニイザ</t>
    </rPh>
    <phoneticPr fontId="5"/>
  </si>
  <si>
    <t>◆令和７年度の国民健康保険税（年税額）</t>
    <phoneticPr fontId="3"/>
  </si>
  <si>
    <t>収入、所得の状況（令和６年分）</t>
    <rPh sb="3" eb="5">
      <t>ショトク</t>
    </rPh>
    <rPh sb="9" eb="11">
      <t>レイワ</t>
    </rPh>
    <rPh sb="12" eb="14">
      <t>ネンブン</t>
    </rPh>
    <rPh sb="13" eb="14">
      <t>ブン</t>
    </rPh>
    <phoneticPr fontId="3"/>
  </si>
  <si>
    <t>令和７年度に</t>
    <rPh sb="0" eb="2">
      <t>レイワ</t>
    </rPh>
    <phoneticPr fontId="3"/>
  </si>
  <si>
    <t>・令和８年度新座市国民健康保険税の試算表は令和８年４月末に更新予定です。</t>
    <rPh sb="1" eb="3">
      <t>レイワ</t>
    </rPh>
    <rPh sb="4" eb="6">
      <t>ネンド</t>
    </rPh>
    <rPh sb="6" eb="9">
      <t>ニイザシ</t>
    </rPh>
    <rPh sb="9" eb="11">
      <t>コクミン</t>
    </rPh>
    <rPh sb="11" eb="13">
      <t>ケンコウ</t>
    </rPh>
    <rPh sb="13" eb="15">
      <t>ホケン</t>
    </rPh>
    <rPh sb="15" eb="16">
      <t>ゼイ</t>
    </rPh>
    <rPh sb="17" eb="19">
      <t>シサン</t>
    </rPh>
    <rPh sb="19" eb="20">
      <t>ヒョウ</t>
    </rPh>
    <rPh sb="21" eb="23">
      <t>レイワ</t>
    </rPh>
    <rPh sb="24" eb="25">
      <t>ネン</t>
    </rPh>
    <rPh sb="26" eb="27">
      <t>ガツ</t>
    </rPh>
    <rPh sb="27" eb="28">
      <t>スエ</t>
    </rPh>
    <rPh sb="29" eb="31">
      <t>コウシン</t>
    </rPh>
    <rPh sb="31" eb="33">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</si>
</sst>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quot;(令和&quot;#,##0&quot;年1月から12月の収入での試算となります。）&quot;"/>
    <numFmt numFmtId="177" formatCode="#,##0&quot;人加入した場合の&quot;"/>
    <numFmt numFmtId="178" formatCode="#,##0_ "/>
    <numFmt numFmtId="179" formatCode="#,##0&quot;円&quot;_ ;[Red]\▲#,##0&quot; 円&quot;"/>
    <numFmt numFmtId="180" formatCode="#,##0&quot; か月分の税額は、次のとおりです。&quot;"/>
    <numFmt numFmtId="181" formatCode="#,##0&quot;人&quot;_ ;[Red]\▲#,##0&quot; 人&quot;"/>
    <numFmt numFmtId="182" formatCode="&quot; 0カ月&quot;"/>
    <numFmt numFmtId="183" formatCode="#,##0&quot;円&quot;"/>
    <numFmt numFmtId="184" formatCode="#,###&quot; 円&quot;"/>
    <numFmt numFmtId="185" formatCode="0.0%"/>
  </numFmts>
  <fonts count="37">
    <font>
      <sz val="11"/>
      <color theme="1"/>
      <name val="FUJ明朝体"/>
      <family val="2"/>
      <charset val="128"/>
    </font>
    <font>
      <sz val="11"/>
      <color theme="1"/>
      <name val="FUJ明朝体"/>
      <family val="2"/>
      <charset val="128"/>
    </font>
    <font>
      <i/>
      <sz val="11"/>
      <color rgb="FF7F7F7F"/>
      <name val="FUJ明朝体"/>
      <family val="2"/>
      <charset val="128"/>
    </font>
    <font>
      <sz val="6"/>
      <name val="FUJ明朝体"/>
      <family val="2"/>
      <charset val="128"/>
    </font>
    <font>
      <b/>
      <sz val="22"/>
      <color rgb="FF000000"/>
      <name val="HG丸ｺﾞｼｯｸM-PRO"/>
      <family val="3"/>
      <charset val="128"/>
    </font>
    <font>
      <sz val="6"/>
      <name val="ＭＳ Ｐゴシック"/>
      <family val="2"/>
      <charset val="128"/>
    </font>
    <font>
      <sz val="14"/>
      <color rgb="FF000000"/>
      <name val="HG丸ｺﾞｼｯｸM-PRO"/>
      <family val="3"/>
      <charset val="128"/>
    </font>
    <font>
      <sz val="11"/>
      <name val="HG丸ｺﾞｼｯｸM-PRO"/>
      <family val="3"/>
      <charset val="128"/>
    </font>
    <font>
      <sz val="11"/>
      <color rgb="FF000000"/>
      <name val="HG丸ｺﾞｼｯｸM-PRO"/>
      <family val="3"/>
      <charset val="128"/>
    </font>
    <font>
      <b/>
      <sz val="14"/>
      <color rgb="FF000000"/>
      <name val="HG丸ｺﾞｼｯｸM-PRO"/>
      <family val="3"/>
      <charset val="128"/>
    </font>
    <font>
      <sz val="10"/>
      <color rgb="FF000000"/>
      <name val="HG丸ｺﾞｼｯｸM-PRO"/>
      <family val="3"/>
      <charset val="128"/>
    </font>
    <font>
      <sz val="9"/>
      <color rgb="FF000000"/>
      <name val="HG丸ｺﾞｼｯｸM-PRO"/>
      <family val="3"/>
      <charset val="128"/>
    </font>
    <font>
      <b/>
      <sz val="16"/>
      <name val="HG丸ｺﾞｼｯｸM-PRO"/>
      <family val="3"/>
      <charset val="128"/>
    </font>
    <font>
      <sz val="6"/>
      <name val="ＭＳ Ｐゴシック"/>
      <family val="3"/>
      <charset val="128"/>
    </font>
    <font>
      <sz val="14"/>
      <name val="HG丸ｺﾞｼｯｸM-PRO"/>
      <family val="3"/>
      <charset val="128"/>
    </font>
    <font>
      <sz val="12"/>
      <name val="HG丸ｺﾞｼｯｸM-PRO"/>
      <family val="3"/>
      <charset val="128"/>
    </font>
    <font>
      <b/>
      <sz val="16"/>
      <color rgb="FF000000"/>
      <name val="HG丸ｺﾞｼｯｸM-PRO"/>
      <family val="3"/>
      <charset val="128"/>
    </font>
    <font>
      <b/>
      <sz val="22"/>
      <color rgb="FF000000"/>
      <name val="BIZ UDPゴシック"/>
      <family val="3"/>
      <charset val="128"/>
    </font>
    <font>
      <sz val="11"/>
      <color theme="1"/>
      <name val="BIZ UDP明朝 Medium"/>
      <family val="1"/>
      <charset val="128"/>
    </font>
    <font>
      <sz val="11"/>
      <color theme="1"/>
      <name val="BIZ UDゴシック"/>
      <family val="3"/>
      <charset val="128"/>
    </font>
    <font>
      <b/>
      <sz val="12"/>
      <name val="BIZ UDゴシック"/>
      <family val="3"/>
      <charset val="128"/>
    </font>
    <font>
      <sz val="12"/>
      <name val="BIZ UDゴシック"/>
      <family val="3"/>
      <charset val="128"/>
    </font>
    <font>
      <b/>
      <sz val="10"/>
      <name val="BIZ UDゴシック"/>
      <family val="3"/>
      <charset val="128"/>
    </font>
    <font>
      <sz val="9"/>
      <name val="BIZ UDゴシック"/>
      <family val="3"/>
      <charset val="128"/>
    </font>
    <font>
      <sz val="7"/>
      <name val="BIZ UDゴシック"/>
      <family val="3"/>
      <charset val="128"/>
    </font>
    <font>
      <sz val="10"/>
      <name val="BIZ UDゴシック"/>
      <family val="3"/>
      <charset val="128"/>
    </font>
    <font>
      <b/>
      <sz val="12"/>
      <color rgb="FFFF0000"/>
      <name val="BIZ UDゴシック"/>
      <family val="3"/>
      <charset val="128"/>
    </font>
    <font>
      <b/>
      <sz val="10"/>
      <color rgb="FFFF0000"/>
      <name val="BIZ UDゴシック"/>
      <family val="3"/>
      <charset val="128"/>
    </font>
    <font>
      <b/>
      <sz val="8"/>
      <name val="BIZ UDゴシック"/>
      <family val="3"/>
      <charset val="128"/>
    </font>
    <font>
      <sz val="11"/>
      <color rgb="FFFF0000"/>
      <name val="BIZ UDゴシック"/>
      <family val="3"/>
      <charset val="128"/>
    </font>
    <font>
      <b/>
      <u/>
      <sz val="12"/>
      <color rgb="FFFF0000"/>
      <name val="BIZ UDゴシック"/>
      <family val="3"/>
      <charset val="128"/>
    </font>
    <font>
      <b/>
      <sz val="11"/>
      <name val="BIZ UDゴシック"/>
      <family val="3"/>
      <charset val="128"/>
    </font>
    <font>
      <b/>
      <sz val="9"/>
      <color indexed="81"/>
      <name val="FUJ明朝体"/>
      <family val="1"/>
      <charset val="128"/>
    </font>
    <font>
      <b/>
      <sz val="14"/>
      <color rgb="FF000000"/>
      <name val="BIZ UDPゴシック"/>
      <family val="3"/>
      <charset val="128"/>
    </font>
    <font>
      <sz val="11"/>
      <color rgb="FF000000"/>
      <name val="BIZ UD明朝 Medium"/>
      <family val="1"/>
      <charset val="128"/>
    </font>
    <font>
      <sz val="11"/>
      <name val="ＭＳ Ｐゴシック"/>
      <family val="3"/>
      <charset val="128"/>
    </font>
    <font>
      <b/>
      <sz val="9"/>
      <color indexed="81"/>
      <name val="ＭＳ Ｐゴシック"/>
      <family val="3"/>
      <charset val="128"/>
    </font>
  </fonts>
  <fills count="17">
    <fill>
      <patternFill patternType="none"/>
    </fill>
    <fill>
      <patternFill patternType="gray125"/>
    </fill>
    <fill>
      <patternFill patternType="solid">
        <fgColor rgb="FFFFCC99"/>
        <bgColor rgb="FFC0C0C0"/>
      </patternFill>
    </fill>
    <fill>
      <patternFill patternType="solid">
        <fgColor rgb="FFFFFF00"/>
        <bgColor rgb="FFFFFF00"/>
      </patternFill>
    </fill>
    <fill>
      <patternFill patternType="solid">
        <fgColor rgb="FF00FFFF"/>
        <bgColor rgb="FF00FFFF"/>
      </patternFill>
    </fill>
    <fill>
      <patternFill patternType="solid">
        <fgColor rgb="FF92D050"/>
        <bgColor rgb="FF00FFFF"/>
      </patternFill>
    </fill>
    <fill>
      <patternFill patternType="solid">
        <fgColor rgb="FFD9D9D9"/>
        <bgColor rgb="FFBDD7EE"/>
      </patternFill>
    </fill>
    <fill>
      <patternFill patternType="solid">
        <fgColor theme="0"/>
        <bgColor rgb="FF00FFFF"/>
      </patternFill>
    </fill>
    <fill>
      <patternFill patternType="solid">
        <fgColor theme="0" tint="-0.14999847407452621"/>
        <bgColor indexed="64"/>
      </patternFill>
    </fill>
    <fill>
      <patternFill patternType="solid">
        <fgColor rgb="FF00FF00"/>
        <bgColor rgb="FF00B050"/>
      </patternFill>
    </fill>
    <fill>
      <patternFill patternType="solid">
        <fgColor theme="7" tint="0.79998168889431442"/>
        <bgColor rgb="FFFFFFCC"/>
      </patternFill>
    </fill>
    <fill>
      <patternFill patternType="solid">
        <fgColor theme="7" tint="0.79998168889431442"/>
        <bgColor indexed="64"/>
      </patternFill>
    </fill>
    <fill>
      <patternFill patternType="solid">
        <fgColor theme="5" tint="0.79998168889431442"/>
        <bgColor rgb="FFC0C0C0"/>
      </patternFill>
    </fill>
    <fill>
      <patternFill patternType="solid">
        <fgColor theme="8" tint="0.79998168889431442"/>
        <bgColor rgb="FFCCFFFF"/>
      </patternFill>
    </fill>
    <fill>
      <patternFill patternType="solid">
        <fgColor theme="9" tint="0.79998168889431442"/>
        <bgColor rgb="FFCCFFFF"/>
      </patternFill>
    </fill>
    <fill>
      <patternFill patternType="solid">
        <fgColor theme="8" tint="0.79998168889431442"/>
        <bgColor indexed="64"/>
      </patternFill>
    </fill>
    <fill>
      <patternFill patternType="solid">
        <fgColor indexed="42"/>
        <bgColor indexed="64"/>
      </patternFill>
    </fill>
  </fills>
  <borders count="5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rgb="FF808080"/>
      </left>
      <right/>
      <top style="thin">
        <color indexed="64"/>
      </top>
      <bottom style="dotted">
        <color rgb="FF808080"/>
      </bottom>
      <diagonal/>
    </border>
    <border>
      <left style="thin">
        <color indexed="64"/>
      </left>
      <right/>
      <top style="thin">
        <color indexed="64"/>
      </top>
      <bottom style="dotted">
        <color rgb="FF808080"/>
      </bottom>
      <diagonal/>
    </border>
    <border>
      <left style="thin">
        <color indexed="64"/>
      </left>
      <right style="thin">
        <color indexed="64"/>
      </right>
      <top style="thin">
        <color indexed="64"/>
      </top>
      <bottom style="dotted">
        <color rgb="FF808080"/>
      </bottom>
      <diagonal/>
    </border>
    <border>
      <left style="thin">
        <color rgb="FF808080"/>
      </left>
      <right/>
      <top style="dotted">
        <color rgb="FF808080"/>
      </top>
      <bottom style="dotted">
        <color rgb="FF808080"/>
      </bottom>
      <diagonal/>
    </border>
    <border>
      <left style="thin">
        <color indexed="64"/>
      </left>
      <right/>
      <top style="dotted">
        <color rgb="FF808080"/>
      </top>
      <bottom style="dotted">
        <color rgb="FF808080"/>
      </bottom>
      <diagonal/>
    </border>
    <border>
      <left style="thin">
        <color indexed="64"/>
      </left>
      <right style="thin">
        <color indexed="64"/>
      </right>
      <top style="dotted">
        <color rgb="FF808080"/>
      </top>
      <bottom style="dotted">
        <color rgb="FF808080"/>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rgb="FF808080"/>
      </left>
      <right/>
      <top style="dotted">
        <color rgb="FF808080"/>
      </top>
      <bottom style="thin">
        <color indexed="64"/>
      </bottom>
      <diagonal/>
    </border>
    <border>
      <left style="thin">
        <color indexed="64"/>
      </left>
      <right/>
      <top style="dotted">
        <color rgb="FF808080"/>
      </top>
      <bottom style="thin">
        <color indexed="64"/>
      </bottom>
      <diagonal/>
    </border>
    <border>
      <left style="thin">
        <color indexed="64"/>
      </left>
      <right style="thin">
        <color indexed="64"/>
      </right>
      <top style="dotted">
        <color rgb="FF808080"/>
      </top>
      <bottom style="thin">
        <color indexed="64"/>
      </bottom>
      <diagonal/>
    </border>
    <border>
      <left/>
      <right style="dott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dotted">
        <color rgb="FF808080"/>
      </bottom>
      <diagonal/>
    </border>
    <border>
      <left style="hair">
        <color indexed="64"/>
      </left>
      <right style="thin">
        <color indexed="64"/>
      </right>
      <top style="thin">
        <color indexed="64"/>
      </top>
      <bottom style="thin">
        <color indexed="64"/>
      </bottom>
      <diagonal/>
    </border>
    <border>
      <left style="thin">
        <color rgb="FF808080"/>
      </left>
      <right/>
      <top style="dotted">
        <color rgb="FF808080"/>
      </top>
      <bottom style="thin">
        <color rgb="FF808080"/>
      </bottom>
      <diagonal/>
    </border>
    <border>
      <left style="thin">
        <color indexed="64"/>
      </left>
      <right style="thin">
        <color indexed="64"/>
      </right>
      <top style="dotted">
        <color rgb="FF808080"/>
      </top>
      <bottom style="thin">
        <color rgb="FF808080"/>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medium">
        <color auto="1"/>
      </left>
      <right style="medium">
        <color auto="1"/>
      </right>
      <top style="medium">
        <color auto="1"/>
      </top>
      <bottom style="medium">
        <color auto="1"/>
      </bottom>
      <diagonal/>
    </border>
    <border>
      <left style="thin">
        <color auto="1"/>
      </left>
      <right style="thin">
        <color auto="1"/>
      </right>
      <top style="hair">
        <color auto="1"/>
      </top>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2"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99">
    <xf numFmtId="0" fontId="0" fillId="0" borderId="0" xfId="0">
      <alignment vertical="center"/>
    </xf>
    <xf numFmtId="0" fontId="6" fillId="0" borderId="0" xfId="0" applyFont="1" applyBorder="1" applyAlignment="1">
      <alignment vertical="center"/>
    </xf>
    <xf numFmtId="0" fontId="6" fillId="3" borderId="0" xfId="0" applyFont="1" applyFill="1" applyBorder="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8" fillId="3" borderId="0" xfId="0" applyFont="1" applyFill="1">
      <alignment vertical="center"/>
    </xf>
    <xf numFmtId="0" fontId="6" fillId="3" borderId="0" xfId="0" applyFont="1" applyFill="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4" fillId="0" borderId="0" xfId="0" applyFont="1" applyBorder="1" applyAlignment="1">
      <alignment horizontal="center" vertical="center"/>
    </xf>
    <xf numFmtId="0" fontId="9" fillId="0" borderId="0" xfId="0" applyFont="1">
      <alignment vertical="center"/>
    </xf>
    <xf numFmtId="0" fontId="10" fillId="0" borderId="0" xfId="0" applyFont="1" applyBorder="1" applyAlignment="1" applyProtection="1">
      <alignment horizontal="center" vertical="center"/>
      <protection locked="0"/>
    </xf>
    <xf numFmtId="0" fontId="11" fillId="0" borderId="0" xfId="0" applyFont="1" applyBorder="1" applyAlignment="1">
      <alignment vertical="center"/>
    </xf>
    <xf numFmtId="0" fontId="7" fillId="0" borderId="0" xfId="0" applyFont="1" applyBorder="1" applyAlignment="1">
      <alignment horizontal="center" vertical="center" wrapText="1"/>
    </xf>
    <xf numFmtId="0" fontId="7" fillId="6" borderId="2" xfId="0" applyFont="1" applyFill="1" applyBorder="1" applyAlignment="1">
      <alignment horizontal="center" vertical="center"/>
    </xf>
    <xf numFmtId="0" fontId="7" fillId="0" borderId="0" xfId="0" applyFont="1" applyBorder="1" applyAlignment="1">
      <alignment horizontal="center" vertical="center"/>
    </xf>
    <xf numFmtId="179" fontId="7" fillId="0" borderId="14" xfId="0" applyNumberFormat="1" applyFont="1" applyBorder="1">
      <alignment vertical="center"/>
    </xf>
    <xf numFmtId="9" fontId="7" fillId="0" borderId="15" xfId="1" applyFont="1" applyBorder="1" applyAlignment="1" applyProtection="1">
      <alignment horizontal="center" vertical="center"/>
    </xf>
    <xf numFmtId="179" fontId="7" fillId="0" borderId="15" xfId="0" applyNumberFormat="1" applyFont="1" applyBorder="1">
      <alignment vertical="center"/>
    </xf>
    <xf numFmtId="179" fontId="7" fillId="6" borderId="15" xfId="2" applyNumberFormat="1" applyFont="1" applyFill="1" applyBorder="1" applyAlignment="1" applyProtection="1">
      <alignment vertical="center"/>
    </xf>
    <xf numFmtId="179" fontId="7" fillId="0" borderId="16" xfId="2" applyNumberFormat="1" applyFont="1" applyBorder="1" applyAlignment="1" applyProtection="1">
      <alignment vertical="center"/>
    </xf>
    <xf numFmtId="9" fontId="7" fillId="0" borderId="17" xfId="1" applyFont="1" applyBorder="1" applyAlignment="1" applyProtection="1">
      <alignment horizontal="center" vertical="center"/>
    </xf>
    <xf numFmtId="179" fontId="7" fillId="0" borderId="17" xfId="2" applyNumberFormat="1" applyFont="1" applyBorder="1" applyAlignment="1" applyProtection="1">
      <alignment vertical="center"/>
    </xf>
    <xf numFmtId="179" fontId="7" fillId="6" borderId="17" xfId="2" applyNumberFormat="1" applyFont="1" applyFill="1" applyBorder="1" applyAlignment="1" applyProtection="1">
      <alignment vertical="center"/>
    </xf>
    <xf numFmtId="0" fontId="10" fillId="0" borderId="2" xfId="0" applyFont="1" applyBorder="1" applyAlignment="1" applyProtection="1">
      <alignment horizontal="center" vertical="center"/>
      <protection locked="0"/>
    </xf>
    <xf numFmtId="179" fontId="7" fillId="0" borderId="2" xfId="0" applyNumberFormat="1" applyFont="1" applyBorder="1" applyAlignment="1" applyProtection="1">
      <alignment horizontal="right" vertical="center"/>
    </xf>
    <xf numFmtId="0" fontId="7" fillId="0" borderId="2" xfId="0" applyFont="1" applyBorder="1" applyAlignment="1">
      <alignment horizontal="center" vertical="center"/>
    </xf>
    <xf numFmtId="179" fontId="7" fillId="0" borderId="2" xfId="0" applyNumberFormat="1" applyFont="1" applyBorder="1">
      <alignment vertical="center"/>
    </xf>
    <xf numFmtId="179" fontId="7" fillId="0" borderId="0" xfId="0" applyNumberFormat="1" applyFont="1" applyBorder="1">
      <alignment vertical="center"/>
    </xf>
    <xf numFmtId="178" fontId="7" fillId="0" borderId="0" xfId="0" applyNumberFormat="1" applyFont="1" applyBorder="1" applyAlignment="1" applyProtection="1">
      <alignment horizontal="right" vertical="center"/>
    </xf>
    <xf numFmtId="179" fontId="7" fillId="0" borderId="0" xfId="0" applyNumberFormat="1" applyFont="1">
      <alignment vertical="center"/>
    </xf>
    <xf numFmtId="0" fontId="8" fillId="7" borderId="0" xfId="0" applyFont="1" applyFill="1" applyBorder="1" applyAlignment="1">
      <alignment horizontal="center" vertical="center" wrapText="1"/>
    </xf>
    <xf numFmtId="179" fontId="7" fillId="8" borderId="17" xfId="2" applyNumberFormat="1" applyFont="1" applyFill="1" applyBorder="1" applyAlignment="1" applyProtection="1">
      <alignment vertical="center"/>
    </xf>
    <xf numFmtId="179" fontId="7" fillId="0" borderId="18" xfId="2" applyNumberFormat="1" applyFont="1" applyBorder="1" applyAlignment="1" applyProtection="1">
      <alignment vertical="center"/>
    </xf>
    <xf numFmtId="9" fontId="7" fillId="0" borderId="19" xfId="1" applyFont="1" applyBorder="1" applyAlignment="1" applyProtection="1">
      <alignment horizontal="center" vertical="center"/>
    </xf>
    <xf numFmtId="179" fontId="7" fillId="0" borderId="19" xfId="2" applyNumberFormat="1" applyFont="1" applyBorder="1" applyAlignment="1" applyProtection="1">
      <alignment vertical="center"/>
    </xf>
    <xf numFmtId="179" fontId="7" fillId="8" borderId="19" xfId="2" applyNumberFormat="1" applyFont="1" applyFill="1" applyBorder="1" applyAlignment="1" applyProtection="1">
      <alignment vertical="center"/>
    </xf>
    <xf numFmtId="181" fontId="7" fillId="0" borderId="2" xfId="0" applyNumberFormat="1" applyFont="1" applyBorder="1" applyAlignment="1">
      <alignment horizontal="center" vertical="center"/>
    </xf>
    <xf numFmtId="179" fontId="8" fillId="0" borderId="0" xfId="0" applyNumberFormat="1" applyFont="1">
      <alignment vertical="center"/>
    </xf>
    <xf numFmtId="0" fontId="7" fillId="4" borderId="2" xfId="0" applyFont="1" applyFill="1" applyBorder="1" applyAlignment="1">
      <alignment horizontal="center" vertical="center" shrinkToFit="1"/>
    </xf>
    <xf numFmtId="179" fontId="7" fillId="6" borderId="2" xfId="0" applyNumberFormat="1" applyFont="1" applyFill="1" applyBorder="1" applyAlignment="1">
      <alignment horizontal="center" vertical="center"/>
    </xf>
    <xf numFmtId="0" fontId="7" fillId="0" borderId="2" xfId="0" applyFont="1" applyBorder="1" applyAlignment="1">
      <alignment vertical="center" shrinkToFit="1"/>
    </xf>
    <xf numFmtId="179" fontId="7" fillId="0" borderId="20" xfId="0" applyNumberFormat="1" applyFont="1" applyBorder="1">
      <alignment vertical="center"/>
    </xf>
    <xf numFmtId="9" fontId="7" fillId="0" borderId="21" xfId="1" applyFont="1" applyBorder="1" applyAlignment="1" applyProtection="1">
      <alignment horizontal="center" vertical="center"/>
    </xf>
    <xf numFmtId="179" fontId="7" fillId="0" borderId="22" xfId="2" applyNumberFormat="1" applyFont="1" applyBorder="1" applyAlignment="1" applyProtection="1">
      <alignment vertical="center"/>
    </xf>
    <xf numFmtId="179" fontId="8" fillId="0" borderId="22" xfId="0" applyNumberFormat="1" applyFont="1" applyBorder="1">
      <alignment vertical="center"/>
    </xf>
    <xf numFmtId="0" fontId="7" fillId="0" borderId="2" xfId="0" applyFont="1" applyBorder="1">
      <alignment vertical="center"/>
    </xf>
    <xf numFmtId="179" fontId="7" fillId="0" borderId="23" xfId="2" applyNumberFormat="1" applyFont="1" applyBorder="1" applyAlignment="1" applyProtection="1">
      <alignment vertical="center"/>
    </xf>
    <xf numFmtId="9" fontId="7" fillId="0" borderId="24" xfId="1" applyFont="1" applyBorder="1" applyAlignment="1" applyProtection="1">
      <alignment horizontal="center" vertical="center"/>
    </xf>
    <xf numFmtId="179" fontId="7" fillId="0" borderId="25" xfId="2" applyNumberFormat="1" applyFont="1" applyBorder="1" applyAlignment="1" applyProtection="1">
      <alignment vertical="center"/>
    </xf>
    <xf numFmtId="179" fontId="8" fillId="0" borderId="25" xfId="0" applyNumberFormat="1" applyFont="1" applyBorder="1">
      <alignment vertical="center"/>
    </xf>
    <xf numFmtId="0" fontId="6" fillId="4" borderId="10"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9" fontId="7" fillId="0" borderId="2" xfId="1" applyFont="1" applyBorder="1" applyAlignment="1" applyProtection="1">
      <alignment horizontal="center" vertical="center"/>
    </xf>
    <xf numFmtId="178" fontId="7" fillId="0" borderId="0" xfId="0" applyNumberFormat="1" applyFont="1">
      <alignment vertical="center"/>
    </xf>
    <xf numFmtId="179" fontId="6" fillId="0" borderId="10" xfId="0" applyNumberFormat="1" applyFont="1" applyBorder="1" applyAlignment="1" applyProtection="1">
      <alignment vertical="center"/>
    </xf>
    <xf numFmtId="179" fontId="6" fillId="0" borderId="28" xfId="0" applyNumberFormat="1" applyFont="1" applyBorder="1" applyAlignment="1" applyProtection="1">
      <alignment vertical="center"/>
    </xf>
    <xf numFmtId="179" fontId="6" fillId="0" borderId="27" xfId="0" applyNumberFormat="1" applyFont="1" applyBorder="1" applyAlignment="1" applyProtection="1">
      <alignment vertical="center"/>
    </xf>
    <xf numFmtId="179" fontId="6" fillId="0" borderId="26" xfId="0" applyNumberFormat="1" applyFont="1" applyBorder="1" applyAlignment="1" applyProtection="1">
      <alignment vertical="center"/>
    </xf>
    <xf numFmtId="0" fontId="14" fillId="0" borderId="0" xfId="0" applyFont="1">
      <alignment vertical="center"/>
    </xf>
    <xf numFmtId="0" fontId="15" fillId="0" borderId="0" xfId="0" applyFont="1">
      <alignment vertical="center"/>
    </xf>
    <xf numFmtId="179" fontId="7" fillId="0" borderId="29" xfId="2" applyNumberFormat="1" applyFont="1" applyBorder="1" applyAlignment="1" applyProtection="1">
      <alignment vertical="center"/>
    </xf>
    <xf numFmtId="9" fontId="7" fillId="0" borderId="30" xfId="1" applyFont="1" applyBorder="1" applyAlignment="1" applyProtection="1">
      <alignment horizontal="center" vertical="center"/>
    </xf>
    <xf numFmtId="179" fontId="7" fillId="0" borderId="31" xfId="2" applyNumberFormat="1" applyFont="1" applyBorder="1" applyAlignment="1" applyProtection="1">
      <alignment vertical="center"/>
    </xf>
    <xf numFmtId="179" fontId="8" fillId="0" borderId="31" xfId="0" applyNumberFormat="1" applyFont="1" applyBorder="1">
      <alignment vertical="center"/>
    </xf>
    <xf numFmtId="0" fontId="6" fillId="0" borderId="0" xfId="0" applyFont="1" applyBorder="1" applyAlignment="1" applyProtection="1">
      <alignment vertical="center"/>
    </xf>
    <xf numFmtId="179" fontId="6" fillId="0" borderId="32" xfId="0" applyNumberFormat="1" applyFont="1" applyBorder="1" applyAlignment="1" applyProtection="1">
      <alignment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xf>
    <xf numFmtId="179" fontId="6" fillId="0" borderId="33" xfId="0" applyNumberFormat="1" applyFont="1" applyBorder="1" applyAlignment="1" applyProtection="1">
      <alignment vertical="center"/>
    </xf>
    <xf numFmtId="10" fontId="15" fillId="9" borderId="2" xfId="1" applyNumberFormat="1" applyFont="1" applyFill="1" applyBorder="1" applyAlignment="1" applyProtection="1">
      <alignment vertical="center"/>
    </xf>
    <xf numFmtId="179" fontId="15" fillId="9" borderId="2" xfId="0" applyNumberFormat="1" applyFont="1" applyFill="1" applyBorder="1">
      <alignment vertical="center"/>
    </xf>
    <xf numFmtId="179" fontId="7" fillId="0" borderId="3" xfId="2" applyNumberFormat="1" applyFont="1" applyBorder="1" applyAlignment="1" applyProtection="1">
      <alignment vertical="center"/>
    </xf>
    <xf numFmtId="9" fontId="7" fillId="0" borderId="34" xfId="1" applyFont="1" applyBorder="1" applyAlignment="1" applyProtection="1">
      <alignment horizontal="center" vertical="center"/>
    </xf>
    <xf numFmtId="179" fontId="7" fillId="0" borderId="35" xfId="2" applyNumberFormat="1" applyFont="1" applyBorder="1" applyAlignment="1" applyProtection="1">
      <alignment vertical="center"/>
    </xf>
    <xf numFmtId="9" fontId="7" fillId="0" borderId="23" xfId="1" applyFont="1" applyBorder="1" applyAlignment="1" applyProtection="1">
      <alignment horizontal="center" vertical="center"/>
    </xf>
    <xf numFmtId="179" fontId="6" fillId="0" borderId="36" xfId="0" applyNumberFormat="1" applyFont="1" applyBorder="1" applyAlignment="1" applyProtection="1">
      <alignment vertical="center"/>
    </xf>
    <xf numFmtId="179" fontId="15" fillId="9" borderId="2" xfId="2" applyNumberFormat="1" applyFont="1" applyFill="1" applyBorder="1" applyAlignment="1" applyProtection="1">
      <alignment vertical="center"/>
    </xf>
    <xf numFmtId="179" fontId="7" fillId="0" borderId="37" xfId="2" applyNumberFormat="1" applyFont="1" applyBorder="1" applyAlignment="1" applyProtection="1">
      <alignment vertical="center"/>
    </xf>
    <xf numFmtId="9" fontId="7" fillId="0" borderId="37" xfId="1" applyFont="1" applyBorder="1" applyAlignment="1" applyProtection="1">
      <alignment horizontal="center" vertical="center"/>
    </xf>
    <xf numFmtId="179" fontId="7" fillId="0" borderId="38" xfId="2" applyNumberFormat="1" applyFont="1" applyBorder="1" applyAlignment="1" applyProtection="1">
      <alignment vertical="center"/>
    </xf>
    <xf numFmtId="0" fontId="7" fillId="4" borderId="10" xfId="0" applyFont="1" applyFill="1" applyBorder="1" applyAlignment="1">
      <alignment horizontal="center" vertical="center"/>
    </xf>
    <xf numFmtId="179" fontId="7" fillId="0" borderId="14" xfId="2" applyNumberFormat="1" applyFont="1" applyBorder="1" applyAlignment="1" applyProtection="1">
      <alignment horizontal="right" vertical="center"/>
    </xf>
    <xf numFmtId="179" fontId="7" fillId="0" borderId="14" xfId="0" applyNumberFormat="1" applyFont="1" applyBorder="1" applyAlignment="1">
      <alignment horizontal="center" vertical="center"/>
    </xf>
    <xf numFmtId="179" fontId="7" fillId="0" borderId="39" xfId="2" applyNumberFormat="1" applyFont="1" applyBorder="1" applyAlignment="1" applyProtection="1">
      <alignment vertical="center"/>
    </xf>
    <xf numFmtId="179" fontId="7" fillId="0" borderId="16" xfId="0" applyNumberFormat="1" applyFont="1" applyBorder="1" applyAlignment="1">
      <alignment horizontal="center" vertical="center"/>
    </xf>
    <xf numFmtId="179" fontId="7" fillId="0" borderId="40" xfId="2" applyNumberFormat="1" applyFont="1" applyBorder="1" applyAlignment="1" applyProtection="1">
      <alignment vertical="center"/>
    </xf>
    <xf numFmtId="179" fontId="7" fillId="0" borderId="18" xfId="0" applyNumberFormat="1" applyFont="1" applyBorder="1" applyAlignment="1">
      <alignment horizontal="center" vertical="center"/>
    </xf>
    <xf numFmtId="179" fontId="7" fillId="0" borderId="41" xfId="0" applyNumberFormat="1" applyFont="1" applyBorder="1">
      <alignment vertical="center"/>
    </xf>
    <xf numFmtId="0" fontId="16" fillId="0" borderId="0" xfId="0" applyFont="1" applyBorder="1" applyAlignment="1">
      <alignment vertical="center"/>
    </xf>
    <xf numFmtId="0" fontId="18" fillId="0" borderId="0" xfId="0" applyFont="1">
      <alignment vertical="center"/>
    </xf>
    <xf numFmtId="0" fontId="19" fillId="0" borderId="0" xfId="0" applyFont="1">
      <alignment vertical="center"/>
    </xf>
    <xf numFmtId="0" fontId="20" fillId="0" borderId="0" xfId="2" applyNumberFormat="1" applyFont="1" applyBorder="1" applyAlignment="1" applyProtection="1">
      <alignment horizontal="left" vertical="center"/>
    </xf>
    <xf numFmtId="0" fontId="21" fillId="0" borderId="0" xfId="2" applyNumberFormat="1" applyFont="1" applyBorder="1" applyAlignment="1" applyProtection="1">
      <alignment vertical="center"/>
      <protection hidden="1"/>
    </xf>
    <xf numFmtId="0" fontId="22" fillId="12" borderId="3" xfId="2" applyNumberFormat="1" applyFont="1" applyFill="1" applyBorder="1" applyAlignment="1" applyProtection="1">
      <alignment horizontal="center" vertical="center"/>
      <protection hidden="1"/>
    </xf>
    <xf numFmtId="0" fontId="23" fillId="12" borderId="4" xfId="2" applyNumberFormat="1" applyFont="1" applyFill="1" applyBorder="1" applyAlignment="1" applyProtection="1">
      <alignment horizontal="center" vertical="center"/>
      <protection hidden="1"/>
    </xf>
    <xf numFmtId="0" fontId="24" fillId="12" borderId="4" xfId="2" applyNumberFormat="1" applyFont="1" applyFill="1" applyBorder="1" applyAlignment="1" applyProtection="1">
      <alignment horizontal="center" vertical="center"/>
      <protection hidden="1"/>
    </xf>
    <xf numFmtId="38" fontId="21" fillId="10" borderId="5" xfId="3" applyFont="1" applyFill="1" applyBorder="1" applyAlignment="1" applyProtection="1">
      <alignment vertical="center"/>
      <protection locked="0" hidden="1"/>
    </xf>
    <xf numFmtId="0" fontId="25" fillId="10" borderId="5" xfId="2" applyNumberFormat="1" applyFont="1" applyFill="1" applyBorder="1" applyAlignment="1" applyProtection="1">
      <alignment horizontal="center" vertical="center"/>
      <protection locked="0" hidden="1"/>
    </xf>
    <xf numFmtId="38" fontId="21" fillId="10" borderId="6" xfId="3" applyFont="1" applyFill="1" applyBorder="1" applyAlignment="1" applyProtection="1">
      <alignment vertical="center"/>
      <protection locked="0" hidden="1"/>
    </xf>
    <xf numFmtId="0" fontId="25" fillId="10" borderId="6" xfId="2" applyNumberFormat="1" applyFont="1" applyFill="1" applyBorder="1" applyAlignment="1" applyProtection="1">
      <alignment horizontal="center" vertical="center"/>
      <protection locked="0" hidden="1"/>
    </xf>
    <xf numFmtId="38" fontId="21" fillId="10" borderId="7" xfId="3" applyFont="1" applyFill="1" applyBorder="1" applyAlignment="1" applyProtection="1">
      <alignment vertical="center"/>
      <protection locked="0" hidden="1"/>
    </xf>
    <xf numFmtId="0" fontId="25" fillId="10" borderId="43" xfId="2" applyNumberFormat="1" applyFont="1" applyFill="1" applyBorder="1" applyAlignment="1" applyProtection="1">
      <alignment horizontal="center" vertical="center"/>
      <protection locked="0" hidden="1"/>
    </xf>
    <xf numFmtId="0" fontId="20" fillId="0" borderId="8" xfId="2" applyNumberFormat="1" applyFont="1" applyBorder="1" applyAlignment="1" applyProtection="1">
      <alignment horizontal="center"/>
      <protection hidden="1"/>
    </xf>
    <xf numFmtId="182" fontId="20" fillId="0" borderId="0" xfId="2" applyNumberFormat="1" applyFont="1" applyBorder="1" applyAlignment="1" applyProtection="1">
      <alignment horizontal="right" vertical="center"/>
      <protection hidden="1"/>
    </xf>
    <xf numFmtId="180" fontId="20" fillId="0" borderId="0" xfId="2" applyNumberFormat="1" applyFont="1" applyBorder="1" applyAlignment="1" applyProtection="1">
      <alignment vertical="center"/>
      <protection hidden="1"/>
    </xf>
    <xf numFmtId="180" fontId="20" fillId="0" borderId="0" xfId="2" applyNumberFormat="1" applyFont="1" applyBorder="1" applyAlignment="1" applyProtection="1">
      <alignment horizontal="left" vertical="center"/>
      <protection hidden="1"/>
    </xf>
    <xf numFmtId="0" fontId="26" fillId="0" borderId="0" xfId="2" applyNumberFormat="1" applyFont="1" applyAlignment="1" applyProtection="1">
      <protection hidden="1"/>
    </xf>
    <xf numFmtId="0" fontId="21" fillId="0" borderId="0" xfId="2" applyNumberFormat="1" applyFont="1" applyAlignment="1" applyProtection="1">
      <alignment vertical="center"/>
      <protection hidden="1"/>
    </xf>
    <xf numFmtId="0" fontId="23" fillId="14" borderId="3" xfId="2" applyNumberFormat="1" applyFont="1" applyFill="1" applyBorder="1" applyAlignment="1" applyProtection="1">
      <alignment horizontal="center" vertical="center"/>
      <protection hidden="1"/>
    </xf>
    <xf numFmtId="0" fontId="26" fillId="13" borderId="42" xfId="2" applyNumberFormat="1" applyFont="1" applyFill="1" applyBorder="1" applyAlignment="1" applyProtection="1">
      <alignment horizontal="center" vertical="center"/>
      <protection hidden="1"/>
    </xf>
    <xf numFmtId="0" fontId="25" fillId="14" borderId="2" xfId="2" applyNumberFormat="1" applyFont="1" applyFill="1" applyBorder="1" applyAlignment="1" applyProtection="1">
      <alignment horizontal="center" vertical="center"/>
      <protection hidden="1"/>
    </xf>
    <xf numFmtId="38" fontId="21" fillId="13" borderId="2" xfId="3" applyFont="1" applyFill="1" applyBorder="1" applyAlignment="1" applyProtection="1">
      <alignment vertical="center"/>
      <protection hidden="1"/>
    </xf>
    <xf numFmtId="0" fontId="25" fillId="14" borderId="4" xfId="2" applyNumberFormat="1" applyFont="1" applyFill="1" applyBorder="1" applyAlignment="1" applyProtection="1">
      <alignment horizontal="right" vertical="center"/>
      <protection hidden="1"/>
    </xf>
    <xf numFmtId="0" fontId="25" fillId="14" borderId="2" xfId="2" applyNumberFormat="1" applyFont="1" applyFill="1" applyBorder="1" applyAlignment="1" applyProtection="1">
      <alignment horizontal="right" vertical="center"/>
      <protection hidden="1"/>
    </xf>
    <xf numFmtId="0" fontId="22" fillId="0" borderId="0" xfId="2" applyNumberFormat="1" applyFont="1" applyAlignment="1" applyProtection="1">
      <alignment vertical="center"/>
      <protection hidden="1"/>
    </xf>
    <xf numFmtId="0" fontId="28" fillId="0" borderId="0" xfId="2" applyNumberFormat="1" applyFont="1" applyAlignment="1" applyProtection="1">
      <alignment vertical="center" wrapText="1"/>
      <protection hidden="1"/>
    </xf>
    <xf numFmtId="0" fontId="19" fillId="0" borderId="0" xfId="0" applyFont="1" applyAlignment="1" applyProtection="1">
      <alignment vertical="center" wrapText="1"/>
      <protection hidden="1"/>
    </xf>
    <xf numFmtId="0" fontId="22" fillId="2" borderId="2" xfId="2" applyNumberFormat="1" applyFont="1" applyFill="1" applyBorder="1" applyAlignment="1" applyProtection="1">
      <alignment horizontal="center" vertical="center"/>
      <protection hidden="1"/>
    </xf>
    <xf numFmtId="0" fontId="22" fillId="2" borderId="10" xfId="2" applyNumberFormat="1" applyFont="1" applyFill="1" applyBorder="1" applyAlignment="1" applyProtection="1">
      <alignment horizontal="center" vertical="center"/>
      <protection hidden="1"/>
    </xf>
    <xf numFmtId="0" fontId="23" fillId="0" borderId="13" xfId="2" applyNumberFormat="1" applyFont="1" applyBorder="1" applyAlignment="1" applyProtection="1">
      <alignment horizontal="left" vertical="center"/>
      <protection hidden="1"/>
    </xf>
    <xf numFmtId="0" fontId="23" fillId="0" borderId="5" xfId="2" applyNumberFormat="1" applyFont="1" applyBorder="1" applyAlignment="1" applyProtection="1">
      <alignment horizontal="left" vertical="center"/>
      <protection hidden="1"/>
    </xf>
    <xf numFmtId="38" fontId="20" fillId="14" borderId="11" xfId="3" applyFont="1" applyFill="1" applyBorder="1" applyAlignment="1" applyProtection="1">
      <alignment vertical="center"/>
      <protection hidden="1"/>
    </xf>
    <xf numFmtId="38" fontId="20" fillId="14" borderId="4" xfId="3" applyFont="1" applyFill="1" applyBorder="1" applyAlignment="1" applyProtection="1">
      <alignment vertical="center"/>
      <protection hidden="1"/>
    </xf>
    <xf numFmtId="0" fontId="26" fillId="0" borderId="0" xfId="2" applyNumberFormat="1" applyFont="1" applyAlignment="1" applyProtection="1">
      <alignment vertical="center"/>
      <protection hidden="1"/>
    </xf>
    <xf numFmtId="0" fontId="19" fillId="0" borderId="0" xfId="2" applyNumberFormat="1" applyFont="1" applyAlignment="1" applyProtection="1">
      <alignment vertical="center"/>
      <protection hidden="1"/>
    </xf>
    <xf numFmtId="0" fontId="30" fillId="0" borderId="0" xfId="2" applyNumberFormat="1" applyFont="1" applyAlignment="1" applyProtection="1">
      <alignment vertical="top" wrapText="1"/>
      <protection hidden="1"/>
    </xf>
    <xf numFmtId="0" fontId="31" fillId="0" borderId="0" xfId="2" applyNumberFormat="1" applyFont="1" applyAlignment="1" applyProtection="1">
      <alignment vertical="center"/>
      <protection hidden="1"/>
    </xf>
    <xf numFmtId="0" fontId="34" fillId="0" borderId="1" xfId="0" applyFont="1" applyBorder="1">
      <alignment vertical="center"/>
    </xf>
    <xf numFmtId="0" fontId="19" fillId="0" borderId="1" xfId="0" applyFont="1" applyBorder="1">
      <alignment vertical="center"/>
    </xf>
    <xf numFmtId="183" fontId="19" fillId="0" borderId="1" xfId="0" applyNumberFormat="1" applyFont="1" applyBorder="1">
      <alignment vertical="center"/>
    </xf>
    <xf numFmtId="0" fontId="19" fillId="0" borderId="8" xfId="0" applyFont="1" applyBorder="1">
      <alignment vertical="center"/>
    </xf>
    <xf numFmtId="183" fontId="19" fillId="15" borderId="42" xfId="0" applyNumberFormat="1" applyFont="1" applyFill="1" applyBorder="1" applyAlignment="1">
      <alignment horizontal="center" vertical="center"/>
    </xf>
    <xf numFmtId="0" fontId="21" fillId="10" borderId="5" xfId="2" applyNumberFormat="1" applyFont="1" applyFill="1" applyBorder="1" applyAlignment="1" applyProtection="1">
      <alignment horizontal="center" vertical="center"/>
      <protection locked="0" hidden="1"/>
    </xf>
    <xf numFmtId="0" fontId="21" fillId="10" borderId="6" xfId="2" applyNumberFormat="1" applyFont="1" applyFill="1" applyBorder="1" applyAlignment="1" applyProtection="1">
      <alignment horizontal="center" vertical="center"/>
      <protection locked="0" hidden="1"/>
    </xf>
    <xf numFmtId="0" fontId="19" fillId="11" borderId="2" xfId="0" applyFont="1" applyFill="1" applyBorder="1" applyAlignment="1" applyProtection="1">
      <alignment horizontal="center" vertical="center"/>
      <protection locked="0"/>
    </xf>
    <xf numFmtId="0" fontId="7" fillId="4" borderId="2" xfId="0" applyFont="1" applyFill="1" applyBorder="1" applyAlignment="1">
      <alignment horizontal="center" vertical="center"/>
    </xf>
    <xf numFmtId="0" fontId="7" fillId="0" borderId="0" xfId="0" applyFont="1" applyAlignment="1" applyProtection="1">
      <alignment horizontal="center" vertical="center"/>
    </xf>
    <xf numFmtId="0" fontId="35" fillId="0" borderId="0" xfId="0" applyFont="1" applyBorder="1" applyProtection="1">
      <alignment vertical="center"/>
    </xf>
    <xf numFmtId="0" fontId="7" fillId="16" borderId="2" xfId="0" applyFont="1" applyFill="1" applyBorder="1" applyProtection="1">
      <alignment vertical="center"/>
      <protection locked="0"/>
    </xf>
    <xf numFmtId="0" fontId="35" fillId="16" borderId="2" xfId="0" applyFont="1" applyFill="1" applyBorder="1" applyProtection="1">
      <alignment vertical="center"/>
      <protection locked="0"/>
    </xf>
    <xf numFmtId="184" fontId="15" fillId="9" borderId="2" xfId="1" applyNumberFormat="1" applyFont="1" applyFill="1" applyBorder="1" applyAlignment="1" applyProtection="1">
      <alignment vertical="center"/>
    </xf>
    <xf numFmtId="179" fontId="6" fillId="0" borderId="45" xfId="0" applyNumberFormat="1" applyFont="1" applyBorder="1" applyAlignment="1" applyProtection="1">
      <alignment vertical="center"/>
    </xf>
    <xf numFmtId="0" fontId="7" fillId="0" borderId="0" xfId="0" applyFont="1" applyBorder="1">
      <alignment vertical="center"/>
    </xf>
    <xf numFmtId="0" fontId="7" fillId="0" borderId="0" xfId="2" applyFont="1" applyBorder="1" applyAlignment="1" applyProtection="1">
      <alignment vertical="center"/>
    </xf>
    <xf numFmtId="0" fontId="19" fillId="0" borderId="0" xfId="0" applyFont="1" applyBorder="1">
      <alignment vertical="center"/>
    </xf>
    <xf numFmtId="0" fontId="19" fillId="0" borderId="44" xfId="0" applyFont="1" applyBorder="1">
      <alignment vertical="center"/>
    </xf>
    <xf numFmtId="0" fontId="6" fillId="3" borderId="0" xfId="0" applyFont="1" applyFill="1" applyAlignment="1">
      <alignment vertical="center"/>
    </xf>
    <xf numFmtId="38" fontId="21" fillId="10" borderId="3" xfId="3" applyFont="1" applyFill="1" applyBorder="1" applyAlignment="1" applyProtection="1">
      <alignment vertical="center"/>
      <protection locked="0" hidden="1"/>
    </xf>
    <xf numFmtId="38" fontId="21" fillId="10" borderId="48" xfId="3" applyFont="1" applyFill="1" applyBorder="1" applyAlignment="1" applyProtection="1">
      <alignment vertical="center"/>
      <protection locked="0" hidden="1"/>
    </xf>
    <xf numFmtId="38" fontId="21" fillId="10" borderId="43" xfId="3" applyFont="1" applyFill="1" applyBorder="1" applyAlignment="1" applyProtection="1">
      <alignment vertical="center"/>
      <protection locked="0" hidden="1"/>
    </xf>
    <xf numFmtId="38" fontId="26" fillId="13" borderId="49" xfId="3" applyFont="1" applyFill="1" applyBorder="1" applyAlignment="1" applyProtection="1">
      <alignment horizontal="center" vertical="center"/>
      <protection hidden="1"/>
    </xf>
    <xf numFmtId="38" fontId="26" fillId="13" borderId="50" xfId="3" applyFont="1" applyFill="1" applyBorder="1" applyAlignment="1" applyProtection="1">
      <alignment horizontal="center" vertical="center"/>
      <protection hidden="1"/>
    </xf>
    <xf numFmtId="38" fontId="21" fillId="14" borderId="4" xfId="3" applyFont="1" applyFill="1" applyBorder="1" applyAlignment="1" applyProtection="1">
      <alignment horizontal="center" vertical="center"/>
      <protection hidden="1"/>
    </xf>
    <xf numFmtId="38" fontId="21" fillId="14" borderId="2" xfId="3" applyFont="1" applyFill="1" applyBorder="1" applyAlignment="1" applyProtection="1">
      <alignment horizontal="center" vertical="center"/>
      <protection hidden="1"/>
    </xf>
    <xf numFmtId="38" fontId="21" fillId="14" borderId="46" xfId="3" applyFont="1" applyFill="1" applyBorder="1" applyAlignment="1" applyProtection="1">
      <alignment horizontal="center" vertical="center"/>
      <protection hidden="1"/>
    </xf>
    <xf numFmtId="38" fontId="21" fillId="14" borderId="47" xfId="3" applyFont="1" applyFill="1" applyBorder="1" applyAlignment="1" applyProtection="1">
      <alignment horizontal="center" vertical="center"/>
      <protection hidden="1"/>
    </xf>
    <xf numFmtId="10" fontId="23" fillId="0" borderId="13" xfId="0" applyNumberFormat="1" applyFont="1" applyBorder="1" applyAlignment="1" applyProtection="1">
      <alignment horizontal="center" vertical="center"/>
      <protection hidden="1"/>
    </xf>
    <xf numFmtId="10" fontId="23" fillId="0" borderId="12" xfId="0" applyNumberFormat="1" applyFont="1" applyBorder="1" applyAlignment="1" applyProtection="1">
      <alignment horizontal="center" vertical="center"/>
      <protection hidden="1"/>
    </xf>
    <xf numFmtId="0" fontId="22" fillId="2" borderId="10" xfId="2" applyNumberFormat="1" applyFont="1" applyFill="1" applyBorder="1" applyAlignment="1" applyProtection="1">
      <alignment horizontal="center" vertical="center"/>
      <protection hidden="1"/>
    </xf>
    <xf numFmtId="0" fontId="22" fillId="2" borderId="27" xfId="2" applyNumberFormat="1" applyFont="1" applyFill="1" applyBorder="1" applyAlignment="1" applyProtection="1">
      <alignment horizontal="center" vertical="center"/>
      <protection hidden="1"/>
    </xf>
    <xf numFmtId="38" fontId="23" fillId="0" borderId="13" xfId="3" applyFont="1" applyBorder="1" applyAlignment="1" applyProtection="1">
      <alignment horizontal="center" vertical="center"/>
      <protection hidden="1"/>
    </xf>
    <xf numFmtId="38" fontId="23" fillId="0" borderId="12" xfId="3" applyFont="1" applyBorder="1" applyAlignment="1" applyProtection="1">
      <alignment horizontal="center" vertical="center"/>
      <protection hidden="1"/>
    </xf>
    <xf numFmtId="0" fontId="17" fillId="0" borderId="0" xfId="0" applyFont="1" applyBorder="1" applyAlignment="1">
      <alignment horizontal="center" vertical="center"/>
    </xf>
    <xf numFmtId="177" fontId="20" fillId="0" borderId="8" xfId="2" applyNumberFormat="1" applyFont="1" applyBorder="1" applyAlignment="1" applyProtection="1">
      <alignment horizontal="left"/>
      <protection hidden="1"/>
    </xf>
    <xf numFmtId="0" fontId="22" fillId="13" borderId="2" xfId="2" applyNumberFormat="1" applyFont="1" applyFill="1" applyBorder="1" applyAlignment="1" applyProtection="1">
      <alignment horizontal="center" vertical="center"/>
      <protection hidden="1"/>
    </xf>
    <xf numFmtId="176" fontId="20" fillId="0" borderId="1" xfId="2" applyNumberFormat="1" applyFont="1" applyBorder="1" applyAlignment="1" applyProtection="1">
      <alignment horizontal="center"/>
    </xf>
    <xf numFmtId="176" fontId="20" fillId="0" borderId="0" xfId="2" applyNumberFormat="1" applyFont="1" applyBorder="1" applyAlignment="1" applyProtection="1">
      <alignment horizontal="center"/>
    </xf>
    <xf numFmtId="0" fontId="22" fillId="12" borderId="3" xfId="2" applyNumberFormat="1" applyFont="1" applyFill="1" applyBorder="1" applyAlignment="1" applyProtection="1">
      <alignment horizontal="center" vertical="center"/>
      <protection hidden="1"/>
    </xf>
    <xf numFmtId="0" fontId="22" fillId="12" borderId="4" xfId="2" applyNumberFormat="1" applyFont="1" applyFill="1" applyBorder="1" applyAlignment="1" applyProtection="1">
      <alignment horizontal="center" vertical="center"/>
      <protection hidden="1"/>
    </xf>
    <xf numFmtId="0" fontId="19" fillId="0" borderId="0" xfId="0" applyFont="1" applyAlignment="1">
      <alignment horizontal="left" vertical="center" wrapText="1"/>
    </xf>
    <xf numFmtId="0" fontId="27" fillId="0" borderId="0" xfId="2" applyNumberFormat="1" applyFont="1" applyBorder="1" applyAlignment="1" applyProtection="1">
      <alignment horizontal="left" vertical="center" wrapText="1"/>
      <protection hidden="1"/>
    </xf>
    <xf numFmtId="0" fontId="33" fillId="0" borderId="0" xfId="0" applyFont="1" applyBorder="1" applyAlignment="1">
      <alignment horizontal="left" vertical="center"/>
    </xf>
    <xf numFmtId="185" fontId="23" fillId="0" borderId="13" xfId="0" applyNumberFormat="1" applyFont="1" applyBorder="1" applyAlignment="1" applyProtection="1">
      <alignment horizontal="center" vertical="center"/>
      <protection hidden="1"/>
    </xf>
    <xf numFmtId="185" fontId="23" fillId="0" borderId="12" xfId="0" applyNumberFormat="1" applyFont="1" applyBorder="1" applyAlignment="1" applyProtection="1">
      <alignment horizontal="center" vertical="center"/>
      <protection hidden="1"/>
    </xf>
    <xf numFmtId="179" fontId="8" fillId="6" borderId="44" xfId="0" applyNumberFormat="1" applyFont="1" applyFill="1" applyBorder="1" applyAlignment="1">
      <alignment horizontal="center" vertical="center"/>
    </xf>
    <xf numFmtId="179" fontId="8" fillId="6" borderId="0" xfId="0" applyNumberFormat="1" applyFont="1" applyFill="1" applyBorder="1" applyAlignment="1">
      <alignment horizontal="center" vertical="center"/>
    </xf>
    <xf numFmtId="0" fontId="8" fillId="4" borderId="2" xfId="0" applyFont="1" applyFill="1" applyBorder="1" applyAlignment="1">
      <alignment horizontal="center" vertical="center" wrapText="1"/>
    </xf>
    <xf numFmtId="0" fontId="7" fillId="0" borderId="0" xfId="0" applyFont="1" applyBorder="1" applyAlignment="1">
      <alignment vertical="center" wrapText="1"/>
    </xf>
    <xf numFmtId="0" fontId="7" fillId="4" borderId="10" xfId="0" applyFont="1" applyFill="1" applyBorder="1" applyAlignment="1">
      <alignment horizontal="center" vertical="center" wrapText="1"/>
    </xf>
    <xf numFmtId="0" fontId="6" fillId="4" borderId="2" xfId="0" applyFont="1" applyFill="1" applyBorder="1" applyAlignment="1">
      <alignment horizontal="center" vertical="center"/>
    </xf>
    <xf numFmtId="0" fontId="8"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2" xfId="0" applyFont="1" applyFill="1" applyBorder="1" applyAlignment="1">
      <alignment horizontal="center" vertical="center"/>
    </xf>
    <xf numFmtId="0" fontId="7" fillId="5" borderId="3"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6" fillId="0" borderId="2" xfId="0" applyFont="1" applyBorder="1" applyAlignment="1">
      <alignment vertical="center"/>
    </xf>
    <xf numFmtId="0" fontId="7" fillId="5" borderId="2" xfId="0" applyFont="1" applyFill="1" applyBorder="1" applyAlignment="1">
      <alignment horizontal="center" vertical="center" wrapText="1"/>
    </xf>
    <xf numFmtId="0" fontId="15" fillId="0" borderId="10" xfId="0" applyFont="1" applyBorder="1" applyAlignment="1">
      <alignment horizontal="center" vertical="center"/>
    </xf>
    <xf numFmtId="0" fontId="15" fillId="0" borderId="33" xfId="0" applyFont="1" applyBorder="1" applyAlignment="1">
      <alignment horizontal="center" vertical="center"/>
    </xf>
    <xf numFmtId="179" fontId="15" fillId="9" borderId="10" xfId="0" applyNumberFormat="1" applyFont="1" applyFill="1" applyBorder="1" applyAlignment="1">
      <alignment horizontal="center" vertical="center"/>
    </xf>
    <xf numFmtId="179" fontId="15" fillId="9" borderId="27" xfId="0" applyNumberFormat="1" applyFont="1" applyFill="1" applyBorder="1" applyAlignment="1">
      <alignment horizontal="center" vertical="center"/>
    </xf>
    <xf numFmtId="0" fontId="15" fillId="0" borderId="27" xfId="0" applyFont="1" applyBorder="1" applyAlignment="1">
      <alignment horizontal="center" vertical="center"/>
    </xf>
    <xf numFmtId="179" fontId="7" fillId="4" borderId="2" xfId="2" applyNumberFormat="1" applyFont="1" applyFill="1" applyBorder="1" applyAlignment="1" applyProtection="1">
      <alignment horizontal="center" vertical="center"/>
    </xf>
  </cellXfs>
  <cellStyles count="4">
    <cellStyle name="パーセント" xfId="1" builtinId="5"/>
    <cellStyle name="桁区切り" xfId="3" builtinId="6"/>
    <cellStyle name="説明文" xfId="2" builtinId="53"/>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xdr:col>
      <xdr:colOff>209550</xdr:colOff>
      <xdr:row>28</xdr:row>
      <xdr:rowOff>114300</xdr:rowOff>
    </xdr:from>
    <xdr:to>
      <xdr:col>2</xdr:col>
      <xdr:colOff>809310</xdr:colOff>
      <xdr:row>30</xdr:row>
      <xdr:rowOff>38100</xdr:rowOff>
    </xdr:to>
    <xdr:sp macro="" textlink="">
      <xdr:nvSpPr>
        <xdr:cNvPr id="2" name="CustomShape 1"/>
        <xdr:cNvSpPr/>
      </xdr:nvSpPr>
      <xdr:spPr>
        <a:xfrm>
          <a:off x="2152650" y="5019675"/>
          <a:ext cx="599760" cy="304800"/>
        </a:xfrm>
        <a:prstGeom prst="downArrow">
          <a:avLst>
            <a:gd name="adj1" fmla="val 50000"/>
            <a:gd name="adj2" fmla="val 25000"/>
          </a:avLst>
        </a:prstGeom>
        <a:solidFill>
          <a:srgbClr val="CC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U68"/>
  <sheetViews>
    <sheetView tabSelected="1" zoomScaleNormal="100" workbookViewId="0">
      <selection activeCell="B3" sqref="B3"/>
    </sheetView>
  </sheetViews>
  <sheetFormatPr defaultRowHeight="13.2"/>
  <cols>
    <col min="1" max="1" width="12" customWidth="1"/>
    <col min="2" max="2" width="15.44140625" customWidth="1"/>
    <col min="3" max="3" width="13.77734375" customWidth="1"/>
    <col min="4" max="4" width="13" customWidth="1"/>
    <col min="5" max="5" width="14.109375" customWidth="1"/>
    <col min="6" max="6" width="13.6640625" customWidth="1"/>
    <col min="7" max="7" width="15.6640625" customWidth="1"/>
    <col min="8" max="8" width="12.21875" customWidth="1"/>
    <col min="9" max="9" width="6.33203125" customWidth="1"/>
    <col min="10" max="10" width="5.44140625" customWidth="1"/>
  </cols>
  <sheetData>
    <row r="1" spans="1:905" ht="18.899999999999999" customHeight="1">
      <c r="A1" s="167" t="s">
        <v>136</v>
      </c>
      <c r="B1" s="167"/>
      <c r="C1" s="167"/>
      <c r="D1" s="167"/>
      <c r="E1" s="167"/>
      <c r="F1" s="167"/>
      <c r="G1" s="167"/>
      <c r="H1" s="167"/>
      <c r="I1" s="167"/>
      <c r="J1" s="16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c r="VU1" s="7"/>
      <c r="VV1" s="7"/>
      <c r="VW1" s="7"/>
      <c r="VX1" s="7"/>
      <c r="VY1" s="7"/>
      <c r="VZ1" s="7"/>
      <c r="WA1" s="7"/>
      <c r="WB1" s="7"/>
      <c r="WC1" s="7"/>
      <c r="WD1" s="7"/>
      <c r="WE1" s="7"/>
      <c r="WF1" s="7"/>
      <c r="WG1" s="7"/>
      <c r="WH1" s="7"/>
      <c r="WI1" s="7"/>
      <c r="WJ1" s="7"/>
      <c r="WK1" s="7"/>
      <c r="WL1" s="7"/>
      <c r="WM1" s="7"/>
      <c r="WN1" s="7"/>
      <c r="WO1" s="7"/>
      <c r="WP1" s="7"/>
      <c r="WQ1" s="7"/>
      <c r="WR1" s="7"/>
      <c r="WS1" s="7"/>
      <c r="WT1" s="7"/>
      <c r="WU1" s="7"/>
      <c r="WV1" s="7"/>
      <c r="WW1" s="7"/>
      <c r="WX1" s="7"/>
      <c r="WY1" s="7"/>
      <c r="WZ1" s="7"/>
      <c r="XA1" s="7"/>
      <c r="XB1" s="7"/>
      <c r="XC1" s="7"/>
      <c r="XD1" s="7"/>
      <c r="XE1" s="7"/>
      <c r="XF1" s="7"/>
      <c r="XG1" s="7"/>
      <c r="XH1" s="7"/>
      <c r="XI1" s="7"/>
      <c r="XJ1" s="7"/>
      <c r="XK1" s="7"/>
      <c r="XL1" s="7"/>
      <c r="XM1" s="7"/>
      <c r="XN1" s="7"/>
      <c r="XO1" s="7"/>
      <c r="XP1" s="7"/>
      <c r="XQ1" s="7"/>
      <c r="XR1" s="7"/>
      <c r="XS1" s="7"/>
      <c r="XT1" s="7"/>
      <c r="XU1" s="7"/>
      <c r="XV1" s="7"/>
      <c r="XW1" s="7"/>
      <c r="XX1" s="7"/>
      <c r="XY1" s="7"/>
      <c r="XZ1" s="7"/>
      <c r="YA1" s="7"/>
      <c r="YB1" s="7"/>
      <c r="YC1" s="7"/>
      <c r="YD1" s="7"/>
      <c r="YE1" s="7"/>
      <c r="YF1" s="7"/>
      <c r="YG1" s="7"/>
      <c r="YH1" s="7"/>
      <c r="YI1" s="7"/>
      <c r="YJ1" s="7"/>
      <c r="YK1" s="7"/>
      <c r="YL1" s="7"/>
      <c r="YM1" s="7"/>
      <c r="YN1" s="7"/>
      <c r="YO1" s="7"/>
      <c r="YP1" s="7"/>
      <c r="YQ1" s="7"/>
      <c r="YR1" s="7"/>
      <c r="YS1" s="7"/>
      <c r="YT1" s="7"/>
      <c r="YU1" s="7"/>
      <c r="YV1" s="7"/>
      <c r="YW1" s="7"/>
      <c r="YX1" s="7"/>
      <c r="YY1" s="7"/>
      <c r="YZ1" s="7"/>
      <c r="ZA1" s="7"/>
      <c r="ZB1" s="7"/>
      <c r="ZC1" s="7"/>
      <c r="ZD1" s="7"/>
      <c r="ZE1" s="7"/>
      <c r="ZF1" s="7"/>
      <c r="ZG1" s="7"/>
      <c r="ZH1" s="7"/>
      <c r="ZI1" s="7"/>
      <c r="ZJ1" s="7"/>
      <c r="ZK1" s="7"/>
      <c r="ZL1" s="7"/>
      <c r="ZM1" s="7"/>
      <c r="ZN1" s="7"/>
      <c r="ZO1" s="7"/>
      <c r="ZP1" s="7"/>
      <c r="ZQ1" s="7"/>
      <c r="ZR1" s="7"/>
      <c r="ZS1" s="7"/>
      <c r="ZT1" s="7"/>
      <c r="ZU1" s="7"/>
      <c r="ZV1" s="7"/>
      <c r="ZW1" s="7"/>
      <c r="ZX1" s="7"/>
      <c r="ZY1" s="7"/>
      <c r="ZZ1" s="7"/>
      <c r="AAA1" s="7"/>
      <c r="AAB1" s="7"/>
      <c r="AAC1" s="7"/>
      <c r="AAD1" s="7"/>
      <c r="AAE1" s="7"/>
      <c r="AAF1" s="7"/>
      <c r="AAG1" s="7"/>
      <c r="AAH1" s="7"/>
      <c r="AAI1" s="7"/>
      <c r="AAJ1" s="7"/>
      <c r="AAK1" s="7"/>
      <c r="AAL1" s="7"/>
      <c r="AAM1" s="7"/>
      <c r="AAN1" s="7"/>
      <c r="AAO1" s="7"/>
      <c r="AAP1" s="7"/>
      <c r="AAQ1" s="7"/>
      <c r="AAR1" s="7"/>
      <c r="AAS1" s="7"/>
      <c r="AAT1" s="7"/>
      <c r="AAU1" s="7"/>
      <c r="AAV1" s="7"/>
      <c r="AAW1" s="7"/>
      <c r="AAX1" s="7"/>
      <c r="AAY1" s="7"/>
      <c r="AAZ1" s="7"/>
      <c r="ABA1" s="7"/>
      <c r="ABB1" s="7"/>
      <c r="ABC1" s="7"/>
      <c r="ABD1" s="7"/>
      <c r="ABE1" s="7"/>
      <c r="ABF1" s="7"/>
      <c r="ABG1" s="7"/>
      <c r="ABH1" s="7"/>
      <c r="ABI1" s="7"/>
      <c r="ABJ1" s="7"/>
      <c r="ABK1" s="7"/>
      <c r="ABL1" s="7"/>
      <c r="ABM1" s="7"/>
      <c r="ABN1" s="7"/>
      <c r="ABO1" s="7"/>
      <c r="ABP1" s="7"/>
      <c r="ABQ1" s="7"/>
      <c r="ABR1" s="7"/>
      <c r="ABS1" s="7"/>
      <c r="ABT1" s="7"/>
      <c r="ABU1" s="7"/>
      <c r="ABV1" s="7"/>
      <c r="ABW1" s="7"/>
      <c r="ABX1" s="7"/>
      <c r="ABY1" s="7"/>
      <c r="ABZ1" s="7"/>
      <c r="ACA1" s="7"/>
      <c r="ACB1" s="7"/>
      <c r="ACC1" s="7"/>
      <c r="ACD1" s="7"/>
      <c r="ACE1" s="7"/>
      <c r="ACF1" s="7"/>
      <c r="ACG1" s="7"/>
      <c r="ACH1" s="7"/>
      <c r="ACI1" s="7"/>
      <c r="ACJ1" s="7"/>
      <c r="ACK1" s="7"/>
      <c r="ACL1" s="7"/>
      <c r="ACM1" s="7"/>
      <c r="ACN1" s="7"/>
      <c r="ACO1" s="7"/>
      <c r="ACP1" s="7"/>
      <c r="ACQ1" s="7"/>
      <c r="ACR1" s="7"/>
      <c r="ACS1" s="7"/>
      <c r="ACT1" s="7"/>
      <c r="ACU1" s="7"/>
      <c r="ACV1" s="7"/>
      <c r="ACW1" s="7"/>
      <c r="ACX1" s="7"/>
      <c r="ACY1" s="7"/>
      <c r="ACZ1" s="7"/>
      <c r="ADA1" s="7"/>
      <c r="ADB1" s="7"/>
      <c r="ADC1" s="7"/>
      <c r="ADD1" s="7"/>
      <c r="ADE1" s="7"/>
      <c r="ADF1" s="7"/>
      <c r="ADG1" s="7"/>
      <c r="ADH1" s="7"/>
      <c r="ADI1" s="7"/>
      <c r="ADJ1" s="7"/>
      <c r="ADK1" s="7"/>
      <c r="ADL1" s="7"/>
      <c r="ADM1" s="7"/>
      <c r="ADN1" s="7"/>
      <c r="ADO1" s="7"/>
      <c r="ADP1" s="7"/>
      <c r="ADQ1" s="7"/>
      <c r="ADR1" s="7"/>
      <c r="ADS1" s="7"/>
      <c r="ADT1" s="7"/>
      <c r="ADU1" s="7"/>
      <c r="ADV1" s="7"/>
      <c r="ADW1" s="7"/>
      <c r="ADX1" s="7"/>
      <c r="ADY1" s="7"/>
      <c r="ADZ1" s="7"/>
      <c r="AEA1" s="7"/>
      <c r="AEB1" s="7"/>
      <c r="AEC1" s="7"/>
      <c r="AED1" s="7"/>
      <c r="AEE1" s="7"/>
      <c r="AEF1" s="7"/>
      <c r="AEG1" s="7"/>
      <c r="AEH1" s="7"/>
      <c r="AEI1" s="7"/>
      <c r="AEJ1" s="7"/>
      <c r="AEK1" s="7"/>
      <c r="AEL1" s="7"/>
      <c r="AEM1" s="7"/>
      <c r="AEN1" s="7"/>
      <c r="AEO1" s="7"/>
      <c r="AEP1" s="7"/>
      <c r="AEQ1" s="7"/>
      <c r="AER1" s="7"/>
      <c r="AES1" s="7"/>
      <c r="AET1" s="7"/>
      <c r="AEU1" s="7"/>
      <c r="AEV1" s="7"/>
      <c r="AEW1" s="7"/>
      <c r="AEX1" s="7"/>
      <c r="AEY1" s="7"/>
      <c r="AEZ1" s="7"/>
      <c r="AFA1" s="7"/>
      <c r="AFB1" s="7"/>
      <c r="AFC1" s="7"/>
      <c r="AFD1" s="7"/>
      <c r="AFE1" s="7"/>
      <c r="AFF1" s="7"/>
      <c r="AFG1" s="7"/>
      <c r="AFH1" s="7"/>
      <c r="AFI1" s="7"/>
      <c r="AFJ1" s="7"/>
      <c r="AFK1" s="7"/>
      <c r="AFL1" s="7"/>
      <c r="AFM1" s="7"/>
      <c r="AFN1" s="7"/>
      <c r="AFO1" s="7"/>
      <c r="AFP1" s="7"/>
      <c r="AFQ1" s="7"/>
      <c r="AFR1" s="7"/>
      <c r="AFS1" s="7"/>
      <c r="AFT1" s="7"/>
      <c r="AFU1" s="7"/>
      <c r="AFV1" s="7"/>
      <c r="AFW1" s="7"/>
      <c r="AFX1" s="7"/>
      <c r="AFY1" s="7"/>
      <c r="AFZ1" s="7"/>
      <c r="AGA1" s="7"/>
      <c r="AGB1" s="7"/>
      <c r="AGC1" s="7"/>
      <c r="AGD1" s="7"/>
      <c r="AGE1" s="7"/>
      <c r="AGF1" s="7"/>
      <c r="AGG1" s="7"/>
      <c r="AGH1" s="7"/>
      <c r="AGI1" s="7"/>
      <c r="AGJ1" s="7"/>
      <c r="AGK1" s="7"/>
      <c r="AGL1" s="7"/>
      <c r="AGM1" s="7"/>
      <c r="AGN1" s="7"/>
      <c r="AGO1" s="7"/>
      <c r="AGP1" s="7"/>
      <c r="AGQ1" s="7"/>
      <c r="AGR1" s="7"/>
      <c r="AGS1" s="7"/>
      <c r="AGT1" s="7"/>
      <c r="AGU1" s="7"/>
      <c r="AGV1" s="7"/>
      <c r="AGW1" s="7"/>
      <c r="AGX1" s="7"/>
      <c r="AGY1" s="7"/>
      <c r="AGZ1" s="7"/>
      <c r="AHA1" s="7"/>
      <c r="AHB1" s="7"/>
      <c r="AHC1" s="7"/>
      <c r="AHD1" s="7"/>
      <c r="AHE1" s="7"/>
      <c r="AHF1" s="7"/>
      <c r="AHG1" s="7"/>
      <c r="AHH1" s="7"/>
      <c r="AHI1" s="7"/>
      <c r="AHJ1" s="7"/>
      <c r="AHK1" s="7"/>
      <c r="AHL1" s="7"/>
      <c r="AHM1" s="7"/>
      <c r="AHN1" s="7"/>
      <c r="AHO1" s="7"/>
      <c r="AHP1" s="7"/>
      <c r="AHQ1" s="7"/>
      <c r="AHR1" s="7"/>
      <c r="AHS1" s="7"/>
      <c r="AHT1" s="7"/>
      <c r="AHU1" s="7"/>
    </row>
    <row r="2" spans="1:905" ht="18.899999999999999" customHeight="1">
      <c r="A2" s="167"/>
      <c r="B2" s="167"/>
      <c r="C2" s="167"/>
      <c r="D2" s="167"/>
      <c r="E2" s="167"/>
      <c r="F2" s="167"/>
      <c r="G2" s="167"/>
      <c r="H2" s="167"/>
      <c r="I2" s="167"/>
      <c r="J2" s="16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c r="IY2" s="7"/>
      <c r="IZ2" s="7"/>
      <c r="JA2" s="7"/>
      <c r="JB2" s="7"/>
      <c r="JC2" s="7"/>
      <c r="JD2" s="7"/>
      <c r="JE2" s="7"/>
      <c r="JF2" s="7"/>
      <c r="JG2" s="7"/>
      <c r="JH2" s="7"/>
      <c r="JI2" s="7"/>
      <c r="JJ2" s="7"/>
      <c r="JK2" s="7"/>
      <c r="JL2" s="7"/>
      <c r="JM2" s="7"/>
      <c r="JN2" s="7"/>
      <c r="JO2" s="7"/>
      <c r="JP2" s="7"/>
      <c r="JQ2" s="7"/>
      <c r="JR2" s="7"/>
      <c r="JS2" s="7"/>
      <c r="JT2" s="7"/>
      <c r="JU2" s="7"/>
      <c r="JV2" s="7"/>
      <c r="JW2" s="7"/>
      <c r="JX2" s="7"/>
      <c r="JY2" s="7"/>
      <c r="JZ2" s="7"/>
      <c r="KA2" s="7"/>
      <c r="KB2" s="7"/>
      <c r="KC2" s="7"/>
      <c r="KD2" s="7"/>
      <c r="KE2" s="7"/>
      <c r="KF2" s="7"/>
      <c r="KG2" s="7"/>
      <c r="KH2" s="7"/>
      <c r="KI2" s="7"/>
      <c r="KJ2" s="7"/>
      <c r="KK2" s="7"/>
      <c r="KL2" s="7"/>
      <c r="KM2" s="7"/>
      <c r="KN2" s="7"/>
      <c r="KO2" s="7"/>
      <c r="KP2" s="7"/>
      <c r="KQ2" s="7"/>
      <c r="KR2" s="7"/>
      <c r="KS2" s="7"/>
      <c r="KT2" s="7"/>
      <c r="KU2" s="7"/>
      <c r="KV2" s="7"/>
      <c r="KW2" s="7"/>
      <c r="KX2" s="7"/>
      <c r="KY2" s="7"/>
      <c r="KZ2" s="7"/>
      <c r="LA2" s="7"/>
      <c r="LB2" s="7"/>
      <c r="LC2" s="7"/>
      <c r="LD2" s="7"/>
      <c r="LE2" s="7"/>
      <c r="LF2" s="7"/>
      <c r="LG2" s="7"/>
      <c r="LH2" s="7"/>
      <c r="LI2" s="7"/>
      <c r="LJ2" s="7"/>
      <c r="LK2" s="7"/>
      <c r="LL2" s="7"/>
      <c r="LM2" s="7"/>
      <c r="LN2" s="7"/>
      <c r="LO2" s="7"/>
      <c r="LP2" s="7"/>
      <c r="LQ2" s="7"/>
      <c r="LR2" s="7"/>
      <c r="LS2" s="7"/>
      <c r="LT2" s="7"/>
      <c r="LU2" s="7"/>
      <c r="LV2" s="7"/>
      <c r="LW2" s="7"/>
      <c r="LX2" s="7"/>
      <c r="LY2" s="7"/>
      <c r="LZ2" s="7"/>
      <c r="MA2" s="7"/>
      <c r="MB2" s="7"/>
      <c r="MC2" s="7"/>
      <c r="MD2" s="7"/>
      <c r="ME2" s="7"/>
      <c r="MF2" s="7"/>
      <c r="MG2" s="7"/>
      <c r="MH2" s="7"/>
      <c r="MI2" s="7"/>
      <c r="MJ2" s="7"/>
      <c r="MK2" s="7"/>
      <c r="ML2" s="7"/>
      <c r="MM2" s="7"/>
      <c r="MN2" s="7"/>
      <c r="MO2" s="7"/>
      <c r="MP2" s="7"/>
      <c r="MQ2" s="7"/>
      <c r="MR2" s="7"/>
      <c r="MS2" s="7"/>
      <c r="MT2" s="7"/>
      <c r="MU2" s="7"/>
      <c r="MV2" s="7"/>
      <c r="MW2" s="7"/>
      <c r="MX2" s="7"/>
      <c r="MY2" s="7"/>
      <c r="MZ2" s="7"/>
      <c r="NA2" s="7"/>
      <c r="NB2" s="7"/>
      <c r="NC2" s="7"/>
      <c r="ND2" s="7"/>
      <c r="NE2" s="7"/>
      <c r="NF2" s="7"/>
      <c r="NG2" s="7"/>
      <c r="NH2" s="7"/>
      <c r="NI2" s="7"/>
      <c r="NJ2" s="7"/>
      <c r="NK2" s="7"/>
      <c r="NL2" s="7"/>
      <c r="NM2" s="7"/>
      <c r="NN2" s="7"/>
      <c r="NO2" s="7"/>
      <c r="NP2" s="7"/>
      <c r="NQ2" s="7"/>
      <c r="NR2" s="7"/>
      <c r="NS2" s="7"/>
      <c r="NT2" s="7"/>
      <c r="NU2" s="7"/>
      <c r="NV2" s="7"/>
      <c r="NW2" s="7"/>
      <c r="NX2" s="7"/>
      <c r="NY2" s="7"/>
      <c r="NZ2" s="7"/>
      <c r="OA2" s="7"/>
      <c r="OB2" s="7"/>
      <c r="OC2" s="7"/>
      <c r="OD2" s="7"/>
      <c r="OE2" s="7"/>
      <c r="OF2" s="7"/>
      <c r="OG2" s="7"/>
      <c r="OH2" s="7"/>
      <c r="OI2" s="7"/>
      <c r="OJ2" s="7"/>
      <c r="OK2" s="7"/>
      <c r="OL2" s="7"/>
      <c r="OM2" s="7"/>
      <c r="ON2" s="7"/>
      <c r="OO2" s="7"/>
      <c r="OP2" s="7"/>
      <c r="OQ2" s="7"/>
      <c r="OR2" s="7"/>
      <c r="OS2" s="7"/>
      <c r="OT2" s="7"/>
      <c r="OU2" s="7"/>
      <c r="OV2" s="7"/>
      <c r="OW2" s="7"/>
      <c r="OX2" s="7"/>
      <c r="OY2" s="7"/>
      <c r="OZ2" s="7"/>
      <c r="PA2" s="7"/>
      <c r="PB2" s="7"/>
      <c r="PC2" s="7"/>
      <c r="PD2" s="7"/>
      <c r="PE2" s="7"/>
      <c r="PF2" s="7"/>
      <c r="PG2" s="7"/>
      <c r="PH2" s="7"/>
      <c r="PI2" s="7"/>
      <c r="PJ2" s="7"/>
      <c r="PK2" s="7"/>
      <c r="PL2" s="7"/>
      <c r="PM2" s="7"/>
      <c r="PN2" s="7"/>
      <c r="PO2" s="7"/>
      <c r="PP2" s="7"/>
      <c r="PQ2" s="7"/>
      <c r="PR2" s="7"/>
      <c r="PS2" s="7"/>
      <c r="PT2" s="7"/>
      <c r="PU2" s="7"/>
      <c r="PV2" s="7"/>
      <c r="PW2" s="7"/>
      <c r="PX2" s="7"/>
      <c r="PY2" s="7"/>
      <c r="PZ2" s="7"/>
      <c r="QA2" s="7"/>
      <c r="QB2" s="7"/>
      <c r="QC2" s="7"/>
      <c r="QD2" s="7"/>
      <c r="QE2" s="7"/>
      <c r="QF2" s="7"/>
      <c r="QG2" s="7"/>
      <c r="QH2" s="7"/>
      <c r="QI2" s="7"/>
      <c r="QJ2" s="7"/>
      <c r="QK2" s="7"/>
      <c r="QL2" s="7"/>
      <c r="QM2" s="7"/>
      <c r="QN2" s="7"/>
      <c r="QO2" s="7"/>
      <c r="QP2" s="7"/>
      <c r="QQ2" s="7"/>
      <c r="QR2" s="7"/>
      <c r="QS2" s="7"/>
      <c r="QT2" s="7"/>
      <c r="QU2" s="7"/>
      <c r="QV2" s="7"/>
      <c r="QW2" s="7"/>
      <c r="QX2" s="7"/>
      <c r="QY2" s="7"/>
      <c r="QZ2" s="7"/>
      <c r="RA2" s="7"/>
      <c r="RB2" s="7"/>
      <c r="RC2" s="7"/>
      <c r="RD2" s="7"/>
      <c r="RE2" s="7"/>
      <c r="RF2" s="7"/>
      <c r="RG2" s="7"/>
      <c r="RH2" s="7"/>
      <c r="RI2" s="7"/>
      <c r="RJ2" s="7"/>
      <c r="RK2" s="7"/>
      <c r="RL2" s="7"/>
      <c r="RM2" s="7"/>
      <c r="RN2" s="7"/>
      <c r="RO2" s="7"/>
      <c r="RP2" s="7"/>
      <c r="RQ2" s="7"/>
      <c r="RR2" s="7"/>
      <c r="RS2" s="7"/>
      <c r="RT2" s="7"/>
      <c r="RU2" s="7"/>
      <c r="RV2" s="7"/>
      <c r="RW2" s="7"/>
      <c r="RX2" s="7"/>
      <c r="RY2" s="7"/>
      <c r="RZ2" s="7"/>
      <c r="SA2" s="7"/>
      <c r="SB2" s="7"/>
      <c r="SC2" s="7"/>
      <c r="SD2" s="7"/>
      <c r="SE2" s="7"/>
      <c r="SF2" s="7"/>
      <c r="SG2" s="7"/>
      <c r="SH2" s="7"/>
      <c r="SI2" s="7"/>
      <c r="SJ2" s="7"/>
      <c r="SK2" s="7"/>
      <c r="SL2" s="7"/>
      <c r="SM2" s="7"/>
      <c r="SN2" s="7"/>
      <c r="SO2" s="7"/>
      <c r="SP2" s="7"/>
      <c r="SQ2" s="7"/>
      <c r="SR2" s="7"/>
      <c r="SS2" s="7"/>
      <c r="ST2" s="7"/>
      <c r="SU2" s="7"/>
      <c r="SV2" s="7"/>
      <c r="SW2" s="7"/>
      <c r="SX2" s="7"/>
      <c r="SY2" s="7"/>
      <c r="SZ2" s="7"/>
      <c r="TA2" s="7"/>
      <c r="TB2" s="7"/>
      <c r="TC2" s="7"/>
      <c r="TD2" s="7"/>
      <c r="TE2" s="7"/>
      <c r="TF2" s="7"/>
      <c r="TG2" s="7"/>
      <c r="TH2" s="7"/>
      <c r="TI2" s="7"/>
      <c r="TJ2" s="7"/>
      <c r="TK2" s="7"/>
      <c r="TL2" s="7"/>
      <c r="TM2" s="7"/>
      <c r="TN2" s="7"/>
      <c r="TO2" s="7"/>
      <c r="TP2" s="7"/>
      <c r="TQ2" s="7"/>
      <c r="TR2" s="7"/>
      <c r="TS2" s="7"/>
      <c r="TT2" s="7"/>
      <c r="TU2" s="7"/>
      <c r="TV2" s="7"/>
      <c r="TW2" s="7"/>
      <c r="TX2" s="7"/>
      <c r="TY2" s="7"/>
      <c r="TZ2" s="7"/>
      <c r="UA2" s="7"/>
      <c r="UB2" s="7"/>
      <c r="UC2" s="7"/>
      <c r="UD2" s="7"/>
      <c r="UE2" s="7"/>
      <c r="UF2" s="7"/>
      <c r="UG2" s="7"/>
      <c r="UH2" s="7"/>
      <c r="UI2" s="7"/>
      <c r="UJ2" s="7"/>
      <c r="UK2" s="7"/>
      <c r="UL2" s="7"/>
      <c r="UM2" s="7"/>
      <c r="UN2" s="7"/>
      <c r="UO2" s="7"/>
      <c r="UP2" s="7"/>
      <c r="UQ2" s="7"/>
      <c r="UR2" s="7"/>
      <c r="US2" s="7"/>
      <c r="UT2" s="7"/>
      <c r="UU2" s="7"/>
      <c r="UV2" s="7"/>
      <c r="UW2" s="7"/>
      <c r="UX2" s="7"/>
      <c r="UY2" s="7"/>
      <c r="UZ2" s="7"/>
      <c r="VA2" s="7"/>
      <c r="VB2" s="7"/>
      <c r="VC2" s="7"/>
      <c r="VD2" s="7"/>
      <c r="VE2" s="7"/>
      <c r="VF2" s="7"/>
      <c r="VG2" s="7"/>
      <c r="VH2" s="7"/>
      <c r="VI2" s="7"/>
      <c r="VJ2" s="7"/>
      <c r="VK2" s="7"/>
      <c r="VL2" s="7"/>
      <c r="VM2" s="7"/>
      <c r="VN2" s="7"/>
      <c r="VO2" s="7"/>
      <c r="VP2" s="7"/>
      <c r="VQ2" s="7"/>
      <c r="VR2" s="7"/>
      <c r="VS2" s="7"/>
      <c r="VT2" s="7"/>
      <c r="VU2" s="7"/>
      <c r="VV2" s="7"/>
      <c r="VW2" s="7"/>
      <c r="VX2" s="7"/>
      <c r="VY2" s="7"/>
      <c r="VZ2" s="7"/>
      <c r="WA2" s="7"/>
      <c r="WB2" s="7"/>
      <c r="WC2" s="7"/>
      <c r="WD2" s="7"/>
      <c r="WE2" s="7"/>
      <c r="WF2" s="7"/>
      <c r="WG2" s="7"/>
      <c r="WH2" s="7"/>
      <c r="WI2" s="7"/>
      <c r="WJ2" s="7"/>
      <c r="WK2" s="7"/>
      <c r="WL2" s="7"/>
      <c r="WM2" s="7"/>
      <c r="WN2" s="7"/>
      <c r="WO2" s="7"/>
      <c r="WP2" s="7"/>
      <c r="WQ2" s="7"/>
      <c r="WR2" s="7"/>
      <c r="WS2" s="7"/>
      <c r="WT2" s="7"/>
      <c r="WU2" s="7"/>
      <c r="WV2" s="7"/>
      <c r="WW2" s="7"/>
      <c r="WX2" s="7"/>
      <c r="WY2" s="7"/>
      <c r="WZ2" s="7"/>
      <c r="XA2" s="7"/>
      <c r="XB2" s="7"/>
      <c r="XC2" s="7"/>
      <c r="XD2" s="7"/>
      <c r="XE2" s="7"/>
      <c r="XF2" s="7"/>
      <c r="XG2" s="7"/>
      <c r="XH2" s="7"/>
      <c r="XI2" s="7"/>
      <c r="XJ2" s="7"/>
      <c r="XK2" s="7"/>
      <c r="XL2" s="7"/>
      <c r="XM2" s="7"/>
      <c r="XN2" s="7"/>
      <c r="XO2" s="7"/>
      <c r="XP2" s="7"/>
      <c r="XQ2" s="7"/>
      <c r="XR2" s="7"/>
      <c r="XS2" s="7"/>
      <c r="XT2" s="7"/>
      <c r="XU2" s="7"/>
      <c r="XV2" s="7"/>
      <c r="XW2" s="7"/>
      <c r="XX2" s="7"/>
      <c r="XY2" s="7"/>
      <c r="XZ2" s="7"/>
      <c r="YA2" s="7"/>
      <c r="YB2" s="7"/>
      <c r="YC2" s="7"/>
      <c r="YD2" s="7"/>
      <c r="YE2" s="7"/>
      <c r="YF2" s="7"/>
      <c r="YG2" s="7"/>
      <c r="YH2" s="7"/>
      <c r="YI2" s="7"/>
      <c r="YJ2" s="7"/>
      <c r="YK2" s="7"/>
      <c r="YL2" s="7"/>
      <c r="YM2" s="7"/>
      <c r="YN2" s="7"/>
      <c r="YO2" s="7"/>
      <c r="YP2" s="7"/>
      <c r="YQ2" s="7"/>
      <c r="YR2" s="7"/>
      <c r="YS2" s="7"/>
      <c r="YT2" s="7"/>
      <c r="YU2" s="7"/>
      <c r="YV2" s="7"/>
      <c r="YW2" s="7"/>
      <c r="YX2" s="7"/>
      <c r="YY2" s="7"/>
      <c r="YZ2" s="7"/>
      <c r="ZA2" s="7"/>
      <c r="ZB2" s="7"/>
      <c r="ZC2" s="7"/>
      <c r="ZD2" s="7"/>
      <c r="ZE2" s="7"/>
      <c r="ZF2" s="7"/>
      <c r="ZG2" s="7"/>
      <c r="ZH2" s="7"/>
      <c r="ZI2" s="7"/>
      <c r="ZJ2" s="7"/>
      <c r="ZK2" s="7"/>
      <c r="ZL2" s="7"/>
      <c r="ZM2" s="7"/>
      <c r="ZN2" s="7"/>
      <c r="ZO2" s="7"/>
      <c r="ZP2" s="7"/>
      <c r="ZQ2" s="7"/>
      <c r="ZR2" s="7"/>
      <c r="ZS2" s="7"/>
      <c r="ZT2" s="7"/>
      <c r="ZU2" s="7"/>
      <c r="ZV2" s="7"/>
      <c r="ZW2" s="7"/>
      <c r="ZX2" s="7"/>
      <c r="ZY2" s="7"/>
      <c r="ZZ2" s="7"/>
      <c r="AAA2" s="7"/>
      <c r="AAB2" s="7"/>
      <c r="AAC2" s="7"/>
      <c r="AAD2" s="7"/>
      <c r="AAE2" s="7"/>
      <c r="AAF2" s="7"/>
      <c r="AAG2" s="7"/>
      <c r="AAH2" s="7"/>
      <c r="AAI2" s="7"/>
      <c r="AAJ2" s="7"/>
      <c r="AAK2" s="7"/>
      <c r="AAL2" s="7"/>
      <c r="AAM2" s="7"/>
      <c r="AAN2" s="7"/>
      <c r="AAO2" s="7"/>
      <c r="AAP2" s="7"/>
      <c r="AAQ2" s="7"/>
      <c r="AAR2" s="7"/>
      <c r="AAS2" s="7"/>
      <c r="AAT2" s="7"/>
      <c r="AAU2" s="7"/>
      <c r="AAV2" s="7"/>
      <c r="AAW2" s="7"/>
      <c r="AAX2" s="7"/>
      <c r="AAY2" s="7"/>
      <c r="AAZ2" s="7"/>
      <c r="ABA2" s="7"/>
      <c r="ABB2" s="7"/>
      <c r="ABC2" s="7"/>
      <c r="ABD2" s="7"/>
      <c r="ABE2" s="7"/>
      <c r="ABF2" s="7"/>
      <c r="ABG2" s="7"/>
      <c r="ABH2" s="7"/>
      <c r="ABI2" s="7"/>
      <c r="ABJ2" s="7"/>
      <c r="ABK2" s="7"/>
      <c r="ABL2" s="7"/>
      <c r="ABM2" s="7"/>
      <c r="ABN2" s="7"/>
      <c r="ABO2" s="7"/>
      <c r="ABP2" s="7"/>
      <c r="ABQ2" s="7"/>
      <c r="ABR2" s="7"/>
      <c r="ABS2" s="7"/>
      <c r="ABT2" s="7"/>
      <c r="ABU2" s="7"/>
      <c r="ABV2" s="7"/>
      <c r="ABW2" s="7"/>
      <c r="ABX2" s="7"/>
      <c r="ABY2" s="7"/>
      <c r="ABZ2" s="7"/>
      <c r="ACA2" s="7"/>
      <c r="ACB2" s="7"/>
      <c r="ACC2" s="7"/>
      <c r="ACD2" s="7"/>
      <c r="ACE2" s="7"/>
      <c r="ACF2" s="7"/>
      <c r="ACG2" s="7"/>
      <c r="ACH2" s="7"/>
      <c r="ACI2" s="7"/>
      <c r="ACJ2" s="7"/>
      <c r="ACK2" s="7"/>
      <c r="ACL2" s="7"/>
      <c r="ACM2" s="7"/>
      <c r="ACN2" s="7"/>
      <c r="ACO2" s="7"/>
      <c r="ACP2" s="7"/>
      <c r="ACQ2" s="7"/>
      <c r="ACR2" s="7"/>
      <c r="ACS2" s="7"/>
      <c r="ACT2" s="7"/>
      <c r="ACU2" s="7"/>
      <c r="ACV2" s="7"/>
      <c r="ACW2" s="7"/>
      <c r="ACX2" s="7"/>
      <c r="ACY2" s="7"/>
      <c r="ACZ2" s="7"/>
      <c r="ADA2" s="7"/>
      <c r="ADB2" s="7"/>
      <c r="ADC2" s="7"/>
      <c r="ADD2" s="7"/>
      <c r="ADE2" s="7"/>
      <c r="ADF2" s="7"/>
      <c r="ADG2" s="7"/>
      <c r="ADH2" s="7"/>
      <c r="ADI2" s="7"/>
      <c r="ADJ2" s="7"/>
      <c r="ADK2" s="7"/>
      <c r="ADL2" s="7"/>
      <c r="ADM2" s="7"/>
      <c r="ADN2" s="7"/>
      <c r="ADO2" s="7"/>
      <c r="ADP2" s="7"/>
      <c r="ADQ2" s="7"/>
      <c r="ADR2" s="7"/>
      <c r="ADS2" s="7"/>
      <c r="ADT2" s="7"/>
      <c r="ADU2" s="7"/>
      <c r="ADV2" s="7"/>
      <c r="ADW2" s="7"/>
      <c r="ADX2" s="7"/>
      <c r="ADY2" s="7"/>
      <c r="ADZ2" s="7"/>
      <c r="AEA2" s="7"/>
      <c r="AEB2" s="7"/>
      <c r="AEC2" s="7"/>
      <c r="AED2" s="7"/>
      <c r="AEE2" s="7"/>
      <c r="AEF2" s="7"/>
      <c r="AEG2" s="7"/>
      <c r="AEH2" s="7"/>
      <c r="AEI2" s="7"/>
      <c r="AEJ2" s="7"/>
      <c r="AEK2" s="7"/>
      <c r="AEL2" s="7"/>
      <c r="AEM2" s="7"/>
      <c r="AEN2" s="7"/>
      <c r="AEO2" s="7"/>
      <c r="AEP2" s="7"/>
      <c r="AEQ2" s="7"/>
      <c r="AER2" s="7"/>
      <c r="AES2" s="7"/>
      <c r="AET2" s="7"/>
      <c r="AEU2" s="7"/>
      <c r="AEV2" s="7"/>
      <c r="AEW2" s="7"/>
      <c r="AEX2" s="7"/>
      <c r="AEY2" s="7"/>
      <c r="AEZ2" s="7"/>
      <c r="AFA2" s="7"/>
      <c r="AFB2" s="7"/>
      <c r="AFC2" s="7"/>
      <c r="AFD2" s="7"/>
      <c r="AFE2" s="7"/>
      <c r="AFF2" s="7"/>
      <c r="AFG2" s="7"/>
      <c r="AFH2" s="7"/>
      <c r="AFI2" s="7"/>
      <c r="AFJ2" s="7"/>
      <c r="AFK2" s="7"/>
      <c r="AFL2" s="7"/>
      <c r="AFM2" s="7"/>
      <c r="AFN2" s="7"/>
      <c r="AFO2" s="7"/>
      <c r="AFP2" s="7"/>
      <c r="AFQ2" s="7"/>
      <c r="AFR2" s="7"/>
      <c r="AFS2" s="7"/>
      <c r="AFT2" s="7"/>
      <c r="AFU2" s="7"/>
      <c r="AFV2" s="7"/>
      <c r="AFW2" s="7"/>
      <c r="AFX2" s="7"/>
      <c r="AFY2" s="7"/>
      <c r="AFZ2" s="7"/>
      <c r="AGA2" s="7"/>
      <c r="AGB2" s="7"/>
      <c r="AGC2" s="7"/>
      <c r="AGD2" s="7"/>
      <c r="AGE2" s="7"/>
      <c r="AGF2" s="7"/>
      <c r="AGG2" s="7"/>
      <c r="AGH2" s="7"/>
      <c r="AGI2" s="7"/>
      <c r="AGJ2" s="7"/>
      <c r="AGK2" s="7"/>
      <c r="AGL2" s="7"/>
      <c r="AGM2" s="7"/>
      <c r="AGN2" s="7"/>
      <c r="AGO2" s="7"/>
      <c r="AGP2" s="7"/>
      <c r="AGQ2" s="7"/>
      <c r="AGR2" s="7"/>
      <c r="AGS2" s="7"/>
      <c r="AGT2" s="7"/>
      <c r="AGU2" s="7"/>
      <c r="AGV2" s="7"/>
      <c r="AGW2" s="7"/>
      <c r="AGX2" s="7"/>
      <c r="AGY2" s="7"/>
      <c r="AGZ2" s="7"/>
      <c r="AHA2" s="7"/>
      <c r="AHB2" s="7"/>
      <c r="AHC2" s="7"/>
      <c r="AHD2" s="7"/>
      <c r="AHE2" s="7"/>
      <c r="AHF2" s="7"/>
      <c r="AHG2" s="7"/>
      <c r="AHH2" s="7"/>
      <c r="AHI2" s="7"/>
      <c r="AHJ2" s="7"/>
      <c r="AHK2" s="7"/>
      <c r="AHL2" s="7"/>
      <c r="AHM2" s="7"/>
      <c r="AHN2" s="7"/>
      <c r="AHO2" s="7"/>
      <c r="AHP2" s="7"/>
      <c r="AHQ2" s="7"/>
      <c r="AHR2" s="7"/>
      <c r="AHS2" s="7"/>
      <c r="AHT2" s="7"/>
      <c r="AHU2" s="7"/>
    </row>
    <row r="3" spans="1:905" ht="18.899999999999999" customHeight="1">
      <c r="A3" s="11"/>
      <c r="B3" s="11"/>
      <c r="C3" s="11"/>
      <c r="D3" s="11"/>
      <c r="E3" s="11"/>
      <c r="F3" s="11"/>
      <c r="G3" s="11"/>
      <c r="H3" s="11"/>
      <c r="I3" s="11"/>
      <c r="J3" s="11"/>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c r="IW3" s="7"/>
      <c r="IX3" s="7"/>
      <c r="IY3" s="7"/>
      <c r="IZ3" s="7"/>
      <c r="JA3" s="7"/>
      <c r="JB3" s="7"/>
      <c r="JC3" s="7"/>
      <c r="JD3" s="7"/>
      <c r="JE3" s="7"/>
      <c r="JF3" s="7"/>
      <c r="JG3" s="7"/>
      <c r="JH3" s="7"/>
      <c r="JI3" s="7"/>
      <c r="JJ3" s="7"/>
      <c r="JK3" s="7"/>
      <c r="JL3" s="7"/>
      <c r="JM3" s="7"/>
      <c r="JN3" s="7"/>
      <c r="JO3" s="7"/>
      <c r="JP3" s="7"/>
      <c r="JQ3" s="7"/>
      <c r="JR3" s="7"/>
      <c r="JS3" s="7"/>
      <c r="JT3" s="7"/>
      <c r="JU3" s="7"/>
      <c r="JV3" s="7"/>
      <c r="JW3" s="7"/>
      <c r="JX3" s="7"/>
      <c r="JY3" s="7"/>
      <c r="JZ3" s="7"/>
      <c r="KA3" s="7"/>
      <c r="KB3" s="7"/>
      <c r="KC3" s="7"/>
      <c r="KD3" s="7"/>
      <c r="KE3" s="7"/>
      <c r="KF3" s="7"/>
      <c r="KG3" s="7"/>
      <c r="KH3" s="7"/>
      <c r="KI3" s="7"/>
      <c r="KJ3" s="7"/>
      <c r="KK3" s="7"/>
      <c r="KL3" s="7"/>
      <c r="KM3" s="7"/>
      <c r="KN3" s="7"/>
      <c r="KO3" s="7"/>
      <c r="KP3" s="7"/>
      <c r="KQ3" s="7"/>
      <c r="KR3" s="7"/>
      <c r="KS3" s="7"/>
      <c r="KT3" s="7"/>
      <c r="KU3" s="7"/>
      <c r="KV3" s="7"/>
      <c r="KW3" s="7"/>
      <c r="KX3" s="7"/>
      <c r="KY3" s="7"/>
      <c r="KZ3" s="7"/>
      <c r="LA3" s="7"/>
      <c r="LB3" s="7"/>
      <c r="LC3" s="7"/>
      <c r="LD3" s="7"/>
      <c r="LE3" s="7"/>
      <c r="LF3" s="7"/>
      <c r="LG3" s="7"/>
      <c r="LH3" s="7"/>
      <c r="LI3" s="7"/>
      <c r="LJ3" s="7"/>
      <c r="LK3" s="7"/>
      <c r="LL3" s="7"/>
      <c r="LM3" s="7"/>
      <c r="LN3" s="7"/>
      <c r="LO3" s="7"/>
      <c r="LP3" s="7"/>
      <c r="LQ3" s="7"/>
      <c r="LR3" s="7"/>
      <c r="LS3" s="7"/>
      <c r="LT3" s="7"/>
      <c r="LU3" s="7"/>
      <c r="LV3" s="7"/>
      <c r="LW3" s="7"/>
      <c r="LX3" s="7"/>
      <c r="LY3" s="7"/>
      <c r="LZ3" s="7"/>
      <c r="MA3" s="7"/>
      <c r="MB3" s="7"/>
      <c r="MC3" s="7"/>
      <c r="MD3" s="7"/>
      <c r="ME3" s="7"/>
      <c r="MF3" s="7"/>
      <c r="MG3" s="7"/>
      <c r="MH3" s="7"/>
      <c r="MI3" s="7"/>
      <c r="MJ3" s="7"/>
      <c r="MK3" s="7"/>
      <c r="ML3" s="7"/>
      <c r="MM3" s="7"/>
      <c r="MN3" s="7"/>
      <c r="MO3" s="7"/>
      <c r="MP3" s="7"/>
      <c r="MQ3" s="7"/>
      <c r="MR3" s="7"/>
      <c r="MS3" s="7"/>
      <c r="MT3" s="7"/>
      <c r="MU3" s="7"/>
      <c r="MV3" s="7"/>
      <c r="MW3" s="7"/>
      <c r="MX3" s="7"/>
      <c r="MY3" s="7"/>
      <c r="MZ3" s="7"/>
      <c r="NA3" s="7"/>
      <c r="NB3" s="7"/>
      <c r="NC3" s="7"/>
      <c r="ND3" s="7"/>
      <c r="NE3" s="7"/>
      <c r="NF3" s="7"/>
      <c r="NG3" s="7"/>
      <c r="NH3" s="7"/>
      <c r="NI3" s="7"/>
      <c r="NJ3" s="7"/>
      <c r="NK3" s="7"/>
      <c r="NL3" s="7"/>
      <c r="NM3" s="7"/>
      <c r="NN3" s="7"/>
      <c r="NO3" s="7"/>
      <c r="NP3" s="7"/>
      <c r="NQ3" s="7"/>
      <c r="NR3" s="7"/>
      <c r="NS3" s="7"/>
      <c r="NT3" s="7"/>
      <c r="NU3" s="7"/>
      <c r="NV3" s="7"/>
      <c r="NW3" s="7"/>
      <c r="NX3" s="7"/>
      <c r="NY3" s="7"/>
      <c r="NZ3" s="7"/>
      <c r="OA3" s="7"/>
      <c r="OB3" s="7"/>
      <c r="OC3" s="7"/>
      <c r="OD3" s="7"/>
      <c r="OE3" s="7"/>
      <c r="OF3" s="7"/>
      <c r="OG3" s="7"/>
      <c r="OH3" s="7"/>
      <c r="OI3" s="7"/>
      <c r="OJ3" s="7"/>
      <c r="OK3" s="7"/>
      <c r="OL3" s="7"/>
      <c r="OM3" s="7"/>
      <c r="ON3" s="7"/>
      <c r="OO3" s="7"/>
      <c r="OP3" s="7"/>
      <c r="OQ3" s="7"/>
      <c r="OR3" s="7"/>
      <c r="OS3" s="7"/>
      <c r="OT3" s="7"/>
      <c r="OU3" s="7"/>
      <c r="OV3" s="7"/>
      <c r="OW3" s="7"/>
      <c r="OX3" s="7"/>
      <c r="OY3" s="7"/>
      <c r="OZ3" s="7"/>
      <c r="PA3" s="7"/>
      <c r="PB3" s="7"/>
      <c r="PC3" s="7"/>
      <c r="PD3" s="7"/>
      <c r="PE3" s="7"/>
      <c r="PF3" s="7"/>
      <c r="PG3" s="7"/>
      <c r="PH3" s="7"/>
      <c r="PI3" s="7"/>
      <c r="PJ3" s="7"/>
      <c r="PK3" s="7"/>
      <c r="PL3" s="7"/>
      <c r="PM3" s="7"/>
      <c r="PN3" s="7"/>
      <c r="PO3" s="7"/>
      <c r="PP3" s="7"/>
      <c r="PQ3" s="7"/>
      <c r="PR3" s="7"/>
      <c r="PS3" s="7"/>
      <c r="PT3" s="7"/>
      <c r="PU3" s="7"/>
      <c r="PV3" s="7"/>
      <c r="PW3" s="7"/>
      <c r="PX3" s="7"/>
      <c r="PY3" s="7"/>
      <c r="PZ3" s="7"/>
      <c r="QA3" s="7"/>
      <c r="QB3" s="7"/>
      <c r="QC3" s="7"/>
      <c r="QD3" s="7"/>
      <c r="QE3" s="7"/>
      <c r="QF3" s="7"/>
      <c r="QG3" s="7"/>
      <c r="QH3" s="7"/>
      <c r="QI3" s="7"/>
      <c r="QJ3" s="7"/>
      <c r="QK3" s="7"/>
      <c r="QL3" s="7"/>
      <c r="QM3" s="7"/>
      <c r="QN3" s="7"/>
      <c r="QO3" s="7"/>
      <c r="QP3" s="7"/>
      <c r="QQ3" s="7"/>
      <c r="QR3" s="7"/>
      <c r="QS3" s="7"/>
      <c r="QT3" s="7"/>
      <c r="QU3" s="7"/>
      <c r="QV3" s="7"/>
      <c r="QW3" s="7"/>
      <c r="QX3" s="7"/>
      <c r="QY3" s="7"/>
      <c r="QZ3" s="7"/>
      <c r="RA3" s="7"/>
      <c r="RB3" s="7"/>
      <c r="RC3" s="7"/>
      <c r="RD3" s="7"/>
      <c r="RE3" s="7"/>
      <c r="RF3" s="7"/>
      <c r="RG3" s="7"/>
      <c r="RH3" s="7"/>
      <c r="RI3" s="7"/>
      <c r="RJ3" s="7"/>
      <c r="RK3" s="7"/>
      <c r="RL3" s="7"/>
      <c r="RM3" s="7"/>
      <c r="RN3" s="7"/>
      <c r="RO3" s="7"/>
      <c r="RP3" s="7"/>
      <c r="RQ3" s="7"/>
      <c r="RR3" s="7"/>
      <c r="RS3" s="7"/>
      <c r="RT3" s="7"/>
      <c r="RU3" s="7"/>
      <c r="RV3" s="7"/>
      <c r="RW3" s="7"/>
      <c r="RX3" s="7"/>
      <c r="RY3" s="7"/>
      <c r="RZ3" s="7"/>
      <c r="SA3" s="7"/>
      <c r="SB3" s="7"/>
      <c r="SC3" s="7"/>
      <c r="SD3" s="7"/>
      <c r="SE3" s="7"/>
      <c r="SF3" s="7"/>
      <c r="SG3" s="7"/>
      <c r="SH3" s="7"/>
      <c r="SI3" s="7"/>
      <c r="SJ3" s="7"/>
      <c r="SK3" s="7"/>
      <c r="SL3" s="7"/>
      <c r="SM3" s="7"/>
      <c r="SN3" s="7"/>
      <c r="SO3" s="7"/>
      <c r="SP3" s="7"/>
      <c r="SQ3" s="7"/>
      <c r="SR3" s="7"/>
      <c r="SS3" s="7"/>
      <c r="ST3" s="7"/>
      <c r="SU3" s="7"/>
      <c r="SV3" s="7"/>
      <c r="SW3" s="7"/>
      <c r="SX3" s="7"/>
      <c r="SY3" s="7"/>
      <c r="SZ3" s="7"/>
      <c r="TA3" s="7"/>
      <c r="TB3" s="7"/>
      <c r="TC3" s="7"/>
      <c r="TD3" s="7"/>
      <c r="TE3" s="7"/>
      <c r="TF3" s="7"/>
      <c r="TG3" s="7"/>
      <c r="TH3" s="7"/>
      <c r="TI3" s="7"/>
      <c r="TJ3" s="7"/>
      <c r="TK3" s="7"/>
      <c r="TL3" s="7"/>
      <c r="TM3" s="7"/>
      <c r="TN3" s="7"/>
      <c r="TO3" s="7"/>
      <c r="TP3" s="7"/>
      <c r="TQ3" s="7"/>
      <c r="TR3" s="7"/>
      <c r="TS3" s="7"/>
      <c r="TT3" s="7"/>
      <c r="TU3" s="7"/>
      <c r="TV3" s="7"/>
      <c r="TW3" s="7"/>
      <c r="TX3" s="7"/>
      <c r="TY3" s="7"/>
      <c r="TZ3" s="7"/>
      <c r="UA3" s="7"/>
      <c r="UB3" s="7"/>
      <c r="UC3" s="7"/>
      <c r="UD3" s="7"/>
      <c r="UE3" s="7"/>
      <c r="UF3" s="7"/>
      <c r="UG3" s="7"/>
      <c r="UH3" s="7"/>
      <c r="UI3" s="7"/>
      <c r="UJ3" s="7"/>
      <c r="UK3" s="7"/>
      <c r="UL3" s="7"/>
      <c r="UM3" s="7"/>
      <c r="UN3" s="7"/>
      <c r="UO3" s="7"/>
      <c r="UP3" s="7"/>
      <c r="UQ3" s="7"/>
      <c r="UR3" s="7"/>
      <c r="US3" s="7"/>
      <c r="UT3" s="7"/>
      <c r="UU3" s="7"/>
      <c r="UV3" s="7"/>
      <c r="UW3" s="7"/>
      <c r="UX3" s="7"/>
      <c r="UY3" s="7"/>
      <c r="UZ3" s="7"/>
      <c r="VA3" s="7"/>
      <c r="VB3" s="7"/>
      <c r="VC3" s="7"/>
      <c r="VD3" s="7"/>
      <c r="VE3" s="7"/>
      <c r="VF3" s="7"/>
      <c r="VG3" s="7"/>
      <c r="VH3" s="7"/>
      <c r="VI3" s="7"/>
      <c r="VJ3" s="7"/>
      <c r="VK3" s="7"/>
      <c r="VL3" s="7"/>
      <c r="VM3" s="7"/>
      <c r="VN3" s="7"/>
      <c r="VO3" s="7"/>
      <c r="VP3" s="7"/>
      <c r="VQ3" s="7"/>
      <c r="VR3" s="7"/>
      <c r="VS3" s="7"/>
      <c r="VT3" s="7"/>
      <c r="VU3" s="7"/>
      <c r="VV3" s="7"/>
      <c r="VW3" s="7"/>
      <c r="VX3" s="7"/>
      <c r="VY3" s="7"/>
      <c r="VZ3" s="7"/>
      <c r="WA3" s="7"/>
      <c r="WB3" s="7"/>
      <c r="WC3" s="7"/>
      <c r="WD3" s="7"/>
      <c r="WE3" s="7"/>
      <c r="WF3" s="7"/>
      <c r="WG3" s="7"/>
      <c r="WH3" s="7"/>
      <c r="WI3" s="7"/>
      <c r="WJ3" s="7"/>
      <c r="WK3" s="7"/>
      <c r="WL3" s="7"/>
      <c r="WM3" s="7"/>
      <c r="WN3" s="7"/>
      <c r="WO3" s="7"/>
      <c r="WP3" s="7"/>
      <c r="WQ3" s="7"/>
      <c r="WR3" s="7"/>
      <c r="WS3" s="7"/>
      <c r="WT3" s="7"/>
      <c r="WU3" s="7"/>
      <c r="WV3" s="7"/>
      <c r="WW3" s="7"/>
      <c r="WX3" s="7"/>
      <c r="WY3" s="7"/>
      <c r="WZ3" s="7"/>
      <c r="XA3" s="7"/>
      <c r="XB3" s="7"/>
      <c r="XC3" s="7"/>
      <c r="XD3" s="7"/>
      <c r="XE3" s="7"/>
      <c r="XF3" s="7"/>
      <c r="XG3" s="7"/>
      <c r="XH3" s="7"/>
      <c r="XI3" s="7"/>
      <c r="XJ3" s="7"/>
      <c r="XK3" s="7"/>
      <c r="XL3" s="7"/>
      <c r="XM3" s="7"/>
      <c r="XN3" s="7"/>
      <c r="XO3" s="7"/>
      <c r="XP3" s="7"/>
      <c r="XQ3" s="7"/>
      <c r="XR3" s="7"/>
      <c r="XS3" s="7"/>
      <c r="XT3" s="7"/>
      <c r="XU3" s="7"/>
      <c r="XV3" s="7"/>
      <c r="XW3" s="7"/>
      <c r="XX3" s="7"/>
      <c r="XY3" s="7"/>
      <c r="XZ3" s="7"/>
      <c r="YA3" s="7"/>
      <c r="YB3" s="7"/>
      <c r="YC3" s="7"/>
      <c r="YD3" s="7"/>
      <c r="YE3" s="7"/>
      <c r="YF3" s="7"/>
      <c r="YG3" s="7"/>
      <c r="YH3" s="7"/>
      <c r="YI3" s="7"/>
      <c r="YJ3" s="7"/>
      <c r="YK3" s="7"/>
      <c r="YL3" s="7"/>
      <c r="YM3" s="7"/>
      <c r="YN3" s="7"/>
      <c r="YO3" s="7"/>
      <c r="YP3" s="7"/>
      <c r="YQ3" s="7"/>
      <c r="YR3" s="7"/>
      <c r="YS3" s="7"/>
      <c r="YT3" s="7"/>
      <c r="YU3" s="7"/>
      <c r="YV3" s="7"/>
      <c r="YW3" s="7"/>
      <c r="YX3" s="7"/>
      <c r="YY3" s="7"/>
      <c r="YZ3" s="7"/>
      <c r="ZA3" s="7"/>
      <c r="ZB3" s="7"/>
      <c r="ZC3" s="7"/>
      <c r="ZD3" s="7"/>
      <c r="ZE3" s="7"/>
      <c r="ZF3" s="7"/>
      <c r="ZG3" s="7"/>
      <c r="ZH3" s="7"/>
      <c r="ZI3" s="7"/>
      <c r="ZJ3" s="7"/>
      <c r="ZK3" s="7"/>
      <c r="ZL3" s="7"/>
      <c r="ZM3" s="7"/>
      <c r="ZN3" s="7"/>
      <c r="ZO3" s="7"/>
      <c r="ZP3" s="7"/>
      <c r="ZQ3" s="7"/>
      <c r="ZR3" s="7"/>
      <c r="ZS3" s="7"/>
      <c r="ZT3" s="7"/>
      <c r="ZU3" s="7"/>
      <c r="ZV3" s="7"/>
      <c r="ZW3" s="7"/>
      <c r="ZX3" s="7"/>
      <c r="ZY3" s="7"/>
      <c r="ZZ3" s="7"/>
      <c r="AAA3" s="7"/>
      <c r="AAB3" s="7"/>
      <c r="AAC3" s="7"/>
      <c r="AAD3" s="7"/>
      <c r="AAE3" s="7"/>
      <c r="AAF3" s="7"/>
      <c r="AAG3" s="7"/>
      <c r="AAH3" s="7"/>
      <c r="AAI3" s="7"/>
      <c r="AAJ3" s="7"/>
      <c r="AAK3" s="7"/>
      <c r="AAL3" s="7"/>
      <c r="AAM3" s="7"/>
      <c r="AAN3" s="7"/>
      <c r="AAO3" s="7"/>
      <c r="AAP3" s="7"/>
      <c r="AAQ3" s="7"/>
      <c r="AAR3" s="7"/>
      <c r="AAS3" s="7"/>
      <c r="AAT3" s="7"/>
      <c r="AAU3" s="7"/>
      <c r="AAV3" s="7"/>
      <c r="AAW3" s="7"/>
      <c r="AAX3" s="7"/>
      <c r="AAY3" s="7"/>
      <c r="AAZ3" s="7"/>
      <c r="ABA3" s="7"/>
      <c r="ABB3" s="7"/>
      <c r="ABC3" s="7"/>
      <c r="ABD3" s="7"/>
      <c r="ABE3" s="7"/>
      <c r="ABF3" s="7"/>
      <c r="ABG3" s="7"/>
      <c r="ABH3" s="7"/>
      <c r="ABI3" s="7"/>
      <c r="ABJ3" s="7"/>
      <c r="ABK3" s="7"/>
      <c r="ABL3" s="7"/>
      <c r="ABM3" s="7"/>
      <c r="ABN3" s="7"/>
      <c r="ABO3" s="7"/>
      <c r="ABP3" s="7"/>
      <c r="ABQ3" s="7"/>
      <c r="ABR3" s="7"/>
      <c r="ABS3" s="7"/>
      <c r="ABT3" s="7"/>
      <c r="ABU3" s="7"/>
      <c r="ABV3" s="7"/>
      <c r="ABW3" s="7"/>
      <c r="ABX3" s="7"/>
      <c r="ABY3" s="7"/>
      <c r="ABZ3" s="7"/>
      <c r="ACA3" s="7"/>
      <c r="ACB3" s="7"/>
      <c r="ACC3" s="7"/>
      <c r="ACD3" s="7"/>
      <c r="ACE3" s="7"/>
      <c r="ACF3" s="7"/>
      <c r="ACG3" s="7"/>
      <c r="ACH3" s="7"/>
      <c r="ACI3" s="7"/>
      <c r="ACJ3" s="7"/>
      <c r="ACK3" s="7"/>
      <c r="ACL3" s="7"/>
      <c r="ACM3" s="7"/>
      <c r="ACN3" s="7"/>
      <c r="ACO3" s="7"/>
      <c r="ACP3" s="7"/>
      <c r="ACQ3" s="7"/>
      <c r="ACR3" s="7"/>
      <c r="ACS3" s="7"/>
      <c r="ACT3" s="7"/>
      <c r="ACU3" s="7"/>
      <c r="ACV3" s="7"/>
      <c r="ACW3" s="7"/>
      <c r="ACX3" s="7"/>
      <c r="ACY3" s="7"/>
      <c r="ACZ3" s="7"/>
      <c r="ADA3" s="7"/>
      <c r="ADB3" s="7"/>
      <c r="ADC3" s="7"/>
      <c r="ADD3" s="7"/>
      <c r="ADE3" s="7"/>
      <c r="ADF3" s="7"/>
      <c r="ADG3" s="7"/>
      <c r="ADH3" s="7"/>
      <c r="ADI3" s="7"/>
      <c r="ADJ3" s="7"/>
      <c r="ADK3" s="7"/>
      <c r="ADL3" s="7"/>
      <c r="ADM3" s="7"/>
      <c r="ADN3" s="7"/>
      <c r="ADO3" s="7"/>
      <c r="ADP3" s="7"/>
      <c r="ADQ3" s="7"/>
      <c r="ADR3" s="7"/>
      <c r="ADS3" s="7"/>
      <c r="ADT3" s="7"/>
      <c r="ADU3" s="7"/>
      <c r="ADV3" s="7"/>
      <c r="ADW3" s="7"/>
      <c r="ADX3" s="7"/>
      <c r="ADY3" s="7"/>
      <c r="ADZ3" s="7"/>
      <c r="AEA3" s="7"/>
      <c r="AEB3" s="7"/>
      <c r="AEC3" s="7"/>
      <c r="AED3" s="7"/>
      <c r="AEE3" s="7"/>
      <c r="AEF3" s="7"/>
      <c r="AEG3" s="7"/>
      <c r="AEH3" s="7"/>
      <c r="AEI3" s="7"/>
      <c r="AEJ3" s="7"/>
      <c r="AEK3" s="7"/>
      <c r="AEL3" s="7"/>
      <c r="AEM3" s="7"/>
      <c r="AEN3" s="7"/>
      <c r="AEO3" s="7"/>
      <c r="AEP3" s="7"/>
      <c r="AEQ3" s="7"/>
      <c r="AER3" s="7"/>
      <c r="AES3" s="7"/>
      <c r="AET3" s="7"/>
      <c r="AEU3" s="7"/>
      <c r="AEV3" s="7"/>
      <c r="AEW3" s="7"/>
      <c r="AEX3" s="7"/>
      <c r="AEY3" s="7"/>
      <c r="AEZ3" s="7"/>
      <c r="AFA3" s="7"/>
      <c r="AFB3" s="7"/>
      <c r="AFC3" s="7"/>
      <c r="AFD3" s="7"/>
      <c r="AFE3" s="7"/>
      <c r="AFF3" s="7"/>
      <c r="AFG3" s="7"/>
      <c r="AFH3" s="7"/>
      <c r="AFI3" s="7"/>
      <c r="AFJ3" s="7"/>
      <c r="AFK3" s="7"/>
      <c r="AFL3" s="7"/>
      <c r="AFM3" s="7"/>
      <c r="AFN3" s="7"/>
      <c r="AFO3" s="7"/>
      <c r="AFP3" s="7"/>
      <c r="AFQ3" s="7"/>
      <c r="AFR3" s="7"/>
      <c r="AFS3" s="7"/>
      <c r="AFT3" s="7"/>
      <c r="AFU3" s="7"/>
      <c r="AFV3" s="7"/>
      <c r="AFW3" s="7"/>
      <c r="AFX3" s="7"/>
      <c r="AFY3" s="7"/>
      <c r="AFZ3" s="7"/>
      <c r="AGA3" s="7"/>
      <c r="AGB3" s="7"/>
      <c r="AGC3" s="7"/>
      <c r="AGD3" s="7"/>
      <c r="AGE3" s="7"/>
      <c r="AGF3" s="7"/>
      <c r="AGG3" s="7"/>
      <c r="AGH3" s="7"/>
      <c r="AGI3" s="7"/>
      <c r="AGJ3" s="7"/>
      <c r="AGK3" s="7"/>
      <c r="AGL3" s="7"/>
      <c r="AGM3" s="7"/>
      <c r="AGN3" s="7"/>
      <c r="AGO3" s="7"/>
      <c r="AGP3" s="7"/>
      <c r="AGQ3" s="7"/>
      <c r="AGR3" s="7"/>
      <c r="AGS3" s="7"/>
      <c r="AGT3" s="7"/>
      <c r="AGU3" s="7"/>
      <c r="AGV3" s="7"/>
      <c r="AGW3" s="7"/>
      <c r="AGX3" s="7"/>
      <c r="AGY3" s="7"/>
      <c r="AGZ3" s="7"/>
      <c r="AHA3" s="7"/>
      <c r="AHB3" s="7"/>
      <c r="AHC3" s="7"/>
      <c r="AHD3" s="7"/>
      <c r="AHE3" s="7"/>
      <c r="AHF3" s="7"/>
      <c r="AHG3" s="7"/>
      <c r="AHH3" s="7"/>
      <c r="AHI3" s="7"/>
      <c r="AHJ3" s="7"/>
      <c r="AHK3" s="7"/>
      <c r="AHL3" s="7"/>
      <c r="AHM3" s="7"/>
      <c r="AHN3" s="7"/>
      <c r="AHO3" s="7"/>
      <c r="AHP3" s="7"/>
      <c r="AHQ3" s="7"/>
      <c r="AHR3" s="7"/>
      <c r="AHS3" s="7"/>
      <c r="AHT3" s="7"/>
      <c r="AHU3" s="7"/>
    </row>
    <row r="4" spans="1:905" ht="15" customHeight="1">
      <c r="A4" s="94" t="s">
        <v>18</v>
      </c>
    </row>
    <row r="5" spans="1:905" ht="15" customHeight="1">
      <c r="A5" s="94" t="s">
        <v>106</v>
      </c>
    </row>
    <row r="6" spans="1:905" ht="15" customHeight="1">
      <c r="A6" s="94" t="s">
        <v>110</v>
      </c>
    </row>
    <row r="7" spans="1:905" ht="15" customHeight="1">
      <c r="A7" s="94" t="s">
        <v>140</v>
      </c>
    </row>
    <row r="8" spans="1:905" ht="15" customHeight="1"/>
    <row r="9" spans="1:905" ht="18.75" customHeight="1" thickBot="1">
      <c r="A9" s="176" t="s">
        <v>137</v>
      </c>
      <c r="B9" s="176"/>
      <c r="C9" s="176"/>
      <c r="D9" s="176"/>
      <c r="E9" s="176"/>
      <c r="F9" s="176"/>
      <c r="G9" s="176"/>
      <c r="H9" s="176"/>
      <c r="I9" s="176"/>
      <c r="J9" s="176"/>
      <c r="K9" s="93"/>
      <c r="L9" s="93"/>
      <c r="M9" s="93"/>
      <c r="N9" s="93"/>
      <c r="O9" s="93"/>
      <c r="P9" s="93"/>
      <c r="Q9" s="93"/>
      <c r="R9" s="93"/>
      <c r="S9" s="93"/>
      <c r="T9" s="93"/>
      <c r="U9" s="93"/>
      <c r="V9" s="93"/>
      <c r="W9" s="93"/>
      <c r="X9" s="93"/>
    </row>
    <row r="10" spans="1:905" ht="24.75" customHeight="1" thickBot="1">
      <c r="A10" s="95"/>
      <c r="B10" s="136">
        <f>C32</f>
        <v>0</v>
      </c>
      <c r="C10" s="95"/>
      <c r="D10" s="132" t="s">
        <v>117</v>
      </c>
      <c r="E10" s="133"/>
      <c r="F10" s="134">
        <f>IF($B$13="",INT($C$32/12),INT($C$32/LEFT($B$13,LEN($B$13)-2)))</f>
        <v>0</v>
      </c>
      <c r="G10" s="95"/>
      <c r="H10" s="95"/>
      <c r="I10" s="95"/>
    </row>
    <row r="11" spans="1:905" ht="15" customHeight="1">
      <c r="A11" s="95"/>
      <c r="B11" s="95"/>
      <c r="C11" s="95"/>
      <c r="D11" s="95"/>
      <c r="E11" s="95"/>
      <c r="F11" s="95"/>
      <c r="G11" s="95"/>
      <c r="H11" s="95"/>
      <c r="I11" s="95"/>
    </row>
    <row r="12" spans="1:905" ht="15" customHeight="1">
      <c r="A12" s="95" t="s">
        <v>118</v>
      </c>
      <c r="B12" s="95"/>
      <c r="C12" s="95"/>
      <c r="D12" s="95"/>
      <c r="E12" s="95"/>
      <c r="F12" s="95"/>
      <c r="G12" s="95"/>
      <c r="H12" s="95"/>
      <c r="I12" s="95"/>
    </row>
    <row r="13" spans="1:905" ht="15" customHeight="1">
      <c r="A13" s="95"/>
      <c r="B13" s="139"/>
      <c r="C13" s="95"/>
      <c r="D13" s="95"/>
      <c r="E13" s="95"/>
      <c r="F13" s="95"/>
      <c r="G13" s="95"/>
      <c r="H13" s="95"/>
      <c r="I13" s="95"/>
    </row>
    <row r="14" spans="1:905" ht="15" customHeight="1">
      <c r="A14" s="95"/>
      <c r="B14" s="95"/>
      <c r="C14" s="95"/>
      <c r="D14" s="95"/>
      <c r="E14" s="95"/>
      <c r="F14" s="95"/>
      <c r="G14" s="95"/>
      <c r="H14" s="95"/>
      <c r="I14" s="95"/>
    </row>
    <row r="15" spans="1:905" ht="15" customHeight="1">
      <c r="A15" s="95" t="s">
        <v>107</v>
      </c>
      <c r="B15" s="95"/>
      <c r="C15" s="95"/>
      <c r="D15" s="95"/>
      <c r="E15" s="95"/>
      <c r="F15" s="95"/>
      <c r="G15" s="95"/>
      <c r="H15" s="95"/>
      <c r="I15" s="95"/>
    </row>
    <row r="16" spans="1:905" ht="15" customHeight="1">
      <c r="A16" s="95"/>
      <c r="B16" s="96" t="s">
        <v>138</v>
      </c>
      <c r="C16" s="97"/>
      <c r="D16" s="97"/>
      <c r="E16" s="170"/>
      <c r="F16" s="170"/>
      <c r="G16" s="171"/>
      <c r="H16" s="95"/>
      <c r="I16" s="95"/>
    </row>
    <row r="17" spans="1:9" ht="15" customHeight="1">
      <c r="A17" s="95"/>
      <c r="B17" s="172" t="s">
        <v>0</v>
      </c>
      <c r="C17" s="98" t="s">
        <v>1</v>
      </c>
      <c r="D17" s="98" t="s">
        <v>2</v>
      </c>
      <c r="E17" s="98" t="s">
        <v>3</v>
      </c>
      <c r="F17" s="98" t="s">
        <v>4</v>
      </c>
      <c r="G17" s="98" t="s">
        <v>108</v>
      </c>
      <c r="H17" s="95"/>
    </row>
    <row r="18" spans="1:9" ht="15" customHeight="1">
      <c r="A18" s="95"/>
      <c r="B18" s="173"/>
      <c r="C18" s="99" t="s">
        <v>5</v>
      </c>
      <c r="D18" s="99" t="s">
        <v>6</v>
      </c>
      <c r="E18" s="99" t="s">
        <v>7</v>
      </c>
      <c r="F18" s="100" t="s">
        <v>8</v>
      </c>
      <c r="G18" s="99" t="s">
        <v>7</v>
      </c>
      <c r="H18" s="95"/>
    </row>
    <row r="19" spans="1:9" ht="15" customHeight="1">
      <c r="A19" s="95"/>
      <c r="B19" s="137"/>
      <c r="C19" s="152"/>
      <c r="D19" s="101"/>
      <c r="E19" s="101"/>
      <c r="F19" s="102"/>
      <c r="G19" s="101">
        <f>IF(E19+Sheet2!B6+Sheet2!C6&lt;0,0,E19+Sheet2!B6+Sheet2!C6)</f>
        <v>0</v>
      </c>
      <c r="H19" s="95"/>
    </row>
    <row r="20" spans="1:9" ht="15" customHeight="1">
      <c r="A20" s="95"/>
      <c r="B20" s="138"/>
      <c r="C20" s="154"/>
      <c r="D20" s="103"/>
      <c r="E20" s="103"/>
      <c r="F20" s="104"/>
      <c r="G20" s="103">
        <f>IF(E20+Sheet2!B7+Sheet2!C7&lt;0,0,E20+Sheet2!B7+Sheet2!C7)</f>
        <v>0</v>
      </c>
      <c r="H20" s="95"/>
    </row>
    <row r="21" spans="1:9" ht="15" customHeight="1">
      <c r="A21" s="95"/>
      <c r="B21" s="138"/>
      <c r="C21" s="154"/>
      <c r="D21" s="103"/>
      <c r="E21" s="103"/>
      <c r="F21" s="104"/>
      <c r="G21" s="103">
        <f>IF(E21+Sheet2!B8+Sheet2!C8&lt;0,0,E21+Sheet2!B8+Sheet2!C8)</f>
        <v>0</v>
      </c>
      <c r="H21" s="95"/>
    </row>
    <row r="22" spans="1:9" ht="15" customHeight="1">
      <c r="A22" s="95"/>
      <c r="B22" s="138"/>
      <c r="C22" s="103"/>
      <c r="D22" s="103"/>
      <c r="E22" s="103"/>
      <c r="F22" s="104"/>
      <c r="G22" s="103">
        <f>IF(E22+Sheet2!B9+Sheet2!C9&lt;0,0,E22+Sheet2!B9+Sheet2!C9)</f>
        <v>0</v>
      </c>
      <c r="H22" s="95"/>
    </row>
    <row r="23" spans="1:9" ht="15" customHeight="1">
      <c r="A23" s="95"/>
      <c r="B23" s="138"/>
      <c r="C23" s="103"/>
      <c r="D23" s="103"/>
      <c r="E23" s="103"/>
      <c r="F23" s="104"/>
      <c r="G23" s="103">
        <f>IF(E23+Sheet2!B10+Sheet2!C10&lt;0,0,E23+Sheet2!B10+Sheet2!C10)</f>
        <v>0</v>
      </c>
      <c r="H23" s="95"/>
    </row>
    <row r="24" spans="1:9" ht="15" customHeight="1">
      <c r="A24" s="95"/>
      <c r="B24" s="138"/>
      <c r="C24" s="153"/>
      <c r="D24" s="103"/>
      <c r="E24" s="103"/>
      <c r="F24" s="104"/>
      <c r="G24" s="103">
        <f>IF(E24+Sheet2!B11+Sheet2!C11&lt;0,0,E24+Sheet2!B11+Sheet2!C11)</f>
        <v>0</v>
      </c>
      <c r="H24" s="95"/>
    </row>
    <row r="25" spans="1:9" ht="15" customHeight="1">
      <c r="A25" s="95"/>
      <c r="B25" s="138"/>
      <c r="C25" s="153"/>
      <c r="D25" s="103"/>
      <c r="E25" s="103"/>
      <c r="F25" s="104"/>
      <c r="G25" s="103">
        <f>IF(E25+Sheet2!B12+Sheet2!C12&lt;0,0,E25+Sheet2!B12+Sheet2!C12)</f>
        <v>0</v>
      </c>
      <c r="H25" s="95"/>
    </row>
    <row r="26" spans="1:9" ht="15" customHeight="1">
      <c r="A26" s="95"/>
      <c r="B26" s="138"/>
      <c r="C26" s="153"/>
      <c r="D26" s="105"/>
      <c r="E26" s="105"/>
      <c r="F26" s="106"/>
      <c r="G26" s="103">
        <f>IF(E26+Sheet2!B13+Sheet2!C13&lt;0,0,E26+Sheet2!B13+Sheet2!C13)</f>
        <v>0</v>
      </c>
      <c r="H26" s="150"/>
    </row>
    <row r="27" spans="1:9" ht="15" customHeight="1">
      <c r="A27" s="95"/>
      <c r="B27" s="107" t="s">
        <v>139</v>
      </c>
      <c r="C27" s="168">
        <f>COUNTA(B19:B26)</f>
        <v>0</v>
      </c>
      <c r="D27" s="168"/>
      <c r="E27" s="95"/>
      <c r="F27" s="135"/>
      <c r="G27" s="135"/>
      <c r="H27" s="149"/>
      <c r="I27" s="95"/>
    </row>
    <row r="28" spans="1:9" ht="15" customHeight="1">
      <c r="A28" s="95"/>
      <c r="B28" s="108" t="str">
        <f>IF(B13&lt;&gt;"",B13,"12か月")</f>
        <v>12か月</v>
      </c>
      <c r="C28" s="109" t="s">
        <v>94</v>
      </c>
      <c r="D28" s="109"/>
      <c r="E28" s="110"/>
      <c r="F28" s="95"/>
      <c r="G28" s="110"/>
      <c r="H28" s="95"/>
      <c r="I28" s="95"/>
    </row>
    <row r="29" spans="1:9" ht="15" customHeight="1">
      <c r="A29" s="95"/>
      <c r="B29" s="110"/>
      <c r="C29" s="110"/>
      <c r="D29" s="110"/>
      <c r="E29" s="110"/>
      <c r="F29" s="174" t="s">
        <v>99</v>
      </c>
      <c r="G29" s="174"/>
      <c r="H29" s="174"/>
      <c r="I29" s="95"/>
    </row>
    <row r="30" spans="1:9" ht="15" customHeight="1">
      <c r="A30" s="95"/>
      <c r="B30" s="110"/>
      <c r="C30" s="110"/>
      <c r="D30" s="110"/>
      <c r="E30" s="110"/>
      <c r="F30" s="174"/>
      <c r="G30" s="174"/>
      <c r="H30" s="174"/>
      <c r="I30" s="95"/>
    </row>
    <row r="31" spans="1:9" ht="15" customHeight="1" thickBot="1">
      <c r="A31" s="95"/>
      <c r="B31" s="111" t="s">
        <v>95</v>
      </c>
      <c r="C31" s="112"/>
      <c r="D31" s="110"/>
      <c r="E31" s="110"/>
      <c r="F31" s="113" t="s">
        <v>100</v>
      </c>
      <c r="G31" s="112"/>
      <c r="H31" s="112"/>
      <c r="I31" s="95"/>
    </row>
    <row r="32" spans="1:9" ht="15" customHeight="1" thickBot="1">
      <c r="A32" s="95"/>
      <c r="B32" s="114" t="s">
        <v>9</v>
      </c>
      <c r="C32" s="155">
        <f>SUM(C33:C35)</f>
        <v>0</v>
      </c>
      <c r="D32" s="156"/>
      <c r="E32" s="110"/>
      <c r="F32" s="115" t="s">
        <v>101</v>
      </c>
      <c r="G32" s="116">
        <f>IF(C32&lt;8000,C32,C32-SUM(G33:G39))</f>
        <v>0</v>
      </c>
      <c r="H32" s="112"/>
      <c r="I32" s="95"/>
    </row>
    <row r="33" spans="1:9" ht="15" customHeight="1">
      <c r="A33" s="95"/>
      <c r="B33" s="117" t="s">
        <v>96</v>
      </c>
      <c r="C33" s="157">
        <f>Sheet2!G30</f>
        <v>0</v>
      </c>
      <c r="D33" s="157"/>
      <c r="E33" s="110"/>
      <c r="F33" s="115" t="s">
        <v>102</v>
      </c>
      <c r="G33" s="116">
        <f>ROUNDDOWN($C$32/8,-3)</f>
        <v>0</v>
      </c>
      <c r="H33" s="112"/>
      <c r="I33" s="95"/>
    </row>
    <row r="34" spans="1:9" ht="15" customHeight="1">
      <c r="A34" s="95"/>
      <c r="B34" s="117" t="s">
        <v>97</v>
      </c>
      <c r="C34" s="158">
        <f>Sheet2!H30</f>
        <v>0</v>
      </c>
      <c r="D34" s="158"/>
      <c r="E34" s="110"/>
      <c r="F34" s="115" t="s">
        <v>103</v>
      </c>
      <c r="G34" s="116">
        <f t="shared" ref="G34:G39" si="0">ROUNDDOWN($C$32/8,-3)</f>
        <v>0</v>
      </c>
      <c r="H34" s="112"/>
      <c r="I34" s="95"/>
    </row>
    <row r="35" spans="1:9" ht="15" customHeight="1">
      <c r="A35" s="95"/>
      <c r="B35" s="118" t="s">
        <v>98</v>
      </c>
      <c r="C35" s="158">
        <f>Sheet2!I30</f>
        <v>0</v>
      </c>
      <c r="D35" s="158"/>
      <c r="E35" s="110"/>
      <c r="F35" s="115" t="s">
        <v>114</v>
      </c>
      <c r="G35" s="116">
        <f t="shared" si="0"/>
        <v>0</v>
      </c>
      <c r="H35" s="112"/>
      <c r="I35" s="95"/>
    </row>
    <row r="36" spans="1:9" ht="15" customHeight="1">
      <c r="A36" s="95"/>
      <c r="B36" s="95"/>
      <c r="C36" s="95"/>
      <c r="D36" s="110"/>
      <c r="E36" s="110"/>
      <c r="F36" s="115" t="s">
        <v>115</v>
      </c>
      <c r="G36" s="116">
        <f t="shared" si="0"/>
        <v>0</v>
      </c>
      <c r="H36" s="112"/>
      <c r="I36" s="95"/>
    </row>
    <row r="37" spans="1:9" ht="15" customHeight="1">
      <c r="A37" s="95"/>
      <c r="B37" s="95"/>
      <c r="C37" s="95"/>
      <c r="D37" s="110"/>
      <c r="E37" s="110"/>
      <c r="F37" s="115" t="s">
        <v>116</v>
      </c>
      <c r="G37" s="116">
        <f t="shared" si="0"/>
        <v>0</v>
      </c>
      <c r="H37" s="112"/>
      <c r="I37" s="95"/>
    </row>
    <row r="38" spans="1:9" ht="15" customHeight="1">
      <c r="A38" s="95"/>
      <c r="B38" s="95"/>
      <c r="C38" s="95"/>
      <c r="D38" s="110"/>
      <c r="E38" s="110"/>
      <c r="F38" s="115" t="s">
        <v>104</v>
      </c>
      <c r="G38" s="116">
        <f t="shared" si="0"/>
        <v>0</v>
      </c>
      <c r="H38" s="112"/>
      <c r="I38" s="95"/>
    </row>
    <row r="39" spans="1:9" ht="15" customHeight="1">
      <c r="A39" s="95"/>
      <c r="B39" s="95"/>
      <c r="C39" s="95"/>
      <c r="D39" s="110"/>
      <c r="E39" s="110"/>
      <c r="F39" s="115" t="s">
        <v>105</v>
      </c>
      <c r="G39" s="116">
        <f t="shared" si="0"/>
        <v>0</v>
      </c>
      <c r="H39" s="112"/>
      <c r="I39" s="95"/>
    </row>
    <row r="40" spans="1:9" ht="15" customHeight="1">
      <c r="A40" s="95"/>
      <c r="B40" s="95"/>
      <c r="C40" s="95"/>
      <c r="D40" s="110"/>
      <c r="E40" s="110"/>
      <c r="F40" s="175" t="s">
        <v>121</v>
      </c>
      <c r="G40" s="175"/>
      <c r="H40" s="175"/>
      <c r="I40" s="95"/>
    </row>
    <row r="41" spans="1:9" ht="15" customHeight="1">
      <c r="A41" s="95"/>
      <c r="B41" s="95"/>
      <c r="C41" s="95"/>
      <c r="D41" s="95"/>
      <c r="E41" s="95"/>
      <c r="F41" s="175"/>
      <c r="G41" s="175"/>
      <c r="H41" s="175"/>
      <c r="I41" s="95"/>
    </row>
    <row r="42" spans="1:9" ht="15" customHeight="1">
      <c r="A42" s="95" t="s">
        <v>19</v>
      </c>
      <c r="B42" s="95"/>
      <c r="C42" s="95"/>
      <c r="D42" s="95"/>
      <c r="E42" s="95"/>
      <c r="F42" s="95"/>
      <c r="G42" s="95"/>
      <c r="H42" s="95"/>
      <c r="I42" s="95"/>
    </row>
    <row r="43" spans="1:9" ht="15" customHeight="1">
      <c r="A43" s="95"/>
      <c r="B43" s="119" t="s">
        <v>20</v>
      </c>
      <c r="C43" s="112"/>
      <c r="D43" s="112"/>
      <c r="E43" s="112"/>
      <c r="F43" s="120"/>
      <c r="G43" s="121"/>
      <c r="H43" s="121"/>
      <c r="I43" s="95"/>
    </row>
    <row r="44" spans="1:9" ht="15" customHeight="1">
      <c r="A44" s="95"/>
      <c r="B44" s="122" t="s">
        <v>21</v>
      </c>
      <c r="C44" s="163" t="s">
        <v>22</v>
      </c>
      <c r="D44" s="164"/>
      <c r="E44" s="163" t="s">
        <v>23</v>
      </c>
      <c r="F44" s="164"/>
      <c r="G44" s="123" t="s">
        <v>24</v>
      </c>
      <c r="H44" s="122" t="s">
        <v>25</v>
      </c>
      <c r="I44" s="95"/>
    </row>
    <row r="45" spans="1:9" ht="15" customHeight="1">
      <c r="A45" s="95"/>
      <c r="B45" s="169" t="s">
        <v>26</v>
      </c>
      <c r="C45" s="177">
        <v>7.2999999999999995E-2</v>
      </c>
      <c r="D45" s="178"/>
      <c r="E45" s="165">
        <v>32000</v>
      </c>
      <c r="F45" s="166"/>
      <c r="G45" s="124" t="s">
        <v>27</v>
      </c>
      <c r="H45" s="125" t="s">
        <v>28</v>
      </c>
      <c r="I45" s="95"/>
    </row>
    <row r="46" spans="1:9" ht="15" customHeight="1">
      <c r="A46" s="95"/>
      <c r="B46" s="169"/>
      <c r="C46" s="159">
        <f>IF(B13&lt;&gt;"",Sheet2!G25*Sheet2!K20/12,Sheet2!G25)</f>
        <v>0</v>
      </c>
      <c r="D46" s="160"/>
      <c r="E46" s="159">
        <f>IF(B13&lt;&gt;"",TRUNC(Sheet2!G26*Sheet2!K20/12),Sheet2!G26)</f>
        <v>0</v>
      </c>
      <c r="F46" s="160"/>
      <c r="G46" s="126">
        <f>IF(SUM(C46:F46)&gt;650000,650000,SUM(C46:F46))</f>
        <v>0</v>
      </c>
      <c r="H46" s="127">
        <v>650000</v>
      </c>
      <c r="I46" s="95"/>
    </row>
    <row r="47" spans="1:9" ht="15" customHeight="1">
      <c r="A47" s="95"/>
      <c r="B47" s="169" t="s">
        <v>29</v>
      </c>
      <c r="C47" s="161">
        <v>2.3199999999999998E-2</v>
      </c>
      <c r="D47" s="162"/>
      <c r="E47" s="165">
        <v>14000</v>
      </c>
      <c r="F47" s="166"/>
      <c r="G47" s="124" t="s">
        <v>27</v>
      </c>
      <c r="H47" s="125" t="s">
        <v>28</v>
      </c>
      <c r="I47" s="95"/>
    </row>
    <row r="48" spans="1:9" ht="15" customHeight="1">
      <c r="A48" s="95"/>
      <c r="B48" s="169"/>
      <c r="C48" s="159">
        <f>IF(B13&lt;&gt;"",Sheet2!H25*Sheet2!K20/12,Sheet2!H25)</f>
        <v>0</v>
      </c>
      <c r="D48" s="160"/>
      <c r="E48" s="159">
        <f>IF(B13&lt;&gt;"",TRUNC(Sheet2!H26*Sheet2!K20/12),Sheet2!H26)</f>
        <v>0</v>
      </c>
      <c r="F48" s="160"/>
      <c r="G48" s="126">
        <f>IF(SUM(C48:F48)&gt;220000,220000,SUM(C48:F48))</f>
        <v>0</v>
      </c>
      <c r="H48" s="127">
        <v>240000</v>
      </c>
      <c r="I48" s="95"/>
    </row>
    <row r="49" spans="1:9" ht="15" customHeight="1">
      <c r="A49" s="95"/>
      <c r="B49" s="169" t="s">
        <v>30</v>
      </c>
      <c r="C49" s="161">
        <v>2.2200000000000001E-2</v>
      </c>
      <c r="D49" s="162"/>
      <c r="E49" s="165">
        <v>15000</v>
      </c>
      <c r="F49" s="166"/>
      <c r="G49" s="124" t="s">
        <v>27</v>
      </c>
      <c r="H49" s="125" t="s">
        <v>28</v>
      </c>
      <c r="I49" s="95"/>
    </row>
    <row r="50" spans="1:9" ht="15" customHeight="1">
      <c r="A50" s="95"/>
      <c r="B50" s="169"/>
      <c r="C50" s="159">
        <f>IF(B13&lt;&gt;"",Sheet2!I25*Sheet2!K20/12,Sheet2!I25)</f>
        <v>0</v>
      </c>
      <c r="D50" s="160"/>
      <c r="E50" s="159">
        <f>IF(B13&lt;&gt;"",TRUNC(Sheet2!I26*Sheet2!K20/12),Sheet2!I26)</f>
        <v>0</v>
      </c>
      <c r="F50" s="160"/>
      <c r="G50" s="126">
        <f>IF(SUM(C50:F50)&gt;170000,170000,SUM(C50:F50))</f>
        <v>0</v>
      </c>
      <c r="H50" s="127">
        <v>170000</v>
      </c>
      <c r="I50" s="95"/>
    </row>
    <row r="51" spans="1:9" ht="15" customHeight="1">
      <c r="A51" s="95"/>
      <c r="B51" s="95"/>
      <c r="C51" s="95"/>
      <c r="D51" s="95"/>
      <c r="E51" s="95"/>
      <c r="F51" s="95"/>
      <c r="G51" s="95"/>
      <c r="H51" s="95"/>
      <c r="I51" s="95"/>
    </row>
    <row r="52" spans="1:9" ht="15" customHeight="1">
      <c r="A52" s="95"/>
      <c r="B52" s="95"/>
      <c r="C52" s="95"/>
      <c r="D52" s="95"/>
      <c r="E52" s="95"/>
      <c r="F52" s="95"/>
      <c r="G52" s="95"/>
      <c r="H52" s="95"/>
      <c r="I52" s="95"/>
    </row>
    <row r="53" spans="1:9" ht="15" customHeight="1">
      <c r="A53" s="95"/>
      <c r="B53" s="95"/>
      <c r="C53" s="95"/>
      <c r="D53" s="95"/>
      <c r="E53" s="95"/>
      <c r="F53" s="95"/>
      <c r="G53" s="95"/>
      <c r="H53" s="95"/>
      <c r="I53" s="95"/>
    </row>
    <row r="54" spans="1:9" ht="15" customHeight="1">
      <c r="A54" s="95"/>
      <c r="B54" s="95"/>
      <c r="C54" s="95"/>
      <c r="D54" s="95"/>
      <c r="E54" s="95"/>
      <c r="F54" s="95"/>
      <c r="G54" s="95"/>
      <c r="H54" s="95"/>
      <c r="I54" s="95"/>
    </row>
    <row r="55" spans="1:9" ht="15" customHeight="1">
      <c r="A55" s="128" t="s">
        <v>10</v>
      </c>
      <c r="B55" s="112"/>
      <c r="C55" s="112"/>
      <c r="D55" s="112"/>
      <c r="E55" s="112"/>
      <c r="F55" s="112"/>
      <c r="G55" s="112"/>
      <c r="H55" s="95"/>
      <c r="I55" s="95"/>
    </row>
    <row r="56" spans="1:9" ht="15" customHeight="1">
      <c r="A56" s="129" t="s">
        <v>11</v>
      </c>
      <c r="B56" s="112"/>
      <c r="C56" s="112"/>
      <c r="D56" s="112"/>
      <c r="E56" s="112"/>
      <c r="F56" s="112"/>
      <c r="G56" s="112"/>
      <c r="H56" s="95"/>
      <c r="I56" s="95"/>
    </row>
    <row r="57" spans="1:9" ht="15" customHeight="1">
      <c r="A57" s="129" t="s">
        <v>112</v>
      </c>
      <c r="B57" s="112"/>
      <c r="C57" s="112"/>
      <c r="D57" s="112"/>
      <c r="E57" s="112"/>
      <c r="F57" s="112"/>
      <c r="G57" s="112"/>
      <c r="H57" s="95"/>
      <c r="I57" s="95"/>
    </row>
    <row r="58" spans="1:9" ht="15" customHeight="1">
      <c r="A58" s="95" t="s">
        <v>109</v>
      </c>
      <c r="B58" s="112"/>
      <c r="C58" s="112"/>
      <c r="D58" s="112"/>
      <c r="E58" s="112"/>
      <c r="F58" s="112"/>
      <c r="G58" s="112"/>
      <c r="H58" s="95"/>
      <c r="I58" s="95"/>
    </row>
    <row r="59" spans="1:9" ht="15" customHeight="1">
      <c r="A59" s="95" t="s">
        <v>111</v>
      </c>
      <c r="B59" s="112"/>
      <c r="C59" s="112"/>
      <c r="D59" s="112"/>
      <c r="E59" s="112"/>
      <c r="F59" s="112"/>
      <c r="G59" s="112"/>
      <c r="H59" s="95"/>
      <c r="I59" s="95"/>
    </row>
    <row r="60" spans="1:9" ht="15" customHeight="1">
      <c r="A60" s="129" t="s">
        <v>12</v>
      </c>
      <c r="B60" s="112"/>
      <c r="C60" s="112"/>
      <c r="D60" s="112"/>
      <c r="E60" s="112"/>
      <c r="F60" s="112"/>
      <c r="G60" s="112"/>
      <c r="H60" s="95"/>
      <c r="I60" s="95"/>
    </row>
    <row r="61" spans="1:9" ht="15" customHeight="1">
      <c r="A61" s="129" t="s">
        <v>13</v>
      </c>
      <c r="B61" s="129"/>
      <c r="C61" s="112"/>
      <c r="D61" s="112"/>
      <c r="E61" s="112"/>
      <c r="F61" s="112"/>
      <c r="G61" s="112"/>
      <c r="H61" s="95"/>
      <c r="I61" s="95"/>
    </row>
    <row r="62" spans="1:9" ht="15" customHeight="1">
      <c r="A62" s="129" t="s">
        <v>113</v>
      </c>
      <c r="B62" s="112"/>
      <c r="C62" s="112"/>
      <c r="D62" s="112"/>
      <c r="E62" s="112"/>
      <c r="F62" s="112"/>
      <c r="G62" s="112"/>
      <c r="H62" s="95"/>
      <c r="I62" s="95"/>
    </row>
    <row r="63" spans="1:9" ht="15" customHeight="1">
      <c r="A63" s="129" t="s">
        <v>14</v>
      </c>
      <c r="B63" s="112"/>
      <c r="C63" s="112"/>
      <c r="D63" s="112"/>
      <c r="E63" s="112"/>
      <c r="F63" s="112"/>
      <c r="G63" s="112"/>
      <c r="H63" s="95"/>
      <c r="I63" s="95"/>
    </row>
    <row r="64" spans="1:9" ht="15" customHeight="1">
      <c r="A64" s="129" t="s">
        <v>119</v>
      </c>
      <c r="B64" s="112"/>
      <c r="C64" s="112"/>
      <c r="D64" s="112"/>
      <c r="E64" s="112"/>
      <c r="F64" s="112"/>
      <c r="G64" s="112"/>
      <c r="H64" s="95"/>
      <c r="I64" s="95"/>
    </row>
    <row r="65" spans="1:9" ht="15" customHeight="1">
      <c r="A65" s="129" t="s">
        <v>120</v>
      </c>
      <c r="B65" s="112"/>
      <c r="C65" s="112"/>
      <c r="D65" s="112"/>
      <c r="E65" s="112"/>
      <c r="F65" s="112"/>
      <c r="G65" s="112"/>
      <c r="H65" s="95"/>
      <c r="I65" s="95"/>
    </row>
    <row r="66" spans="1:9" ht="15" customHeight="1">
      <c r="A66" s="129" t="s">
        <v>15</v>
      </c>
      <c r="B66" s="130"/>
      <c r="C66" s="130"/>
      <c r="D66" s="130"/>
      <c r="E66" s="130"/>
      <c r="F66" s="130"/>
      <c r="G66" s="130"/>
      <c r="H66" s="95"/>
      <c r="I66" s="95"/>
    </row>
    <row r="67" spans="1:9" ht="15" customHeight="1">
      <c r="A67" s="131" t="s">
        <v>16</v>
      </c>
      <c r="B67" s="130"/>
      <c r="C67" s="130"/>
      <c r="D67" s="130"/>
      <c r="E67" s="130"/>
      <c r="F67" s="130"/>
      <c r="G67" s="130"/>
      <c r="H67" s="95"/>
      <c r="I67" s="95"/>
    </row>
    <row r="68" spans="1:9" ht="15" customHeight="1">
      <c r="A68" s="129" t="s">
        <v>17</v>
      </c>
      <c r="B68" s="130"/>
      <c r="C68" s="130"/>
      <c r="D68" s="130"/>
      <c r="E68" s="130"/>
      <c r="F68" s="130"/>
      <c r="G68" s="130"/>
      <c r="H68" s="95"/>
      <c r="I68" s="95"/>
    </row>
  </sheetData>
  <mergeCells count="28">
    <mergeCell ref="A1:J2"/>
    <mergeCell ref="C27:D27"/>
    <mergeCell ref="B45:B46"/>
    <mergeCell ref="B47:B48"/>
    <mergeCell ref="B49:B50"/>
    <mergeCell ref="E16:G16"/>
    <mergeCell ref="B17:B18"/>
    <mergeCell ref="F29:H30"/>
    <mergeCell ref="F40:H41"/>
    <mergeCell ref="A9:J9"/>
    <mergeCell ref="C44:D44"/>
    <mergeCell ref="C45:D45"/>
    <mergeCell ref="C46:D46"/>
    <mergeCell ref="C48:D48"/>
    <mergeCell ref="C50:D50"/>
    <mergeCell ref="C47:D47"/>
    <mergeCell ref="C32:D32"/>
    <mergeCell ref="C33:D33"/>
    <mergeCell ref="C34:D34"/>
    <mergeCell ref="C35:D35"/>
    <mergeCell ref="E50:F50"/>
    <mergeCell ref="C49:D49"/>
    <mergeCell ref="E44:F44"/>
    <mergeCell ref="E45:F45"/>
    <mergeCell ref="E46:F46"/>
    <mergeCell ref="E47:F47"/>
    <mergeCell ref="E48:F48"/>
    <mergeCell ref="E49:F49"/>
  </mergeCells>
  <phoneticPr fontId="3"/>
  <dataValidations count="4">
    <dataValidation allowBlank="1" showInputMessage="1" showErrorMessage="1" sqref="A1 C19:E26 K1:AHT3 G19:G26">
      <formula1>0</formula1>
      <formula2>0</formula2>
    </dataValidation>
    <dataValidation type="list" allowBlank="1" showErrorMessage="1" sqref="B19:B26">
      <formula1>"0歳～6歳,7歳～39歳,40歳～64歳,65歳～74歳"</formula1>
    </dataValidation>
    <dataValidation type="list" allowBlank="1" showInputMessage="1" showErrorMessage="1" sqref="B13">
      <formula1>"1か月,2か月,3か月,4か月,5か月,6か月,7か月,8か月,9か月,10か月,11か月,12か月"</formula1>
    </dataValidation>
    <dataValidation type="list" allowBlank="1" showInputMessage="1" showErrorMessage="1" sqref="F19:F26">
      <formula1>"有,無"</formula1>
    </dataValidation>
  </dataValidations>
  <pageMargins left="0.7" right="0.7" top="0.75" bottom="0.75" header="0.3" footer="0.3"/>
  <pageSetup paperSize="9" scale="74"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46"/>
  <sheetViews>
    <sheetView workbookViewId="0">
      <selection activeCell="D6" sqref="D6"/>
    </sheetView>
  </sheetViews>
  <sheetFormatPr defaultRowHeight="13.2"/>
  <cols>
    <col min="2" max="2" width="26" bestFit="1" customWidth="1"/>
    <col min="3" max="3" width="15.109375" bestFit="1" customWidth="1"/>
    <col min="4" max="4" width="19.109375" customWidth="1"/>
    <col min="5" max="5" width="15.88671875" customWidth="1"/>
    <col min="6" max="6" width="15.44140625" customWidth="1"/>
    <col min="7" max="7" width="19.109375" customWidth="1"/>
    <col min="8" max="8" width="17.44140625" bestFit="1" customWidth="1"/>
    <col min="9" max="9" width="18" customWidth="1"/>
    <col min="10" max="10" width="14.33203125" customWidth="1"/>
    <col min="11" max="11" width="15.109375" bestFit="1" customWidth="1"/>
    <col min="12" max="12" width="15.109375" customWidth="1"/>
    <col min="13" max="13" width="13.109375" bestFit="1" customWidth="1"/>
    <col min="14" max="14" width="14.33203125" customWidth="1"/>
    <col min="15" max="15" width="13.109375" bestFit="1" customWidth="1"/>
    <col min="16" max="16" width="14.77734375" customWidth="1"/>
    <col min="17" max="17" width="14.109375" bestFit="1" customWidth="1"/>
    <col min="18" max="18" width="12.44140625" bestFit="1" customWidth="1"/>
    <col min="19" max="19" width="11.6640625" bestFit="1" customWidth="1"/>
    <col min="20" max="20" width="12.44140625" bestFit="1" customWidth="1"/>
    <col min="21" max="21" width="9.77734375" customWidth="1"/>
    <col min="22" max="22" width="16.33203125" customWidth="1"/>
    <col min="24" max="24" width="20.33203125" customWidth="1"/>
    <col min="25" max="25" width="17.109375" bestFit="1" customWidth="1"/>
    <col min="26" max="26" width="16.109375" customWidth="1"/>
    <col min="27" max="31" width="17.109375" bestFit="1" customWidth="1"/>
    <col min="32" max="33" width="17.109375" customWidth="1"/>
    <col min="258" max="258" width="26" bestFit="1" customWidth="1"/>
    <col min="259" max="259" width="15.109375" bestFit="1" customWidth="1"/>
    <col min="260" max="260" width="19.109375" customWidth="1"/>
    <col min="261" max="261" width="15.88671875" customWidth="1"/>
    <col min="262" max="262" width="15.44140625" customWidth="1"/>
    <col min="263" max="263" width="19.109375" customWidth="1"/>
    <col min="264" max="264" width="17.44140625" bestFit="1" customWidth="1"/>
    <col min="265" max="265" width="18" customWidth="1"/>
    <col min="266" max="266" width="14.33203125" customWidth="1"/>
    <col min="267" max="267" width="15.109375" bestFit="1" customWidth="1"/>
    <col min="268" max="268" width="15.109375" customWidth="1"/>
    <col min="269" max="269" width="13.109375" bestFit="1" customWidth="1"/>
    <col min="270" max="270" width="14.33203125" customWidth="1"/>
    <col min="271" max="271" width="13.109375" bestFit="1" customWidth="1"/>
    <col min="272" max="272" width="14.77734375" customWidth="1"/>
    <col min="273" max="273" width="14.109375" bestFit="1" customWidth="1"/>
    <col min="274" max="274" width="12.44140625" bestFit="1" customWidth="1"/>
    <col min="275" max="275" width="11.6640625" bestFit="1" customWidth="1"/>
    <col min="276" max="276" width="12.44140625" bestFit="1" customWidth="1"/>
    <col min="277" max="277" width="9.77734375" customWidth="1"/>
    <col min="278" max="278" width="16.33203125" customWidth="1"/>
    <col min="280" max="280" width="20.33203125" customWidth="1"/>
    <col min="281" max="281" width="17.109375" bestFit="1" customWidth="1"/>
    <col min="282" max="282" width="16.109375" customWidth="1"/>
    <col min="283" max="287" width="17.109375" bestFit="1" customWidth="1"/>
    <col min="288" max="289" width="17.109375" customWidth="1"/>
    <col min="514" max="514" width="26" bestFit="1" customWidth="1"/>
    <col min="515" max="515" width="15.109375" bestFit="1" customWidth="1"/>
    <col min="516" max="516" width="19.109375" customWidth="1"/>
    <col min="517" max="517" width="15.88671875" customWidth="1"/>
    <col min="518" max="518" width="15.44140625" customWidth="1"/>
    <col min="519" max="519" width="19.109375" customWidth="1"/>
    <col min="520" max="520" width="17.44140625" bestFit="1" customWidth="1"/>
    <col min="521" max="521" width="18" customWidth="1"/>
    <col min="522" max="522" width="14.33203125" customWidth="1"/>
    <col min="523" max="523" width="15.109375" bestFit="1" customWidth="1"/>
    <col min="524" max="524" width="15.109375" customWidth="1"/>
    <col min="525" max="525" width="13.109375" bestFit="1" customWidth="1"/>
    <col min="526" max="526" width="14.33203125" customWidth="1"/>
    <col min="527" max="527" width="13.109375" bestFit="1" customWidth="1"/>
    <col min="528" max="528" width="14.77734375" customWidth="1"/>
    <col min="529" max="529" width="14.109375" bestFit="1" customWidth="1"/>
    <col min="530" max="530" width="12.44140625" bestFit="1" customWidth="1"/>
    <col min="531" max="531" width="11.6640625" bestFit="1" customWidth="1"/>
    <col min="532" max="532" width="12.44140625" bestFit="1" customWidth="1"/>
    <col min="533" max="533" width="9.77734375" customWidth="1"/>
    <col min="534" max="534" width="16.33203125" customWidth="1"/>
    <col min="536" max="536" width="20.33203125" customWidth="1"/>
    <col min="537" max="537" width="17.109375" bestFit="1" customWidth="1"/>
    <col min="538" max="538" width="16.109375" customWidth="1"/>
    <col min="539" max="543" width="17.109375" bestFit="1" customWidth="1"/>
    <col min="544" max="545" width="17.109375" customWidth="1"/>
    <col min="770" max="770" width="26" bestFit="1" customWidth="1"/>
    <col min="771" max="771" width="15.109375" bestFit="1" customWidth="1"/>
    <col min="772" max="772" width="19.109375" customWidth="1"/>
    <col min="773" max="773" width="15.88671875" customWidth="1"/>
    <col min="774" max="774" width="15.44140625" customWidth="1"/>
    <col min="775" max="775" width="19.109375" customWidth="1"/>
    <col min="776" max="776" width="17.44140625" bestFit="1" customWidth="1"/>
    <col min="777" max="777" width="18" customWidth="1"/>
    <col min="778" max="778" width="14.33203125" customWidth="1"/>
    <col min="779" max="779" width="15.109375" bestFit="1" customWidth="1"/>
    <col min="780" max="780" width="15.109375" customWidth="1"/>
    <col min="781" max="781" width="13.109375" bestFit="1" customWidth="1"/>
    <col min="782" max="782" width="14.33203125" customWidth="1"/>
    <col min="783" max="783" width="13.109375" bestFit="1" customWidth="1"/>
    <col min="784" max="784" width="14.77734375" customWidth="1"/>
    <col min="785" max="785" width="14.109375" bestFit="1" customWidth="1"/>
    <col min="786" max="786" width="12.44140625" bestFit="1" customWidth="1"/>
    <col min="787" max="787" width="11.6640625" bestFit="1" customWidth="1"/>
    <col min="788" max="788" width="12.44140625" bestFit="1" customWidth="1"/>
    <col min="789" max="789" width="9.77734375" customWidth="1"/>
    <col min="790" max="790" width="16.33203125" customWidth="1"/>
    <col min="792" max="792" width="20.33203125" customWidth="1"/>
    <col min="793" max="793" width="17.109375" bestFit="1" customWidth="1"/>
    <col min="794" max="794" width="16.109375" customWidth="1"/>
    <col min="795" max="799" width="17.109375" bestFit="1" customWidth="1"/>
    <col min="800" max="801" width="17.109375" customWidth="1"/>
    <col min="1026" max="1026" width="26" bestFit="1" customWidth="1"/>
    <col min="1027" max="1027" width="15.109375" bestFit="1" customWidth="1"/>
    <col min="1028" max="1028" width="19.109375" customWidth="1"/>
    <col min="1029" max="1029" width="15.88671875" customWidth="1"/>
    <col min="1030" max="1030" width="15.44140625" customWidth="1"/>
    <col min="1031" max="1031" width="19.109375" customWidth="1"/>
    <col min="1032" max="1032" width="17.44140625" bestFit="1" customWidth="1"/>
    <col min="1033" max="1033" width="18" customWidth="1"/>
    <col min="1034" max="1034" width="14.33203125" customWidth="1"/>
    <col min="1035" max="1035" width="15.109375" bestFit="1" customWidth="1"/>
    <col min="1036" max="1036" width="15.109375" customWidth="1"/>
    <col min="1037" max="1037" width="13.109375" bestFit="1" customWidth="1"/>
    <col min="1038" max="1038" width="14.33203125" customWidth="1"/>
    <col min="1039" max="1039" width="13.109375" bestFit="1" customWidth="1"/>
    <col min="1040" max="1040" width="14.77734375" customWidth="1"/>
    <col min="1041" max="1041" width="14.109375" bestFit="1" customWidth="1"/>
    <col min="1042" max="1042" width="12.44140625" bestFit="1" customWidth="1"/>
    <col min="1043" max="1043" width="11.6640625" bestFit="1" customWidth="1"/>
    <col min="1044" max="1044" width="12.44140625" bestFit="1" customWidth="1"/>
    <col min="1045" max="1045" width="9.77734375" customWidth="1"/>
    <col min="1046" max="1046" width="16.33203125" customWidth="1"/>
    <col min="1048" max="1048" width="20.33203125" customWidth="1"/>
    <col min="1049" max="1049" width="17.109375" bestFit="1" customWidth="1"/>
    <col min="1050" max="1050" width="16.109375" customWidth="1"/>
    <col min="1051" max="1055" width="17.109375" bestFit="1" customWidth="1"/>
    <col min="1056" max="1057" width="17.109375" customWidth="1"/>
    <col min="1282" max="1282" width="26" bestFit="1" customWidth="1"/>
    <col min="1283" max="1283" width="15.109375" bestFit="1" customWidth="1"/>
    <col min="1284" max="1284" width="19.109375" customWidth="1"/>
    <col min="1285" max="1285" width="15.88671875" customWidth="1"/>
    <col min="1286" max="1286" width="15.44140625" customWidth="1"/>
    <col min="1287" max="1287" width="19.109375" customWidth="1"/>
    <col min="1288" max="1288" width="17.44140625" bestFit="1" customWidth="1"/>
    <col min="1289" max="1289" width="18" customWidth="1"/>
    <col min="1290" max="1290" width="14.33203125" customWidth="1"/>
    <col min="1291" max="1291" width="15.109375" bestFit="1" customWidth="1"/>
    <col min="1292" max="1292" width="15.109375" customWidth="1"/>
    <col min="1293" max="1293" width="13.109375" bestFit="1" customWidth="1"/>
    <col min="1294" max="1294" width="14.33203125" customWidth="1"/>
    <col min="1295" max="1295" width="13.109375" bestFit="1" customWidth="1"/>
    <col min="1296" max="1296" width="14.77734375" customWidth="1"/>
    <col min="1297" max="1297" width="14.109375" bestFit="1" customWidth="1"/>
    <col min="1298" max="1298" width="12.44140625" bestFit="1" customWidth="1"/>
    <col min="1299" max="1299" width="11.6640625" bestFit="1" customWidth="1"/>
    <col min="1300" max="1300" width="12.44140625" bestFit="1" customWidth="1"/>
    <col min="1301" max="1301" width="9.77734375" customWidth="1"/>
    <col min="1302" max="1302" width="16.33203125" customWidth="1"/>
    <col min="1304" max="1304" width="20.33203125" customWidth="1"/>
    <col min="1305" max="1305" width="17.109375" bestFit="1" customWidth="1"/>
    <col min="1306" max="1306" width="16.109375" customWidth="1"/>
    <col min="1307" max="1311" width="17.109375" bestFit="1" customWidth="1"/>
    <col min="1312" max="1313" width="17.109375" customWidth="1"/>
    <col min="1538" max="1538" width="26" bestFit="1" customWidth="1"/>
    <col min="1539" max="1539" width="15.109375" bestFit="1" customWidth="1"/>
    <col min="1540" max="1540" width="19.109375" customWidth="1"/>
    <col min="1541" max="1541" width="15.88671875" customWidth="1"/>
    <col min="1542" max="1542" width="15.44140625" customWidth="1"/>
    <col min="1543" max="1543" width="19.109375" customWidth="1"/>
    <col min="1544" max="1544" width="17.44140625" bestFit="1" customWidth="1"/>
    <col min="1545" max="1545" width="18" customWidth="1"/>
    <col min="1546" max="1546" width="14.33203125" customWidth="1"/>
    <col min="1547" max="1547" width="15.109375" bestFit="1" customWidth="1"/>
    <col min="1548" max="1548" width="15.109375" customWidth="1"/>
    <col min="1549" max="1549" width="13.109375" bestFit="1" customWidth="1"/>
    <col min="1550" max="1550" width="14.33203125" customWidth="1"/>
    <col min="1551" max="1551" width="13.109375" bestFit="1" customWidth="1"/>
    <col min="1552" max="1552" width="14.77734375" customWidth="1"/>
    <col min="1553" max="1553" width="14.109375" bestFit="1" customWidth="1"/>
    <col min="1554" max="1554" width="12.44140625" bestFit="1" customWidth="1"/>
    <col min="1555" max="1555" width="11.6640625" bestFit="1" customWidth="1"/>
    <col min="1556" max="1556" width="12.44140625" bestFit="1" customWidth="1"/>
    <col min="1557" max="1557" width="9.77734375" customWidth="1"/>
    <col min="1558" max="1558" width="16.33203125" customWidth="1"/>
    <col min="1560" max="1560" width="20.33203125" customWidth="1"/>
    <col min="1561" max="1561" width="17.109375" bestFit="1" customWidth="1"/>
    <col min="1562" max="1562" width="16.109375" customWidth="1"/>
    <col min="1563" max="1567" width="17.109375" bestFit="1" customWidth="1"/>
    <col min="1568" max="1569" width="17.109375" customWidth="1"/>
    <col min="1794" max="1794" width="26" bestFit="1" customWidth="1"/>
    <col min="1795" max="1795" width="15.109375" bestFit="1" customWidth="1"/>
    <col min="1796" max="1796" width="19.109375" customWidth="1"/>
    <col min="1797" max="1797" width="15.88671875" customWidth="1"/>
    <col min="1798" max="1798" width="15.44140625" customWidth="1"/>
    <col min="1799" max="1799" width="19.109375" customWidth="1"/>
    <col min="1800" max="1800" width="17.44140625" bestFit="1" customWidth="1"/>
    <col min="1801" max="1801" width="18" customWidth="1"/>
    <col min="1802" max="1802" width="14.33203125" customWidth="1"/>
    <col min="1803" max="1803" width="15.109375" bestFit="1" customWidth="1"/>
    <col min="1804" max="1804" width="15.109375" customWidth="1"/>
    <col min="1805" max="1805" width="13.109375" bestFit="1" customWidth="1"/>
    <col min="1806" max="1806" width="14.33203125" customWidth="1"/>
    <col min="1807" max="1807" width="13.109375" bestFit="1" customWidth="1"/>
    <col min="1808" max="1808" width="14.77734375" customWidth="1"/>
    <col min="1809" max="1809" width="14.109375" bestFit="1" customWidth="1"/>
    <col min="1810" max="1810" width="12.44140625" bestFit="1" customWidth="1"/>
    <col min="1811" max="1811" width="11.6640625" bestFit="1" customWidth="1"/>
    <col min="1812" max="1812" width="12.44140625" bestFit="1" customWidth="1"/>
    <col min="1813" max="1813" width="9.77734375" customWidth="1"/>
    <col min="1814" max="1814" width="16.33203125" customWidth="1"/>
    <col min="1816" max="1816" width="20.33203125" customWidth="1"/>
    <col min="1817" max="1817" width="17.109375" bestFit="1" customWidth="1"/>
    <col min="1818" max="1818" width="16.109375" customWidth="1"/>
    <col min="1819" max="1823" width="17.109375" bestFit="1" customWidth="1"/>
    <col min="1824" max="1825" width="17.109375" customWidth="1"/>
    <col min="2050" max="2050" width="26" bestFit="1" customWidth="1"/>
    <col min="2051" max="2051" width="15.109375" bestFit="1" customWidth="1"/>
    <col min="2052" max="2052" width="19.109375" customWidth="1"/>
    <col min="2053" max="2053" width="15.88671875" customWidth="1"/>
    <col min="2054" max="2054" width="15.44140625" customWidth="1"/>
    <col min="2055" max="2055" width="19.109375" customWidth="1"/>
    <col min="2056" max="2056" width="17.44140625" bestFit="1" customWidth="1"/>
    <col min="2057" max="2057" width="18" customWidth="1"/>
    <col min="2058" max="2058" width="14.33203125" customWidth="1"/>
    <col min="2059" max="2059" width="15.109375" bestFit="1" customWidth="1"/>
    <col min="2060" max="2060" width="15.109375" customWidth="1"/>
    <col min="2061" max="2061" width="13.109375" bestFit="1" customWidth="1"/>
    <col min="2062" max="2062" width="14.33203125" customWidth="1"/>
    <col min="2063" max="2063" width="13.109375" bestFit="1" customWidth="1"/>
    <col min="2064" max="2064" width="14.77734375" customWidth="1"/>
    <col min="2065" max="2065" width="14.109375" bestFit="1" customWidth="1"/>
    <col min="2066" max="2066" width="12.44140625" bestFit="1" customWidth="1"/>
    <col min="2067" max="2067" width="11.6640625" bestFit="1" customWidth="1"/>
    <col min="2068" max="2068" width="12.44140625" bestFit="1" customWidth="1"/>
    <col min="2069" max="2069" width="9.77734375" customWidth="1"/>
    <col min="2070" max="2070" width="16.33203125" customWidth="1"/>
    <col min="2072" max="2072" width="20.33203125" customWidth="1"/>
    <col min="2073" max="2073" width="17.109375" bestFit="1" customWidth="1"/>
    <col min="2074" max="2074" width="16.109375" customWidth="1"/>
    <col min="2075" max="2079" width="17.109375" bestFit="1" customWidth="1"/>
    <col min="2080" max="2081" width="17.109375" customWidth="1"/>
    <col min="2306" max="2306" width="26" bestFit="1" customWidth="1"/>
    <col min="2307" max="2307" width="15.109375" bestFit="1" customWidth="1"/>
    <col min="2308" max="2308" width="19.109375" customWidth="1"/>
    <col min="2309" max="2309" width="15.88671875" customWidth="1"/>
    <col min="2310" max="2310" width="15.44140625" customWidth="1"/>
    <col min="2311" max="2311" width="19.109375" customWidth="1"/>
    <col min="2312" max="2312" width="17.44140625" bestFit="1" customWidth="1"/>
    <col min="2313" max="2313" width="18" customWidth="1"/>
    <col min="2314" max="2314" width="14.33203125" customWidth="1"/>
    <col min="2315" max="2315" width="15.109375" bestFit="1" customWidth="1"/>
    <col min="2316" max="2316" width="15.109375" customWidth="1"/>
    <col min="2317" max="2317" width="13.109375" bestFit="1" customWidth="1"/>
    <col min="2318" max="2318" width="14.33203125" customWidth="1"/>
    <col min="2319" max="2319" width="13.109375" bestFit="1" customWidth="1"/>
    <col min="2320" max="2320" width="14.77734375" customWidth="1"/>
    <col min="2321" max="2321" width="14.109375" bestFit="1" customWidth="1"/>
    <col min="2322" max="2322" width="12.44140625" bestFit="1" customWidth="1"/>
    <col min="2323" max="2323" width="11.6640625" bestFit="1" customWidth="1"/>
    <col min="2324" max="2324" width="12.44140625" bestFit="1" customWidth="1"/>
    <col min="2325" max="2325" width="9.77734375" customWidth="1"/>
    <col min="2326" max="2326" width="16.33203125" customWidth="1"/>
    <col min="2328" max="2328" width="20.33203125" customWidth="1"/>
    <col min="2329" max="2329" width="17.109375" bestFit="1" customWidth="1"/>
    <col min="2330" max="2330" width="16.109375" customWidth="1"/>
    <col min="2331" max="2335" width="17.109375" bestFit="1" customWidth="1"/>
    <col min="2336" max="2337" width="17.109375" customWidth="1"/>
    <col min="2562" max="2562" width="26" bestFit="1" customWidth="1"/>
    <col min="2563" max="2563" width="15.109375" bestFit="1" customWidth="1"/>
    <col min="2564" max="2564" width="19.109375" customWidth="1"/>
    <col min="2565" max="2565" width="15.88671875" customWidth="1"/>
    <col min="2566" max="2566" width="15.44140625" customWidth="1"/>
    <col min="2567" max="2567" width="19.109375" customWidth="1"/>
    <col min="2568" max="2568" width="17.44140625" bestFit="1" customWidth="1"/>
    <col min="2569" max="2569" width="18" customWidth="1"/>
    <col min="2570" max="2570" width="14.33203125" customWidth="1"/>
    <col min="2571" max="2571" width="15.109375" bestFit="1" customWidth="1"/>
    <col min="2572" max="2572" width="15.109375" customWidth="1"/>
    <col min="2573" max="2573" width="13.109375" bestFit="1" customWidth="1"/>
    <col min="2574" max="2574" width="14.33203125" customWidth="1"/>
    <col min="2575" max="2575" width="13.109375" bestFit="1" customWidth="1"/>
    <col min="2576" max="2576" width="14.77734375" customWidth="1"/>
    <col min="2577" max="2577" width="14.109375" bestFit="1" customWidth="1"/>
    <col min="2578" max="2578" width="12.44140625" bestFit="1" customWidth="1"/>
    <col min="2579" max="2579" width="11.6640625" bestFit="1" customWidth="1"/>
    <col min="2580" max="2580" width="12.44140625" bestFit="1" customWidth="1"/>
    <col min="2581" max="2581" width="9.77734375" customWidth="1"/>
    <col min="2582" max="2582" width="16.33203125" customWidth="1"/>
    <col min="2584" max="2584" width="20.33203125" customWidth="1"/>
    <col min="2585" max="2585" width="17.109375" bestFit="1" customWidth="1"/>
    <col min="2586" max="2586" width="16.109375" customWidth="1"/>
    <col min="2587" max="2591" width="17.109375" bestFit="1" customWidth="1"/>
    <col min="2592" max="2593" width="17.109375" customWidth="1"/>
    <col min="2818" max="2818" width="26" bestFit="1" customWidth="1"/>
    <col min="2819" max="2819" width="15.109375" bestFit="1" customWidth="1"/>
    <col min="2820" max="2820" width="19.109375" customWidth="1"/>
    <col min="2821" max="2821" width="15.88671875" customWidth="1"/>
    <col min="2822" max="2822" width="15.44140625" customWidth="1"/>
    <col min="2823" max="2823" width="19.109375" customWidth="1"/>
    <col min="2824" max="2824" width="17.44140625" bestFit="1" customWidth="1"/>
    <col min="2825" max="2825" width="18" customWidth="1"/>
    <col min="2826" max="2826" width="14.33203125" customWidth="1"/>
    <col min="2827" max="2827" width="15.109375" bestFit="1" customWidth="1"/>
    <col min="2828" max="2828" width="15.109375" customWidth="1"/>
    <col min="2829" max="2829" width="13.109375" bestFit="1" customWidth="1"/>
    <col min="2830" max="2830" width="14.33203125" customWidth="1"/>
    <col min="2831" max="2831" width="13.109375" bestFit="1" customWidth="1"/>
    <col min="2832" max="2832" width="14.77734375" customWidth="1"/>
    <col min="2833" max="2833" width="14.109375" bestFit="1" customWidth="1"/>
    <col min="2834" max="2834" width="12.44140625" bestFit="1" customWidth="1"/>
    <col min="2835" max="2835" width="11.6640625" bestFit="1" customWidth="1"/>
    <col min="2836" max="2836" width="12.44140625" bestFit="1" customWidth="1"/>
    <col min="2837" max="2837" width="9.77734375" customWidth="1"/>
    <col min="2838" max="2838" width="16.33203125" customWidth="1"/>
    <col min="2840" max="2840" width="20.33203125" customWidth="1"/>
    <col min="2841" max="2841" width="17.109375" bestFit="1" customWidth="1"/>
    <col min="2842" max="2842" width="16.109375" customWidth="1"/>
    <col min="2843" max="2847" width="17.109375" bestFit="1" customWidth="1"/>
    <col min="2848" max="2849" width="17.109375" customWidth="1"/>
    <col min="3074" max="3074" width="26" bestFit="1" customWidth="1"/>
    <col min="3075" max="3075" width="15.109375" bestFit="1" customWidth="1"/>
    <col min="3076" max="3076" width="19.109375" customWidth="1"/>
    <col min="3077" max="3077" width="15.88671875" customWidth="1"/>
    <col min="3078" max="3078" width="15.44140625" customWidth="1"/>
    <col min="3079" max="3079" width="19.109375" customWidth="1"/>
    <col min="3080" max="3080" width="17.44140625" bestFit="1" customWidth="1"/>
    <col min="3081" max="3081" width="18" customWidth="1"/>
    <col min="3082" max="3082" width="14.33203125" customWidth="1"/>
    <col min="3083" max="3083" width="15.109375" bestFit="1" customWidth="1"/>
    <col min="3084" max="3084" width="15.109375" customWidth="1"/>
    <col min="3085" max="3085" width="13.109375" bestFit="1" customWidth="1"/>
    <col min="3086" max="3086" width="14.33203125" customWidth="1"/>
    <col min="3087" max="3087" width="13.109375" bestFit="1" customWidth="1"/>
    <col min="3088" max="3088" width="14.77734375" customWidth="1"/>
    <col min="3089" max="3089" width="14.109375" bestFit="1" customWidth="1"/>
    <col min="3090" max="3090" width="12.44140625" bestFit="1" customWidth="1"/>
    <col min="3091" max="3091" width="11.6640625" bestFit="1" customWidth="1"/>
    <col min="3092" max="3092" width="12.44140625" bestFit="1" customWidth="1"/>
    <col min="3093" max="3093" width="9.77734375" customWidth="1"/>
    <col min="3094" max="3094" width="16.33203125" customWidth="1"/>
    <col min="3096" max="3096" width="20.33203125" customWidth="1"/>
    <col min="3097" max="3097" width="17.109375" bestFit="1" customWidth="1"/>
    <col min="3098" max="3098" width="16.109375" customWidth="1"/>
    <col min="3099" max="3103" width="17.109375" bestFit="1" customWidth="1"/>
    <col min="3104" max="3105" width="17.109375" customWidth="1"/>
    <col min="3330" max="3330" width="26" bestFit="1" customWidth="1"/>
    <col min="3331" max="3331" width="15.109375" bestFit="1" customWidth="1"/>
    <col min="3332" max="3332" width="19.109375" customWidth="1"/>
    <col min="3333" max="3333" width="15.88671875" customWidth="1"/>
    <col min="3334" max="3334" width="15.44140625" customWidth="1"/>
    <col min="3335" max="3335" width="19.109375" customWidth="1"/>
    <col min="3336" max="3336" width="17.44140625" bestFit="1" customWidth="1"/>
    <col min="3337" max="3337" width="18" customWidth="1"/>
    <col min="3338" max="3338" width="14.33203125" customWidth="1"/>
    <col min="3339" max="3339" width="15.109375" bestFit="1" customWidth="1"/>
    <col min="3340" max="3340" width="15.109375" customWidth="1"/>
    <col min="3341" max="3341" width="13.109375" bestFit="1" customWidth="1"/>
    <col min="3342" max="3342" width="14.33203125" customWidth="1"/>
    <col min="3343" max="3343" width="13.109375" bestFit="1" customWidth="1"/>
    <col min="3344" max="3344" width="14.77734375" customWidth="1"/>
    <col min="3345" max="3345" width="14.109375" bestFit="1" customWidth="1"/>
    <col min="3346" max="3346" width="12.44140625" bestFit="1" customWidth="1"/>
    <col min="3347" max="3347" width="11.6640625" bestFit="1" customWidth="1"/>
    <col min="3348" max="3348" width="12.44140625" bestFit="1" customWidth="1"/>
    <col min="3349" max="3349" width="9.77734375" customWidth="1"/>
    <col min="3350" max="3350" width="16.33203125" customWidth="1"/>
    <col min="3352" max="3352" width="20.33203125" customWidth="1"/>
    <col min="3353" max="3353" width="17.109375" bestFit="1" customWidth="1"/>
    <col min="3354" max="3354" width="16.109375" customWidth="1"/>
    <col min="3355" max="3359" width="17.109375" bestFit="1" customWidth="1"/>
    <col min="3360" max="3361" width="17.109375" customWidth="1"/>
    <col min="3586" max="3586" width="26" bestFit="1" customWidth="1"/>
    <col min="3587" max="3587" width="15.109375" bestFit="1" customWidth="1"/>
    <col min="3588" max="3588" width="19.109375" customWidth="1"/>
    <col min="3589" max="3589" width="15.88671875" customWidth="1"/>
    <col min="3590" max="3590" width="15.44140625" customWidth="1"/>
    <col min="3591" max="3591" width="19.109375" customWidth="1"/>
    <col min="3592" max="3592" width="17.44140625" bestFit="1" customWidth="1"/>
    <col min="3593" max="3593" width="18" customWidth="1"/>
    <col min="3594" max="3594" width="14.33203125" customWidth="1"/>
    <col min="3595" max="3595" width="15.109375" bestFit="1" customWidth="1"/>
    <col min="3596" max="3596" width="15.109375" customWidth="1"/>
    <col min="3597" max="3597" width="13.109375" bestFit="1" customWidth="1"/>
    <col min="3598" max="3598" width="14.33203125" customWidth="1"/>
    <col min="3599" max="3599" width="13.109375" bestFit="1" customWidth="1"/>
    <col min="3600" max="3600" width="14.77734375" customWidth="1"/>
    <col min="3601" max="3601" width="14.109375" bestFit="1" customWidth="1"/>
    <col min="3602" max="3602" width="12.44140625" bestFit="1" customWidth="1"/>
    <col min="3603" max="3603" width="11.6640625" bestFit="1" customWidth="1"/>
    <col min="3604" max="3604" width="12.44140625" bestFit="1" customWidth="1"/>
    <col min="3605" max="3605" width="9.77734375" customWidth="1"/>
    <col min="3606" max="3606" width="16.33203125" customWidth="1"/>
    <col min="3608" max="3608" width="20.33203125" customWidth="1"/>
    <col min="3609" max="3609" width="17.109375" bestFit="1" customWidth="1"/>
    <col min="3610" max="3610" width="16.109375" customWidth="1"/>
    <col min="3611" max="3615" width="17.109375" bestFit="1" customWidth="1"/>
    <col min="3616" max="3617" width="17.109375" customWidth="1"/>
    <col min="3842" max="3842" width="26" bestFit="1" customWidth="1"/>
    <col min="3843" max="3843" width="15.109375" bestFit="1" customWidth="1"/>
    <col min="3844" max="3844" width="19.109375" customWidth="1"/>
    <col min="3845" max="3845" width="15.88671875" customWidth="1"/>
    <col min="3846" max="3846" width="15.44140625" customWidth="1"/>
    <col min="3847" max="3847" width="19.109375" customWidth="1"/>
    <col min="3848" max="3848" width="17.44140625" bestFit="1" customWidth="1"/>
    <col min="3849" max="3849" width="18" customWidth="1"/>
    <col min="3850" max="3850" width="14.33203125" customWidth="1"/>
    <col min="3851" max="3851" width="15.109375" bestFit="1" customWidth="1"/>
    <col min="3852" max="3852" width="15.109375" customWidth="1"/>
    <col min="3853" max="3853" width="13.109375" bestFit="1" customWidth="1"/>
    <col min="3854" max="3854" width="14.33203125" customWidth="1"/>
    <col min="3855" max="3855" width="13.109375" bestFit="1" customWidth="1"/>
    <col min="3856" max="3856" width="14.77734375" customWidth="1"/>
    <col min="3857" max="3857" width="14.109375" bestFit="1" customWidth="1"/>
    <col min="3858" max="3858" width="12.44140625" bestFit="1" customWidth="1"/>
    <col min="3859" max="3859" width="11.6640625" bestFit="1" customWidth="1"/>
    <col min="3860" max="3860" width="12.44140625" bestFit="1" customWidth="1"/>
    <col min="3861" max="3861" width="9.77734375" customWidth="1"/>
    <col min="3862" max="3862" width="16.33203125" customWidth="1"/>
    <col min="3864" max="3864" width="20.33203125" customWidth="1"/>
    <col min="3865" max="3865" width="17.109375" bestFit="1" customWidth="1"/>
    <col min="3866" max="3866" width="16.109375" customWidth="1"/>
    <col min="3867" max="3871" width="17.109375" bestFit="1" customWidth="1"/>
    <col min="3872" max="3873" width="17.109375" customWidth="1"/>
    <col min="4098" max="4098" width="26" bestFit="1" customWidth="1"/>
    <col min="4099" max="4099" width="15.109375" bestFit="1" customWidth="1"/>
    <col min="4100" max="4100" width="19.109375" customWidth="1"/>
    <col min="4101" max="4101" width="15.88671875" customWidth="1"/>
    <col min="4102" max="4102" width="15.44140625" customWidth="1"/>
    <col min="4103" max="4103" width="19.109375" customWidth="1"/>
    <col min="4104" max="4104" width="17.44140625" bestFit="1" customWidth="1"/>
    <col min="4105" max="4105" width="18" customWidth="1"/>
    <col min="4106" max="4106" width="14.33203125" customWidth="1"/>
    <col min="4107" max="4107" width="15.109375" bestFit="1" customWidth="1"/>
    <col min="4108" max="4108" width="15.109375" customWidth="1"/>
    <col min="4109" max="4109" width="13.109375" bestFit="1" customWidth="1"/>
    <col min="4110" max="4110" width="14.33203125" customWidth="1"/>
    <col min="4111" max="4111" width="13.109375" bestFit="1" customWidth="1"/>
    <col min="4112" max="4112" width="14.77734375" customWidth="1"/>
    <col min="4113" max="4113" width="14.109375" bestFit="1" customWidth="1"/>
    <col min="4114" max="4114" width="12.44140625" bestFit="1" customWidth="1"/>
    <col min="4115" max="4115" width="11.6640625" bestFit="1" customWidth="1"/>
    <col min="4116" max="4116" width="12.44140625" bestFit="1" customWidth="1"/>
    <col min="4117" max="4117" width="9.77734375" customWidth="1"/>
    <col min="4118" max="4118" width="16.33203125" customWidth="1"/>
    <col min="4120" max="4120" width="20.33203125" customWidth="1"/>
    <col min="4121" max="4121" width="17.109375" bestFit="1" customWidth="1"/>
    <col min="4122" max="4122" width="16.109375" customWidth="1"/>
    <col min="4123" max="4127" width="17.109375" bestFit="1" customWidth="1"/>
    <col min="4128" max="4129" width="17.109375" customWidth="1"/>
    <col min="4354" max="4354" width="26" bestFit="1" customWidth="1"/>
    <col min="4355" max="4355" width="15.109375" bestFit="1" customWidth="1"/>
    <col min="4356" max="4356" width="19.109375" customWidth="1"/>
    <col min="4357" max="4357" width="15.88671875" customWidth="1"/>
    <col min="4358" max="4358" width="15.44140625" customWidth="1"/>
    <col min="4359" max="4359" width="19.109375" customWidth="1"/>
    <col min="4360" max="4360" width="17.44140625" bestFit="1" customWidth="1"/>
    <col min="4361" max="4361" width="18" customWidth="1"/>
    <col min="4362" max="4362" width="14.33203125" customWidth="1"/>
    <col min="4363" max="4363" width="15.109375" bestFit="1" customWidth="1"/>
    <col min="4364" max="4364" width="15.109375" customWidth="1"/>
    <col min="4365" max="4365" width="13.109375" bestFit="1" customWidth="1"/>
    <col min="4366" max="4366" width="14.33203125" customWidth="1"/>
    <col min="4367" max="4367" width="13.109375" bestFit="1" customWidth="1"/>
    <col min="4368" max="4368" width="14.77734375" customWidth="1"/>
    <col min="4369" max="4369" width="14.109375" bestFit="1" customWidth="1"/>
    <col min="4370" max="4370" width="12.44140625" bestFit="1" customWidth="1"/>
    <col min="4371" max="4371" width="11.6640625" bestFit="1" customWidth="1"/>
    <col min="4372" max="4372" width="12.44140625" bestFit="1" customWidth="1"/>
    <col min="4373" max="4373" width="9.77734375" customWidth="1"/>
    <col min="4374" max="4374" width="16.33203125" customWidth="1"/>
    <col min="4376" max="4376" width="20.33203125" customWidth="1"/>
    <col min="4377" max="4377" width="17.109375" bestFit="1" customWidth="1"/>
    <col min="4378" max="4378" width="16.109375" customWidth="1"/>
    <col min="4379" max="4383" width="17.109375" bestFit="1" customWidth="1"/>
    <col min="4384" max="4385" width="17.109375" customWidth="1"/>
    <col min="4610" max="4610" width="26" bestFit="1" customWidth="1"/>
    <col min="4611" max="4611" width="15.109375" bestFit="1" customWidth="1"/>
    <col min="4612" max="4612" width="19.109375" customWidth="1"/>
    <col min="4613" max="4613" width="15.88671875" customWidth="1"/>
    <col min="4614" max="4614" width="15.44140625" customWidth="1"/>
    <col min="4615" max="4615" width="19.109375" customWidth="1"/>
    <col min="4616" max="4616" width="17.44140625" bestFit="1" customWidth="1"/>
    <col min="4617" max="4617" width="18" customWidth="1"/>
    <col min="4618" max="4618" width="14.33203125" customWidth="1"/>
    <col min="4619" max="4619" width="15.109375" bestFit="1" customWidth="1"/>
    <col min="4620" max="4620" width="15.109375" customWidth="1"/>
    <col min="4621" max="4621" width="13.109375" bestFit="1" customWidth="1"/>
    <col min="4622" max="4622" width="14.33203125" customWidth="1"/>
    <col min="4623" max="4623" width="13.109375" bestFit="1" customWidth="1"/>
    <col min="4624" max="4624" width="14.77734375" customWidth="1"/>
    <col min="4625" max="4625" width="14.109375" bestFit="1" customWidth="1"/>
    <col min="4626" max="4626" width="12.44140625" bestFit="1" customWidth="1"/>
    <col min="4627" max="4627" width="11.6640625" bestFit="1" customWidth="1"/>
    <col min="4628" max="4628" width="12.44140625" bestFit="1" customWidth="1"/>
    <col min="4629" max="4629" width="9.77734375" customWidth="1"/>
    <col min="4630" max="4630" width="16.33203125" customWidth="1"/>
    <col min="4632" max="4632" width="20.33203125" customWidth="1"/>
    <col min="4633" max="4633" width="17.109375" bestFit="1" customWidth="1"/>
    <col min="4634" max="4634" width="16.109375" customWidth="1"/>
    <col min="4635" max="4639" width="17.109375" bestFit="1" customWidth="1"/>
    <col min="4640" max="4641" width="17.109375" customWidth="1"/>
    <col min="4866" max="4866" width="26" bestFit="1" customWidth="1"/>
    <col min="4867" max="4867" width="15.109375" bestFit="1" customWidth="1"/>
    <col min="4868" max="4868" width="19.109375" customWidth="1"/>
    <col min="4869" max="4869" width="15.88671875" customWidth="1"/>
    <col min="4870" max="4870" width="15.44140625" customWidth="1"/>
    <col min="4871" max="4871" width="19.109375" customWidth="1"/>
    <col min="4872" max="4872" width="17.44140625" bestFit="1" customWidth="1"/>
    <col min="4873" max="4873" width="18" customWidth="1"/>
    <col min="4874" max="4874" width="14.33203125" customWidth="1"/>
    <col min="4875" max="4875" width="15.109375" bestFit="1" customWidth="1"/>
    <col min="4876" max="4876" width="15.109375" customWidth="1"/>
    <col min="4877" max="4877" width="13.109375" bestFit="1" customWidth="1"/>
    <col min="4878" max="4878" width="14.33203125" customWidth="1"/>
    <col min="4879" max="4879" width="13.109375" bestFit="1" customWidth="1"/>
    <col min="4880" max="4880" width="14.77734375" customWidth="1"/>
    <col min="4881" max="4881" width="14.109375" bestFit="1" customWidth="1"/>
    <col min="4882" max="4882" width="12.44140625" bestFit="1" customWidth="1"/>
    <col min="4883" max="4883" width="11.6640625" bestFit="1" customWidth="1"/>
    <col min="4884" max="4884" width="12.44140625" bestFit="1" customWidth="1"/>
    <col min="4885" max="4885" width="9.77734375" customWidth="1"/>
    <col min="4886" max="4886" width="16.33203125" customWidth="1"/>
    <col min="4888" max="4888" width="20.33203125" customWidth="1"/>
    <col min="4889" max="4889" width="17.109375" bestFit="1" customWidth="1"/>
    <col min="4890" max="4890" width="16.109375" customWidth="1"/>
    <col min="4891" max="4895" width="17.109375" bestFit="1" customWidth="1"/>
    <col min="4896" max="4897" width="17.109375" customWidth="1"/>
    <col min="5122" max="5122" width="26" bestFit="1" customWidth="1"/>
    <col min="5123" max="5123" width="15.109375" bestFit="1" customWidth="1"/>
    <col min="5124" max="5124" width="19.109375" customWidth="1"/>
    <col min="5125" max="5125" width="15.88671875" customWidth="1"/>
    <col min="5126" max="5126" width="15.44140625" customWidth="1"/>
    <col min="5127" max="5127" width="19.109375" customWidth="1"/>
    <col min="5128" max="5128" width="17.44140625" bestFit="1" customWidth="1"/>
    <col min="5129" max="5129" width="18" customWidth="1"/>
    <col min="5130" max="5130" width="14.33203125" customWidth="1"/>
    <col min="5131" max="5131" width="15.109375" bestFit="1" customWidth="1"/>
    <col min="5132" max="5132" width="15.109375" customWidth="1"/>
    <col min="5133" max="5133" width="13.109375" bestFit="1" customWidth="1"/>
    <col min="5134" max="5134" width="14.33203125" customWidth="1"/>
    <col min="5135" max="5135" width="13.109375" bestFit="1" customWidth="1"/>
    <col min="5136" max="5136" width="14.77734375" customWidth="1"/>
    <col min="5137" max="5137" width="14.109375" bestFit="1" customWidth="1"/>
    <col min="5138" max="5138" width="12.44140625" bestFit="1" customWidth="1"/>
    <col min="5139" max="5139" width="11.6640625" bestFit="1" customWidth="1"/>
    <col min="5140" max="5140" width="12.44140625" bestFit="1" customWidth="1"/>
    <col min="5141" max="5141" width="9.77734375" customWidth="1"/>
    <col min="5142" max="5142" width="16.33203125" customWidth="1"/>
    <col min="5144" max="5144" width="20.33203125" customWidth="1"/>
    <col min="5145" max="5145" width="17.109375" bestFit="1" customWidth="1"/>
    <col min="5146" max="5146" width="16.109375" customWidth="1"/>
    <col min="5147" max="5151" width="17.109375" bestFit="1" customWidth="1"/>
    <col min="5152" max="5153" width="17.109375" customWidth="1"/>
    <col min="5378" max="5378" width="26" bestFit="1" customWidth="1"/>
    <col min="5379" max="5379" width="15.109375" bestFit="1" customWidth="1"/>
    <col min="5380" max="5380" width="19.109375" customWidth="1"/>
    <col min="5381" max="5381" width="15.88671875" customWidth="1"/>
    <col min="5382" max="5382" width="15.44140625" customWidth="1"/>
    <col min="5383" max="5383" width="19.109375" customWidth="1"/>
    <col min="5384" max="5384" width="17.44140625" bestFit="1" customWidth="1"/>
    <col min="5385" max="5385" width="18" customWidth="1"/>
    <col min="5386" max="5386" width="14.33203125" customWidth="1"/>
    <col min="5387" max="5387" width="15.109375" bestFit="1" customWidth="1"/>
    <col min="5388" max="5388" width="15.109375" customWidth="1"/>
    <col min="5389" max="5389" width="13.109375" bestFit="1" customWidth="1"/>
    <col min="5390" max="5390" width="14.33203125" customWidth="1"/>
    <col min="5391" max="5391" width="13.109375" bestFit="1" customWidth="1"/>
    <col min="5392" max="5392" width="14.77734375" customWidth="1"/>
    <col min="5393" max="5393" width="14.109375" bestFit="1" customWidth="1"/>
    <col min="5394" max="5394" width="12.44140625" bestFit="1" customWidth="1"/>
    <col min="5395" max="5395" width="11.6640625" bestFit="1" customWidth="1"/>
    <col min="5396" max="5396" width="12.44140625" bestFit="1" customWidth="1"/>
    <col min="5397" max="5397" width="9.77734375" customWidth="1"/>
    <col min="5398" max="5398" width="16.33203125" customWidth="1"/>
    <col min="5400" max="5400" width="20.33203125" customWidth="1"/>
    <col min="5401" max="5401" width="17.109375" bestFit="1" customWidth="1"/>
    <col min="5402" max="5402" width="16.109375" customWidth="1"/>
    <col min="5403" max="5407" width="17.109375" bestFit="1" customWidth="1"/>
    <col min="5408" max="5409" width="17.109375" customWidth="1"/>
    <col min="5634" max="5634" width="26" bestFit="1" customWidth="1"/>
    <col min="5635" max="5635" width="15.109375" bestFit="1" customWidth="1"/>
    <col min="5636" max="5636" width="19.109375" customWidth="1"/>
    <col min="5637" max="5637" width="15.88671875" customWidth="1"/>
    <col min="5638" max="5638" width="15.44140625" customWidth="1"/>
    <col min="5639" max="5639" width="19.109375" customWidth="1"/>
    <col min="5640" max="5640" width="17.44140625" bestFit="1" customWidth="1"/>
    <col min="5641" max="5641" width="18" customWidth="1"/>
    <col min="5642" max="5642" width="14.33203125" customWidth="1"/>
    <col min="5643" max="5643" width="15.109375" bestFit="1" customWidth="1"/>
    <col min="5644" max="5644" width="15.109375" customWidth="1"/>
    <col min="5645" max="5645" width="13.109375" bestFit="1" customWidth="1"/>
    <col min="5646" max="5646" width="14.33203125" customWidth="1"/>
    <col min="5647" max="5647" width="13.109375" bestFit="1" customWidth="1"/>
    <col min="5648" max="5648" width="14.77734375" customWidth="1"/>
    <col min="5649" max="5649" width="14.109375" bestFit="1" customWidth="1"/>
    <col min="5650" max="5650" width="12.44140625" bestFit="1" customWidth="1"/>
    <col min="5651" max="5651" width="11.6640625" bestFit="1" customWidth="1"/>
    <col min="5652" max="5652" width="12.44140625" bestFit="1" customWidth="1"/>
    <col min="5653" max="5653" width="9.77734375" customWidth="1"/>
    <col min="5654" max="5654" width="16.33203125" customWidth="1"/>
    <col min="5656" max="5656" width="20.33203125" customWidth="1"/>
    <col min="5657" max="5657" width="17.109375" bestFit="1" customWidth="1"/>
    <col min="5658" max="5658" width="16.109375" customWidth="1"/>
    <col min="5659" max="5663" width="17.109375" bestFit="1" customWidth="1"/>
    <col min="5664" max="5665" width="17.109375" customWidth="1"/>
    <col min="5890" max="5890" width="26" bestFit="1" customWidth="1"/>
    <col min="5891" max="5891" width="15.109375" bestFit="1" customWidth="1"/>
    <col min="5892" max="5892" width="19.109375" customWidth="1"/>
    <col min="5893" max="5893" width="15.88671875" customWidth="1"/>
    <col min="5894" max="5894" width="15.44140625" customWidth="1"/>
    <col min="5895" max="5895" width="19.109375" customWidth="1"/>
    <col min="5896" max="5896" width="17.44140625" bestFit="1" customWidth="1"/>
    <col min="5897" max="5897" width="18" customWidth="1"/>
    <col min="5898" max="5898" width="14.33203125" customWidth="1"/>
    <col min="5899" max="5899" width="15.109375" bestFit="1" customWidth="1"/>
    <col min="5900" max="5900" width="15.109375" customWidth="1"/>
    <col min="5901" max="5901" width="13.109375" bestFit="1" customWidth="1"/>
    <col min="5902" max="5902" width="14.33203125" customWidth="1"/>
    <col min="5903" max="5903" width="13.109375" bestFit="1" customWidth="1"/>
    <col min="5904" max="5904" width="14.77734375" customWidth="1"/>
    <col min="5905" max="5905" width="14.109375" bestFit="1" customWidth="1"/>
    <col min="5906" max="5906" width="12.44140625" bestFit="1" customWidth="1"/>
    <col min="5907" max="5907" width="11.6640625" bestFit="1" customWidth="1"/>
    <col min="5908" max="5908" width="12.44140625" bestFit="1" customWidth="1"/>
    <col min="5909" max="5909" width="9.77734375" customWidth="1"/>
    <col min="5910" max="5910" width="16.33203125" customWidth="1"/>
    <col min="5912" max="5912" width="20.33203125" customWidth="1"/>
    <col min="5913" max="5913" width="17.109375" bestFit="1" customWidth="1"/>
    <col min="5914" max="5914" width="16.109375" customWidth="1"/>
    <col min="5915" max="5919" width="17.109375" bestFit="1" customWidth="1"/>
    <col min="5920" max="5921" width="17.109375" customWidth="1"/>
    <col min="6146" max="6146" width="26" bestFit="1" customWidth="1"/>
    <col min="6147" max="6147" width="15.109375" bestFit="1" customWidth="1"/>
    <col min="6148" max="6148" width="19.109375" customWidth="1"/>
    <col min="6149" max="6149" width="15.88671875" customWidth="1"/>
    <col min="6150" max="6150" width="15.44140625" customWidth="1"/>
    <col min="6151" max="6151" width="19.109375" customWidth="1"/>
    <col min="6152" max="6152" width="17.44140625" bestFit="1" customWidth="1"/>
    <col min="6153" max="6153" width="18" customWidth="1"/>
    <col min="6154" max="6154" width="14.33203125" customWidth="1"/>
    <col min="6155" max="6155" width="15.109375" bestFit="1" customWidth="1"/>
    <col min="6156" max="6156" width="15.109375" customWidth="1"/>
    <col min="6157" max="6157" width="13.109375" bestFit="1" customWidth="1"/>
    <col min="6158" max="6158" width="14.33203125" customWidth="1"/>
    <col min="6159" max="6159" width="13.109375" bestFit="1" customWidth="1"/>
    <col min="6160" max="6160" width="14.77734375" customWidth="1"/>
    <col min="6161" max="6161" width="14.109375" bestFit="1" customWidth="1"/>
    <col min="6162" max="6162" width="12.44140625" bestFit="1" customWidth="1"/>
    <col min="6163" max="6163" width="11.6640625" bestFit="1" customWidth="1"/>
    <col min="6164" max="6164" width="12.44140625" bestFit="1" customWidth="1"/>
    <col min="6165" max="6165" width="9.77734375" customWidth="1"/>
    <col min="6166" max="6166" width="16.33203125" customWidth="1"/>
    <col min="6168" max="6168" width="20.33203125" customWidth="1"/>
    <col min="6169" max="6169" width="17.109375" bestFit="1" customWidth="1"/>
    <col min="6170" max="6170" width="16.109375" customWidth="1"/>
    <col min="6171" max="6175" width="17.109375" bestFit="1" customWidth="1"/>
    <col min="6176" max="6177" width="17.109375" customWidth="1"/>
    <col min="6402" max="6402" width="26" bestFit="1" customWidth="1"/>
    <col min="6403" max="6403" width="15.109375" bestFit="1" customWidth="1"/>
    <col min="6404" max="6404" width="19.109375" customWidth="1"/>
    <col min="6405" max="6405" width="15.88671875" customWidth="1"/>
    <col min="6406" max="6406" width="15.44140625" customWidth="1"/>
    <col min="6407" max="6407" width="19.109375" customWidth="1"/>
    <col min="6408" max="6408" width="17.44140625" bestFit="1" customWidth="1"/>
    <col min="6409" max="6409" width="18" customWidth="1"/>
    <col min="6410" max="6410" width="14.33203125" customWidth="1"/>
    <col min="6411" max="6411" width="15.109375" bestFit="1" customWidth="1"/>
    <col min="6412" max="6412" width="15.109375" customWidth="1"/>
    <col min="6413" max="6413" width="13.109375" bestFit="1" customWidth="1"/>
    <col min="6414" max="6414" width="14.33203125" customWidth="1"/>
    <col min="6415" max="6415" width="13.109375" bestFit="1" customWidth="1"/>
    <col min="6416" max="6416" width="14.77734375" customWidth="1"/>
    <col min="6417" max="6417" width="14.109375" bestFit="1" customWidth="1"/>
    <col min="6418" max="6418" width="12.44140625" bestFit="1" customWidth="1"/>
    <col min="6419" max="6419" width="11.6640625" bestFit="1" customWidth="1"/>
    <col min="6420" max="6420" width="12.44140625" bestFit="1" customWidth="1"/>
    <col min="6421" max="6421" width="9.77734375" customWidth="1"/>
    <col min="6422" max="6422" width="16.33203125" customWidth="1"/>
    <col min="6424" max="6424" width="20.33203125" customWidth="1"/>
    <col min="6425" max="6425" width="17.109375" bestFit="1" customWidth="1"/>
    <col min="6426" max="6426" width="16.109375" customWidth="1"/>
    <col min="6427" max="6431" width="17.109375" bestFit="1" customWidth="1"/>
    <col min="6432" max="6433" width="17.109375" customWidth="1"/>
    <col min="6658" max="6658" width="26" bestFit="1" customWidth="1"/>
    <col min="6659" max="6659" width="15.109375" bestFit="1" customWidth="1"/>
    <col min="6660" max="6660" width="19.109375" customWidth="1"/>
    <col min="6661" max="6661" width="15.88671875" customWidth="1"/>
    <col min="6662" max="6662" width="15.44140625" customWidth="1"/>
    <col min="6663" max="6663" width="19.109375" customWidth="1"/>
    <col min="6664" max="6664" width="17.44140625" bestFit="1" customWidth="1"/>
    <col min="6665" max="6665" width="18" customWidth="1"/>
    <col min="6666" max="6666" width="14.33203125" customWidth="1"/>
    <col min="6667" max="6667" width="15.109375" bestFit="1" customWidth="1"/>
    <col min="6668" max="6668" width="15.109375" customWidth="1"/>
    <col min="6669" max="6669" width="13.109375" bestFit="1" customWidth="1"/>
    <col min="6670" max="6670" width="14.33203125" customWidth="1"/>
    <col min="6671" max="6671" width="13.109375" bestFit="1" customWidth="1"/>
    <col min="6672" max="6672" width="14.77734375" customWidth="1"/>
    <col min="6673" max="6673" width="14.109375" bestFit="1" customWidth="1"/>
    <col min="6674" max="6674" width="12.44140625" bestFit="1" customWidth="1"/>
    <col min="6675" max="6675" width="11.6640625" bestFit="1" customWidth="1"/>
    <col min="6676" max="6676" width="12.44140625" bestFit="1" customWidth="1"/>
    <col min="6677" max="6677" width="9.77734375" customWidth="1"/>
    <col min="6678" max="6678" width="16.33203125" customWidth="1"/>
    <col min="6680" max="6680" width="20.33203125" customWidth="1"/>
    <col min="6681" max="6681" width="17.109375" bestFit="1" customWidth="1"/>
    <col min="6682" max="6682" width="16.109375" customWidth="1"/>
    <col min="6683" max="6687" width="17.109375" bestFit="1" customWidth="1"/>
    <col min="6688" max="6689" width="17.109375" customWidth="1"/>
    <col min="6914" max="6914" width="26" bestFit="1" customWidth="1"/>
    <col min="6915" max="6915" width="15.109375" bestFit="1" customWidth="1"/>
    <col min="6916" max="6916" width="19.109375" customWidth="1"/>
    <col min="6917" max="6917" width="15.88671875" customWidth="1"/>
    <col min="6918" max="6918" width="15.44140625" customWidth="1"/>
    <col min="6919" max="6919" width="19.109375" customWidth="1"/>
    <col min="6920" max="6920" width="17.44140625" bestFit="1" customWidth="1"/>
    <col min="6921" max="6921" width="18" customWidth="1"/>
    <col min="6922" max="6922" width="14.33203125" customWidth="1"/>
    <col min="6923" max="6923" width="15.109375" bestFit="1" customWidth="1"/>
    <col min="6924" max="6924" width="15.109375" customWidth="1"/>
    <col min="6925" max="6925" width="13.109375" bestFit="1" customWidth="1"/>
    <col min="6926" max="6926" width="14.33203125" customWidth="1"/>
    <col min="6927" max="6927" width="13.109375" bestFit="1" customWidth="1"/>
    <col min="6928" max="6928" width="14.77734375" customWidth="1"/>
    <col min="6929" max="6929" width="14.109375" bestFit="1" customWidth="1"/>
    <col min="6930" max="6930" width="12.44140625" bestFit="1" customWidth="1"/>
    <col min="6931" max="6931" width="11.6640625" bestFit="1" customWidth="1"/>
    <col min="6932" max="6932" width="12.44140625" bestFit="1" customWidth="1"/>
    <col min="6933" max="6933" width="9.77734375" customWidth="1"/>
    <col min="6934" max="6934" width="16.33203125" customWidth="1"/>
    <col min="6936" max="6936" width="20.33203125" customWidth="1"/>
    <col min="6937" max="6937" width="17.109375" bestFit="1" customWidth="1"/>
    <col min="6938" max="6938" width="16.109375" customWidth="1"/>
    <col min="6939" max="6943" width="17.109375" bestFit="1" customWidth="1"/>
    <col min="6944" max="6945" width="17.109375" customWidth="1"/>
    <col min="7170" max="7170" width="26" bestFit="1" customWidth="1"/>
    <col min="7171" max="7171" width="15.109375" bestFit="1" customWidth="1"/>
    <col min="7172" max="7172" width="19.109375" customWidth="1"/>
    <col min="7173" max="7173" width="15.88671875" customWidth="1"/>
    <col min="7174" max="7174" width="15.44140625" customWidth="1"/>
    <col min="7175" max="7175" width="19.109375" customWidth="1"/>
    <col min="7176" max="7176" width="17.44140625" bestFit="1" customWidth="1"/>
    <col min="7177" max="7177" width="18" customWidth="1"/>
    <col min="7178" max="7178" width="14.33203125" customWidth="1"/>
    <col min="7179" max="7179" width="15.109375" bestFit="1" customWidth="1"/>
    <col min="7180" max="7180" width="15.109375" customWidth="1"/>
    <col min="7181" max="7181" width="13.109375" bestFit="1" customWidth="1"/>
    <col min="7182" max="7182" width="14.33203125" customWidth="1"/>
    <col min="7183" max="7183" width="13.109375" bestFit="1" customWidth="1"/>
    <col min="7184" max="7184" width="14.77734375" customWidth="1"/>
    <col min="7185" max="7185" width="14.109375" bestFit="1" customWidth="1"/>
    <col min="7186" max="7186" width="12.44140625" bestFit="1" customWidth="1"/>
    <col min="7187" max="7187" width="11.6640625" bestFit="1" customWidth="1"/>
    <col min="7188" max="7188" width="12.44140625" bestFit="1" customWidth="1"/>
    <col min="7189" max="7189" width="9.77734375" customWidth="1"/>
    <col min="7190" max="7190" width="16.33203125" customWidth="1"/>
    <col min="7192" max="7192" width="20.33203125" customWidth="1"/>
    <col min="7193" max="7193" width="17.109375" bestFit="1" customWidth="1"/>
    <col min="7194" max="7194" width="16.109375" customWidth="1"/>
    <col min="7195" max="7199" width="17.109375" bestFit="1" customWidth="1"/>
    <col min="7200" max="7201" width="17.109375" customWidth="1"/>
    <col min="7426" max="7426" width="26" bestFit="1" customWidth="1"/>
    <col min="7427" max="7427" width="15.109375" bestFit="1" customWidth="1"/>
    <col min="7428" max="7428" width="19.109375" customWidth="1"/>
    <col min="7429" max="7429" width="15.88671875" customWidth="1"/>
    <col min="7430" max="7430" width="15.44140625" customWidth="1"/>
    <col min="7431" max="7431" width="19.109375" customWidth="1"/>
    <col min="7432" max="7432" width="17.44140625" bestFit="1" customWidth="1"/>
    <col min="7433" max="7433" width="18" customWidth="1"/>
    <col min="7434" max="7434" width="14.33203125" customWidth="1"/>
    <col min="7435" max="7435" width="15.109375" bestFit="1" customWidth="1"/>
    <col min="7436" max="7436" width="15.109375" customWidth="1"/>
    <col min="7437" max="7437" width="13.109375" bestFit="1" customWidth="1"/>
    <col min="7438" max="7438" width="14.33203125" customWidth="1"/>
    <col min="7439" max="7439" width="13.109375" bestFit="1" customWidth="1"/>
    <col min="7440" max="7440" width="14.77734375" customWidth="1"/>
    <col min="7441" max="7441" width="14.109375" bestFit="1" customWidth="1"/>
    <col min="7442" max="7442" width="12.44140625" bestFit="1" customWidth="1"/>
    <col min="7443" max="7443" width="11.6640625" bestFit="1" customWidth="1"/>
    <col min="7444" max="7444" width="12.44140625" bestFit="1" customWidth="1"/>
    <col min="7445" max="7445" width="9.77734375" customWidth="1"/>
    <col min="7446" max="7446" width="16.33203125" customWidth="1"/>
    <col min="7448" max="7448" width="20.33203125" customWidth="1"/>
    <col min="7449" max="7449" width="17.109375" bestFit="1" customWidth="1"/>
    <col min="7450" max="7450" width="16.109375" customWidth="1"/>
    <col min="7451" max="7455" width="17.109375" bestFit="1" customWidth="1"/>
    <col min="7456" max="7457" width="17.109375" customWidth="1"/>
    <col min="7682" max="7682" width="26" bestFit="1" customWidth="1"/>
    <col min="7683" max="7683" width="15.109375" bestFit="1" customWidth="1"/>
    <col min="7684" max="7684" width="19.109375" customWidth="1"/>
    <col min="7685" max="7685" width="15.88671875" customWidth="1"/>
    <col min="7686" max="7686" width="15.44140625" customWidth="1"/>
    <col min="7687" max="7687" width="19.109375" customWidth="1"/>
    <col min="7688" max="7688" width="17.44140625" bestFit="1" customWidth="1"/>
    <col min="7689" max="7689" width="18" customWidth="1"/>
    <col min="7690" max="7690" width="14.33203125" customWidth="1"/>
    <col min="7691" max="7691" width="15.109375" bestFit="1" customWidth="1"/>
    <col min="7692" max="7692" width="15.109375" customWidth="1"/>
    <col min="7693" max="7693" width="13.109375" bestFit="1" customWidth="1"/>
    <col min="7694" max="7694" width="14.33203125" customWidth="1"/>
    <col min="7695" max="7695" width="13.109375" bestFit="1" customWidth="1"/>
    <col min="7696" max="7696" width="14.77734375" customWidth="1"/>
    <col min="7697" max="7697" width="14.109375" bestFit="1" customWidth="1"/>
    <col min="7698" max="7698" width="12.44140625" bestFit="1" customWidth="1"/>
    <col min="7699" max="7699" width="11.6640625" bestFit="1" customWidth="1"/>
    <col min="7700" max="7700" width="12.44140625" bestFit="1" customWidth="1"/>
    <col min="7701" max="7701" width="9.77734375" customWidth="1"/>
    <col min="7702" max="7702" width="16.33203125" customWidth="1"/>
    <col min="7704" max="7704" width="20.33203125" customWidth="1"/>
    <col min="7705" max="7705" width="17.109375" bestFit="1" customWidth="1"/>
    <col min="7706" max="7706" width="16.109375" customWidth="1"/>
    <col min="7707" max="7711" width="17.109375" bestFit="1" customWidth="1"/>
    <col min="7712" max="7713" width="17.109375" customWidth="1"/>
    <col min="7938" max="7938" width="26" bestFit="1" customWidth="1"/>
    <col min="7939" max="7939" width="15.109375" bestFit="1" customWidth="1"/>
    <col min="7940" max="7940" width="19.109375" customWidth="1"/>
    <col min="7941" max="7941" width="15.88671875" customWidth="1"/>
    <col min="7942" max="7942" width="15.44140625" customWidth="1"/>
    <col min="7943" max="7943" width="19.109375" customWidth="1"/>
    <col min="7944" max="7944" width="17.44140625" bestFit="1" customWidth="1"/>
    <col min="7945" max="7945" width="18" customWidth="1"/>
    <col min="7946" max="7946" width="14.33203125" customWidth="1"/>
    <col min="7947" max="7947" width="15.109375" bestFit="1" customWidth="1"/>
    <col min="7948" max="7948" width="15.109375" customWidth="1"/>
    <col min="7949" max="7949" width="13.109375" bestFit="1" customWidth="1"/>
    <col min="7950" max="7950" width="14.33203125" customWidth="1"/>
    <col min="7951" max="7951" width="13.109375" bestFit="1" customWidth="1"/>
    <col min="7952" max="7952" width="14.77734375" customWidth="1"/>
    <col min="7953" max="7953" width="14.109375" bestFit="1" customWidth="1"/>
    <col min="7954" max="7954" width="12.44140625" bestFit="1" customWidth="1"/>
    <col min="7955" max="7955" width="11.6640625" bestFit="1" customWidth="1"/>
    <col min="7956" max="7956" width="12.44140625" bestFit="1" customWidth="1"/>
    <col min="7957" max="7957" width="9.77734375" customWidth="1"/>
    <col min="7958" max="7958" width="16.33203125" customWidth="1"/>
    <col min="7960" max="7960" width="20.33203125" customWidth="1"/>
    <col min="7961" max="7961" width="17.109375" bestFit="1" customWidth="1"/>
    <col min="7962" max="7962" width="16.109375" customWidth="1"/>
    <col min="7963" max="7967" width="17.109375" bestFit="1" customWidth="1"/>
    <col min="7968" max="7969" width="17.109375" customWidth="1"/>
    <col min="8194" max="8194" width="26" bestFit="1" customWidth="1"/>
    <col min="8195" max="8195" width="15.109375" bestFit="1" customWidth="1"/>
    <col min="8196" max="8196" width="19.109375" customWidth="1"/>
    <col min="8197" max="8197" width="15.88671875" customWidth="1"/>
    <col min="8198" max="8198" width="15.44140625" customWidth="1"/>
    <col min="8199" max="8199" width="19.109375" customWidth="1"/>
    <col min="8200" max="8200" width="17.44140625" bestFit="1" customWidth="1"/>
    <col min="8201" max="8201" width="18" customWidth="1"/>
    <col min="8202" max="8202" width="14.33203125" customWidth="1"/>
    <col min="8203" max="8203" width="15.109375" bestFit="1" customWidth="1"/>
    <col min="8204" max="8204" width="15.109375" customWidth="1"/>
    <col min="8205" max="8205" width="13.109375" bestFit="1" customWidth="1"/>
    <col min="8206" max="8206" width="14.33203125" customWidth="1"/>
    <col min="8207" max="8207" width="13.109375" bestFit="1" customWidth="1"/>
    <col min="8208" max="8208" width="14.77734375" customWidth="1"/>
    <col min="8209" max="8209" width="14.109375" bestFit="1" customWidth="1"/>
    <col min="8210" max="8210" width="12.44140625" bestFit="1" customWidth="1"/>
    <col min="8211" max="8211" width="11.6640625" bestFit="1" customWidth="1"/>
    <col min="8212" max="8212" width="12.44140625" bestFit="1" customWidth="1"/>
    <col min="8213" max="8213" width="9.77734375" customWidth="1"/>
    <col min="8214" max="8214" width="16.33203125" customWidth="1"/>
    <col min="8216" max="8216" width="20.33203125" customWidth="1"/>
    <col min="8217" max="8217" width="17.109375" bestFit="1" customWidth="1"/>
    <col min="8218" max="8218" width="16.109375" customWidth="1"/>
    <col min="8219" max="8223" width="17.109375" bestFit="1" customWidth="1"/>
    <col min="8224" max="8225" width="17.109375" customWidth="1"/>
    <col min="8450" max="8450" width="26" bestFit="1" customWidth="1"/>
    <col min="8451" max="8451" width="15.109375" bestFit="1" customWidth="1"/>
    <col min="8452" max="8452" width="19.109375" customWidth="1"/>
    <col min="8453" max="8453" width="15.88671875" customWidth="1"/>
    <col min="8454" max="8454" width="15.44140625" customWidth="1"/>
    <col min="8455" max="8455" width="19.109375" customWidth="1"/>
    <col min="8456" max="8456" width="17.44140625" bestFit="1" customWidth="1"/>
    <col min="8457" max="8457" width="18" customWidth="1"/>
    <col min="8458" max="8458" width="14.33203125" customWidth="1"/>
    <col min="8459" max="8459" width="15.109375" bestFit="1" customWidth="1"/>
    <col min="8460" max="8460" width="15.109375" customWidth="1"/>
    <col min="8461" max="8461" width="13.109375" bestFit="1" customWidth="1"/>
    <col min="8462" max="8462" width="14.33203125" customWidth="1"/>
    <col min="8463" max="8463" width="13.109375" bestFit="1" customWidth="1"/>
    <col min="8464" max="8464" width="14.77734375" customWidth="1"/>
    <col min="8465" max="8465" width="14.109375" bestFit="1" customWidth="1"/>
    <col min="8466" max="8466" width="12.44140625" bestFit="1" customWidth="1"/>
    <col min="8467" max="8467" width="11.6640625" bestFit="1" customWidth="1"/>
    <col min="8468" max="8468" width="12.44140625" bestFit="1" customWidth="1"/>
    <col min="8469" max="8469" width="9.77734375" customWidth="1"/>
    <col min="8470" max="8470" width="16.33203125" customWidth="1"/>
    <col min="8472" max="8472" width="20.33203125" customWidth="1"/>
    <col min="8473" max="8473" width="17.109375" bestFit="1" customWidth="1"/>
    <col min="8474" max="8474" width="16.109375" customWidth="1"/>
    <col min="8475" max="8479" width="17.109375" bestFit="1" customWidth="1"/>
    <col min="8480" max="8481" width="17.109375" customWidth="1"/>
    <col min="8706" max="8706" width="26" bestFit="1" customWidth="1"/>
    <col min="8707" max="8707" width="15.109375" bestFit="1" customWidth="1"/>
    <col min="8708" max="8708" width="19.109375" customWidth="1"/>
    <col min="8709" max="8709" width="15.88671875" customWidth="1"/>
    <col min="8710" max="8710" width="15.44140625" customWidth="1"/>
    <col min="8711" max="8711" width="19.109375" customWidth="1"/>
    <col min="8712" max="8712" width="17.44140625" bestFit="1" customWidth="1"/>
    <col min="8713" max="8713" width="18" customWidth="1"/>
    <col min="8714" max="8714" width="14.33203125" customWidth="1"/>
    <col min="8715" max="8715" width="15.109375" bestFit="1" customWidth="1"/>
    <col min="8716" max="8716" width="15.109375" customWidth="1"/>
    <col min="8717" max="8717" width="13.109375" bestFit="1" customWidth="1"/>
    <col min="8718" max="8718" width="14.33203125" customWidth="1"/>
    <col min="8719" max="8719" width="13.109375" bestFit="1" customWidth="1"/>
    <col min="8720" max="8720" width="14.77734375" customWidth="1"/>
    <col min="8721" max="8721" width="14.109375" bestFit="1" customWidth="1"/>
    <col min="8722" max="8722" width="12.44140625" bestFit="1" customWidth="1"/>
    <col min="8723" max="8723" width="11.6640625" bestFit="1" customWidth="1"/>
    <col min="8724" max="8724" width="12.44140625" bestFit="1" customWidth="1"/>
    <col min="8725" max="8725" width="9.77734375" customWidth="1"/>
    <col min="8726" max="8726" width="16.33203125" customWidth="1"/>
    <col min="8728" max="8728" width="20.33203125" customWidth="1"/>
    <col min="8729" max="8729" width="17.109375" bestFit="1" customWidth="1"/>
    <col min="8730" max="8730" width="16.109375" customWidth="1"/>
    <col min="8731" max="8735" width="17.109375" bestFit="1" customWidth="1"/>
    <col min="8736" max="8737" width="17.109375" customWidth="1"/>
    <col min="8962" max="8962" width="26" bestFit="1" customWidth="1"/>
    <col min="8963" max="8963" width="15.109375" bestFit="1" customWidth="1"/>
    <col min="8964" max="8964" width="19.109375" customWidth="1"/>
    <col min="8965" max="8965" width="15.88671875" customWidth="1"/>
    <col min="8966" max="8966" width="15.44140625" customWidth="1"/>
    <col min="8967" max="8967" width="19.109375" customWidth="1"/>
    <col min="8968" max="8968" width="17.44140625" bestFit="1" customWidth="1"/>
    <col min="8969" max="8969" width="18" customWidth="1"/>
    <col min="8970" max="8970" width="14.33203125" customWidth="1"/>
    <col min="8971" max="8971" width="15.109375" bestFit="1" customWidth="1"/>
    <col min="8972" max="8972" width="15.109375" customWidth="1"/>
    <col min="8973" max="8973" width="13.109375" bestFit="1" customWidth="1"/>
    <col min="8974" max="8974" width="14.33203125" customWidth="1"/>
    <col min="8975" max="8975" width="13.109375" bestFit="1" customWidth="1"/>
    <col min="8976" max="8976" width="14.77734375" customWidth="1"/>
    <col min="8977" max="8977" width="14.109375" bestFit="1" customWidth="1"/>
    <col min="8978" max="8978" width="12.44140625" bestFit="1" customWidth="1"/>
    <col min="8979" max="8979" width="11.6640625" bestFit="1" customWidth="1"/>
    <col min="8980" max="8980" width="12.44140625" bestFit="1" customWidth="1"/>
    <col min="8981" max="8981" width="9.77734375" customWidth="1"/>
    <col min="8982" max="8982" width="16.33203125" customWidth="1"/>
    <col min="8984" max="8984" width="20.33203125" customWidth="1"/>
    <col min="8985" max="8985" width="17.109375" bestFit="1" customWidth="1"/>
    <col min="8986" max="8986" width="16.109375" customWidth="1"/>
    <col min="8987" max="8991" width="17.109375" bestFit="1" customWidth="1"/>
    <col min="8992" max="8993" width="17.109375" customWidth="1"/>
    <col min="9218" max="9218" width="26" bestFit="1" customWidth="1"/>
    <col min="9219" max="9219" width="15.109375" bestFit="1" customWidth="1"/>
    <col min="9220" max="9220" width="19.109375" customWidth="1"/>
    <col min="9221" max="9221" width="15.88671875" customWidth="1"/>
    <col min="9222" max="9222" width="15.44140625" customWidth="1"/>
    <col min="9223" max="9223" width="19.109375" customWidth="1"/>
    <col min="9224" max="9224" width="17.44140625" bestFit="1" customWidth="1"/>
    <col min="9225" max="9225" width="18" customWidth="1"/>
    <col min="9226" max="9226" width="14.33203125" customWidth="1"/>
    <col min="9227" max="9227" width="15.109375" bestFit="1" customWidth="1"/>
    <col min="9228" max="9228" width="15.109375" customWidth="1"/>
    <col min="9229" max="9229" width="13.109375" bestFit="1" customWidth="1"/>
    <col min="9230" max="9230" width="14.33203125" customWidth="1"/>
    <col min="9231" max="9231" width="13.109375" bestFit="1" customWidth="1"/>
    <col min="9232" max="9232" width="14.77734375" customWidth="1"/>
    <col min="9233" max="9233" width="14.109375" bestFit="1" customWidth="1"/>
    <col min="9234" max="9234" width="12.44140625" bestFit="1" customWidth="1"/>
    <col min="9235" max="9235" width="11.6640625" bestFit="1" customWidth="1"/>
    <col min="9236" max="9236" width="12.44140625" bestFit="1" customWidth="1"/>
    <col min="9237" max="9237" width="9.77734375" customWidth="1"/>
    <col min="9238" max="9238" width="16.33203125" customWidth="1"/>
    <col min="9240" max="9240" width="20.33203125" customWidth="1"/>
    <col min="9241" max="9241" width="17.109375" bestFit="1" customWidth="1"/>
    <col min="9242" max="9242" width="16.109375" customWidth="1"/>
    <col min="9243" max="9247" width="17.109375" bestFit="1" customWidth="1"/>
    <col min="9248" max="9249" width="17.109375" customWidth="1"/>
    <col min="9474" max="9474" width="26" bestFit="1" customWidth="1"/>
    <col min="9475" max="9475" width="15.109375" bestFit="1" customWidth="1"/>
    <col min="9476" max="9476" width="19.109375" customWidth="1"/>
    <col min="9477" max="9477" width="15.88671875" customWidth="1"/>
    <col min="9478" max="9478" width="15.44140625" customWidth="1"/>
    <col min="9479" max="9479" width="19.109375" customWidth="1"/>
    <col min="9480" max="9480" width="17.44140625" bestFit="1" customWidth="1"/>
    <col min="9481" max="9481" width="18" customWidth="1"/>
    <col min="9482" max="9482" width="14.33203125" customWidth="1"/>
    <col min="9483" max="9483" width="15.109375" bestFit="1" customWidth="1"/>
    <col min="9484" max="9484" width="15.109375" customWidth="1"/>
    <col min="9485" max="9485" width="13.109375" bestFit="1" customWidth="1"/>
    <col min="9486" max="9486" width="14.33203125" customWidth="1"/>
    <col min="9487" max="9487" width="13.109375" bestFit="1" customWidth="1"/>
    <col min="9488" max="9488" width="14.77734375" customWidth="1"/>
    <col min="9489" max="9489" width="14.109375" bestFit="1" customWidth="1"/>
    <col min="9490" max="9490" width="12.44140625" bestFit="1" customWidth="1"/>
    <col min="9491" max="9491" width="11.6640625" bestFit="1" customWidth="1"/>
    <col min="9492" max="9492" width="12.44140625" bestFit="1" customWidth="1"/>
    <col min="9493" max="9493" width="9.77734375" customWidth="1"/>
    <col min="9494" max="9494" width="16.33203125" customWidth="1"/>
    <col min="9496" max="9496" width="20.33203125" customWidth="1"/>
    <col min="9497" max="9497" width="17.109375" bestFit="1" customWidth="1"/>
    <col min="9498" max="9498" width="16.109375" customWidth="1"/>
    <col min="9499" max="9503" width="17.109375" bestFit="1" customWidth="1"/>
    <col min="9504" max="9505" width="17.109375" customWidth="1"/>
    <col min="9730" max="9730" width="26" bestFit="1" customWidth="1"/>
    <col min="9731" max="9731" width="15.109375" bestFit="1" customWidth="1"/>
    <col min="9732" max="9732" width="19.109375" customWidth="1"/>
    <col min="9733" max="9733" width="15.88671875" customWidth="1"/>
    <col min="9734" max="9734" width="15.44140625" customWidth="1"/>
    <col min="9735" max="9735" width="19.109375" customWidth="1"/>
    <col min="9736" max="9736" width="17.44140625" bestFit="1" customWidth="1"/>
    <col min="9737" max="9737" width="18" customWidth="1"/>
    <col min="9738" max="9738" width="14.33203125" customWidth="1"/>
    <col min="9739" max="9739" width="15.109375" bestFit="1" customWidth="1"/>
    <col min="9740" max="9740" width="15.109375" customWidth="1"/>
    <col min="9741" max="9741" width="13.109375" bestFit="1" customWidth="1"/>
    <col min="9742" max="9742" width="14.33203125" customWidth="1"/>
    <col min="9743" max="9743" width="13.109375" bestFit="1" customWidth="1"/>
    <col min="9744" max="9744" width="14.77734375" customWidth="1"/>
    <col min="9745" max="9745" width="14.109375" bestFit="1" customWidth="1"/>
    <col min="9746" max="9746" width="12.44140625" bestFit="1" customWidth="1"/>
    <col min="9747" max="9747" width="11.6640625" bestFit="1" customWidth="1"/>
    <col min="9748" max="9748" width="12.44140625" bestFit="1" customWidth="1"/>
    <col min="9749" max="9749" width="9.77734375" customWidth="1"/>
    <col min="9750" max="9750" width="16.33203125" customWidth="1"/>
    <col min="9752" max="9752" width="20.33203125" customWidth="1"/>
    <col min="9753" max="9753" width="17.109375" bestFit="1" customWidth="1"/>
    <col min="9754" max="9754" width="16.109375" customWidth="1"/>
    <col min="9755" max="9759" width="17.109375" bestFit="1" customWidth="1"/>
    <col min="9760" max="9761" width="17.109375" customWidth="1"/>
    <col min="9986" max="9986" width="26" bestFit="1" customWidth="1"/>
    <col min="9987" max="9987" width="15.109375" bestFit="1" customWidth="1"/>
    <col min="9988" max="9988" width="19.109375" customWidth="1"/>
    <col min="9989" max="9989" width="15.88671875" customWidth="1"/>
    <col min="9990" max="9990" width="15.44140625" customWidth="1"/>
    <col min="9991" max="9991" width="19.109375" customWidth="1"/>
    <col min="9992" max="9992" width="17.44140625" bestFit="1" customWidth="1"/>
    <col min="9993" max="9993" width="18" customWidth="1"/>
    <col min="9994" max="9994" width="14.33203125" customWidth="1"/>
    <col min="9995" max="9995" width="15.109375" bestFit="1" customWidth="1"/>
    <col min="9996" max="9996" width="15.109375" customWidth="1"/>
    <col min="9997" max="9997" width="13.109375" bestFit="1" customWidth="1"/>
    <col min="9998" max="9998" width="14.33203125" customWidth="1"/>
    <col min="9999" max="9999" width="13.109375" bestFit="1" customWidth="1"/>
    <col min="10000" max="10000" width="14.77734375" customWidth="1"/>
    <col min="10001" max="10001" width="14.109375" bestFit="1" customWidth="1"/>
    <col min="10002" max="10002" width="12.44140625" bestFit="1" customWidth="1"/>
    <col min="10003" max="10003" width="11.6640625" bestFit="1" customWidth="1"/>
    <col min="10004" max="10004" width="12.44140625" bestFit="1" customWidth="1"/>
    <col min="10005" max="10005" width="9.77734375" customWidth="1"/>
    <col min="10006" max="10006" width="16.33203125" customWidth="1"/>
    <col min="10008" max="10008" width="20.33203125" customWidth="1"/>
    <col min="10009" max="10009" width="17.109375" bestFit="1" customWidth="1"/>
    <col min="10010" max="10010" width="16.109375" customWidth="1"/>
    <col min="10011" max="10015" width="17.109375" bestFit="1" customWidth="1"/>
    <col min="10016" max="10017" width="17.109375" customWidth="1"/>
    <col min="10242" max="10242" width="26" bestFit="1" customWidth="1"/>
    <col min="10243" max="10243" width="15.109375" bestFit="1" customWidth="1"/>
    <col min="10244" max="10244" width="19.109375" customWidth="1"/>
    <col min="10245" max="10245" width="15.88671875" customWidth="1"/>
    <col min="10246" max="10246" width="15.44140625" customWidth="1"/>
    <col min="10247" max="10247" width="19.109375" customWidth="1"/>
    <col min="10248" max="10248" width="17.44140625" bestFit="1" customWidth="1"/>
    <col min="10249" max="10249" width="18" customWidth="1"/>
    <col min="10250" max="10250" width="14.33203125" customWidth="1"/>
    <col min="10251" max="10251" width="15.109375" bestFit="1" customWidth="1"/>
    <col min="10252" max="10252" width="15.109375" customWidth="1"/>
    <col min="10253" max="10253" width="13.109375" bestFit="1" customWidth="1"/>
    <col min="10254" max="10254" width="14.33203125" customWidth="1"/>
    <col min="10255" max="10255" width="13.109375" bestFit="1" customWidth="1"/>
    <col min="10256" max="10256" width="14.77734375" customWidth="1"/>
    <col min="10257" max="10257" width="14.109375" bestFit="1" customWidth="1"/>
    <col min="10258" max="10258" width="12.44140625" bestFit="1" customWidth="1"/>
    <col min="10259" max="10259" width="11.6640625" bestFit="1" customWidth="1"/>
    <col min="10260" max="10260" width="12.44140625" bestFit="1" customWidth="1"/>
    <col min="10261" max="10261" width="9.77734375" customWidth="1"/>
    <col min="10262" max="10262" width="16.33203125" customWidth="1"/>
    <col min="10264" max="10264" width="20.33203125" customWidth="1"/>
    <col min="10265" max="10265" width="17.109375" bestFit="1" customWidth="1"/>
    <col min="10266" max="10266" width="16.109375" customWidth="1"/>
    <col min="10267" max="10271" width="17.109375" bestFit="1" customWidth="1"/>
    <col min="10272" max="10273" width="17.109375" customWidth="1"/>
    <col min="10498" max="10498" width="26" bestFit="1" customWidth="1"/>
    <col min="10499" max="10499" width="15.109375" bestFit="1" customWidth="1"/>
    <col min="10500" max="10500" width="19.109375" customWidth="1"/>
    <col min="10501" max="10501" width="15.88671875" customWidth="1"/>
    <col min="10502" max="10502" width="15.44140625" customWidth="1"/>
    <col min="10503" max="10503" width="19.109375" customWidth="1"/>
    <col min="10504" max="10504" width="17.44140625" bestFit="1" customWidth="1"/>
    <col min="10505" max="10505" width="18" customWidth="1"/>
    <col min="10506" max="10506" width="14.33203125" customWidth="1"/>
    <col min="10507" max="10507" width="15.109375" bestFit="1" customWidth="1"/>
    <col min="10508" max="10508" width="15.109375" customWidth="1"/>
    <col min="10509" max="10509" width="13.109375" bestFit="1" customWidth="1"/>
    <col min="10510" max="10510" width="14.33203125" customWidth="1"/>
    <col min="10511" max="10511" width="13.109375" bestFit="1" customWidth="1"/>
    <col min="10512" max="10512" width="14.77734375" customWidth="1"/>
    <col min="10513" max="10513" width="14.109375" bestFit="1" customWidth="1"/>
    <col min="10514" max="10514" width="12.44140625" bestFit="1" customWidth="1"/>
    <col min="10515" max="10515" width="11.6640625" bestFit="1" customWidth="1"/>
    <col min="10516" max="10516" width="12.44140625" bestFit="1" customWidth="1"/>
    <col min="10517" max="10517" width="9.77734375" customWidth="1"/>
    <col min="10518" max="10518" width="16.33203125" customWidth="1"/>
    <col min="10520" max="10520" width="20.33203125" customWidth="1"/>
    <col min="10521" max="10521" width="17.109375" bestFit="1" customWidth="1"/>
    <col min="10522" max="10522" width="16.109375" customWidth="1"/>
    <col min="10523" max="10527" width="17.109375" bestFit="1" customWidth="1"/>
    <col min="10528" max="10529" width="17.109375" customWidth="1"/>
    <col min="10754" max="10754" width="26" bestFit="1" customWidth="1"/>
    <col min="10755" max="10755" width="15.109375" bestFit="1" customWidth="1"/>
    <col min="10756" max="10756" width="19.109375" customWidth="1"/>
    <col min="10757" max="10757" width="15.88671875" customWidth="1"/>
    <col min="10758" max="10758" width="15.44140625" customWidth="1"/>
    <col min="10759" max="10759" width="19.109375" customWidth="1"/>
    <col min="10760" max="10760" width="17.44140625" bestFit="1" customWidth="1"/>
    <col min="10761" max="10761" width="18" customWidth="1"/>
    <col min="10762" max="10762" width="14.33203125" customWidth="1"/>
    <col min="10763" max="10763" width="15.109375" bestFit="1" customWidth="1"/>
    <col min="10764" max="10764" width="15.109375" customWidth="1"/>
    <col min="10765" max="10765" width="13.109375" bestFit="1" customWidth="1"/>
    <col min="10766" max="10766" width="14.33203125" customWidth="1"/>
    <col min="10767" max="10767" width="13.109375" bestFit="1" customWidth="1"/>
    <col min="10768" max="10768" width="14.77734375" customWidth="1"/>
    <col min="10769" max="10769" width="14.109375" bestFit="1" customWidth="1"/>
    <col min="10770" max="10770" width="12.44140625" bestFit="1" customWidth="1"/>
    <col min="10771" max="10771" width="11.6640625" bestFit="1" customWidth="1"/>
    <col min="10772" max="10772" width="12.44140625" bestFit="1" customWidth="1"/>
    <col min="10773" max="10773" width="9.77734375" customWidth="1"/>
    <col min="10774" max="10774" width="16.33203125" customWidth="1"/>
    <col min="10776" max="10776" width="20.33203125" customWidth="1"/>
    <col min="10777" max="10777" width="17.109375" bestFit="1" customWidth="1"/>
    <col min="10778" max="10778" width="16.109375" customWidth="1"/>
    <col min="10779" max="10783" width="17.109375" bestFit="1" customWidth="1"/>
    <col min="10784" max="10785" width="17.109375" customWidth="1"/>
    <col min="11010" max="11010" width="26" bestFit="1" customWidth="1"/>
    <col min="11011" max="11011" width="15.109375" bestFit="1" customWidth="1"/>
    <col min="11012" max="11012" width="19.109375" customWidth="1"/>
    <col min="11013" max="11013" width="15.88671875" customWidth="1"/>
    <col min="11014" max="11014" width="15.44140625" customWidth="1"/>
    <col min="11015" max="11015" width="19.109375" customWidth="1"/>
    <col min="11016" max="11016" width="17.44140625" bestFit="1" customWidth="1"/>
    <col min="11017" max="11017" width="18" customWidth="1"/>
    <col min="11018" max="11018" width="14.33203125" customWidth="1"/>
    <col min="11019" max="11019" width="15.109375" bestFit="1" customWidth="1"/>
    <col min="11020" max="11020" width="15.109375" customWidth="1"/>
    <col min="11021" max="11021" width="13.109375" bestFit="1" customWidth="1"/>
    <col min="11022" max="11022" width="14.33203125" customWidth="1"/>
    <col min="11023" max="11023" width="13.109375" bestFit="1" customWidth="1"/>
    <col min="11024" max="11024" width="14.77734375" customWidth="1"/>
    <col min="11025" max="11025" width="14.109375" bestFit="1" customWidth="1"/>
    <col min="11026" max="11026" width="12.44140625" bestFit="1" customWidth="1"/>
    <col min="11027" max="11027" width="11.6640625" bestFit="1" customWidth="1"/>
    <col min="11028" max="11028" width="12.44140625" bestFit="1" customWidth="1"/>
    <col min="11029" max="11029" width="9.77734375" customWidth="1"/>
    <col min="11030" max="11030" width="16.33203125" customWidth="1"/>
    <col min="11032" max="11032" width="20.33203125" customWidth="1"/>
    <col min="11033" max="11033" width="17.109375" bestFit="1" customWidth="1"/>
    <col min="11034" max="11034" width="16.109375" customWidth="1"/>
    <col min="11035" max="11039" width="17.109375" bestFit="1" customWidth="1"/>
    <col min="11040" max="11041" width="17.109375" customWidth="1"/>
    <col min="11266" max="11266" width="26" bestFit="1" customWidth="1"/>
    <col min="11267" max="11267" width="15.109375" bestFit="1" customWidth="1"/>
    <col min="11268" max="11268" width="19.109375" customWidth="1"/>
    <col min="11269" max="11269" width="15.88671875" customWidth="1"/>
    <col min="11270" max="11270" width="15.44140625" customWidth="1"/>
    <col min="11271" max="11271" width="19.109375" customWidth="1"/>
    <col min="11272" max="11272" width="17.44140625" bestFit="1" customWidth="1"/>
    <col min="11273" max="11273" width="18" customWidth="1"/>
    <col min="11274" max="11274" width="14.33203125" customWidth="1"/>
    <col min="11275" max="11275" width="15.109375" bestFit="1" customWidth="1"/>
    <col min="11276" max="11276" width="15.109375" customWidth="1"/>
    <col min="11277" max="11277" width="13.109375" bestFit="1" customWidth="1"/>
    <col min="11278" max="11278" width="14.33203125" customWidth="1"/>
    <col min="11279" max="11279" width="13.109375" bestFit="1" customWidth="1"/>
    <col min="11280" max="11280" width="14.77734375" customWidth="1"/>
    <col min="11281" max="11281" width="14.109375" bestFit="1" customWidth="1"/>
    <col min="11282" max="11282" width="12.44140625" bestFit="1" customWidth="1"/>
    <col min="11283" max="11283" width="11.6640625" bestFit="1" customWidth="1"/>
    <col min="11284" max="11284" width="12.44140625" bestFit="1" customWidth="1"/>
    <col min="11285" max="11285" width="9.77734375" customWidth="1"/>
    <col min="11286" max="11286" width="16.33203125" customWidth="1"/>
    <col min="11288" max="11288" width="20.33203125" customWidth="1"/>
    <col min="11289" max="11289" width="17.109375" bestFit="1" customWidth="1"/>
    <col min="11290" max="11290" width="16.109375" customWidth="1"/>
    <col min="11291" max="11295" width="17.109375" bestFit="1" customWidth="1"/>
    <col min="11296" max="11297" width="17.109375" customWidth="1"/>
    <col min="11522" max="11522" width="26" bestFit="1" customWidth="1"/>
    <col min="11523" max="11523" width="15.109375" bestFit="1" customWidth="1"/>
    <col min="11524" max="11524" width="19.109375" customWidth="1"/>
    <col min="11525" max="11525" width="15.88671875" customWidth="1"/>
    <col min="11526" max="11526" width="15.44140625" customWidth="1"/>
    <col min="11527" max="11527" width="19.109375" customWidth="1"/>
    <col min="11528" max="11528" width="17.44140625" bestFit="1" customWidth="1"/>
    <col min="11529" max="11529" width="18" customWidth="1"/>
    <col min="11530" max="11530" width="14.33203125" customWidth="1"/>
    <col min="11531" max="11531" width="15.109375" bestFit="1" customWidth="1"/>
    <col min="11532" max="11532" width="15.109375" customWidth="1"/>
    <col min="11533" max="11533" width="13.109375" bestFit="1" customWidth="1"/>
    <col min="11534" max="11534" width="14.33203125" customWidth="1"/>
    <col min="11535" max="11535" width="13.109375" bestFit="1" customWidth="1"/>
    <col min="11536" max="11536" width="14.77734375" customWidth="1"/>
    <col min="11537" max="11537" width="14.109375" bestFit="1" customWidth="1"/>
    <col min="11538" max="11538" width="12.44140625" bestFit="1" customWidth="1"/>
    <col min="11539" max="11539" width="11.6640625" bestFit="1" customWidth="1"/>
    <col min="11540" max="11540" width="12.44140625" bestFit="1" customWidth="1"/>
    <col min="11541" max="11541" width="9.77734375" customWidth="1"/>
    <col min="11542" max="11542" width="16.33203125" customWidth="1"/>
    <col min="11544" max="11544" width="20.33203125" customWidth="1"/>
    <col min="11545" max="11545" width="17.109375" bestFit="1" customWidth="1"/>
    <col min="11546" max="11546" width="16.109375" customWidth="1"/>
    <col min="11547" max="11551" width="17.109375" bestFit="1" customWidth="1"/>
    <col min="11552" max="11553" width="17.109375" customWidth="1"/>
    <col min="11778" max="11778" width="26" bestFit="1" customWidth="1"/>
    <col min="11779" max="11779" width="15.109375" bestFit="1" customWidth="1"/>
    <col min="11780" max="11780" width="19.109375" customWidth="1"/>
    <col min="11781" max="11781" width="15.88671875" customWidth="1"/>
    <col min="11782" max="11782" width="15.44140625" customWidth="1"/>
    <col min="11783" max="11783" width="19.109375" customWidth="1"/>
    <col min="11784" max="11784" width="17.44140625" bestFit="1" customWidth="1"/>
    <col min="11785" max="11785" width="18" customWidth="1"/>
    <col min="11786" max="11786" width="14.33203125" customWidth="1"/>
    <col min="11787" max="11787" width="15.109375" bestFit="1" customWidth="1"/>
    <col min="11788" max="11788" width="15.109375" customWidth="1"/>
    <col min="11789" max="11789" width="13.109375" bestFit="1" customWidth="1"/>
    <col min="11790" max="11790" width="14.33203125" customWidth="1"/>
    <col min="11791" max="11791" width="13.109375" bestFit="1" customWidth="1"/>
    <col min="11792" max="11792" width="14.77734375" customWidth="1"/>
    <col min="11793" max="11793" width="14.109375" bestFit="1" customWidth="1"/>
    <col min="11794" max="11794" width="12.44140625" bestFit="1" customWidth="1"/>
    <col min="11795" max="11795" width="11.6640625" bestFit="1" customWidth="1"/>
    <col min="11796" max="11796" width="12.44140625" bestFit="1" customWidth="1"/>
    <col min="11797" max="11797" width="9.77734375" customWidth="1"/>
    <col min="11798" max="11798" width="16.33203125" customWidth="1"/>
    <col min="11800" max="11800" width="20.33203125" customWidth="1"/>
    <col min="11801" max="11801" width="17.109375" bestFit="1" customWidth="1"/>
    <col min="11802" max="11802" width="16.109375" customWidth="1"/>
    <col min="11803" max="11807" width="17.109375" bestFit="1" customWidth="1"/>
    <col min="11808" max="11809" width="17.109375" customWidth="1"/>
    <col min="12034" max="12034" width="26" bestFit="1" customWidth="1"/>
    <col min="12035" max="12035" width="15.109375" bestFit="1" customWidth="1"/>
    <col min="12036" max="12036" width="19.109375" customWidth="1"/>
    <col min="12037" max="12037" width="15.88671875" customWidth="1"/>
    <col min="12038" max="12038" width="15.44140625" customWidth="1"/>
    <col min="12039" max="12039" width="19.109375" customWidth="1"/>
    <col min="12040" max="12040" width="17.44140625" bestFit="1" customWidth="1"/>
    <col min="12041" max="12041" width="18" customWidth="1"/>
    <col min="12042" max="12042" width="14.33203125" customWidth="1"/>
    <col min="12043" max="12043" width="15.109375" bestFit="1" customWidth="1"/>
    <col min="12044" max="12044" width="15.109375" customWidth="1"/>
    <col min="12045" max="12045" width="13.109375" bestFit="1" customWidth="1"/>
    <col min="12046" max="12046" width="14.33203125" customWidth="1"/>
    <col min="12047" max="12047" width="13.109375" bestFit="1" customWidth="1"/>
    <col min="12048" max="12048" width="14.77734375" customWidth="1"/>
    <col min="12049" max="12049" width="14.109375" bestFit="1" customWidth="1"/>
    <col min="12050" max="12050" width="12.44140625" bestFit="1" customWidth="1"/>
    <col min="12051" max="12051" width="11.6640625" bestFit="1" customWidth="1"/>
    <col min="12052" max="12052" width="12.44140625" bestFit="1" customWidth="1"/>
    <col min="12053" max="12053" width="9.77734375" customWidth="1"/>
    <col min="12054" max="12054" width="16.33203125" customWidth="1"/>
    <col min="12056" max="12056" width="20.33203125" customWidth="1"/>
    <col min="12057" max="12057" width="17.109375" bestFit="1" customWidth="1"/>
    <col min="12058" max="12058" width="16.109375" customWidth="1"/>
    <col min="12059" max="12063" width="17.109375" bestFit="1" customWidth="1"/>
    <col min="12064" max="12065" width="17.109375" customWidth="1"/>
    <col min="12290" max="12290" width="26" bestFit="1" customWidth="1"/>
    <col min="12291" max="12291" width="15.109375" bestFit="1" customWidth="1"/>
    <col min="12292" max="12292" width="19.109375" customWidth="1"/>
    <col min="12293" max="12293" width="15.88671875" customWidth="1"/>
    <col min="12294" max="12294" width="15.44140625" customWidth="1"/>
    <col min="12295" max="12295" width="19.109375" customWidth="1"/>
    <col min="12296" max="12296" width="17.44140625" bestFit="1" customWidth="1"/>
    <col min="12297" max="12297" width="18" customWidth="1"/>
    <col min="12298" max="12298" width="14.33203125" customWidth="1"/>
    <col min="12299" max="12299" width="15.109375" bestFit="1" customWidth="1"/>
    <col min="12300" max="12300" width="15.109375" customWidth="1"/>
    <col min="12301" max="12301" width="13.109375" bestFit="1" customWidth="1"/>
    <col min="12302" max="12302" width="14.33203125" customWidth="1"/>
    <col min="12303" max="12303" width="13.109375" bestFit="1" customWidth="1"/>
    <col min="12304" max="12304" width="14.77734375" customWidth="1"/>
    <col min="12305" max="12305" width="14.109375" bestFit="1" customWidth="1"/>
    <col min="12306" max="12306" width="12.44140625" bestFit="1" customWidth="1"/>
    <col min="12307" max="12307" width="11.6640625" bestFit="1" customWidth="1"/>
    <col min="12308" max="12308" width="12.44140625" bestFit="1" customWidth="1"/>
    <col min="12309" max="12309" width="9.77734375" customWidth="1"/>
    <col min="12310" max="12310" width="16.33203125" customWidth="1"/>
    <col min="12312" max="12312" width="20.33203125" customWidth="1"/>
    <col min="12313" max="12313" width="17.109375" bestFit="1" customWidth="1"/>
    <col min="12314" max="12314" width="16.109375" customWidth="1"/>
    <col min="12315" max="12319" width="17.109375" bestFit="1" customWidth="1"/>
    <col min="12320" max="12321" width="17.109375" customWidth="1"/>
    <col min="12546" max="12546" width="26" bestFit="1" customWidth="1"/>
    <col min="12547" max="12547" width="15.109375" bestFit="1" customWidth="1"/>
    <col min="12548" max="12548" width="19.109375" customWidth="1"/>
    <col min="12549" max="12549" width="15.88671875" customWidth="1"/>
    <col min="12550" max="12550" width="15.44140625" customWidth="1"/>
    <col min="12551" max="12551" width="19.109375" customWidth="1"/>
    <col min="12552" max="12552" width="17.44140625" bestFit="1" customWidth="1"/>
    <col min="12553" max="12553" width="18" customWidth="1"/>
    <col min="12554" max="12554" width="14.33203125" customWidth="1"/>
    <col min="12555" max="12555" width="15.109375" bestFit="1" customWidth="1"/>
    <col min="12556" max="12556" width="15.109375" customWidth="1"/>
    <col min="12557" max="12557" width="13.109375" bestFit="1" customWidth="1"/>
    <col min="12558" max="12558" width="14.33203125" customWidth="1"/>
    <col min="12559" max="12559" width="13.109375" bestFit="1" customWidth="1"/>
    <col min="12560" max="12560" width="14.77734375" customWidth="1"/>
    <col min="12561" max="12561" width="14.109375" bestFit="1" customWidth="1"/>
    <col min="12562" max="12562" width="12.44140625" bestFit="1" customWidth="1"/>
    <col min="12563" max="12563" width="11.6640625" bestFit="1" customWidth="1"/>
    <col min="12564" max="12564" width="12.44140625" bestFit="1" customWidth="1"/>
    <col min="12565" max="12565" width="9.77734375" customWidth="1"/>
    <col min="12566" max="12566" width="16.33203125" customWidth="1"/>
    <col min="12568" max="12568" width="20.33203125" customWidth="1"/>
    <col min="12569" max="12569" width="17.109375" bestFit="1" customWidth="1"/>
    <col min="12570" max="12570" width="16.109375" customWidth="1"/>
    <col min="12571" max="12575" width="17.109375" bestFit="1" customWidth="1"/>
    <col min="12576" max="12577" width="17.109375" customWidth="1"/>
    <col min="12802" max="12802" width="26" bestFit="1" customWidth="1"/>
    <col min="12803" max="12803" width="15.109375" bestFit="1" customWidth="1"/>
    <col min="12804" max="12804" width="19.109375" customWidth="1"/>
    <col min="12805" max="12805" width="15.88671875" customWidth="1"/>
    <col min="12806" max="12806" width="15.44140625" customWidth="1"/>
    <col min="12807" max="12807" width="19.109375" customWidth="1"/>
    <col min="12808" max="12808" width="17.44140625" bestFit="1" customWidth="1"/>
    <col min="12809" max="12809" width="18" customWidth="1"/>
    <col min="12810" max="12810" width="14.33203125" customWidth="1"/>
    <col min="12811" max="12811" width="15.109375" bestFit="1" customWidth="1"/>
    <col min="12812" max="12812" width="15.109375" customWidth="1"/>
    <col min="12813" max="12813" width="13.109375" bestFit="1" customWidth="1"/>
    <col min="12814" max="12814" width="14.33203125" customWidth="1"/>
    <col min="12815" max="12815" width="13.109375" bestFit="1" customWidth="1"/>
    <col min="12816" max="12816" width="14.77734375" customWidth="1"/>
    <col min="12817" max="12817" width="14.109375" bestFit="1" customWidth="1"/>
    <col min="12818" max="12818" width="12.44140625" bestFit="1" customWidth="1"/>
    <col min="12819" max="12819" width="11.6640625" bestFit="1" customWidth="1"/>
    <col min="12820" max="12820" width="12.44140625" bestFit="1" customWidth="1"/>
    <col min="12821" max="12821" width="9.77734375" customWidth="1"/>
    <col min="12822" max="12822" width="16.33203125" customWidth="1"/>
    <col min="12824" max="12824" width="20.33203125" customWidth="1"/>
    <col min="12825" max="12825" width="17.109375" bestFit="1" customWidth="1"/>
    <col min="12826" max="12826" width="16.109375" customWidth="1"/>
    <col min="12827" max="12831" width="17.109375" bestFit="1" customWidth="1"/>
    <col min="12832" max="12833" width="17.109375" customWidth="1"/>
    <col min="13058" max="13058" width="26" bestFit="1" customWidth="1"/>
    <col min="13059" max="13059" width="15.109375" bestFit="1" customWidth="1"/>
    <col min="13060" max="13060" width="19.109375" customWidth="1"/>
    <col min="13061" max="13061" width="15.88671875" customWidth="1"/>
    <col min="13062" max="13062" width="15.44140625" customWidth="1"/>
    <col min="13063" max="13063" width="19.109375" customWidth="1"/>
    <col min="13064" max="13064" width="17.44140625" bestFit="1" customWidth="1"/>
    <col min="13065" max="13065" width="18" customWidth="1"/>
    <col min="13066" max="13066" width="14.33203125" customWidth="1"/>
    <col min="13067" max="13067" width="15.109375" bestFit="1" customWidth="1"/>
    <col min="13068" max="13068" width="15.109375" customWidth="1"/>
    <col min="13069" max="13069" width="13.109375" bestFit="1" customWidth="1"/>
    <col min="13070" max="13070" width="14.33203125" customWidth="1"/>
    <col min="13071" max="13071" width="13.109375" bestFit="1" customWidth="1"/>
    <col min="13072" max="13072" width="14.77734375" customWidth="1"/>
    <col min="13073" max="13073" width="14.109375" bestFit="1" customWidth="1"/>
    <col min="13074" max="13074" width="12.44140625" bestFit="1" customWidth="1"/>
    <col min="13075" max="13075" width="11.6640625" bestFit="1" customWidth="1"/>
    <col min="13076" max="13076" width="12.44140625" bestFit="1" customWidth="1"/>
    <col min="13077" max="13077" width="9.77734375" customWidth="1"/>
    <col min="13078" max="13078" width="16.33203125" customWidth="1"/>
    <col min="13080" max="13080" width="20.33203125" customWidth="1"/>
    <col min="13081" max="13081" width="17.109375" bestFit="1" customWidth="1"/>
    <col min="13082" max="13082" width="16.109375" customWidth="1"/>
    <col min="13083" max="13087" width="17.109375" bestFit="1" customWidth="1"/>
    <col min="13088" max="13089" width="17.109375" customWidth="1"/>
    <col min="13314" max="13314" width="26" bestFit="1" customWidth="1"/>
    <col min="13315" max="13315" width="15.109375" bestFit="1" customWidth="1"/>
    <col min="13316" max="13316" width="19.109375" customWidth="1"/>
    <col min="13317" max="13317" width="15.88671875" customWidth="1"/>
    <col min="13318" max="13318" width="15.44140625" customWidth="1"/>
    <col min="13319" max="13319" width="19.109375" customWidth="1"/>
    <col min="13320" max="13320" width="17.44140625" bestFit="1" customWidth="1"/>
    <col min="13321" max="13321" width="18" customWidth="1"/>
    <col min="13322" max="13322" width="14.33203125" customWidth="1"/>
    <col min="13323" max="13323" width="15.109375" bestFit="1" customWidth="1"/>
    <col min="13324" max="13324" width="15.109375" customWidth="1"/>
    <col min="13325" max="13325" width="13.109375" bestFit="1" customWidth="1"/>
    <col min="13326" max="13326" width="14.33203125" customWidth="1"/>
    <col min="13327" max="13327" width="13.109375" bestFit="1" customWidth="1"/>
    <col min="13328" max="13328" width="14.77734375" customWidth="1"/>
    <col min="13329" max="13329" width="14.109375" bestFit="1" customWidth="1"/>
    <col min="13330" max="13330" width="12.44140625" bestFit="1" customWidth="1"/>
    <col min="13331" max="13331" width="11.6640625" bestFit="1" customWidth="1"/>
    <col min="13332" max="13332" width="12.44140625" bestFit="1" customWidth="1"/>
    <col min="13333" max="13333" width="9.77734375" customWidth="1"/>
    <col min="13334" max="13334" width="16.33203125" customWidth="1"/>
    <col min="13336" max="13336" width="20.33203125" customWidth="1"/>
    <col min="13337" max="13337" width="17.109375" bestFit="1" customWidth="1"/>
    <col min="13338" max="13338" width="16.109375" customWidth="1"/>
    <col min="13339" max="13343" width="17.109375" bestFit="1" customWidth="1"/>
    <col min="13344" max="13345" width="17.109375" customWidth="1"/>
    <col min="13570" max="13570" width="26" bestFit="1" customWidth="1"/>
    <col min="13571" max="13571" width="15.109375" bestFit="1" customWidth="1"/>
    <col min="13572" max="13572" width="19.109375" customWidth="1"/>
    <col min="13573" max="13573" width="15.88671875" customWidth="1"/>
    <col min="13574" max="13574" width="15.44140625" customWidth="1"/>
    <col min="13575" max="13575" width="19.109375" customWidth="1"/>
    <col min="13576" max="13576" width="17.44140625" bestFit="1" customWidth="1"/>
    <col min="13577" max="13577" width="18" customWidth="1"/>
    <col min="13578" max="13578" width="14.33203125" customWidth="1"/>
    <col min="13579" max="13579" width="15.109375" bestFit="1" customWidth="1"/>
    <col min="13580" max="13580" width="15.109375" customWidth="1"/>
    <col min="13581" max="13581" width="13.109375" bestFit="1" customWidth="1"/>
    <col min="13582" max="13582" width="14.33203125" customWidth="1"/>
    <col min="13583" max="13583" width="13.109375" bestFit="1" customWidth="1"/>
    <col min="13584" max="13584" width="14.77734375" customWidth="1"/>
    <col min="13585" max="13585" width="14.109375" bestFit="1" customWidth="1"/>
    <col min="13586" max="13586" width="12.44140625" bestFit="1" customWidth="1"/>
    <col min="13587" max="13587" width="11.6640625" bestFit="1" customWidth="1"/>
    <col min="13588" max="13588" width="12.44140625" bestFit="1" customWidth="1"/>
    <col min="13589" max="13589" width="9.77734375" customWidth="1"/>
    <col min="13590" max="13590" width="16.33203125" customWidth="1"/>
    <col min="13592" max="13592" width="20.33203125" customWidth="1"/>
    <col min="13593" max="13593" width="17.109375" bestFit="1" customWidth="1"/>
    <col min="13594" max="13594" width="16.109375" customWidth="1"/>
    <col min="13595" max="13599" width="17.109375" bestFit="1" customWidth="1"/>
    <col min="13600" max="13601" width="17.109375" customWidth="1"/>
    <col min="13826" max="13826" width="26" bestFit="1" customWidth="1"/>
    <col min="13827" max="13827" width="15.109375" bestFit="1" customWidth="1"/>
    <col min="13828" max="13828" width="19.109375" customWidth="1"/>
    <col min="13829" max="13829" width="15.88671875" customWidth="1"/>
    <col min="13830" max="13830" width="15.44140625" customWidth="1"/>
    <col min="13831" max="13831" width="19.109375" customWidth="1"/>
    <col min="13832" max="13832" width="17.44140625" bestFit="1" customWidth="1"/>
    <col min="13833" max="13833" width="18" customWidth="1"/>
    <col min="13834" max="13834" width="14.33203125" customWidth="1"/>
    <col min="13835" max="13835" width="15.109375" bestFit="1" customWidth="1"/>
    <col min="13836" max="13836" width="15.109375" customWidth="1"/>
    <col min="13837" max="13837" width="13.109375" bestFit="1" customWidth="1"/>
    <col min="13838" max="13838" width="14.33203125" customWidth="1"/>
    <col min="13839" max="13839" width="13.109375" bestFit="1" customWidth="1"/>
    <col min="13840" max="13840" width="14.77734375" customWidth="1"/>
    <col min="13841" max="13841" width="14.109375" bestFit="1" customWidth="1"/>
    <col min="13842" max="13842" width="12.44140625" bestFit="1" customWidth="1"/>
    <col min="13843" max="13843" width="11.6640625" bestFit="1" customWidth="1"/>
    <col min="13844" max="13844" width="12.44140625" bestFit="1" customWidth="1"/>
    <col min="13845" max="13845" width="9.77734375" customWidth="1"/>
    <col min="13846" max="13846" width="16.33203125" customWidth="1"/>
    <col min="13848" max="13848" width="20.33203125" customWidth="1"/>
    <col min="13849" max="13849" width="17.109375" bestFit="1" customWidth="1"/>
    <col min="13850" max="13850" width="16.109375" customWidth="1"/>
    <col min="13851" max="13855" width="17.109375" bestFit="1" customWidth="1"/>
    <col min="13856" max="13857" width="17.109375" customWidth="1"/>
    <col min="14082" max="14082" width="26" bestFit="1" customWidth="1"/>
    <col min="14083" max="14083" width="15.109375" bestFit="1" customWidth="1"/>
    <col min="14084" max="14084" width="19.109375" customWidth="1"/>
    <col min="14085" max="14085" width="15.88671875" customWidth="1"/>
    <col min="14086" max="14086" width="15.44140625" customWidth="1"/>
    <col min="14087" max="14087" width="19.109375" customWidth="1"/>
    <col min="14088" max="14088" width="17.44140625" bestFit="1" customWidth="1"/>
    <col min="14089" max="14089" width="18" customWidth="1"/>
    <col min="14090" max="14090" width="14.33203125" customWidth="1"/>
    <col min="14091" max="14091" width="15.109375" bestFit="1" customWidth="1"/>
    <col min="14092" max="14092" width="15.109375" customWidth="1"/>
    <col min="14093" max="14093" width="13.109375" bestFit="1" customWidth="1"/>
    <col min="14094" max="14094" width="14.33203125" customWidth="1"/>
    <col min="14095" max="14095" width="13.109375" bestFit="1" customWidth="1"/>
    <col min="14096" max="14096" width="14.77734375" customWidth="1"/>
    <col min="14097" max="14097" width="14.109375" bestFit="1" customWidth="1"/>
    <col min="14098" max="14098" width="12.44140625" bestFit="1" customWidth="1"/>
    <col min="14099" max="14099" width="11.6640625" bestFit="1" customWidth="1"/>
    <col min="14100" max="14100" width="12.44140625" bestFit="1" customWidth="1"/>
    <col min="14101" max="14101" width="9.77734375" customWidth="1"/>
    <col min="14102" max="14102" width="16.33203125" customWidth="1"/>
    <col min="14104" max="14104" width="20.33203125" customWidth="1"/>
    <col min="14105" max="14105" width="17.109375" bestFit="1" customWidth="1"/>
    <col min="14106" max="14106" width="16.109375" customWidth="1"/>
    <col min="14107" max="14111" width="17.109375" bestFit="1" customWidth="1"/>
    <col min="14112" max="14113" width="17.109375" customWidth="1"/>
    <col min="14338" max="14338" width="26" bestFit="1" customWidth="1"/>
    <col min="14339" max="14339" width="15.109375" bestFit="1" customWidth="1"/>
    <col min="14340" max="14340" width="19.109375" customWidth="1"/>
    <col min="14341" max="14341" width="15.88671875" customWidth="1"/>
    <col min="14342" max="14342" width="15.44140625" customWidth="1"/>
    <col min="14343" max="14343" width="19.109375" customWidth="1"/>
    <col min="14344" max="14344" width="17.44140625" bestFit="1" customWidth="1"/>
    <col min="14345" max="14345" width="18" customWidth="1"/>
    <col min="14346" max="14346" width="14.33203125" customWidth="1"/>
    <col min="14347" max="14347" width="15.109375" bestFit="1" customWidth="1"/>
    <col min="14348" max="14348" width="15.109375" customWidth="1"/>
    <col min="14349" max="14349" width="13.109375" bestFit="1" customWidth="1"/>
    <col min="14350" max="14350" width="14.33203125" customWidth="1"/>
    <col min="14351" max="14351" width="13.109375" bestFit="1" customWidth="1"/>
    <col min="14352" max="14352" width="14.77734375" customWidth="1"/>
    <col min="14353" max="14353" width="14.109375" bestFit="1" customWidth="1"/>
    <col min="14354" max="14354" width="12.44140625" bestFit="1" customWidth="1"/>
    <col min="14355" max="14355" width="11.6640625" bestFit="1" customWidth="1"/>
    <col min="14356" max="14356" width="12.44140625" bestFit="1" customWidth="1"/>
    <col min="14357" max="14357" width="9.77734375" customWidth="1"/>
    <col min="14358" max="14358" width="16.33203125" customWidth="1"/>
    <col min="14360" max="14360" width="20.33203125" customWidth="1"/>
    <col min="14361" max="14361" width="17.109375" bestFit="1" customWidth="1"/>
    <col min="14362" max="14362" width="16.109375" customWidth="1"/>
    <col min="14363" max="14367" width="17.109375" bestFit="1" customWidth="1"/>
    <col min="14368" max="14369" width="17.109375" customWidth="1"/>
    <col min="14594" max="14594" width="26" bestFit="1" customWidth="1"/>
    <col min="14595" max="14595" width="15.109375" bestFit="1" customWidth="1"/>
    <col min="14596" max="14596" width="19.109375" customWidth="1"/>
    <col min="14597" max="14597" width="15.88671875" customWidth="1"/>
    <col min="14598" max="14598" width="15.44140625" customWidth="1"/>
    <col min="14599" max="14599" width="19.109375" customWidth="1"/>
    <col min="14600" max="14600" width="17.44140625" bestFit="1" customWidth="1"/>
    <col min="14601" max="14601" width="18" customWidth="1"/>
    <col min="14602" max="14602" width="14.33203125" customWidth="1"/>
    <col min="14603" max="14603" width="15.109375" bestFit="1" customWidth="1"/>
    <col min="14604" max="14604" width="15.109375" customWidth="1"/>
    <col min="14605" max="14605" width="13.109375" bestFit="1" customWidth="1"/>
    <col min="14606" max="14606" width="14.33203125" customWidth="1"/>
    <col min="14607" max="14607" width="13.109375" bestFit="1" customWidth="1"/>
    <col min="14608" max="14608" width="14.77734375" customWidth="1"/>
    <col min="14609" max="14609" width="14.109375" bestFit="1" customWidth="1"/>
    <col min="14610" max="14610" width="12.44140625" bestFit="1" customWidth="1"/>
    <col min="14611" max="14611" width="11.6640625" bestFit="1" customWidth="1"/>
    <col min="14612" max="14612" width="12.44140625" bestFit="1" customWidth="1"/>
    <col min="14613" max="14613" width="9.77734375" customWidth="1"/>
    <col min="14614" max="14614" width="16.33203125" customWidth="1"/>
    <col min="14616" max="14616" width="20.33203125" customWidth="1"/>
    <col min="14617" max="14617" width="17.109375" bestFit="1" customWidth="1"/>
    <col min="14618" max="14618" width="16.109375" customWidth="1"/>
    <col min="14619" max="14623" width="17.109375" bestFit="1" customWidth="1"/>
    <col min="14624" max="14625" width="17.109375" customWidth="1"/>
    <col min="14850" max="14850" width="26" bestFit="1" customWidth="1"/>
    <col min="14851" max="14851" width="15.109375" bestFit="1" customWidth="1"/>
    <col min="14852" max="14852" width="19.109375" customWidth="1"/>
    <col min="14853" max="14853" width="15.88671875" customWidth="1"/>
    <col min="14854" max="14854" width="15.44140625" customWidth="1"/>
    <col min="14855" max="14855" width="19.109375" customWidth="1"/>
    <col min="14856" max="14856" width="17.44140625" bestFit="1" customWidth="1"/>
    <col min="14857" max="14857" width="18" customWidth="1"/>
    <col min="14858" max="14858" width="14.33203125" customWidth="1"/>
    <col min="14859" max="14859" width="15.109375" bestFit="1" customWidth="1"/>
    <col min="14860" max="14860" width="15.109375" customWidth="1"/>
    <col min="14861" max="14861" width="13.109375" bestFit="1" customWidth="1"/>
    <col min="14862" max="14862" width="14.33203125" customWidth="1"/>
    <col min="14863" max="14863" width="13.109375" bestFit="1" customWidth="1"/>
    <col min="14864" max="14864" width="14.77734375" customWidth="1"/>
    <col min="14865" max="14865" width="14.109375" bestFit="1" customWidth="1"/>
    <col min="14866" max="14866" width="12.44140625" bestFit="1" customWidth="1"/>
    <col min="14867" max="14867" width="11.6640625" bestFit="1" customWidth="1"/>
    <col min="14868" max="14868" width="12.44140625" bestFit="1" customWidth="1"/>
    <col min="14869" max="14869" width="9.77734375" customWidth="1"/>
    <col min="14870" max="14870" width="16.33203125" customWidth="1"/>
    <col min="14872" max="14872" width="20.33203125" customWidth="1"/>
    <col min="14873" max="14873" width="17.109375" bestFit="1" customWidth="1"/>
    <col min="14874" max="14874" width="16.109375" customWidth="1"/>
    <col min="14875" max="14879" width="17.109375" bestFit="1" customWidth="1"/>
    <col min="14880" max="14881" width="17.109375" customWidth="1"/>
    <col min="15106" max="15106" width="26" bestFit="1" customWidth="1"/>
    <col min="15107" max="15107" width="15.109375" bestFit="1" customWidth="1"/>
    <col min="15108" max="15108" width="19.109375" customWidth="1"/>
    <col min="15109" max="15109" width="15.88671875" customWidth="1"/>
    <col min="15110" max="15110" width="15.44140625" customWidth="1"/>
    <col min="15111" max="15111" width="19.109375" customWidth="1"/>
    <col min="15112" max="15112" width="17.44140625" bestFit="1" customWidth="1"/>
    <col min="15113" max="15113" width="18" customWidth="1"/>
    <col min="15114" max="15114" width="14.33203125" customWidth="1"/>
    <col min="15115" max="15115" width="15.109375" bestFit="1" customWidth="1"/>
    <col min="15116" max="15116" width="15.109375" customWidth="1"/>
    <col min="15117" max="15117" width="13.109375" bestFit="1" customWidth="1"/>
    <col min="15118" max="15118" width="14.33203125" customWidth="1"/>
    <col min="15119" max="15119" width="13.109375" bestFit="1" customWidth="1"/>
    <col min="15120" max="15120" width="14.77734375" customWidth="1"/>
    <col min="15121" max="15121" width="14.109375" bestFit="1" customWidth="1"/>
    <col min="15122" max="15122" width="12.44140625" bestFit="1" customWidth="1"/>
    <col min="15123" max="15123" width="11.6640625" bestFit="1" customWidth="1"/>
    <col min="15124" max="15124" width="12.44140625" bestFit="1" customWidth="1"/>
    <col min="15125" max="15125" width="9.77734375" customWidth="1"/>
    <col min="15126" max="15126" width="16.33203125" customWidth="1"/>
    <col min="15128" max="15128" width="20.33203125" customWidth="1"/>
    <col min="15129" max="15129" width="17.109375" bestFit="1" customWidth="1"/>
    <col min="15130" max="15130" width="16.109375" customWidth="1"/>
    <col min="15131" max="15135" width="17.109375" bestFit="1" customWidth="1"/>
    <col min="15136" max="15137" width="17.109375" customWidth="1"/>
    <col min="15362" max="15362" width="26" bestFit="1" customWidth="1"/>
    <col min="15363" max="15363" width="15.109375" bestFit="1" customWidth="1"/>
    <col min="15364" max="15364" width="19.109375" customWidth="1"/>
    <col min="15365" max="15365" width="15.88671875" customWidth="1"/>
    <col min="15366" max="15366" width="15.44140625" customWidth="1"/>
    <col min="15367" max="15367" width="19.109375" customWidth="1"/>
    <col min="15368" max="15368" width="17.44140625" bestFit="1" customWidth="1"/>
    <col min="15369" max="15369" width="18" customWidth="1"/>
    <col min="15370" max="15370" width="14.33203125" customWidth="1"/>
    <col min="15371" max="15371" width="15.109375" bestFit="1" customWidth="1"/>
    <col min="15372" max="15372" width="15.109375" customWidth="1"/>
    <col min="15373" max="15373" width="13.109375" bestFit="1" customWidth="1"/>
    <col min="15374" max="15374" width="14.33203125" customWidth="1"/>
    <col min="15375" max="15375" width="13.109375" bestFit="1" customWidth="1"/>
    <col min="15376" max="15376" width="14.77734375" customWidth="1"/>
    <col min="15377" max="15377" width="14.109375" bestFit="1" customWidth="1"/>
    <col min="15378" max="15378" width="12.44140625" bestFit="1" customWidth="1"/>
    <col min="15379" max="15379" width="11.6640625" bestFit="1" customWidth="1"/>
    <col min="15380" max="15380" width="12.44140625" bestFit="1" customWidth="1"/>
    <col min="15381" max="15381" width="9.77734375" customWidth="1"/>
    <col min="15382" max="15382" width="16.33203125" customWidth="1"/>
    <col min="15384" max="15384" width="20.33203125" customWidth="1"/>
    <col min="15385" max="15385" width="17.109375" bestFit="1" customWidth="1"/>
    <col min="15386" max="15386" width="16.109375" customWidth="1"/>
    <col min="15387" max="15391" width="17.109375" bestFit="1" customWidth="1"/>
    <col min="15392" max="15393" width="17.109375" customWidth="1"/>
    <col min="15618" max="15618" width="26" bestFit="1" customWidth="1"/>
    <col min="15619" max="15619" width="15.109375" bestFit="1" customWidth="1"/>
    <col min="15620" max="15620" width="19.109375" customWidth="1"/>
    <col min="15621" max="15621" width="15.88671875" customWidth="1"/>
    <col min="15622" max="15622" width="15.44140625" customWidth="1"/>
    <col min="15623" max="15623" width="19.109375" customWidth="1"/>
    <col min="15624" max="15624" width="17.44140625" bestFit="1" customWidth="1"/>
    <col min="15625" max="15625" width="18" customWidth="1"/>
    <col min="15626" max="15626" width="14.33203125" customWidth="1"/>
    <col min="15627" max="15627" width="15.109375" bestFit="1" customWidth="1"/>
    <col min="15628" max="15628" width="15.109375" customWidth="1"/>
    <col min="15629" max="15629" width="13.109375" bestFit="1" customWidth="1"/>
    <col min="15630" max="15630" width="14.33203125" customWidth="1"/>
    <col min="15631" max="15631" width="13.109375" bestFit="1" customWidth="1"/>
    <col min="15632" max="15632" width="14.77734375" customWidth="1"/>
    <col min="15633" max="15633" width="14.109375" bestFit="1" customWidth="1"/>
    <col min="15634" max="15634" width="12.44140625" bestFit="1" customWidth="1"/>
    <col min="15635" max="15635" width="11.6640625" bestFit="1" customWidth="1"/>
    <col min="15636" max="15636" width="12.44140625" bestFit="1" customWidth="1"/>
    <col min="15637" max="15637" width="9.77734375" customWidth="1"/>
    <col min="15638" max="15638" width="16.33203125" customWidth="1"/>
    <col min="15640" max="15640" width="20.33203125" customWidth="1"/>
    <col min="15641" max="15641" width="17.109375" bestFit="1" customWidth="1"/>
    <col min="15642" max="15642" width="16.109375" customWidth="1"/>
    <col min="15643" max="15647" width="17.109375" bestFit="1" customWidth="1"/>
    <col min="15648" max="15649" width="17.109375" customWidth="1"/>
    <col min="15874" max="15874" width="26" bestFit="1" customWidth="1"/>
    <col min="15875" max="15875" width="15.109375" bestFit="1" customWidth="1"/>
    <col min="15876" max="15876" width="19.109375" customWidth="1"/>
    <col min="15877" max="15877" width="15.88671875" customWidth="1"/>
    <col min="15878" max="15878" width="15.44140625" customWidth="1"/>
    <col min="15879" max="15879" width="19.109375" customWidth="1"/>
    <col min="15880" max="15880" width="17.44140625" bestFit="1" customWidth="1"/>
    <col min="15881" max="15881" width="18" customWidth="1"/>
    <col min="15882" max="15882" width="14.33203125" customWidth="1"/>
    <col min="15883" max="15883" width="15.109375" bestFit="1" customWidth="1"/>
    <col min="15884" max="15884" width="15.109375" customWidth="1"/>
    <col min="15885" max="15885" width="13.109375" bestFit="1" customWidth="1"/>
    <col min="15886" max="15886" width="14.33203125" customWidth="1"/>
    <col min="15887" max="15887" width="13.109375" bestFit="1" customWidth="1"/>
    <col min="15888" max="15888" width="14.77734375" customWidth="1"/>
    <col min="15889" max="15889" width="14.109375" bestFit="1" customWidth="1"/>
    <col min="15890" max="15890" width="12.44140625" bestFit="1" customWidth="1"/>
    <col min="15891" max="15891" width="11.6640625" bestFit="1" customWidth="1"/>
    <col min="15892" max="15892" width="12.44140625" bestFit="1" customWidth="1"/>
    <col min="15893" max="15893" width="9.77734375" customWidth="1"/>
    <col min="15894" max="15894" width="16.33203125" customWidth="1"/>
    <col min="15896" max="15896" width="20.33203125" customWidth="1"/>
    <col min="15897" max="15897" width="17.109375" bestFit="1" customWidth="1"/>
    <col min="15898" max="15898" width="16.109375" customWidth="1"/>
    <col min="15899" max="15903" width="17.109375" bestFit="1" customWidth="1"/>
    <col min="15904" max="15905" width="17.109375" customWidth="1"/>
    <col min="16130" max="16130" width="26" bestFit="1" customWidth="1"/>
    <col min="16131" max="16131" width="15.109375" bestFit="1" customWidth="1"/>
    <col min="16132" max="16132" width="19.109375" customWidth="1"/>
    <col min="16133" max="16133" width="15.88671875" customWidth="1"/>
    <col min="16134" max="16134" width="15.44140625" customWidth="1"/>
    <col min="16135" max="16135" width="19.109375" customWidth="1"/>
    <col min="16136" max="16136" width="17.44140625" bestFit="1" customWidth="1"/>
    <col min="16137" max="16137" width="18" customWidth="1"/>
    <col min="16138" max="16138" width="14.33203125" customWidth="1"/>
    <col min="16139" max="16139" width="15.109375" bestFit="1" customWidth="1"/>
    <col min="16140" max="16140" width="15.109375" customWidth="1"/>
    <col min="16141" max="16141" width="13.109375" bestFit="1" customWidth="1"/>
    <col min="16142" max="16142" width="14.33203125" customWidth="1"/>
    <col min="16143" max="16143" width="13.109375" bestFit="1" customWidth="1"/>
    <col min="16144" max="16144" width="14.77734375" customWidth="1"/>
    <col min="16145" max="16145" width="14.109375" bestFit="1" customWidth="1"/>
    <col min="16146" max="16146" width="12.44140625" bestFit="1" customWidth="1"/>
    <col min="16147" max="16147" width="11.6640625" bestFit="1" customWidth="1"/>
    <col min="16148" max="16148" width="12.44140625" bestFit="1" customWidth="1"/>
    <col min="16149" max="16149" width="9.77734375" customWidth="1"/>
    <col min="16150" max="16150" width="16.33203125" customWidth="1"/>
    <col min="16152" max="16152" width="20.33203125" customWidth="1"/>
    <col min="16153" max="16153" width="17.109375" bestFit="1" customWidth="1"/>
    <col min="16154" max="16154" width="16.109375" customWidth="1"/>
    <col min="16155" max="16159" width="17.109375" bestFit="1" customWidth="1"/>
    <col min="16160" max="16161" width="17.109375" customWidth="1"/>
  </cols>
  <sheetData>
    <row r="1" spans="1:32" ht="16.2">
      <c r="A1" s="2"/>
      <c r="B1" s="3"/>
      <c r="C1" s="3"/>
      <c r="D1" s="3"/>
      <c r="E1" s="3"/>
      <c r="F1" s="3"/>
      <c r="G1" s="3"/>
      <c r="H1" s="3"/>
      <c r="I1" s="3"/>
      <c r="J1" s="3"/>
      <c r="K1" s="3"/>
      <c r="L1" s="3"/>
      <c r="M1" s="3"/>
      <c r="N1" s="3"/>
      <c r="O1" s="3"/>
      <c r="P1" s="3"/>
      <c r="Q1" s="3"/>
      <c r="R1" s="3"/>
      <c r="S1" s="3"/>
      <c r="T1" s="3"/>
      <c r="U1" s="3"/>
      <c r="V1" s="3"/>
      <c r="W1" s="4"/>
      <c r="X1" s="3"/>
      <c r="Y1" s="5"/>
      <c r="Z1" s="6"/>
      <c r="AA1" s="6"/>
      <c r="AB1" s="6"/>
      <c r="AC1" s="6"/>
      <c r="AD1" s="6"/>
      <c r="AE1" s="151"/>
      <c r="AF1" s="151"/>
    </row>
    <row r="2" spans="1:32" ht="13.5" customHeight="1">
      <c r="A2" s="185" t="s">
        <v>31</v>
      </c>
      <c r="B2" s="186" t="s">
        <v>32</v>
      </c>
      <c r="C2" s="187" t="s">
        <v>33</v>
      </c>
      <c r="D2" s="187" t="s">
        <v>34</v>
      </c>
      <c r="E2" s="187" t="s">
        <v>35</v>
      </c>
      <c r="F2" s="186" t="s">
        <v>36</v>
      </c>
      <c r="G2" s="186" t="s">
        <v>37</v>
      </c>
      <c r="H2" s="186" t="s">
        <v>38</v>
      </c>
      <c r="I2" s="186" t="s">
        <v>39</v>
      </c>
      <c r="J2" s="186" t="s">
        <v>40</v>
      </c>
      <c r="K2" s="186" t="s">
        <v>41</v>
      </c>
      <c r="L2" s="186" t="s">
        <v>122</v>
      </c>
      <c r="M2" s="186" t="s">
        <v>42</v>
      </c>
      <c r="N2" s="187" t="s">
        <v>43</v>
      </c>
      <c r="O2" s="192" t="s">
        <v>44</v>
      </c>
      <c r="P2" s="192" t="s">
        <v>45</v>
      </c>
      <c r="Q2" s="192" t="s">
        <v>46</v>
      </c>
      <c r="R2" s="192" t="s">
        <v>47</v>
      </c>
      <c r="S2" s="188" t="s">
        <v>48</v>
      </c>
      <c r="T2" s="188" t="s">
        <v>49</v>
      </c>
      <c r="U2" s="15"/>
      <c r="V2" s="140" t="s">
        <v>50</v>
      </c>
      <c r="W2" s="187" t="s">
        <v>51</v>
      </c>
      <c r="X2" s="187"/>
      <c r="Y2" s="16" t="s">
        <v>52</v>
      </c>
      <c r="Z2" s="16" t="s">
        <v>53</v>
      </c>
      <c r="AA2" s="16" t="s">
        <v>54</v>
      </c>
      <c r="AB2" s="16" t="s">
        <v>55</v>
      </c>
      <c r="AC2" s="16" t="s">
        <v>56</v>
      </c>
      <c r="AD2" s="16" t="s">
        <v>123</v>
      </c>
      <c r="AE2" s="16" t="s">
        <v>124</v>
      </c>
      <c r="AF2" s="16" t="s">
        <v>135</v>
      </c>
    </row>
    <row r="3" spans="1:32">
      <c r="A3" s="185"/>
      <c r="B3" s="186"/>
      <c r="C3" s="186"/>
      <c r="D3" s="186"/>
      <c r="E3" s="186"/>
      <c r="F3" s="186"/>
      <c r="G3" s="186"/>
      <c r="H3" s="186"/>
      <c r="I3" s="186"/>
      <c r="J3" s="186"/>
      <c r="K3" s="186"/>
      <c r="L3" s="186"/>
      <c r="M3" s="186"/>
      <c r="N3" s="186"/>
      <c r="O3" s="192"/>
      <c r="P3" s="192"/>
      <c r="Q3" s="192"/>
      <c r="R3" s="192"/>
      <c r="S3" s="189"/>
      <c r="T3" s="189"/>
      <c r="U3" s="17"/>
      <c r="V3" s="18">
        <v>0</v>
      </c>
      <c r="W3" s="19"/>
      <c r="X3" s="20">
        <v>0</v>
      </c>
      <c r="Y3" s="21">
        <f t="shared" ref="Y3:AF3" si="0">$X3</f>
        <v>0</v>
      </c>
      <c r="Z3" s="21">
        <f t="shared" si="0"/>
        <v>0</v>
      </c>
      <c r="AA3" s="21">
        <f t="shared" si="0"/>
        <v>0</v>
      </c>
      <c r="AB3" s="21">
        <f t="shared" si="0"/>
        <v>0</v>
      </c>
      <c r="AC3" s="21">
        <f t="shared" si="0"/>
        <v>0</v>
      </c>
      <c r="AD3" s="21">
        <f t="shared" si="0"/>
        <v>0</v>
      </c>
      <c r="AE3" s="21">
        <f t="shared" si="0"/>
        <v>0</v>
      </c>
      <c r="AF3" s="21">
        <f t="shared" si="0"/>
        <v>0</v>
      </c>
    </row>
    <row r="4" spans="1:32">
      <c r="A4" s="185"/>
      <c r="B4" s="186"/>
      <c r="C4" s="186"/>
      <c r="D4" s="186"/>
      <c r="E4" s="186"/>
      <c r="F4" s="186"/>
      <c r="G4" s="186"/>
      <c r="H4" s="186"/>
      <c r="I4" s="186"/>
      <c r="J4" s="186"/>
      <c r="K4" s="186"/>
      <c r="L4" s="186"/>
      <c r="M4" s="186"/>
      <c r="N4" s="186"/>
      <c r="O4" s="192"/>
      <c r="P4" s="192"/>
      <c r="Q4" s="192"/>
      <c r="R4" s="192"/>
      <c r="S4" s="189"/>
      <c r="T4" s="189"/>
      <c r="U4" s="17"/>
      <c r="V4" s="22">
        <v>551000</v>
      </c>
      <c r="W4" s="23"/>
      <c r="X4" s="24">
        <v>550000</v>
      </c>
      <c r="Y4" s="25">
        <f>Sheet1!$C19-$X4</f>
        <v>-550000</v>
      </c>
      <c r="Z4" s="25">
        <f>Sheet1!$C20-$X4</f>
        <v>-550000</v>
      </c>
      <c r="AA4" s="25">
        <f>Sheet1!$C21-$X4</f>
        <v>-550000</v>
      </c>
      <c r="AB4" s="25">
        <f>Sheet1!$C22-$X4</f>
        <v>-550000</v>
      </c>
      <c r="AC4" s="25">
        <f>Sheet1!$C23-$X4</f>
        <v>-550000</v>
      </c>
      <c r="AD4" s="25">
        <f>Sheet1!$C24-$X4</f>
        <v>-550000</v>
      </c>
      <c r="AE4" s="25">
        <f>Sheet1!$C25-$X4</f>
        <v>-550000</v>
      </c>
      <c r="AF4" s="25">
        <f>Sheet1!$C26-$X4</f>
        <v>-550000</v>
      </c>
    </row>
    <row r="5" spans="1:32">
      <c r="A5" s="185"/>
      <c r="B5" s="186"/>
      <c r="C5" s="186"/>
      <c r="D5" s="186"/>
      <c r="E5" s="186"/>
      <c r="F5" s="186"/>
      <c r="G5" s="186"/>
      <c r="H5" s="186"/>
      <c r="I5" s="186"/>
      <c r="J5" s="186"/>
      <c r="K5" s="186"/>
      <c r="L5" s="186"/>
      <c r="M5" s="186"/>
      <c r="N5" s="186"/>
      <c r="O5" s="192"/>
      <c r="P5" s="192"/>
      <c r="Q5" s="192"/>
      <c r="R5" s="192"/>
      <c r="S5" s="190"/>
      <c r="T5" s="190"/>
      <c r="U5" s="17"/>
      <c r="V5" s="22">
        <v>1619000</v>
      </c>
      <c r="W5" s="23"/>
      <c r="X5" s="24">
        <v>1069000</v>
      </c>
      <c r="Y5" s="25">
        <f t="shared" ref="Y5:AF8" si="1">$X5</f>
        <v>1069000</v>
      </c>
      <c r="Z5" s="25">
        <f t="shared" si="1"/>
        <v>1069000</v>
      </c>
      <c r="AA5" s="25">
        <f t="shared" si="1"/>
        <v>1069000</v>
      </c>
      <c r="AB5" s="25">
        <f t="shared" si="1"/>
        <v>1069000</v>
      </c>
      <c r="AC5" s="25">
        <f t="shared" si="1"/>
        <v>1069000</v>
      </c>
      <c r="AD5" s="25">
        <f t="shared" si="1"/>
        <v>1069000</v>
      </c>
      <c r="AE5" s="25">
        <f t="shared" si="1"/>
        <v>1069000</v>
      </c>
      <c r="AF5" s="25">
        <f t="shared" si="1"/>
        <v>1069000</v>
      </c>
    </row>
    <row r="6" spans="1:32">
      <c r="A6" s="26">
        <v>1</v>
      </c>
      <c r="B6" s="27">
        <f>IF(L6-M6&gt;0,L6-M6,0)</f>
        <v>0</v>
      </c>
      <c r="C6" s="27">
        <f>IF(Sheet1!B19="65歳～74歳",VLOOKUP(Sheet1!D19,$V$26:$AF$30,A6+3),VLOOKUP(Sheet1!D19,$V$19:$AF$23,A6+3))</f>
        <v>0</v>
      </c>
      <c r="D6" s="27">
        <f>Sheet1!G19</f>
        <v>0</v>
      </c>
      <c r="E6" s="27">
        <f>IF(D6&gt;=$V37,D6,IF(D6&gt;=$V$36,D6-$X$36,IF(D6&gt;=$V$35,D6-$X$35,IF(D6&gt;$X$34,D6-$X$34,0))))</f>
        <v>0</v>
      </c>
      <c r="F6" s="28">
        <f>IF(Sheet1!C19&gt;0,1,0)</f>
        <v>0</v>
      </c>
      <c r="G6" s="28">
        <f>IF(Sheet1!D19&gt;0,1,0)</f>
        <v>0</v>
      </c>
      <c r="H6" s="28">
        <f>IF(SUM(F6:G6)&gt;0,1,0)</f>
        <v>0</v>
      </c>
      <c r="I6" s="28">
        <f>IF(Sheet1!B19&lt;&gt;"",1,0)</f>
        <v>0</v>
      </c>
      <c r="J6" s="29">
        <f>VLOOKUP(Sheet1!C19,$V$3:$AF$13,A6+3)</f>
        <v>0</v>
      </c>
      <c r="K6" s="29">
        <v>0</v>
      </c>
      <c r="L6" s="29">
        <f>IF(Sheet1!F19="有",INT((J6-K6)*30%),J6-K6)</f>
        <v>0</v>
      </c>
      <c r="M6" s="29">
        <f>IF(OR(L6-K6=0,C6=0,L6-K6+C6&lt;=100000),0,IF(AND(L6-K6&gt;=100000,C6&gt;=100000),100000,IF(AND(L6-K6&gt;=100000,C6&lt;100000),C6,IF(AND(L6-K6&lt;100000,C6&gt;=100000),L6-K6,IF(AND(L6-K6&lt;100000,C6&lt;100000,L6-K6+C6&gt;100000),L6-K6+C6-100000,0)))))</f>
        <v>0</v>
      </c>
      <c r="N6" s="29">
        <f>IF(Sheet1!B19="65歳～74歳",IF(C6&gt;=150000,D6-150000,D6-C6),D6)</f>
        <v>0</v>
      </c>
      <c r="O6" s="29">
        <f>IF(Sheet1!B19="",0,INT(E6*$O$29))</f>
        <v>0</v>
      </c>
      <c r="P6" s="29">
        <f>IF(Sheet1!B19="",0,IF(Sheet1!B19="0歳～6歳",$P$29/2,$P$29))</f>
        <v>0</v>
      </c>
      <c r="Q6" s="29">
        <f>IF(Sheet1!B19="",0,INT(E6*$Q$29))</f>
        <v>0</v>
      </c>
      <c r="R6" s="29">
        <f>IF(Sheet1!B19="",0,IF(Sheet1!B19="0歳～6歳",$R$29/2,$R$29))</f>
        <v>0</v>
      </c>
      <c r="S6" s="29">
        <f>IF(Sheet1!B19="",0,IF(Sheet1!B19="40歳～64歳",INT(E6*$S$29),0))</f>
        <v>0</v>
      </c>
      <c r="T6" s="29">
        <f>IF(Sheet1!B19="40歳～64歳",$T$29,0)</f>
        <v>0</v>
      </c>
      <c r="U6" s="30"/>
      <c r="V6" s="22">
        <v>1620000</v>
      </c>
      <c r="W6" s="23"/>
      <c r="X6" s="24">
        <v>1070000</v>
      </c>
      <c r="Y6" s="25">
        <f t="shared" si="1"/>
        <v>1070000</v>
      </c>
      <c r="Z6" s="25">
        <f t="shared" si="1"/>
        <v>1070000</v>
      </c>
      <c r="AA6" s="25">
        <f t="shared" si="1"/>
        <v>1070000</v>
      </c>
      <c r="AB6" s="25">
        <f t="shared" si="1"/>
        <v>1070000</v>
      </c>
      <c r="AC6" s="25">
        <f t="shared" si="1"/>
        <v>1070000</v>
      </c>
      <c r="AD6" s="25">
        <f t="shared" si="1"/>
        <v>1070000</v>
      </c>
      <c r="AE6" s="25">
        <f t="shared" si="1"/>
        <v>1070000</v>
      </c>
      <c r="AF6" s="25">
        <f t="shared" si="1"/>
        <v>1070000</v>
      </c>
    </row>
    <row r="7" spans="1:32">
      <c r="A7" s="26">
        <v>2</v>
      </c>
      <c r="B7" s="27">
        <f t="shared" ref="B7:B13" si="2">IF(L7-M7&gt;0,L7-M7,0)</f>
        <v>0</v>
      </c>
      <c r="C7" s="27">
        <f>IF(Sheet1!B20="65歳～74歳",VLOOKUP(Sheet1!D20,$V$26:$AF$30,A7+3),VLOOKUP(Sheet1!D20,$V$19:$AF$23,A7+3))</f>
        <v>0</v>
      </c>
      <c r="D7" s="27">
        <f>Sheet1!G20</f>
        <v>0</v>
      </c>
      <c r="E7" s="27">
        <f>IF(D7&gt;=$V37,D7,IF(D7&gt;=$V$36,D7-$X$36,IF(D7&gt;=$V$35,D7-$X$35,IF(D7&gt;$X$34,D7-$X$34,0))))</f>
        <v>0</v>
      </c>
      <c r="F7" s="28">
        <f>IF(Sheet1!C20&gt;0,1,0)</f>
        <v>0</v>
      </c>
      <c r="G7" s="28">
        <f>IF(Sheet1!D20&gt;0,1,0)</f>
        <v>0</v>
      </c>
      <c r="H7" s="28">
        <f t="shared" ref="H7:H13" si="3">IF(SUM(F7:G7)&gt;0,1,0)</f>
        <v>0</v>
      </c>
      <c r="I7" s="28">
        <f>IF(Sheet1!B20&lt;&gt;"",1,0)</f>
        <v>0</v>
      </c>
      <c r="J7" s="29">
        <f>VLOOKUP(Sheet1!C20,$V$3:$AF$13,A7+3)</f>
        <v>0</v>
      </c>
      <c r="K7" s="29">
        <v>0</v>
      </c>
      <c r="L7" s="29">
        <f>IF(Sheet1!F20="有",INT((J7-K7)*30%),J7-K7)</f>
        <v>0</v>
      </c>
      <c r="M7" s="29">
        <f t="shared" ref="M7:M13" si="4">IF(OR(L7-K7=0,C7=0,L7-K7+C7&lt;=100000),0,IF(AND(L7-K7&gt;=100000,C7&gt;=100000),100000,IF(AND(L7-K7&gt;=100000,C7&lt;100000),C7,IF(AND(L7-K7&lt;100000,C7&gt;=100000),L7-K7,IF(AND(L7-K7&lt;100000,C7&lt;100000,L7-K7+C7&gt;100000),L7-K7+C7-100000,0)))))</f>
        <v>0</v>
      </c>
      <c r="N7" s="29">
        <f>IF(Sheet1!B20="65歳～74歳",IF(C7&gt;=150000,D7-150000,D7-C7),D7)</f>
        <v>0</v>
      </c>
      <c r="O7" s="29">
        <f>IF(Sheet1!B20="",0,INT(E7*$O$29))</f>
        <v>0</v>
      </c>
      <c r="P7" s="29">
        <f>IF(Sheet1!B20="",0,IF(Sheet1!B20="0歳～6歳",$P$29/2,$P$29))</f>
        <v>0</v>
      </c>
      <c r="Q7" s="29">
        <f>IF(Sheet1!B20="",0,INT(E7*$Q$29))</f>
        <v>0</v>
      </c>
      <c r="R7" s="29">
        <f>IF(Sheet1!B20="",0,IF(Sheet1!B20="0歳～6歳",$R$29/2,$R$29))</f>
        <v>0</v>
      </c>
      <c r="S7" s="29">
        <f>IF(Sheet1!B20="40歳～64歳",INT(E7*$S$29),0)</f>
        <v>0</v>
      </c>
      <c r="T7" s="29">
        <f>IF(Sheet1!B20="40歳～64歳",$T$29,0)</f>
        <v>0</v>
      </c>
      <c r="U7" s="30"/>
      <c r="V7" s="22">
        <v>1622000</v>
      </c>
      <c r="W7" s="23"/>
      <c r="X7" s="24">
        <v>1072000</v>
      </c>
      <c r="Y7" s="25">
        <f t="shared" si="1"/>
        <v>1072000</v>
      </c>
      <c r="Z7" s="25">
        <f t="shared" si="1"/>
        <v>1072000</v>
      </c>
      <c r="AA7" s="25">
        <f t="shared" si="1"/>
        <v>1072000</v>
      </c>
      <c r="AB7" s="25">
        <f t="shared" si="1"/>
        <v>1072000</v>
      </c>
      <c r="AC7" s="25">
        <f t="shared" si="1"/>
        <v>1072000</v>
      </c>
      <c r="AD7" s="25">
        <f t="shared" si="1"/>
        <v>1072000</v>
      </c>
      <c r="AE7" s="25">
        <f t="shared" si="1"/>
        <v>1072000</v>
      </c>
      <c r="AF7" s="25">
        <f t="shared" si="1"/>
        <v>1072000</v>
      </c>
    </row>
    <row r="8" spans="1:32">
      <c r="A8" s="26">
        <v>3</v>
      </c>
      <c r="B8" s="27">
        <f t="shared" si="2"/>
        <v>0</v>
      </c>
      <c r="C8" s="27">
        <f>IF(Sheet1!B21="65歳～74歳",VLOOKUP(Sheet1!D21,$V$26:$AF$30,A8+3),VLOOKUP(Sheet1!D21,$V$19:$AF$23,A8+3))</f>
        <v>0</v>
      </c>
      <c r="D8" s="27">
        <f>Sheet1!G21</f>
        <v>0</v>
      </c>
      <c r="E8" s="27">
        <f>IF(D8&gt;=$V37,D8,IF(D8&gt;=$V$36,D8-$X$36,IF(D8&gt;=$V$35,D8-$X$35,IF(D8&gt;$X$34,D8-$X$34,0))))</f>
        <v>0</v>
      </c>
      <c r="F8" s="28">
        <f>IF(Sheet1!C21&gt;0,1,0)</f>
        <v>0</v>
      </c>
      <c r="G8" s="28">
        <f>IF(Sheet1!D21&gt;0,1,0)</f>
        <v>0</v>
      </c>
      <c r="H8" s="28">
        <f t="shared" si="3"/>
        <v>0</v>
      </c>
      <c r="I8" s="28">
        <f>IF(Sheet1!B21&lt;&gt;"",1,0)</f>
        <v>0</v>
      </c>
      <c r="J8" s="29">
        <f>VLOOKUP(Sheet1!C21,$V$3:$AF$13,A8+3)</f>
        <v>0</v>
      </c>
      <c r="K8" s="29">
        <v>0</v>
      </c>
      <c r="L8" s="29">
        <f>IF(Sheet1!F21="有",INT((J8-K8)*30%),J8-K8)</f>
        <v>0</v>
      </c>
      <c r="M8" s="29">
        <f t="shared" si="4"/>
        <v>0</v>
      </c>
      <c r="N8" s="29">
        <f>IF(Sheet1!B21="65歳～74歳",IF(C8&gt;=150000,D8-150000,D8-C8),D8)</f>
        <v>0</v>
      </c>
      <c r="O8" s="29">
        <f>IF(Sheet1!B21="",0,INT(E8*$O$29))</f>
        <v>0</v>
      </c>
      <c r="P8" s="29">
        <f>IF(Sheet1!B21="",0,IF(Sheet1!B21="0歳～6歳",$P$29/2,$P$29))</f>
        <v>0</v>
      </c>
      <c r="Q8" s="29">
        <f>IF(Sheet1!B21="",0,INT(E8*$Q$29))</f>
        <v>0</v>
      </c>
      <c r="R8" s="29">
        <f>IF(Sheet1!B21="",0,IF(Sheet1!B21="0歳～6歳",$R$29/2,$R$29))</f>
        <v>0</v>
      </c>
      <c r="S8" s="29">
        <f>IF(Sheet1!B21="40歳～64歳",INT(E8*$S$29),0)</f>
        <v>0</v>
      </c>
      <c r="T8" s="29">
        <f>IF(Sheet1!B21="40歳～64歳",$T$29,0)</f>
        <v>0</v>
      </c>
      <c r="U8" s="30"/>
      <c r="V8" s="22">
        <v>1624000</v>
      </c>
      <c r="W8" s="23"/>
      <c r="X8" s="24">
        <v>1074000</v>
      </c>
      <c r="Y8" s="25">
        <f t="shared" si="1"/>
        <v>1074000</v>
      </c>
      <c r="Z8" s="25">
        <f t="shared" si="1"/>
        <v>1074000</v>
      </c>
      <c r="AA8" s="25">
        <f t="shared" si="1"/>
        <v>1074000</v>
      </c>
      <c r="AB8" s="25">
        <f t="shared" si="1"/>
        <v>1074000</v>
      </c>
      <c r="AC8" s="25">
        <f t="shared" si="1"/>
        <v>1074000</v>
      </c>
      <c r="AD8" s="25">
        <f t="shared" si="1"/>
        <v>1074000</v>
      </c>
      <c r="AE8" s="25">
        <f t="shared" si="1"/>
        <v>1074000</v>
      </c>
      <c r="AF8" s="25">
        <f t="shared" si="1"/>
        <v>1074000</v>
      </c>
    </row>
    <row r="9" spans="1:32">
      <c r="A9" s="26">
        <v>4</v>
      </c>
      <c r="B9" s="27">
        <f t="shared" si="2"/>
        <v>0</v>
      </c>
      <c r="C9" s="27">
        <f>IF(Sheet1!B22="65歳～74歳",VLOOKUP(Sheet1!D22,$V$26:$AF$30,A9+3),VLOOKUP(Sheet1!D22,$V$19:$AF$23,A9+3))</f>
        <v>0</v>
      </c>
      <c r="D9" s="27">
        <f>Sheet1!G22</f>
        <v>0</v>
      </c>
      <c r="E9" s="27">
        <f>IF(D9&gt;=$V37,D9,IF(D9&gt;=$V$36,D9-$X$36,IF(D9&gt;=$V$35,D9-$X$35,IF(D9&gt;$X$34,D9-$X$34,0))))</f>
        <v>0</v>
      </c>
      <c r="F9" s="28">
        <f>IF(Sheet1!C22&gt;0,1,0)</f>
        <v>0</v>
      </c>
      <c r="G9" s="28">
        <f>IF(Sheet1!D22&gt;0,1,0)</f>
        <v>0</v>
      </c>
      <c r="H9" s="28">
        <f t="shared" si="3"/>
        <v>0</v>
      </c>
      <c r="I9" s="28">
        <f>IF(Sheet1!B22&lt;&gt;"",1,0)</f>
        <v>0</v>
      </c>
      <c r="J9" s="29">
        <f>VLOOKUP(Sheet1!C22,$V$3:$AF$13,A9+3)</f>
        <v>0</v>
      </c>
      <c r="K9" s="29">
        <v>0</v>
      </c>
      <c r="L9" s="29">
        <f>IF(Sheet1!F22="有",INT((J9-K9)*30%),J9-K9)</f>
        <v>0</v>
      </c>
      <c r="M9" s="29">
        <f t="shared" si="4"/>
        <v>0</v>
      </c>
      <c r="N9" s="29">
        <f>IF(Sheet1!B22="65歳～74歳",IF(C9&gt;=150000,D9-150000,D9-C9),D9)</f>
        <v>0</v>
      </c>
      <c r="O9" s="29">
        <f>IF(Sheet1!B22="",0,INT(E9*$O$29))</f>
        <v>0</v>
      </c>
      <c r="P9" s="29">
        <f>IF(Sheet1!B22="",0,IF(Sheet1!B22="0歳～6歳",$P$29/2,$P$29))</f>
        <v>0</v>
      </c>
      <c r="Q9" s="29">
        <f>IF(Sheet1!B22="",0,INT(E9*$Q$29))</f>
        <v>0</v>
      </c>
      <c r="R9" s="29">
        <f>IF(Sheet1!B22="",0,IF(Sheet1!B22="0歳～6歳",$R$29/2,$R$29))</f>
        <v>0</v>
      </c>
      <c r="S9" s="29">
        <f>IF(Sheet1!B22="40歳～64歳",INT(E9*$S$29),0)</f>
        <v>0</v>
      </c>
      <c r="T9" s="29">
        <f>IF(Sheet1!B22="40歳～64歳",$T$29,0)</f>
        <v>0</v>
      </c>
      <c r="U9" s="30"/>
      <c r="V9" s="22">
        <v>1628000</v>
      </c>
      <c r="W9" s="23">
        <v>0.6</v>
      </c>
      <c r="X9" s="24">
        <v>100000</v>
      </c>
      <c r="Y9" s="25">
        <f>INT(TRUNC((Sheet1!C19/4),-3)*4*$W9+$X9)</f>
        <v>100000</v>
      </c>
      <c r="Z9" s="25">
        <f>INT(TRUNC((Sheet1!C20/4),-3)*4*$W9+$X9)</f>
        <v>100000</v>
      </c>
      <c r="AA9" s="25">
        <f>INT(TRUNC((Sheet1!C21/4),-3)*4*$W9+$X9)</f>
        <v>100000</v>
      </c>
      <c r="AB9" s="25">
        <f>INT(TRUNC((Sheet1!C22/4),-3)*4*$W9+$X9)</f>
        <v>100000</v>
      </c>
      <c r="AC9" s="25">
        <f>INT(TRUNC((Sheet1!C23/4),-3)*4*$W9+$X9)</f>
        <v>100000</v>
      </c>
      <c r="AD9" s="25">
        <f>INT(TRUNC((Sheet1!C24/4),-3)*4*$W9+$X9)</f>
        <v>100000</v>
      </c>
      <c r="AE9" s="25">
        <f>INT(TRUNC((Sheet1!C25/4),-3)*4*$W9+$X9)</f>
        <v>100000</v>
      </c>
      <c r="AF9" s="25">
        <f>INT(TRUNC((Sheet1!C26/4),-3)*4*$W9+$X9)</f>
        <v>100000</v>
      </c>
    </row>
    <row r="10" spans="1:32">
      <c r="A10" s="26">
        <v>5</v>
      </c>
      <c r="B10" s="27">
        <f t="shared" si="2"/>
        <v>0</v>
      </c>
      <c r="C10" s="27">
        <f>IF(Sheet1!B23="65歳～74歳",VLOOKUP(Sheet1!D23,$V$26:$AF$30,A10+3),VLOOKUP(Sheet1!D23,$V$19:$AF$23,A10+3))</f>
        <v>0</v>
      </c>
      <c r="D10" s="27">
        <f>Sheet1!G23</f>
        <v>0</v>
      </c>
      <c r="E10" s="27">
        <f>IF(D10&gt;=$V37,D10,IF(D10&gt;=$V$36,D10-$X$36,IF(D10&gt;=$V$35,D10-$X$35,IF(D10&gt;$X$34,D10-$X$34,0))))</f>
        <v>0</v>
      </c>
      <c r="F10" s="28">
        <f>IF(Sheet1!C23&gt;0,1,0)</f>
        <v>0</v>
      </c>
      <c r="G10" s="28">
        <f>IF(Sheet1!D23&gt;0,1,0)</f>
        <v>0</v>
      </c>
      <c r="H10" s="28">
        <f t="shared" si="3"/>
        <v>0</v>
      </c>
      <c r="I10" s="28">
        <f>IF(Sheet1!B23&lt;&gt;"",1,0)</f>
        <v>0</v>
      </c>
      <c r="J10" s="29">
        <f>VLOOKUP(Sheet1!C23,$V$3:$AF$13,A10+3)</f>
        <v>0</v>
      </c>
      <c r="K10" s="29">
        <v>0</v>
      </c>
      <c r="L10" s="29">
        <f>IF(Sheet1!F23="有",INT((J10-K10)*30%),J10-K10)</f>
        <v>0</v>
      </c>
      <c r="M10" s="29">
        <f t="shared" si="4"/>
        <v>0</v>
      </c>
      <c r="N10" s="29">
        <f>IF(Sheet1!B23="65歳～74歳",IF(C10&gt;=150000,D10-150000,D10-C10),D10)</f>
        <v>0</v>
      </c>
      <c r="O10" s="29">
        <f>IF(Sheet1!B23="",0,INT(E10*$O$29))</f>
        <v>0</v>
      </c>
      <c r="P10" s="29">
        <f>IF(Sheet1!B23="",0,IF(Sheet1!B23="0歳～6歳",$P$29/2,$P$29))</f>
        <v>0</v>
      </c>
      <c r="Q10" s="29">
        <f>IF(Sheet1!B23="",0,INT(E10*$Q$29))</f>
        <v>0</v>
      </c>
      <c r="R10" s="29">
        <f>IF(Sheet1!B23="",0,IF(Sheet1!B23="0歳～6歳",$R$29/2,$R$29))</f>
        <v>0</v>
      </c>
      <c r="S10" s="29">
        <f>IF(Sheet1!B23="40歳～64歳",INT(E10*$S$29),0)</f>
        <v>0</v>
      </c>
      <c r="T10" s="29">
        <f>IF(Sheet1!B23="40歳～64歳",$T$29,0)</f>
        <v>0</v>
      </c>
      <c r="U10" s="30"/>
      <c r="V10" s="22">
        <v>1800000</v>
      </c>
      <c r="W10" s="23">
        <v>0.7</v>
      </c>
      <c r="X10" s="24">
        <v>80000</v>
      </c>
      <c r="Y10" s="25">
        <f>INT(TRUNC((Sheet1!C19/4),-3)*4*$W10-$X10)</f>
        <v>-80000</v>
      </c>
      <c r="Z10" s="25">
        <f>INT(TRUNC((Sheet1!C20/4),-3)*4*$W10-$X10)</f>
        <v>-80000</v>
      </c>
      <c r="AA10" s="25">
        <f>INT(TRUNC((Sheet1!C21/4),-3)*4*$W10-$X10)</f>
        <v>-80000</v>
      </c>
      <c r="AB10" s="25">
        <f>INT(TRUNC((Sheet1!C22/4),-3)*4*$W10-$X10)</f>
        <v>-80000</v>
      </c>
      <c r="AC10" s="25">
        <f>INT(TRUNC((Sheet1!C23/4),-3)*4*$W10-$X10)</f>
        <v>-80000</v>
      </c>
      <c r="AD10" s="25">
        <f>INT(TRUNC((Sheet1!C24/4),-3)*4*$W10-$X10)</f>
        <v>-80000</v>
      </c>
      <c r="AE10" s="25">
        <f>INT(TRUNC((Sheet1!C25/4),-3)*4*$W10-$X10)</f>
        <v>-80000</v>
      </c>
      <c r="AF10" s="25">
        <f>INT(TRUNC((Sheet1!C26/4),-3)*4*$W10-$X10)</f>
        <v>-80000</v>
      </c>
    </row>
    <row r="11" spans="1:32">
      <c r="A11" s="26">
        <v>6</v>
      </c>
      <c r="B11" s="27">
        <f t="shared" si="2"/>
        <v>0</v>
      </c>
      <c r="C11" s="27">
        <f>IF(Sheet1!B24="65歳～74歳",VLOOKUP(Sheet1!D24,$V$26:$AF$30,A11+3),VLOOKUP(Sheet1!D24,$V$19:$AF$23,A11+3))</f>
        <v>0</v>
      </c>
      <c r="D11" s="27">
        <f>Sheet1!G24</f>
        <v>0</v>
      </c>
      <c r="E11" s="27">
        <f>IF(D11&gt;=$V37,D11,IF(D11&gt;=$V$36,D11-$X$36,IF(D11&gt;=$V$35,D11-$X$35,IF(D11&gt;$X$34,D11-$X$34,0))))</f>
        <v>0</v>
      </c>
      <c r="F11" s="28">
        <f>IF(Sheet1!C24&gt;0,1,0)</f>
        <v>0</v>
      </c>
      <c r="G11" s="28">
        <f>IF(Sheet1!D24&gt;0,1,0)</f>
        <v>0</v>
      </c>
      <c r="H11" s="28">
        <f t="shared" si="3"/>
        <v>0</v>
      </c>
      <c r="I11" s="28">
        <f>IF(Sheet1!B24&lt;&gt;"",1,0)</f>
        <v>0</v>
      </c>
      <c r="J11" s="29">
        <f>VLOOKUP(Sheet1!C24,$V$3:$AF$13,A11+3)</f>
        <v>0</v>
      </c>
      <c r="K11" s="29">
        <v>0</v>
      </c>
      <c r="L11" s="29">
        <f>IF(Sheet1!F24="有",INT((J11-K11)*30%),J11-K11)</f>
        <v>0</v>
      </c>
      <c r="M11" s="29">
        <f t="shared" si="4"/>
        <v>0</v>
      </c>
      <c r="N11" s="29">
        <f>IF(Sheet1!B24="65歳～74歳",IF(C11&gt;=150000,D11-150000,D11-C11),D11)</f>
        <v>0</v>
      </c>
      <c r="O11" s="29">
        <f>IF(Sheet1!B24="",0,INT(E11*$O$29))</f>
        <v>0</v>
      </c>
      <c r="P11" s="29">
        <f>IF(Sheet1!B24="",0,IF(Sheet1!B24="0歳～6歳",$P$29/2,$P$29))</f>
        <v>0</v>
      </c>
      <c r="Q11" s="29">
        <f>IF(Sheet1!B24="",0,INT(E11*$Q$29))</f>
        <v>0</v>
      </c>
      <c r="R11" s="29">
        <f>IF(Sheet1!B24="",0,IF(Sheet1!B24="0歳～6歳",$R$29/2,$R$29))</f>
        <v>0</v>
      </c>
      <c r="S11" s="29">
        <f>IF(Sheet1!B24="40歳～64歳",INT(E11*$S$29),0)</f>
        <v>0</v>
      </c>
      <c r="T11" s="29">
        <f>IF(Sheet1!B24="40歳～64歳",$T$29,0)</f>
        <v>0</v>
      </c>
      <c r="U11" s="30"/>
      <c r="V11" s="22">
        <v>3600000</v>
      </c>
      <c r="W11" s="23">
        <v>0.8</v>
      </c>
      <c r="X11" s="24">
        <v>440000</v>
      </c>
      <c r="Y11" s="25">
        <f>INT(TRUNC((Sheet1!$C19/4),-3)*4*$W11-$X11)</f>
        <v>-440000</v>
      </c>
      <c r="Z11" s="25">
        <f>INT(TRUNC((Sheet1!$C20/4),-3)*4*$W11-$X11)</f>
        <v>-440000</v>
      </c>
      <c r="AA11" s="25">
        <f>INT(TRUNC((Sheet1!$C21/4),-3)*4*$W11-$X11)</f>
        <v>-440000</v>
      </c>
      <c r="AB11" s="25">
        <f>INT(TRUNC((Sheet1!$C22/4),-3)*4*$W11-$X11)</f>
        <v>-440000</v>
      </c>
      <c r="AC11" s="25">
        <f>INT(TRUNC((Sheet1!$C23/4),-3)*4*$W11-$X11)</f>
        <v>-440000</v>
      </c>
      <c r="AD11" s="25">
        <f>INT(TRUNC((Sheet1!$C24/4),-3)*4*$W11-$X11)</f>
        <v>-440000</v>
      </c>
      <c r="AE11" s="25">
        <f>INT(TRUNC((Sheet1!$C25/4),-3)*4*$W11-$X11)</f>
        <v>-440000</v>
      </c>
      <c r="AF11" s="25">
        <f>INT(TRUNC((Sheet1!$C26/4),-3)*4*$W11-$X11)</f>
        <v>-440000</v>
      </c>
    </row>
    <row r="12" spans="1:32">
      <c r="A12" s="26">
        <v>7</v>
      </c>
      <c r="B12" s="27">
        <f t="shared" si="2"/>
        <v>0</v>
      </c>
      <c r="C12" s="27">
        <f>IF(Sheet1!B25="65歳～74歳",VLOOKUP(Sheet1!D25,$V$26:$AF$30,A12+3),VLOOKUP(Sheet1!D25,$V$19:$AF$23,A12+3))</f>
        <v>0</v>
      </c>
      <c r="D12" s="27">
        <f>Sheet1!G25</f>
        <v>0</v>
      </c>
      <c r="E12" s="27">
        <f>IF(D12&gt;=$V37,D12,IF(D12&gt;=$V$36,D12-$X$36,IF(D12&gt;=$V$35,D12-$X$35,IF(D12&gt;$X$34,D12-$X$34,0))))</f>
        <v>0</v>
      </c>
      <c r="F12" s="28">
        <f>IF(Sheet1!C25&gt;0,1,0)</f>
        <v>0</v>
      </c>
      <c r="G12" s="28">
        <f>IF(Sheet1!D25&gt;0,1,0)</f>
        <v>0</v>
      </c>
      <c r="H12" s="28">
        <f t="shared" si="3"/>
        <v>0</v>
      </c>
      <c r="I12" s="28">
        <f>IF(Sheet1!B25&lt;&gt;"",1,0)</f>
        <v>0</v>
      </c>
      <c r="J12" s="29">
        <f>VLOOKUP(Sheet1!C25,$V$3:$AF$13,A12+3)</f>
        <v>0</v>
      </c>
      <c r="K12" s="29">
        <v>0</v>
      </c>
      <c r="L12" s="29">
        <f>IF(Sheet1!F25="有",INT((J12-K12)*30%),J12-K12)</f>
        <v>0</v>
      </c>
      <c r="M12" s="29">
        <f t="shared" si="4"/>
        <v>0</v>
      </c>
      <c r="N12" s="29">
        <f>IF(Sheet1!B25="65歳～74歳",IF(C12&gt;=150000,D12-150000,D12-C12),D12)</f>
        <v>0</v>
      </c>
      <c r="O12" s="29">
        <f>IF(Sheet1!B25="",0,INT(E12*$O$29))</f>
        <v>0</v>
      </c>
      <c r="P12" s="29">
        <f>IF(Sheet1!B25="",0,IF(Sheet1!B25="0歳～6歳",$P$29/2,$P$29))</f>
        <v>0</v>
      </c>
      <c r="Q12" s="29">
        <f>IF(Sheet1!B25="",0,INT(E12*$Q$29))</f>
        <v>0</v>
      </c>
      <c r="R12" s="29">
        <f>IF(Sheet1!B25="",0,IF(Sheet1!B25="0歳～6歳",$R$29/2,$R$29))</f>
        <v>0</v>
      </c>
      <c r="S12" s="29">
        <f>IF(Sheet1!B25="40歳～64歳",INT(E12*$S$29),0)</f>
        <v>0</v>
      </c>
      <c r="T12" s="29">
        <f>IF(Sheet1!B25="40歳～64歳",$T$29,0)</f>
        <v>0</v>
      </c>
      <c r="U12" s="30"/>
      <c r="V12" s="22">
        <v>6600000</v>
      </c>
      <c r="W12" s="23">
        <v>0.9</v>
      </c>
      <c r="X12" s="24">
        <v>1100000</v>
      </c>
      <c r="Y12" s="34">
        <f>INT(Sheet1!$C19*$W12-$X12)</f>
        <v>-1100000</v>
      </c>
      <c r="Z12" s="34">
        <f>INT(Sheet1!$C20*$W12-$X12)</f>
        <v>-1100000</v>
      </c>
      <c r="AA12" s="34">
        <f>INT(Sheet1!$C21*$W12-$X12)</f>
        <v>-1100000</v>
      </c>
      <c r="AB12" s="34">
        <f>INT(Sheet1!$C22*$W12-$X12)</f>
        <v>-1100000</v>
      </c>
      <c r="AC12" s="34">
        <f>INT(Sheet1!$C23*$W12-$X12)</f>
        <v>-1100000</v>
      </c>
      <c r="AD12" s="34">
        <f>INT(Sheet1!$C24*$W12-$X12)</f>
        <v>-1100000</v>
      </c>
      <c r="AE12" s="34">
        <f>INT(Sheet1!$C25*$W12-$X12)</f>
        <v>-1100000</v>
      </c>
      <c r="AF12" s="34">
        <f>INT(Sheet1!$C26*$W12-$X12)</f>
        <v>-1100000</v>
      </c>
    </row>
    <row r="13" spans="1:32">
      <c r="A13" s="26">
        <v>8</v>
      </c>
      <c r="B13" s="27">
        <f t="shared" si="2"/>
        <v>0</v>
      </c>
      <c r="C13" s="27">
        <f>IF(Sheet1!B26="65歳～74歳",VLOOKUP(Sheet1!D26,$V$26:$AF$30,A13+3),VLOOKUP(Sheet1!D26,$V$19:$AF$23,A13+3))</f>
        <v>0</v>
      </c>
      <c r="D13" s="27">
        <f>Sheet1!G26</f>
        <v>0</v>
      </c>
      <c r="E13" s="27">
        <f>IF(D13&gt;=$V37,D13,IF(D13&gt;=$V$36,D13-$X$36,IF(D13&gt;=$V$35,D13-$X$35,IF(D13&gt;$X$34,D13-$X$34,0))))</f>
        <v>0</v>
      </c>
      <c r="F13" s="28">
        <f>IF(Sheet1!C26&gt;0,1,0)</f>
        <v>0</v>
      </c>
      <c r="G13" s="28">
        <f>IF(Sheet1!D26&gt;0,1,0)</f>
        <v>0</v>
      </c>
      <c r="H13" s="28">
        <f t="shared" si="3"/>
        <v>0</v>
      </c>
      <c r="I13" s="28">
        <f>IF(Sheet1!B26&lt;&gt;"",1,0)</f>
        <v>0</v>
      </c>
      <c r="J13" s="29">
        <f>VLOOKUP(Sheet1!C26,$V$3:$AF$13,A13+3)</f>
        <v>0</v>
      </c>
      <c r="K13" s="29">
        <v>0</v>
      </c>
      <c r="L13" s="29">
        <f>IF(Sheet1!F26="有",INT((J13-K13)*30%),J13-K13)</f>
        <v>0</v>
      </c>
      <c r="M13" s="29">
        <f t="shared" si="4"/>
        <v>0</v>
      </c>
      <c r="N13" s="29">
        <f>IF(Sheet1!B26="65歳～74歳",IF(C13&gt;=150000,D13-150000,D13-C13),D13)</f>
        <v>0</v>
      </c>
      <c r="O13" s="29">
        <f>IF(Sheet1!B26="",0,INT(E13*$O$29))</f>
        <v>0</v>
      </c>
      <c r="P13" s="29">
        <f>IF(Sheet1!B26="",0,IF(Sheet1!B26="0歳～6歳",$P$29/2,$P$29))</f>
        <v>0</v>
      </c>
      <c r="Q13" s="29">
        <f>IF(Sheet1!B26="",0,INT(E13*$Q$29))</f>
        <v>0</v>
      </c>
      <c r="R13" s="29">
        <f>IF(Sheet1!B26="",0,IF(Sheet1!B26="0歳～6歳",$R$29/2,$R$29))</f>
        <v>0</v>
      </c>
      <c r="S13" s="29">
        <f>IF(Sheet1!B26="40歳～64歳",INT(E13*$S$29),0)</f>
        <v>0</v>
      </c>
      <c r="T13" s="29">
        <f>IF(Sheet1!B26="40歳～64歳",$T$29,0)</f>
        <v>0</v>
      </c>
      <c r="U13" s="30"/>
      <c r="V13" s="35">
        <v>8500000</v>
      </c>
      <c r="W13" s="36"/>
      <c r="X13" s="37">
        <v>1950000</v>
      </c>
      <c r="Y13" s="38">
        <f>Sheet1!$C19-$X13</f>
        <v>-1950000</v>
      </c>
      <c r="Z13" s="38">
        <f>Sheet1!$C20-$X13</f>
        <v>-1950000</v>
      </c>
      <c r="AA13" s="38">
        <f>Sheet1!$C21-$X13</f>
        <v>-1950000</v>
      </c>
      <c r="AB13" s="38">
        <f>Sheet1!$C22-$X13</f>
        <v>-1950000</v>
      </c>
      <c r="AC13" s="38">
        <f>Sheet1!$C23-$X13</f>
        <v>-1950000</v>
      </c>
      <c r="AD13" s="38">
        <f>Sheet1!$C24-$X13</f>
        <v>-1950000</v>
      </c>
      <c r="AE13" s="38">
        <f>Sheet1!$C25-$X13</f>
        <v>-1950000</v>
      </c>
      <c r="AF13" s="38">
        <f>Sheet1!$C26-$X13</f>
        <v>-1950000</v>
      </c>
    </row>
    <row r="14" spans="1:32" ht="16.2">
      <c r="A14" s="13"/>
      <c r="B14" s="31"/>
      <c r="C14" s="31"/>
      <c r="D14" s="31"/>
      <c r="E14" s="31"/>
      <c r="F14" s="8"/>
      <c r="G14" s="8"/>
      <c r="H14" s="8"/>
      <c r="I14" s="8"/>
      <c r="J14" s="8"/>
      <c r="K14" s="8"/>
      <c r="L14" s="8"/>
      <c r="M14" s="8"/>
      <c r="N14" s="8"/>
      <c r="O14" s="8"/>
      <c r="P14" s="8"/>
      <c r="Q14" s="8"/>
      <c r="R14" s="8"/>
      <c r="S14" s="8"/>
      <c r="T14" s="8"/>
      <c r="U14" s="30"/>
      <c r="V14" s="30"/>
      <c r="W14" s="8"/>
      <c r="X14" s="8"/>
      <c r="Y14" s="9"/>
      <c r="Z14" s="8"/>
      <c r="AA14" s="10"/>
      <c r="AB14" s="7"/>
      <c r="AC14" s="7"/>
    </row>
    <row r="15" spans="1:32" ht="16.2">
      <c r="A15" s="26">
        <v>6</v>
      </c>
      <c r="B15" s="27"/>
      <c r="C15" s="27"/>
      <c r="D15" s="27"/>
      <c r="E15" s="31"/>
      <c r="F15" s="8"/>
      <c r="G15" s="8"/>
      <c r="H15" s="187" t="s">
        <v>58</v>
      </c>
      <c r="I15" s="187" t="s">
        <v>59</v>
      </c>
      <c r="J15" s="32"/>
      <c r="K15" s="141" t="s">
        <v>125</v>
      </c>
      <c r="L15" s="142" t="s">
        <v>126</v>
      </c>
      <c r="M15" s="8"/>
      <c r="N15" s="187" t="s">
        <v>60</v>
      </c>
      <c r="O15" s="186" t="s">
        <v>61</v>
      </c>
      <c r="P15" s="181" t="s">
        <v>62</v>
      </c>
      <c r="Q15" s="181" t="s">
        <v>63</v>
      </c>
      <c r="R15" s="181" t="s">
        <v>64</v>
      </c>
      <c r="S15" s="181" t="s">
        <v>65</v>
      </c>
      <c r="T15" s="181" t="s">
        <v>66</v>
      </c>
      <c r="U15" s="33"/>
      <c r="V15" s="182" t="s">
        <v>67</v>
      </c>
      <c r="W15" s="182"/>
      <c r="X15" s="182"/>
      <c r="Y15" s="10"/>
      <c r="Z15" s="7"/>
      <c r="AA15" s="7"/>
      <c r="AB15" s="7"/>
      <c r="AC15" s="7"/>
    </row>
    <row r="16" spans="1:32">
      <c r="A16" s="26">
        <v>7</v>
      </c>
      <c r="B16" s="27"/>
      <c r="C16" s="27"/>
      <c r="D16" s="27"/>
      <c r="E16" s="31"/>
      <c r="F16" s="8"/>
      <c r="G16" s="8"/>
      <c r="H16" s="187"/>
      <c r="I16" s="187"/>
      <c r="J16" s="8"/>
      <c r="K16" s="143" t="b">
        <v>0</v>
      </c>
      <c r="L16" s="144">
        <v>2</v>
      </c>
      <c r="M16" s="8"/>
      <c r="N16" s="187"/>
      <c r="O16" s="186"/>
      <c r="P16" s="181"/>
      <c r="Q16" s="181"/>
      <c r="R16" s="181"/>
      <c r="S16" s="181"/>
      <c r="T16" s="181"/>
      <c r="U16" s="33"/>
      <c r="V16" s="182"/>
      <c r="W16" s="182"/>
      <c r="X16" s="182"/>
      <c r="Y16" s="40"/>
      <c r="Z16" s="40"/>
      <c r="AA16" s="40"/>
      <c r="AB16" s="40"/>
      <c r="AC16" s="40"/>
    </row>
    <row r="17" spans="1:32">
      <c r="A17" s="13"/>
      <c r="B17" s="31"/>
      <c r="C17" s="31"/>
      <c r="D17" s="31"/>
      <c r="E17" s="31"/>
      <c r="F17" s="8"/>
      <c r="G17" s="8"/>
      <c r="H17" s="39">
        <f>IF(SUM(H6:H13)=0,1,SUM(H6:H13))</f>
        <v>1</v>
      </c>
      <c r="I17" s="39">
        <f>SUM(I6:I13)</f>
        <v>0</v>
      </c>
      <c r="J17" s="8"/>
      <c r="K17" s="143" t="b">
        <v>0</v>
      </c>
      <c r="L17" s="8"/>
      <c r="M17" s="8"/>
      <c r="N17" s="29">
        <f>SUM(N6:N13,D15:D16)</f>
        <v>0</v>
      </c>
      <c r="O17" s="29">
        <f t="shared" ref="O17:T17" si="5">SUM(O6:O13)</f>
        <v>0</v>
      </c>
      <c r="P17" s="29">
        <f t="shared" si="5"/>
        <v>0</v>
      </c>
      <c r="Q17" s="29">
        <f t="shared" si="5"/>
        <v>0</v>
      </c>
      <c r="R17" s="29">
        <f t="shared" si="5"/>
        <v>0</v>
      </c>
      <c r="S17" s="29">
        <f t="shared" si="5"/>
        <v>0</v>
      </c>
      <c r="T17" s="29">
        <f t="shared" si="5"/>
        <v>0</v>
      </c>
      <c r="U17" s="30"/>
      <c r="V17" s="186" t="s">
        <v>68</v>
      </c>
      <c r="W17" s="186"/>
      <c r="X17" s="186"/>
      <c r="Y17" s="179" t="s">
        <v>69</v>
      </c>
      <c r="Z17" s="180"/>
      <c r="AA17" s="180"/>
      <c r="AB17" s="180"/>
      <c r="AC17" s="180"/>
      <c r="AD17" s="180"/>
      <c r="AE17" s="180"/>
      <c r="AF17" s="180"/>
    </row>
    <row r="18" spans="1:32">
      <c r="A18" s="13"/>
      <c r="B18" s="31"/>
      <c r="C18" s="31"/>
      <c r="D18" s="31"/>
      <c r="E18" s="31"/>
      <c r="F18" s="8"/>
      <c r="G18" s="8"/>
      <c r="H18" s="8"/>
      <c r="I18" s="8"/>
      <c r="J18" s="8"/>
      <c r="K18" s="8"/>
      <c r="L18" s="8"/>
      <c r="M18" s="8"/>
      <c r="N18" s="8"/>
      <c r="O18" s="8"/>
      <c r="P18" s="8"/>
      <c r="Q18" s="8"/>
      <c r="R18" s="8"/>
      <c r="S18" s="8"/>
      <c r="T18" s="8"/>
      <c r="U18" s="8"/>
      <c r="V18" s="41" t="s">
        <v>73</v>
      </c>
      <c r="W18" s="183" t="s">
        <v>74</v>
      </c>
      <c r="X18" s="183"/>
      <c r="Y18" s="42" t="s">
        <v>52</v>
      </c>
      <c r="Z18" s="42" t="s">
        <v>53</v>
      </c>
      <c r="AA18" s="42" t="s">
        <v>54</v>
      </c>
      <c r="AB18" s="42" t="s">
        <v>55</v>
      </c>
      <c r="AC18" s="42" t="s">
        <v>56</v>
      </c>
      <c r="AD18" s="16" t="s">
        <v>127</v>
      </c>
      <c r="AE18" s="16" t="s">
        <v>128</v>
      </c>
      <c r="AF18" s="16" t="s">
        <v>135</v>
      </c>
    </row>
    <row r="19" spans="1:32">
      <c r="A19" s="13"/>
      <c r="B19" s="31"/>
      <c r="C19" s="31"/>
      <c r="D19" s="31"/>
      <c r="E19" s="31"/>
      <c r="F19" s="8"/>
      <c r="G19" s="8"/>
      <c r="H19" s="8"/>
      <c r="I19" s="8"/>
      <c r="J19" s="8"/>
      <c r="K19" s="8"/>
      <c r="L19" s="8"/>
      <c r="M19" s="8"/>
      <c r="N19" s="8"/>
      <c r="O19" s="8"/>
      <c r="P19" s="8"/>
      <c r="Q19" s="8"/>
      <c r="R19" s="8"/>
      <c r="S19" s="8"/>
      <c r="T19" s="8"/>
      <c r="U19" s="8"/>
      <c r="V19" s="44">
        <v>0</v>
      </c>
      <c r="W19" s="45"/>
      <c r="X19" s="46">
        <v>600000</v>
      </c>
      <c r="Y19" s="47">
        <f>IF(Sheet1!$D19&lt;$X19,0,Sheet1!$D19-$X19)</f>
        <v>0</v>
      </c>
      <c r="Z19" s="47">
        <f>IF(Sheet1!$D20&lt;$X19,0,Sheet1!$D20-$X19)</f>
        <v>0</v>
      </c>
      <c r="AA19" s="47">
        <f>IF(Sheet1!$D21&lt;$X19,0,Sheet1!$D21-$X19)</f>
        <v>0</v>
      </c>
      <c r="AB19" s="47">
        <f>IF(Sheet1!$D22&lt;$X19,0,Sheet1!$D22-$X19)</f>
        <v>0</v>
      </c>
      <c r="AC19" s="47">
        <f>IF(Sheet1!$D23&lt;$X19,0,Sheet1!$D23-$X19)</f>
        <v>0</v>
      </c>
      <c r="AD19" s="47">
        <f>IF(Sheet1!$D24&lt;$X19,0,Sheet1!$D24-$X19)</f>
        <v>0</v>
      </c>
      <c r="AE19" s="47">
        <f>IF(Sheet1!$D25&lt;$X19,0,Sheet1!$D25-$X19)</f>
        <v>0</v>
      </c>
      <c r="AF19" s="47">
        <f>IF(Sheet1!$D26&lt;$X19,0,Sheet1!$D26-$X19)</f>
        <v>0</v>
      </c>
    </row>
    <row r="20" spans="1:32" ht="16.2">
      <c r="A20" s="13"/>
      <c r="B20" s="7"/>
      <c r="C20" s="7"/>
      <c r="D20" s="7"/>
      <c r="E20" s="7"/>
      <c r="F20" s="8"/>
      <c r="G20" s="8"/>
      <c r="H20" s="8"/>
      <c r="I20" s="8"/>
      <c r="J20" s="8"/>
      <c r="K20" s="8" t="str">
        <f>IF(Sheet1!B13="10か月",10,IF(Sheet1!B13="11か月",11,IF(Sheet1!B13="12か月",12,LEFT(Sheet1!B13,1))))</f>
        <v/>
      </c>
      <c r="L20" s="8" t="str">
        <f>IF(Sheet1!B13="10か月",10,IF(Sheet1!B13="11か月",11,IF(Sheet1!B13="12か月",12,LEFT(Sheet1!B13,1))))</f>
        <v/>
      </c>
      <c r="M20" s="8"/>
      <c r="N20" s="31"/>
      <c r="O20" s="31"/>
      <c r="P20" s="31"/>
      <c r="Q20" s="31"/>
      <c r="R20" s="8"/>
      <c r="S20" s="8"/>
      <c r="T20" s="8"/>
      <c r="U20" s="8"/>
      <c r="V20" s="49">
        <v>1300000</v>
      </c>
      <c r="W20" s="50">
        <v>0.75</v>
      </c>
      <c r="X20" s="51">
        <v>275000</v>
      </c>
      <c r="Y20" s="52">
        <f>INT(Sheet1!$D19*$W20-$X20)</f>
        <v>-275000</v>
      </c>
      <c r="Z20" s="52">
        <f>INT(Sheet1!$D20*$W20-$X20)</f>
        <v>-275000</v>
      </c>
      <c r="AA20" s="52">
        <f>INT(Sheet1!$D21*$W20-$X20)</f>
        <v>-275000</v>
      </c>
      <c r="AB20" s="52">
        <f>INT(Sheet1!$D22*$W20-$X20)</f>
        <v>-275000</v>
      </c>
      <c r="AC20" s="52">
        <f>INT(Sheet1!$D23*$W20-$X20)</f>
        <v>-275000</v>
      </c>
      <c r="AD20" s="52">
        <f>INT(Sheet1!$D24*$W20-$X20)</f>
        <v>-275000</v>
      </c>
      <c r="AE20" s="52">
        <f>INT(Sheet1!$D25*$W20-$X20)</f>
        <v>-275000</v>
      </c>
      <c r="AF20" s="52">
        <f>INT(Sheet1!$D26*$W20-$X20)</f>
        <v>-275000</v>
      </c>
    </row>
    <row r="21" spans="1:32" ht="16.2">
      <c r="A21" s="13"/>
      <c r="B21" s="7"/>
      <c r="C21" s="7"/>
      <c r="D21" s="7"/>
      <c r="E21" s="7"/>
      <c r="F21" s="8"/>
      <c r="G21" s="8"/>
      <c r="H21" s="8"/>
      <c r="I21" s="8"/>
      <c r="J21" s="8"/>
      <c r="K21" s="8"/>
      <c r="L21" s="8"/>
      <c r="M21" s="8"/>
      <c r="N21" s="8"/>
      <c r="O21" s="140" t="s">
        <v>70</v>
      </c>
      <c r="P21" s="140" t="s">
        <v>71</v>
      </c>
      <c r="Q21" s="140" t="s">
        <v>72</v>
      </c>
      <c r="R21" s="8"/>
      <c r="S21" s="8"/>
      <c r="T21" s="8"/>
      <c r="U21" s="8"/>
      <c r="V21" s="49">
        <v>4100000</v>
      </c>
      <c r="W21" s="50">
        <v>0.85</v>
      </c>
      <c r="X21" s="51">
        <v>685000</v>
      </c>
      <c r="Y21" s="52">
        <f>INT(Sheet1!$D19*$W21-$X21)</f>
        <v>-685000</v>
      </c>
      <c r="Z21" s="52">
        <f>INT(Sheet1!$D20*$W21-$X21)</f>
        <v>-685000</v>
      </c>
      <c r="AA21" s="52">
        <f>INT(Sheet1!$D21*$W21-$X21)</f>
        <v>-685000</v>
      </c>
      <c r="AB21" s="52">
        <f>INT(Sheet1!$D22*$W21-$X21)</f>
        <v>-685000</v>
      </c>
      <c r="AC21" s="52">
        <f>INT(Sheet1!$D23*$W21-$X21)</f>
        <v>-685000</v>
      </c>
      <c r="AD21" s="52">
        <f>INT(Sheet1!$D24*$W21-$X21)</f>
        <v>-685000</v>
      </c>
      <c r="AE21" s="52">
        <f>INT(Sheet1!$D25*$W21-$X21)</f>
        <v>-685000</v>
      </c>
      <c r="AF21" s="52">
        <f>INT(Sheet1!$D26*$W21-$X21)</f>
        <v>-685000</v>
      </c>
    </row>
    <row r="22" spans="1:32" ht="16.2">
      <c r="A22" s="1"/>
      <c r="B22" s="12" t="s">
        <v>75</v>
      </c>
      <c r="C22" s="7"/>
      <c r="D22" s="7"/>
      <c r="E22" s="7"/>
      <c r="F22" s="7"/>
      <c r="G22" s="7"/>
      <c r="H22" s="7"/>
      <c r="I22" s="7"/>
      <c r="J22" s="8"/>
      <c r="K22" s="8"/>
      <c r="L22" s="8"/>
      <c r="M22" s="8"/>
      <c r="N22" s="43" t="s">
        <v>76</v>
      </c>
      <c r="O22" s="29">
        <f>IF(SUM(P6:P13)&gt;0,O33+(100000*(H17-1)),0)</f>
        <v>0</v>
      </c>
      <c r="P22" s="29">
        <f>IF(SUM(P6:P13)&gt;0,O33+P33*I17+(100000*(H17-1)),0)</f>
        <v>0</v>
      </c>
      <c r="Q22" s="29">
        <f>IF(SUM(P6:P13)&gt;0,O33+Q33*I17+(100000*(H17-1)),0)</f>
        <v>0</v>
      </c>
      <c r="R22" s="8"/>
      <c r="S22" s="8"/>
      <c r="T22" s="8"/>
      <c r="U22" s="8"/>
      <c r="V22" s="49">
        <v>7700000</v>
      </c>
      <c r="W22" s="50">
        <v>0.95</v>
      </c>
      <c r="X22" s="51">
        <v>1455000</v>
      </c>
      <c r="Y22" s="52">
        <f>INT(Sheet1!$D19*$W22-$X22)</f>
        <v>-1455000</v>
      </c>
      <c r="Z22" s="52">
        <f>INT(Sheet1!$D20*$W22-$X22)</f>
        <v>-1455000</v>
      </c>
      <c r="AA22" s="52">
        <f>INT(Sheet1!$D21*$W22-$X22)</f>
        <v>-1455000</v>
      </c>
      <c r="AB22" s="52">
        <f>INT(Sheet1!$D22*$W22-$X22)</f>
        <v>-1455000</v>
      </c>
      <c r="AC22" s="52">
        <f>INT(Sheet1!$D23*$W22-$X22)</f>
        <v>-1455000</v>
      </c>
      <c r="AD22" s="52">
        <f>INT(Sheet1!$D24*$W22-$X22)</f>
        <v>-1455000</v>
      </c>
      <c r="AE22" s="52">
        <f>INT(Sheet1!$D25*$W22-$X22)</f>
        <v>-1455000</v>
      </c>
      <c r="AF22" s="52">
        <f>INT(Sheet1!$D26*$W22-$X22)</f>
        <v>-1455000</v>
      </c>
    </row>
    <row r="23" spans="1:32" ht="16.2">
      <c r="A23" s="1"/>
      <c r="B23" s="184" t="s">
        <v>77</v>
      </c>
      <c r="C23" s="184"/>
      <c r="D23" s="184" t="s">
        <v>78</v>
      </c>
      <c r="E23" s="184"/>
      <c r="F23" s="184"/>
      <c r="G23" s="184" t="s">
        <v>79</v>
      </c>
      <c r="H23" s="184"/>
      <c r="I23" s="184"/>
      <c r="J23" s="8"/>
      <c r="L23" s="8"/>
      <c r="M23" s="8"/>
      <c r="N23" s="48" t="s">
        <v>80</v>
      </c>
      <c r="O23" s="28" t="str">
        <f>IF(I17&gt;0,IF(N17&lt;=O22,"７割軽減",IF(N17&lt;=P22,"５割軽減",IF(N17&lt;=Q22,"２割軽減","軽減非該当"))),"")</f>
        <v/>
      </c>
      <c r="P23" s="8"/>
      <c r="Q23" s="8"/>
      <c r="R23" s="8"/>
      <c r="S23" s="8"/>
      <c r="T23" s="8"/>
      <c r="U23" s="8"/>
      <c r="V23" s="64">
        <v>10000000</v>
      </c>
      <c r="W23" s="65"/>
      <c r="X23" s="66">
        <v>1955000</v>
      </c>
      <c r="Y23" s="67">
        <f>Sheet1!$D19-$X23</f>
        <v>-1955000</v>
      </c>
      <c r="Z23" s="67">
        <f>Sheet1!$D20-$X23</f>
        <v>-1955000</v>
      </c>
      <c r="AA23" s="67">
        <f>Sheet1!$D21-$X23</f>
        <v>-1955000</v>
      </c>
      <c r="AB23" s="67">
        <f>Sheet1!$D22-$X23</f>
        <v>-1955000</v>
      </c>
      <c r="AC23" s="67">
        <f>Sheet1!$D23-$X23</f>
        <v>-1955000</v>
      </c>
      <c r="AD23" s="67">
        <f>Sheet1!$D24-$X23</f>
        <v>-1955000</v>
      </c>
      <c r="AE23" s="67">
        <f>Sheet1!$D25-$X23</f>
        <v>-1955000</v>
      </c>
      <c r="AF23" s="67">
        <f>Sheet1!$D26-$X23</f>
        <v>-1955000</v>
      </c>
    </row>
    <row r="24" spans="1:32" ht="16.2">
      <c r="A24" s="1"/>
      <c r="B24" s="184"/>
      <c r="C24" s="184"/>
      <c r="D24" s="53" t="s">
        <v>26</v>
      </c>
      <c r="E24" s="54" t="s">
        <v>81</v>
      </c>
      <c r="F24" s="55" t="s">
        <v>30</v>
      </c>
      <c r="G24" s="53" t="s">
        <v>26</v>
      </c>
      <c r="H24" s="54" t="s">
        <v>81</v>
      </c>
      <c r="I24" s="55" t="s">
        <v>30</v>
      </c>
      <c r="J24" s="8"/>
      <c r="K24" s="8"/>
      <c r="L24" s="8"/>
      <c r="M24" s="8"/>
      <c r="N24" s="48" t="s">
        <v>82</v>
      </c>
      <c r="O24" s="56">
        <f>IF(O23="７割軽減",30%,IF(O23="５割軽減",50%,IF(O23="２割軽減",80%,100%)))</f>
        <v>1</v>
      </c>
      <c r="P24" s="57"/>
      <c r="Q24" s="8"/>
      <c r="R24" s="8"/>
      <c r="S24" s="8"/>
      <c r="T24" s="8"/>
      <c r="U24" s="8"/>
      <c r="V24" s="198" t="s">
        <v>131</v>
      </c>
      <c r="W24" s="198"/>
      <c r="X24" s="198"/>
      <c r="Y24" s="179" t="s">
        <v>69</v>
      </c>
      <c r="Z24" s="180"/>
      <c r="AA24" s="180"/>
      <c r="AB24" s="180"/>
      <c r="AC24" s="180"/>
      <c r="AD24" s="180"/>
      <c r="AE24" s="180"/>
      <c r="AF24" s="180"/>
    </row>
    <row r="25" spans="1:32" ht="16.2">
      <c r="A25" s="14"/>
      <c r="B25" s="191" t="s">
        <v>83</v>
      </c>
      <c r="C25" s="191"/>
      <c r="D25" s="58"/>
      <c r="E25" s="59"/>
      <c r="F25" s="60"/>
      <c r="G25" s="58">
        <f>SUM(O6:O13)</f>
        <v>0</v>
      </c>
      <c r="H25" s="61">
        <f>SUM(Q6:Q13)</f>
        <v>0</v>
      </c>
      <c r="I25" s="60">
        <f>SUM(S6:S13)</f>
        <v>0</v>
      </c>
      <c r="J25" s="8"/>
      <c r="K25" s="8"/>
      <c r="L25" s="8"/>
      <c r="M25" s="8"/>
      <c r="N25" s="8"/>
      <c r="O25" s="8"/>
      <c r="P25" s="8"/>
      <c r="Q25" s="8"/>
      <c r="R25" s="8"/>
      <c r="S25" s="8"/>
      <c r="T25" s="8"/>
      <c r="U25" s="8"/>
      <c r="V25" s="41" t="s">
        <v>73</v>
      </c>
      <c r="W25" s="186" t="s">
        <v>74</v>
      </c>
      <c r="X25" s="186"/>
      <c r="Y25" s="42" t="s">
        <v>52</v>
      </c>
      <c r="Z25" s="42" t="s">
        <v>53</v>
      </c>
      <c r="AA25" s="42" t="s">
        <v>54</v>
      </c>
      <c r="AB25" s="42" t="s">
        <v>55</v>
      </c>
      <c r="AC25" s="42" t="s">
        <v>56</v>
      </c>
      <c r="AD25" s="16" t="s">
        <v>123</v>
      </c>
      <c r="AE25" s="16" t="s">
        <v>57</v>
      </c>
      <c r="AF25" s="16" t="s">
        <v>135</v>
      </c>
    </row>
    <row r="26" spans="1:32" ht="16.2">
      <c r="A26" s="14"/>
      <c r="B26" s="191" t="s">
        <v>129</v>
      </c>
      <c r="C26" s="191"/>
      <c r="D26" s="58"/>
      <c r="E26" s="59"/>
      <c r="F26" s="69"/>
      <c r="G26" s="58">
        <f>SUM(P6:P13)</f>
        <v>0</v>
      </c>
      <c r="H26" s="59">
        <f>SUM(R6:R13)</f>
        <v>0</v>
      </c>
      <c r="I26" s="60">
        <f>SUM(T6:T13)</f>
        <v>0</v>
      </c>
      <c r="J26" s="8"/>
      <c r="K26" s="8"/>
      <c r="N26" s="62" t="s">
        <v>84</v>
      </c>
      <c r="O26" s="63"/>
      <c r="P26" s="63"/>
      <c r="Q26" s="63"/>
      <c r="R26" s="63"/>
      <c r="S26" s="63"/>
      <c r="T26" s="63"/>
      <c r="U26" s="8"/>
      <c r="V26" s="76">
        <v>0</v>
      </c>
      <c r="W26" s="77"/>
      <c r="X26" s="78">
        <v>1100000</v>
      </c>
      <c r="Y26" s="47">
        <f>IF(Sheet1!$D19&lt;$X26,0,Sheet1!$D19-$X26)</f>
        <v>0</v>
      </c>
      <c r="Z26" s="47">
        <f>IF(Sheet1!$D20&lt;$X26,0,Sheet1!$D20-$X26)</f>
        <v>0</v>
      </c>
      <c r="AA26" s="47">
        <f>IF(Sheet1!$D21&lt;$X26,0,Sheet1!$D21-$X26)</f>
        <v>0</v>
      </c>
      <c r="AB26" s="47">
        <f>IF(Sheet1!$D22&lt;$X26,0,Sheet1!$D22-$X26)</f>
        <v>0</v>
      </c>
      <c r="AC26" s="47">
        <f>IF(Sheet1!$D23&lt;$X26,0,Sheet1!$D23-$X26)</f>
        <v>0</v>
      </c>
      <c r="AD26" s="47">
        <f>IF(Sheet1!$D24&lt;$X26,0,Sheet1!$D24-$X26)</f>
        <v>0</v>
      </c>
      <c r="AE26" s="47">
        <f>IF(Sheet1!$D25&lt;$X26,0,Sheet1!$D25-$X26)</f>
        <v>0</v>
      </c>
      <c r="AF26" s="47">
        <f>IF(Sheet1!$D26&lt;$X26,0,Sheet1!$D26-$X26)</f>
        <v>0</v>
      </c>
    </row>
    <row r="27" spans="1:32" ht="16.2">
      <c r="A27" s="68"/>
      <c r="B27" s="191" t="s">
        <v>130</v>
      </c>
      <c r="C27" s="191"/>
      <c r="D27" s="58"/>
      <c r="E27" s="59"/>
      <c r="F27" s="73"/>
      <c r="G27" s="58">
        <f t="shared" ref="G27:I27" si="6">TRUNC(G25+G26,-2)</f>
        <v>0</v>
      </c>
      <c r="H27" s="59">
        <f t="shared" si="6"/>
        <v>0</v>
      </c>
      <c r="I27" s="60">
        <f t="shared" si="6"/>
        <v>0</v>
      </c>
      <c r="J27" s="8"/>
      <c r="K27" s="8"/>
      <c r="N27" s="70"/>
      <c r="O27" s="193" t="s">
        <v>26</v>
      </c>
      <c r="P27" s="194"/>
      <c r="Q27" s="193" t="s">
        <v>85</v>
      </c>
      <c r="R27" s="197"/>
      <c r="S27" s="193" t="s">
        <v>30</v>
      </c>
      <c r="T27" s="197"/>
      <c r="U27" s="8"/>
      <c r="V27" s="49">
        <v>3300000</v>
      </c>
      <c r="W27" s="79">
        <v>0.75</v>
      </c>
      <c r="X27" s="51">
        <v>275000</v>
      </c>
      <c r="Y27" s="52">
        <f>INT(Sheet1!$D19*$W27-$X27)</f>
        <v>-275000</v>
      </c>
      <c r="Z27" s="52">
        <f>INT(Sheet1!$D20*$W27-$X27)</f>
        <v>-275000</v>
      </c>
      <c r="AA27" s="52">
        <f>INT(Sheet1!$D21*$W27-$X27)</f>
        <v>-275000</v>
      </c>
      <c r="AB27" s="52">
        <f>INT(Sheet1!$D22*$W27-$X27)</f>
        <v>-275000</v>
      </c>
      <c r="AC27" s="52">
        <f>INT(Sheet1!$D23*$W27-$X27)</f>
        <v>-275000</v>
      </c>
      <c r="AD27" s="52">
        <f>INT(Sheet1!$D24*$W27-$X27)</f>
        <v>-275000</v>
      </c>
      <c r="AE27" s="52">
        <f>INT(Sheet1!$D25*$W27-$X27)</f>
        <v>-275000</v>
      </c>
      <c r="AF27" s="52">
        <f>INT(Sheet1!$D26*$W27-$X27)</f>
        <v>-275000</v>
      </c>
    </row>
    <row r="28" spans="1:32" ht="16.2">
      <c r="A28" s="68"/>
      <c r="B28" s="191" t="s">
        <v>132</v>
      </c>
      <c r="C28" s="191"/>
      <c r="D28" s="58"/>
      <c r="E28" s="59"/>
      <c r="F28" s="73"/>
      <c r="G28" s="58">
        <f>IF(G27&gt;$O$30,G27-$O$30,0)</f>
        <v>0</v>
      </c>
      <c r="H28" s="59">
        <f>IF(H27&gt;$Q$30,H27-$Q$30,0)</f>
        <v>0</v>
      </c>
      <c r="I28" s="60">
        <f>IF(I27&gt;$S$30,I27-$S$30,0)</f>
        <v>0</v>
      </c>
      <c r="J28" s="8"/>
      <c r="K28" s="8"/>
      <c r="N28" s="71"/>
      <c r="O28" s="72" t="s">
        <v>22</v>
      </c>
      <c r="P28" s="72" t="s">
        <v>23</v>
      </c>
      <c r="Q28" s="72" t="s">
        <v>22</v>
      </c>
      <c r="R28" s="72" t="s">
        <v>23</v>
      </c>
      <c r="S28" s="72" t="s">
        <v>22</v>
      </c>
      <c r="T28" s="72" t="s">
        <v>23</v>
      </c>
      <c r="U28" s="8"/>
      <c r="V28" s="49">
        <v>4100000</v>
      </c>
      <c r="W28" s="79">
        <v>0.85</v>
      </c>
      <c r="X28" s="51">
        <v>685000</v>
      </c>
      <c r="Y28" s="52">
        <f>INT(Sheet1!$D19*$W28-$X28)</f>
        <v>-685000</v>
      </c>
      <c r="Z28" s="52">
        <f>INT(Sheet1!$D20*$W28-$X28)</f>
        <v>-685000</v>
      </c>
      <c r="AA28" s="52">
        <f>INT(Sheet1!$D21*$W28-$X28)</f>
        <v>-685000</v>
      </c>
      <c r="AB28" s="52">
        <f>INT(Sheet1!$D22*$W28-$X28)</f>
        <v>-685000</v>
      </c>
      <c r="AC28" s="52">
        <f>INT(Sheet1!$D23*$W28-$X28)</f>
        <v>-685000</v>
      </c>
      <c r="AD28" s="52">
        <f>INT(Sheet1!$D24*$W28-$X28)</f>
        <v>-685000</v>
      </c>
      <c r="AE28" s="52">
        <f>INT(Sheet1!$D25*$W28-$X28)</f>
        <v>-685000</v>
      </c>
      <c r="AF28" s="52">
        <f>INT(Sheet1!$D26*$W28-$X28)</f>
        <v>-685000</v>
      </c>
    </row>
    <row r="29" spans="1:32" ht="16.2">
      <c r="A29" s="68"/>
      <c r="B29" s="191" t="s">
        <v>133</v>
      </c>
      <c r="C29" s="191"/>
      <c r="D29" s="58"/>
      <c r="E29" s="59"/>
      <c r="F29" s="73"/>
      <c r="G29" s="58">
        <f t="shared" ref="G29:I29" si="7">G27-G28</f>
        <v>0</v>
      </c>
      <c r="H29" s="59">
        <f t="shared" si="7"/>
        <v>0</v>
      </c>
      <c r="I29" s="60">
        <f t="shared" si="7"/>
        <v>0</v>
      </c>
      <c r="J29" s="8"/>
      <c r="K29" s="8"/>
      <c r="N29" s="72" t="s">
        <v>86</v>
      </c>
      <c r="O29" s="74">
        <v>7.2999999999999995E-2</v>
      </c>
      <c r="P29" s="145">
        <v>32000</v>
      </c>
      <c r="Q29" s="74">
        <v>2.3199999999999998E-2</v>
      </c>
      <c r="R29" s="145">
        <v>14000</v>
      </c>
      <c r="S29" s="74">
        <v>2.2200000000000001E-2</v>
      </c>
      <c r="T29" s="145">
        <v>15000</v>
      </c>
      <c r="U29" s="8"/>
      <c r="V29" s="49">
        <v>7700000</v>
      </c>
      <c r="W29" s="79">
        <v>0.95</v>
      </c>
      <c r="X29" s="51">
        <v>1455000</v>
      </c>
      <c r="Y29" s="52">
        <f>INT(Sheet1!$D19*$W29-$X29)</f>
        <v>-1455000</v>
      </c>
      <c r="Z29" s="52">
        <f>INT(Sheet1!$D20*$W29-$X29)</f>
        <v>-1455000</v>
      </c>
      <c r="AA29" s="52">
        <f>INT(Sheet1!$D21*$W29-$X29)</f>
        <v>-1455000</v>
      </c>
      <c r="AB29" s="52">
        <f>INT(Sheet1!$D22*$W29-$X29)</f>
        <v>-1455000</v>
      </c>
      <c r="AC29" s="52">
        <f>INT(Sheet1!$D23*$W29-$X29)</f>
        <v>-1455000</v>
      </c>
      <c r="AD29" s="52">
        <f>INT(Sheet1!$D24*$W29-$X29)</f>
        <v>-1455000</v>
      </c>
      <c r="AE29" s="52">
        <f>INT(Sheet1!$D25*$W29-$X29)</f>
        <v>-1455000</v>
      </c>
      <c r="AF29" s="52">
        <f>INT(Sheet1!$D26*$W29-$X29)</f>
        <v>-1455000</v>
      </c>
    </row>
    <row r="30" spans="1:32" ht="16.2">
      <c r="A30" s="68"/>
      <c r="B30" s="191" t="s">
        <v>134</v>
      </c>
      <c r="C30" s="191"/>
      <c r="D30" s="58"/>
      <c r="E30" s="59"/>
      <c r="F30" s="80"/>
      <c r="G30" s="146">
        <f>IF(Sheet1!B13&lt;&gt;"",TRUNC(G29/12*K20,-2),G29)</f>
        <v>0</v>
      </c>
      <c r="H30" s="59">
        <f>IF(Sheet1!B13&lt;&gt;"",TRUNC(H29/12*K20,-2),H29)</f>
        <v>0</v>
      </c>
      <c r="I30" s="60">
        <f>IF(Sheet1!B13&lt;&gt;"",TRUNC(I29/12*K20,-2),I29)</f>
        <v>0</v>
      </c>
      <c r="J30" s="8"/>
      <c r="K30" s="8"/>
      <c r="N30" s="72" t="s">
        <v>25</v>
      </c>
      <c r="O30" s="195">
        <v>650000</v>
      </c>
      <c r="P30" s="196"/>
      <c r="Q30" s="195">
        <v>240000</v>
      </c>
      <c r="R30" s="196"/>
      <c r="S30" s="195">
        <v>170000</v>
      </c>
      <c r="T30" s="196"/>
      <c r="V30" s="82">
        <v>10000000</v>
      </c>
      <c r="W30" s="83"/>
      <c r="X30" s="84">
        <v>1955000</v>
      </c>
      <c r="Y30" s="67">
        <f>Sheet1!$D19-$X30</f>
        <v>-1955000</v>
      </c>
      <c r="Z30" s="67">
        <f>Sheet1!$D20-$X30</f>
        <v>-1955000</v>
      </c>
      <c r="AA30" s="67">
        <f>Sheet1!$D21-$X30</f>
        <v>-1955000</v>
      </c>
      <c r="AB30" s="67">
        <f>Sheet1!$D22-$X30</f>
        <v>-1955000</v>
      </c>
      <c r="AC30" s="67">
        <f>Sheet1!$D23-$X30</f>
        <v>-1955000</v>
      </c>
      <c r="AD30" s="67">
        <f>Sheet1!$D24-$X30</f>
        <v>-1955000</v>
      </c>
      <c r="AE30" s="67">
        <f>Sheet1!$D25-$X30</f>
        <v>-1955000</v>
      </c>
      <c r="AF30" s="67">
        <f>Sheet1!$D26-$X30</f>
        <v>-1955000</v>
      </c>
    </row>
    <row r="31" spans="1:32" ht="16.2">
      <c r="A31" s="68"/>
      <c r="B31" s="8"/>
      <c r="C31" s="8"/>
      <c r="D31" s="8"/>
      <c r="E31" s="8"/>
      <c r="F31" s="8"/>
      <c r="G31" s="8"/>
      <c r="H31" s="8"/>
      <c r="I31" s="8"/>
      <c r="J31" s="8"/>
      <c r="K31" s="8"/>
      <c r="N31" s="63"/>
      <c r="O31" s="63"/>
      <c r="P31" s="63"/>
      <c r="Q31" s="63"/>
      <c r="R31" s="63"/>
      <c r="S31" s="63"/>
      <c r="T31" s="63"/>
      <c r="V31" s="8"/>
      <c r="W31" s="9"/>
      <c r="X31" s="8"/>
      <c r="Y31" s="10"/>
      <c r="Z31" s="7"/>
      <c r="AA31" s="7"/>
      <c r="AB31" s="7"/>
      <c r="AC31" s="7"/>
    </row>
    <row r="32" spans="1:32" ht="16.2">
      <c r="A32" s="1"/>
      <c r="B32" s="8"/>
      <c r="C32" s="8"/>
      <c r="D32" s="8"/>
      <c r="E32" s="8"/>
      <c r="F32" s="8"/>
      <c r="G32" s="8"/>
      <c r="H32" s="8"/>
      <c r="I32" s="8"/>
      <c r="J32" s="8"/>
      <c r="K32" s="8"/>
      <c r="N32" s="72"/>
      <c r="O32" s="72" t="s">
        <v>87</v>
      </c>
      <c r="P32" s="72" t="s">
        <v>88</v>
      </c>
      <c r="Q32" s="72" t="s">
        <v>89</v>
      </c>
      <c r="R32" s="63"/>
      <c r="S32" s="63"/>
      <c r="T32" s="63"/>
      <c r="V32" s="8" t="s">
        <v>91</v>
      </c>
      <c r="W32" s="9"/>
      <c r="X32" s="8"/>
      <c r="Y32" s="10"/>
      <c r="Z32" s="7"/>
      <c r="AA32" s="7"/>
      <c r="AB32" s="7"/>
      <c r="AC32" s="7"/>
    </row>
    <row r="33" spans="1:29" ht="16.2">
      <c r="A33" s="1"/>
      <c r="B33" s="8"/>
      <c r="C33" s="8"/>
      <c r="D33" s="8"/>
      <c r="E33" s="8"/>
      <c r="F33" s="8"/>
      <c r="G33" s="8"/>
      <c r="H33" s="8"/>
      <c r="I33" s="8"/>
      <c r="J33" s="8"/>
      <c r="K33" s="8"/>
      <c r="N33" s="72" t="s">
        <v>90</v>
      </c>
      <c r="O33" s="75">
        <v>430000</v>
      </c>
      <c r="P33" s="81">
        <v>305000</v>
      </c>
      <c r="Q33" s="81">
        <v>560000</v>
      </c>
      <c r="R33" s="63"/>
      <c r="S33" s="63"/>
      <c r="T33" s="63"/>
      <c r="V33" s="85" t="s">
        <v>92</v>
      </c>
      <c r="W33" s="187" t="s">
        <v>93</v>
      </c>
      <c r="X33" s="187"/>
      <c r="Y33" s="10"/>
      <c r="Z33" s="7"/>
      <c r="AA33" s="7"/>
      <c r="AB33" s="7"/>
      <c r="AC33" s="7"/>
    </row>
    <row r="34" spans="1:29" ht="16.2">
      <c r="A34" s="1"/>
      <c r="B34" s="8"/>
      <c r="C34" s="8"/>
      <c r="D34" s="8"/>
      <c r="E34" s="8"/>
      <c r="F34" s="8"/>
      <c r="G34" s="8"/>
      <c r="H34" s="8"/>
      <c r="I34" s="8"/>
      <c r="J34" s="8"/>
      <c r="K34" s="8"/>
      <c r="L34" s="8"/>
      <c r="M34" s="8"/>
      <c r="N34" s="8"/>
      <c r="O34" s="8"/>
      <c r="P34" s="8"/>
      <c r="Q34" s="8"/>
      <c r="R34" s="8"/>
      <c r="S34" s="8"/>
      <c r="T34" s="8"/>
      <c r="U34" s="8"/>
      <c r="V34" s="86">
        <v>0</v>
      </c>
      <c r="W34" s="87"/>
      <c r="X34" s="88">
        <v>430000</v>
      </c>
      <c r="Y34" s="10"/>
      <c r="Z34" s="7"/>
      <c r="AA34" s="7"/>
      <c r="AB34" s="7"/>
      <c r="AC34" s="7"/>
    </row>
    <row r="35" spans="1:29" ht="16.2">
      <c r="A35" s="1"/>
      <c r="J35" s="8"/>
      <c r="K35" s="8"/>
      <c r="L35" s="8"/>
      <c r="M35" s="8"/>
      <c r="N35" s="8"/>
      <c r="O35" s="8"/>
      <c r="P35" s="8"/>
      <c r="Q35" s="8"/>
      <c r="R35" s="8"/>
      <c r="S35" s="32"/>
      <c r="T35" s="8"/>
      <c r="U35" s="8"/>
      <c r="V35" s="22">
        <v>24000001</v>
      </c>
      <c r="W35" s="89"/>
      <c r="X35" s="90">
        <v>290000</v>
      </c>
      <c r="Y35" s="10"/>
      <c r="Z35" s="7"/>
      <c r="AA35" s="7"/>
      <c r="AB35" s="7"/>
      <c r="AC35" s="7"/>
    </row>
    <row r="36" spans="1:29" ht="16.2">
      <c r="A36" s="1"/>
      <c r="J36" s="8"/>
      <c r="K36" s="8"/>
      <c r="L36" s="8"/>
      <c r="M36" s="8"/>
      <c r="N36" s="8"/>
      <c r="O36" s="8"/>
      <c r="P36" s="8"/>
      <c r="Q36" s="8"/>
      <c r="R36" s="8"/>
      <c r="S36" s="32"/>
      <c r="T36" s="8"/>
      <c r="U36" s="8"/>
      <c r="V36" s="22">
        <v>24500001</v>
      </c>
      <c r="W36" s="89"/>
      <c r="X36" s="90">
        <v>150000</v>
      </c>
      <c r="Y36" s="10"/>
      <c r="Z36" s="7"/>
      <c r="AA36" s="7"/>
      <c r="AB36" s="7"/>
      <c r="AC36" s="7"/>
    </row>
    <row r="37" spans="1:29" ht="16.2">
      <c r="A37" s="1"/>
      <c r="J37" s="8"/>
      <c r="K37" s="8"/>
      <c r="L37" s="8"/>
      <c r="M37" s="8"/>
      <c r="N37" s="8"/>
      <c r="O37" s="8"/>
      <c r="P37" s="8"/>
      <c r="Q37" s="8"/>
      <c r="R37" s="8"/>
      <c r="S37" s="32"/>
      <c r="T37" s="8"/>
      <c r="U37" s="8"/>
      <c r="V37" s="35">
        <v>25000001</v>
      </c>
      <c r="W37" s="91"/>
      <c r="X37" s="92">
        <v>0</v>
      </c>
      <c r="Y37" s="10"/>
      <c r="Z37" s="7"/>
      <c r="AA37" s="7"/>
      <c r="AB37" s="7"/>
      <c r="AC37" s="7"/>
    </row>
    <row r="38" spans="1:29" ht="16.2">
      <c r="A38" s="1"/>
      <c r="J38" s="8"/>
      <c r="K38" s="8"/>
      <c r="L38" s="8"/>
      <c r="M38" s="8"/>
      <c r="N38" s="8"/>
      <c r="O38" s="8"/>
      <c r="P38" s="8"/>
      <c r="Q38" s="8"/>
      <c r="R38" s="8"/>
      <c r="S38" s="8"/>
      <c r="T38" s="8"/>
      <c r="U38" s="8"/>
      <c r="V38" s="8"/>
      <c r="W38" s="9"/>
      <c r="X38" s="8"/>
      <c r="Y38" s="10"/>
      <c r="Z38" s="7"/>
      <c r="AA38" s="7"/>
      <c r="AB38" s="7"/>
      <c r="AC38" s="7"/>
    </row>
    <row r="39" spans="1:29" ht="16.2">
      <c r="A39" s="1"/>
      <c r="J39" s="8"/>
      <c r="K39" s="8"/>
      <c r="L39" s="8"/>
      <c r="M39" s="8"/>
      <c r="N39" s="8"/>
      <c r="O39" s="8"/>
      <c r="P39" s="8"/>
      <c r="Q39" s="8"/>
      <c r="R39" s="8"/>
      <c r="S39" s="8"/>
      <c r="T39" s="8"/>
      <c r="U39" s="8"/>
      <c r="V39" s="8"/>
      <c r="W39" s="9"/>
      <c r="X39" s="8"/>
      <c r="Y39" s="10"/>
      <c r="Z39" s="7"/>
      <c r="AA39" s="7"/>
      <c r="AB39" s="7"/>
      <c r="AC39" s="7"/>
    </row>
    <row r="40" spans="1:29" ht="16.2">
      <c r="A40" s="1"/>
      <c r="J40" s="8"/>
      <c r="K40" s="8"/>
      <c r="L40" s="8"/>
      <c r="M40" s="8"/>
      <c r="N40" s="8"/>
      <c r="O40" s="8"/>
      <c r="P40" s="8"/>
      <c r="Q40" s="8"/>
      <c r="R40" s="8"/>
      <c r="S40" s="8"/>
      <c r="T40" s="8"/>
      <c r="U40" s="8"/>
      <c r="V40" s="147"/>
      <c r="W40" s="9"/>
      <c r="X40" s="8"/>
      <c r="Y40" s="10"/>
      <c r="Z40" s="7"/>
      <c r="AA40" s="7"/>
      <c r="AB40" s="7"/>
      <c r="AC40" s="7"/>
    </row>
    <row r="41" spans="1:29" ht="16.2">
      <c r="A41" s="1"/>
      <c r="J41" s="8"/>
      <c r="K41" s="8"/>
      <c r="L41" s="8"/>
      <c r="M41" s="8"/>
      <c r="N41" s="8"/>
      <c r="O41" s="8"/>
      <c r="P41" s="8"/>
      <c r="Q41" s="8"/>
      <c r="R41" s="8"/>
      <c r="S41" s="8"/>
      <c r="T41" s="8"/>
      <c r="U41" s="8"/>
      <c r="V41" s="148"/>
      <c r="W41" s="9"/>
      <c r="X41" s="8"/>
      <c r="Y41" s="10"/>
      <c r="Z41" s="7"/>
      <c r="AA41" s="7"/>
      <c r="AB41" s="7"/>
      <c r="AC41" s="7"/>
    </row>
    <row r="42" spans="1:29" ht="16.2">
      <c r="A42" s="1"/>
      <c r="J42" s="8"/>
      <c r="K42" s="8"/>
      <c r="L42" s="8"/>
      <c r="M42" s="8"/>
      <c r="N42" s="8"/>
      <c r="O42" s="8"/>
      <c r="P42" s="8"/>
      <c r="Q42" s="8"/>
      <c r="R42" s="8"/>
      <c r="S42" s="8"/>
      <c r="T42" s="8"/>
      <c r="U42" s="8"/>
      <c r="V42" s="147"/>
      <c r="W42" s="9"/>
      <c r="X42" s="8"/>
      <c r="Y42" s="10"/>
      <c r="Z42" s="7"/>
      <c r="AA42" s="7"/>
      <c r="AB42" s="7"/>
      <c r="AC42" s="7"/>
    </row>
    <row r="43" spans="1:29" ht="16.2">
      <c r="A43" s="1"/>
      <c r="J43" s="8"/>
      <c r="K43" s="8"/>
      <c r="L43" s="8"/>
      <c r="M43" s="8"/>
      <c r="N43" s="8"/>
      <c r="O43" s="8"/>
      <c r="P43" s="8"/>
      <c r="Q43" s="8"/>
      <c r="R43" s="8"/>
      <c r="S43" s="8"/>
      <c r="T43" s="8"/>
      <c r="U43" s="8"/>
      <c r="V43" s="8"/>
      <c r="W43" s="9"/>
      <c r="X43" s="8"/>
      <c r="Y43" s="10"/>
      <c r="Z43" s="7"/>
      <c r="AA43" s="7"/>
      <c r="AB43" s="7"/>
      <c r="AC43" s="7"/>
    </row>
    <row r="44" spans="1:29">
      <c r="U44" s="8"/>
    </row>
    <row r="45" spans="1:29">
      <c r="U45" s="8"/>
    </row>
    <row r="46" spans="1:29">
      <c r="U46" s="8"/>
    </row>
  </sheetData>
  <sheetProtection sheet="1" objects="1" scenarios="1"/>
  <mergeCells count="53">
    <mergeCell ref="W33:X33"/>
    <mergeCell ref="S30:T30"/>
    <mergeCell ref="O30:P30"/>
    <mergeCell ref="Q30:R30"/>
    <mergeCell ref="V17:X17"/>
    <mergeCell ref="W25:X25"/>
    <mergeCell ref="Q27:R27"/>
    <mergeCell ref="S27:T27"/>
    <mergeCell ref="V24:X24"/>
    <mergeCell ref="B30:C30"/>
    <mergeCell ref="B25:C25"/>
    <mergeCell ref="B26:C26"/>
    <mergeCell ref="B27:C27"/>
    <mergeCell ref="O27:P27"/>
    <mergeCell ref="M2:M5"/>
    <mergeCell ref="N2:N5"/>
    <mergeCell ref="O2:O5"/>
    <mergeCell ref="G2:G5"/>
    <mergeCell ref="H2:H5"/>
    <mergeCell ref="I2:I5"/>
    <mergeCell ref="J2:J5"/>
    <mergeCell ref="S2:S5"/>
    <mergeCell ref="T2:T5"/>
    <mergeCell ref="W2:X2"/>
    <mergeCell ref="B28:C28"/>
    <mergeCell ref="B29:C29"/>
    <mergeCell ref="P2:P5"/>
    <mergeCell ref="Q2:Q5"/>
    <mergeCell ref="R2:R5"/>
    <mergeCell ref="L2:L5"/>
    <mergeCell ref="K2:K5"/>
    <mergeCell ref="H15:H16"/>
    <mergeCell ref="I15:I16"/>
    <mergeCell ref="N15:N16"/>
    <mergeCell ref="O15:O16"/>
    <mergeCell ref="P15:P16"/>
    <mergeCell ref="Q15:Q16"/>
    <mergeCell ref="B23:C24"/>
    <mergeCell ref="D23:F23"/>
    <mergeCell ref="G23:I23"/>
    <mergeCell ref="A2:A5"/>
    <mergeCell ref="B2:B5"/>
    <mergeCell ref="C2:C5"/>
    <mergeCell ref="D2:D5"/>
    <mergeCell ref="E2:E5"/>
    <mergeCell ref="F2:F5"/>
    <mergeCell ref="Y24:AF24"/>
    <mergeCell ref="Y17:AF17"/>
    <mergeCell ref="R15:R16"/>
    <mergeCell ref="S15:S16"/>
    <mergeCell ref="T15:T16"/>
    <mergeCell ref="V15:X16"/>
    <mergeCell ref="W18:X18"/>
  </mergeCells>
  <phoneticPr fontId="3"/>
  <dataValidations count="1">
    <dataValidation allowBlank="1" showInputMessage="1" showErrorMessage="1" error="整数を入力してください。_x000a_マイナスの場合は、0を入力してください。" sqref="B15:D16 IX15:IZ16 ST15:SV16 ACP15:ACR16 AML15:AMN16 AWH15:AWJ16 BGD15:BGF16 BPZ15:BQB16 BZV15:BZX16 CJR15:CJT16 CTN15:CTP16 DDJ15:DDL16 DNF15:DNH16 DXB15:DXD16 EGX15:EGZ16 EQT15:EQV16 FAP15:FAR16 FKL15:FKN16 FUH15:FUJ16 GED15:GEF16 GNZ15:GOB16 GXV15:GXX16 HHR15:HHT16 HRN15:HRP16 IBJ15:IBL16 ILF15:ILH16 IVB15:IVD16 JEX15:JEZ16 JOT15:JOV16 JYP15:JYR16 KIL15:KIN16 KSH15:KSJ16 LCD15:LCF16 LLZ15:LMB16 LVV15:LVX16 MFR15:MFT16 MPN15:MPP16 MZJ15:MZL16 NJF15:NJH16 NTB15:NTD16 OCX15:OCZ16 OMT15:OMV16 OWP15:OWR16 PGL15:PGN16 PQH15:PQJ16 QAD15:QAF16 QJZ15:QKB16 QTV15:QTX16 RDR15:RDT16 RNN15:RNP16 RXJ15:RXL16 SHF15:SHH16 SRB15:SRD16 TAX15:TAZ16 TKT15:TKV16 TUP15:TUR16 UEL15:UEN16 UOH15:UOJ16 UYD15:UYF16 VHZ15:VIB16 VRV15:VRX16 WBR15:WBT16 WLN15:WLP16 WVJ15:WVL16 B65551:D65552 IX65551:IZ65552 ST65551:SV65552 ACP65551:ACR65552 AML65551:AMN65552 AWH65551:AWJ65552 BGD65551:BGF65552 BPZ65551:BQB65552 BZV65551:BZX65552 CJR65551:CJT65552 CTN65551:CTP65552 DDJ65551:DDL65552 DNF65551:DNH65552 DXB65551:DXD65552 EGX65551:EGZ65552 EQT65551:EQV65552 FAP65551:FAR65552 FKL65551:FKN65552 FUH65551:FUJ65552 GED65551:GEF65552 GNZ65551:GOB65552 GXV65551:GXX65552 HHR65551:HHT65552 HRN65551:HRP65552 IBJ65551:IBL65552 ILF65551:ILH65552 IVB65551:IVD65552 JEX65551:JEZ65552 JOT65551:JOV65552 JYP65551:JYR65552 KIL65551:KIN65552 KSH65551:KSJ65552 LCD65551:LCF65552 LLZ65551:LMB65552 LVV65551:LVX65552 MFR65551:MFT65552 MPN65551:MPP65552 MZJ65551:MZL65552 NJF65551:NJH65552 NTB65551:NTD65552 OCX65551:OCZ65552 OMT65551:OMV65552 OWP65551:OWR65552 PGL65551:PGN65552 PQH65551:PQJ65552 QAD65551:QAF65552 QJZ65551:QKB65552 QTV65551:QTX65552 RDR65551:RDT65552 RNN65551:RNP65552 RXJ65551:RXL65552 SHF65551:SHH65552 SRB65551:SRD65552 TAX65551:TAZ65552 TKT65551:TKV65552 TUP65551:TUR65552 UEL65551:UEN65552 UOH65551:UOJ65552 UYD65551:UYF65552 VHZ65551:VIB65552 VRV65551:VRX65552 WBR65551:WBT65552 WLN65551:WLP65552 WVJ65551:WVL65552 B131087:D131088 IX131087:IZ131088 ST131087:SV131088 ACP131087:ACR131088 AML131087:AMN131088 AWH131087:AWJ131088 BGD131087:BGF131088 BPZ131087:BQB131088 BZV131087:BZX131088 CJR131087:CJT131088 CTN131087:CTP131088 DDJ131087:DDL131088 DNF131087:DNH131088 DXB131087:DXD131088 EGX131087:EGZ131088 EQT131087:EQV131088 FAP131087:FAR131088 FKL131087:FKN131088 FUH131087:FUJ131088 GED131087:GEF131088 GNZ131087:GOB131088 GXV131087:GXX131088 HHR131087:HHT131088 HRN131087:HRP131088 IBJ131087:IBL131088 ILF131087:ILH131088 IVB131087:IVD131088 JEX131087:JEZ131088 JOT131087:JOV131088 JYP131087:JYR131088 KIL131087:KIN131088 KSH131087:KSJ131088 LCD131087:LCF131088 LLZ131087:LMB131088 LVV131087:LVX131088 MFR131087:MFT131088 MPN131087:MPP131088 MZJ131087:MZL131088 NJF131087:NJH131088 NTB131087:NTD131088 OCX131087:OCZ131088 OMT131087:OMV131088 OWP131087:OWR131088 PGL131087:PGN131088 PQH131087:PQJ131088 QAD131087:QAF131088 QJZ131087:QKB131088 QTV131087:QTX131088 RDR131087:RDT131088 RNN131087:RNP131088 RXJ131087:RXL131088 SHF131087:SHH131088 SRB131087:SRD131088 TAX131087:TAZ131088 TKT131087:TKV131088 TUP131087:TUR131088 UEL131087:UEN131088 UOH131087:UOJ131088 UYD131087:UYF131088 VHZ131087:VIB131088 VRV131087:VRX131088 WBR131087:WBT131088 WLN131087:WLP131088 WVJ131087:WVL131088 B196623:D196624 IX196623:IZ196624 ST196623:SV196624 ACP196623:ACR196624 AML196623:AMN196624 AWH196623:AWJ196624 BGD196623:BGF196624 BPZ196623:BQB196624 BZV196623:BZX196624 CJR196623:CJT196624 CTN196623:CTP196624 DDJ196623:DDL196624 DNF196623:DNH196624 DXB196623:DXD196624 EGX196623:EGZ196624 EQT196623:EQV196624 FAP196623:FAR196624 FKL196623:FKN196624 FUH196623:FUJ196624 GED196623:GEF196624 GNZ196623:GOB196624 GXV196623:GXX196624 HHR196623:HHT196624 HRN196623:HRP196624 IBJ196623:IBL196624 ILF196623:ILH196624 IVB196623:IVD196624 JEX196623:JEZ196624 JOT196623:JOV196624 JYP196623:JYR196624 KIL196623:KIN196624 KSH196623:KSJ196624 LCD196623:LCF196624 LLZ196623:LMB196624 LVV196623:LVX196624 MFR196623:MFT196624 MPN196623:MPP196624 MZJ196623:MZL196624 NJF196623:NJH196624 NTB196623:NTD196624 OCX196623:OCZ196624 OMT196623:OMV196624 OWP196623:OWR196624 PGL196623:PGN196624 PQH196623:PQJ196624 QAD196623:QAF196624 QJZ196623:QKB196624 QTV196623:QTX196624 RDR196623:RDT196624 RNN196623:RNP196624 RXJ196623:RXL196624 SHF196623:SHH196624 SRB196623:SRD196624 TAX196623:TAZ196624 TKT196623:TKV196624 TUP196623:TUR196624 UEL196623:UEN196624 UOH196623:UOJ196624 UYD196623:UYF196624 VHZ196623:VIB196624 VRV196623:VRX196624 WBR196623:WBT196624 WLN196623:WLP196624 WVJ196623:WVL196624 B262159:D262160 IX262159:IZ262160 ST262159:SV262160 ACP262159:ACR262160 AML262159:AMN262160 AWH262159:AWJ262160 BGD262159:BGF262160 BPZ262159:BQB262160 BZV262159:BZX262160 CJR262159:CJT262160 CTN262159:CTP262160 DDJ262159:DDL262160 DNF262159:DNH262160 DXB262159:DXD262160 EGX262159:EGZ262160 EQT262159:EQV262160 FAP262159:FAR262160 FKL262159:FKN262160 FUH262159:FUJ262160 GED262159:GEF262160 GNZ262159:GOB262160 GXV262159:GXX262160 HHR262159:HHT262160 HRN262159:HRP262160 IBJ262159:IBL262160 ILF262159:ILH262160 IVB262159:IVD262160 JEX262159:JEZ262160 JOT262159:JOV262160 JYP262159:JYR262160 KIL262159:KIN262160 KSH262159:KSJ262160 LCD262159:LCF262160 LLZ262159:LMB262160 LVV262159:LVX262160 MFR262159:MFT262160 MPN262159:MPP262160 MZJ262159:MZL262160 NJF262159:NJH262160 NTB262159:NTD262160 OCX262159:OCZ262160 OMT262159:OMV262160 OWP262159:OWR262160 PGL262159:PGN262160 PQH262159:PQJ262160 QAD262159:QAF262160 QJZ262159:QKB262160 QTV262159:QTX262160 RDR262159:RDT262160 RNN262159:RNP262160 RXJ262159:RXL262160 SHF262159:SHH262160 SRB262159:SRD262160 TAX262159:TAZ262160 TKT262159:TKV262160 TUP262159:TUR262160 UEL262159:UEN262160 UOH262159:UOJ262160 UYD262159:UYF262160 VHZ262159:VIB262160 VRV262159:VRX262160 WBR262159:WBT262160 WLN262159:WLP262160 WVJ262159:WVL262160 B327695:D327696 IX327695:IZ327696 ST327695:SV327696 ACP327695:ACR327696 AML327695:AMN327696 AWH327695:AWJ327696 BGD327695:BGF327696 BPZ327695:BQB327696 BZV327695:BZX327696 CJR327695:CJT327696 CTN327695:CTP327696 DDJ327695:DDL327696 DNF327695:DNH327696 DXB327695:DXD327696 EGX327695:EGZ327696 EQT327695:EQV327696 FAP327695:FAR327696 FKL327695:FKN327696 FUH327695:FUJ327696 GED327695:GEF327696 GNZ327695:GOB327696 GXV327695:GXX327696 HHR327695:HHT327696 HRN327695:HRP327696 IBJ327695:IBL327696 ILF327695:ILH327696 IVB327695:IVD327696 JEX327695:JEZ327696 JOT327695:JOV327696 JYP327695:JYR327696 KIL327695:KIN327696 KSH327695:KSJ327696 LCD327695:LCF327696 LLZ327695:LMB327696 LVV327695:LVX327696 MFR327695:MFT327696 MPN327695:MPP327696 MZJ327695:MZL327696 NJF327695:NJH327696 NTB327695:NTD327696 OCX327695:OCZ327696 OMT327695:OMV327696 OWP327695:OWR327696 PGL327695:PGN327696 PQH327695:PQJ327696 QAD327695:QAF327696 QJZ327695:QKB327696 QTV327695:QTX327696 RDR327695:RDT327696 RNN327695:RNP327696 RXJ327695:RXL327696 SHF327695:SHH327696 SRB327695:SRD327696 TAX327695:TAZ327696 TKT327695:TKV327696 TUP327695:TUR327696 UEL327695:UEN327696 UOH327695:UOJ327696 UYD327695:UYF327696 VHZ327695:VIB327696 VRV327695:VRX327696 WBR327695:WBT327696 WLN327695:WLP327696 WVJ327695:WVL327696 B393231:D393232 IX393231:IZ393232 ST393231:SV393232 ACP393231:ACR393232 AML393231:AMN393232 AWH393231:AWJ393232 BGD393231:BGF393232 BPZ393231:BQB393232 BZV393231:BZX393232 CJR393231:CJT393232 CTN393231:CTP393232 DDJ393231:DDL393232 DNF393231:DNH393232 DXB393231:DXD393232 EGX393231:EGZ393232 EQT393231:EQV393232 FAP393231:FAR393232 FKL393231:FKN393232 FUH393231:FUJ393232 GED393231:GEF393232 GNZ393231:GOB393232 GXV393231:GXX393232 HHR393231:HHT393232 HRN393231:HRP393232 IBJ393231:IBL393232 ILF393231:ILH393232 IVB393231:IVD393232 JEX393231:JEZ393232 JOT393231:JOV393232 JYP393231:JYR393232 KIL393231:KIN393232 KSH393231:KSJ393232 LCD393231:LCF393232 LLZ393231:LMB393232 LVV393231:LVX393232 MFR393231:MFT393232 MPN393231:MPP393232 MZJ393231:MZL393232 NJF393231:NJH393232 NTB393231:NTD393232 OCX393231:OCZ393232 OMT393231:OMV393232 OWP393231:OWR393232 PGL393231:PGN393232 PQH393231:PQJ393232 QAD393231:QAF393232 QJZ393231:QKB393232 QTV393231:QTX393232 RDR393231:RDT393232 RNN393231:RNP393232 RXJ393231:RXL393232 SHF393231:SHH393232 SRB393231:SRD393232 TAX393231:TAZ393232 TKT393231:TKV393232 TUP393231:TUR393232 UEL393231:UEN393232 UOH393231:UOJ393232 UYD393231:UYF393232 VHZ393231:VIB393232 VRV393231:VRX393232 WBR393231:WBT393232 WLN393231:WLP393232 WVJ393231:WVL393232 B458767:D458768 IX458767:IZ458768 ST458767:SV458768 ACP458767:ACR458768 AML458767:AMN458768 AWH458767:AWJ458768 BGD458767:BGF458768 BPZ458767:BQB458768 BZV458767:BZX458768 CJR458767:CJT458768 CTN458767:CTP458768 DDJ458767:DDL458768 DNF458767:DNH458768 DXB458767:DXD458768 EGX458767:EGZ458768 EQT458767:EQV458768 FAP458767:FAR458768 FKL458767:FKN458768 FUH458767:FUJ458768 GED458767:GEF458768 GNZ458767:GOB458768 GXV458767:GXX458768 HHR458767:HHT458768 HRN458767:HRP458768 IBJ458767:IBL458768 ILF458767:ILH458768 IVB458767:IVD458768 JEX458767:JEZ458768 JOT458767:JOV458768 JYP458767:JYR458768 KIL458767:KIN458768 KSH458767:KSJ458768 LCD458767:LCF458768 LLZ458767:LMB458768 LVV458767:LVX458768 MFR458767:MFT458768 MPN458767:MPP458768 MZJ458767:MZL458768 NJF458767:NJH458768 NTB458767:NTD458768 OCX458767:OCZ458768 OMT458767:OMV458768 OWP458767:OWR458768 PGL458767:PGN458768 PQH458767:PQJ458768 QAD458767:QAF458768 QJZ458767:QKB458768 QTV458767:QTX458768 RDR458767:RDT458768 RNN458767:RNP458768 RXJ458767:RXL458768 SHF458767:SHH458768 SRB458767:SRD458768 TAX458767:TAZ458768 TKT458767:TKV458768 TUP458767:TUR458768 UEL458767:UEN458768 UOH458767:UOJ458768 UYD458767:UYF458768 VHZ458767:VIB458768 VRV458767:VRX458768 WBR458767:WBT458768 WLN458767:WLP458768 WVJ458767:WVL458768 B524303:D524304 IX524303:IZ524304 ST524303:SV524304 ACP524303:ACR524304 AML524303:AMN524304 AWH524303:AWJ524304 BGD524303:BGF524304 BPZ524303:BQB524304 BZV524303:BZX524304 CJR524303:CJT524304 CTN524303:CTP524304 DDJ524303:DDL524304 DNF524303:DNH524304 DXB524303:DXD524304 EGX524303:EGZ524304 EQT524303:EQV524304 FAP524303:FAR524304 FKL524303:FKN524304 FUH524303:FUJ524304 GED524303:GEF524304 GNZ524303:GOB524304 GXV524303:GXX524304 HHR524303:HHT524304 HRN524303:HRP524304 IBJ524303:IBL524304 ILF524303:ILH524304 IVB524303:IVD524304 JEX524303:JEZ524304 JOT524303:JOV524304 JYP524303:JYR524304 KIL524303:KIN524304 KSH524303:KSJ524304 LCD524303:LCF524304 LLZ524303:LMB524304 LVV524303:LVX524304 MFR524303:MFT524304 MPN524303:MPP524304 MZJ524303:MZL524304 NJF524303:NJH524304 NTB524303:NTD524304 OCX524303:OCZ524304 OMT524303:OMV524304 OWP524303:OWR524304 PGL524303:PGN524304 PQH524303:PQJ524304 QAD524303:QAF524304 QJZ524303:QKB524304 QTV524303:QTX524304 RDR524303:RDT524304 RNN524303:RNP524304 RXJ524303:RXL524304 SHF524303:SHH524304 SRB524303:SRD524304 TAX524303:TAZ524304 TKT524303:TKV524304 TUP524303:TUR524304 UEL524303:UEN524304 UOH524303:UOJ524304 UYD524303:UYF524304 VHZ524303:VIB524304 VRV524303:VRX524304 WBR524303:WBT524304 WLN524303:WLP524304 WVJ524303:WVL524304 B589839:D589840 IX589839:IZ589840 ST589839:SV589840 ACP589839:ACR589840 AML589839:AMN589840 AWH589839:AWJ589840 BGD589839:BGF589840 BPZ589839:BQB589840 BZV589839:BZX589840 CJR589839:CJT589840 CTN589839:CTP589840 DDJ589839:DDL589840 DNF589839:DNH589840 DXB589839:DXD589840 EGX589839:EGZ589840 EQT589839:EQV589840 FAP589839:FAR589840 FKL589839:FKN589840 FUH589839:FUJ589840 GED589839:GEF589840 GNZ589839:GOB589840 GXV589839:GXX589840 HHR589839:HHT589840 HRN589839:HRP589840 IBJ589839:IBL589840 ILF589839:ILH589840 IVB589839:IVD589840 JEX589839:JEZ589840 JOT589839:JOV589840 JYP589839:JYR589840 KIL589839:KIN589840 KSH589839:KSJ589840 LCD589839:LCF589840 LLZ589839:LMB589840 LVV589839:LVX589840 MFR589839:MFT589840 MPN589839:MPP589840 MZJ589839:MZL589840 NJF589839:NJH589840 NTB589839:NTD589840 OCX589839:OCZ589840 OMT589839:OMV589840 OWP589839:OWR589840 PGL589839:PGN589840 PQH589839:PQJ589840 QAD589839:QAF589840 QJZ589839:QKB589840 QTV589839:QTX589840 RDR589839:RDT589840 RNN589839:RNP589840 RXJ589839:RXL589840 SHF589839:SHH589840 SRB589839:SRD589840 TAX589839:TAZ589840 TKT589839:TKV589840 TUP589839:TUR589840 UEL589839:UEN589840 UOH589839:UOJ589840 UYD589839:UYF589840 VHZ589839:VIB589840 VRV589839:VRX589840 WBR589839:WBT589840 WLN589839:WLP589840 WVJ589839:WVL589840 B655375:D655376 IX655375:IZ655376 ST655375:SV655376 ACP655375:ACR655376 AML655375:AMN655376 AWH655375:AWJ655376 BGD655375:BGF655376 BPZ655375:BQB655376 BZV655375:BZX655376 CJR655375:CJT655376 CTN655375:CTP655376 DDJ655375:DDL655376 DNF655375:DNH655376 DXB655375:DXD655376 EGX655375:EGZ655376 EQT655375:EQV655376 FAP655375:FAR655376 FKL655375:FKN655376 FUH655375:FUJ655376 GED655375:GEF655376 GNZ655375:GOB655376 GXV655375:GXX655376 HHR655375:HHT655376 HRN655375:HRP655376 IBJ655375:IBL655376 ILF655375:ILH655376 IVB655375:IVD655376 JEX655375:JEZ655376 JOT655375:JOV655376 JYP655375:JYR655376 KIL655375:KIN655376 KSH655375:KSJ655376 LCD655375:LCF655376 LLZ655375:LMB655376 LVV655375:LVX655376 MFR655375:MFT655376 MPN655375:MPP655376 MZJ655375:MZL655376 NJF655375:NJH655376 NTB655375:NTD655376 OCX655375:OCZ655376 OMT655375:OMV655376 OWP655375:OWR655376 PGL655375:PGN655376 PQH655375:PQJ655376 QAD655375:QAF655376 QJZ655375:QKB655376 QTV655375:QTX655376 RDR655375:RDT655376 RNN655375:RNP655376 RXJ655375:RXL655376 SHF655375:SHH655376 SRB655375:SRD655376 TAX655375:TAZ655376 TKT655375:TKV655376 TUP655375:TUR655376 UEL655375:UEN655376 UOH655375:UOJ655376 UYD655375:UYF655376 VHZ655375:VIB655376 VRV655375:VRX655376 WBR655375:WBT655376 WLN655375:WLP655376 WVJ655375:WVL655376 B720911:D720912 IX720911:IZ720912 ST720911:SV720912 ACP720911:ACR720912 AML720911:AMN720912 AWH720911:AWJ720912 BGD720911:BGF720912 BPZ720911:BQB720912 BZV720911:BZX720912 CJR720911:CJT720912 CTN720911:CTP720912 DDJ720911:DDL720912 DNF720911:DNH720912 DXB720911:DXD720912 EGX720911:EGZ720912 EQT720911:EQV720912 FAP720911:FAR720912 FKL720911:FKN720912 FUH720911:FUJ720912 GED720911:GEF720912 GNZ720911:GOB720912 GXV720911:GXX720912 HHR720911:HHT720912 HRN720911:HRP720912 IBJ720911:IBL720912 ILF720911:ILH720912 IVB720911:IVD720912 JEX720911:JEZ720912 JOT720911:JOV720912 JYP720911:JYR720912 KIL720911:KIN720912 KSH720911:KSJ720912 LCD720911:LCF720912 LLZ720911:LMB720912 LVV720911:LVX720912 MFR720911:MFT720912 MPN720911:MPP720912 MZJ720911:MZL720912 NJF720911:NJH720912 NTB720911:NTD720912 OCX720911:OCZ720912 OMT720911:OMV720912 OWP720911:OWR720912 PGL720911:PGN720912 PQH720911:PQJ720912 QAD720911:QAF720912 QJZ720911:QKB720912 QTV720911:QTX720912 RDR720911:RDT720912 RNN720911:RNP720912 RXJ720911:RXL720912 SHF720911:SHH720912 SRB720911:SRD720912 TAX720911:TAZ720912 TKT720911:TKV720912 TUP720911:TUR720912 UEL720911:UEN720912 UOH720911:UOJ720912 UYD720911:UYF720912 VHZ720911:VIB720912 VRV720911:VRX720912 WBR720911:WBT720912 WLN720911:WLP720912 WVJ720911:WVL720912 B786447:D786448 IX786447:IZ786448 ST786447:SV786448 ACP786447:ACR786448 AML786447:AMN786448 AWH786447:AWJ786448 BGD786447:BGF786448 BPZ786447:BQB786448 BZV786447:BZX786448 CJR786447:CJT786448 CTN786447:CTP786448 DDJ786447:DDL786448 DNF786447:DNH786448 DXB786447:DXD786448 EGX786447:EGZ786448 EQT786447:EQV786448 FAP786447:FAR786448 FKL786447:FKN786448 FUH786447:FUJ786448 GED786447:GEF786448 GNZ786447:GOB786448 GXV786447:GXX786448 HHR786447:HHT786448 HRN786447:HRP786448 IBJ786447:IBL786448 ILF786447:ILH786448 IVB786447:IVD786448 JEX786447:JEZ786448 JOT786447:JOV786448 JYP786447:JYR786448 KIL786447:KIN786448 KSH786447:KSJ786448 LCD786447:LCF786448 LLZ786447:LMB786448 LVV786447:LVX786448 MFR786447:MFT786448 MPN786447:MPP786448 MZJ786447:MZL786448 NJF786447:NJH786448 NTB786447:NTD786448 OCX786447:OCZ786448 OMT786447:OMV786448 OWP786447:OWR786448 PGL786447:PGN786448 PQH786447:PQJ786448 QAD786447:QAF786448 QJZ786447:QKB786448 QTV786447:QTX786448 RDR786447:RDT786448 RNN786447:RNP786448 RXJ786447:RXL786448 SHF786447:SHH786448 SRB786447:SRD786448 TAX786447:TAZ786448 TKT786447:TKV786448 TUP786447:TUR786448 UEL786447:UEN786448 UOH786447:UOJ786448 UYD786447:UYF786448 VHZ786447:VIB786448 VRV786447:VRX786448 WBR786447:WBT786448 WLN786447:WLP786448 WVJ786447:WVL786448 B851983:D851984 IX851983:IZ851984 ST851983:SV851984 ACP851983:ACR851984 AML851983:AMN851984 AWH851983:AWJ851984 BGD851983:BGF851984 BPZ851983:BQB851984 BZV851983:BZX851984 CJR851983:CJT851984 CTN851983:CTP851984 DDJ851983:DDL851984 DNF851983:DNH851984 DXB851983:DXD851984 EGX851983:EGZ851984 EQT851983:EQV851984 FAP851983:FAR851984 FKL851983:FKN851984 FUH851983:FUJ851984 GED851983:GEF851984 GNZ851983:GOB851984 GXV851983:GXX851984 HHR851983:HHT851984 HRN851983:HRP851984 IBJ851983:IBL851984 ILF851983:ILH851984 IVB851983:IVD851984 JEX851983:JEZ851984 JOT851983:JOV851984 JYP851983:JYR851984 KIL851983:KIN851984 KSH851983:KSJ851984 LCD851983:LCF851984 LLZ851983:LMB851984 LVV851983:LVX851984 MFR851983:MFT851984 MPN851983:MPP851984 MZJ851983:MZL851984 NJF851983:NJH851984 NTB851983:NTD851984 OCX851983:OCZ851984 OMT851983:OMV851984 OWP851983:OWR851984 PGL851983:PGN851984 PQH851983:PQJ851984 QAD851983:QAF851984 QJZ851983:QKB851984 QTV851983:QTX851984 RDR851983:RDT851984 RNN851983:RNP851984 RXJ851983:RXL851984 SHF851983:SHH851984 SRB851983:SRD851984 TAX851983:TAZ851984 TKT851983:TKV851984 TUP851983:TUR851984 UEL851983:UEN851984 UOH851983:UOJ851984 UYD851983:UYF851984 VHZ851983:VIB851984 VRV851983:VRX851984 WBR851983:WBT851984 WLN851983:WLP851984 WVJ851983:WVL851984 B917519:D917520 IX917519:IZ917520 ST917519:SV917520 ACP917519:ACR917520 AML917519:AMN917520 AWH917519:AWJ917520 BGD917519:BGF917520 BPZ917519:BQB917520 BZV917519:BZX917520 CJR917519:CJT917520 CTN917519:CTP917520 DDJ917519:DDL917520 DNF917519:DNH917520 DXB917519:DXD917520 EGX917519:EGZ917520 EQT917519:EQV917520 FAP917519:FAR917520 FKL917519:FKN917520 FUH917519:FUJ917520 GED917519:GEF917520 GNZ917519:GOB917520 GXV917519:GXX917520 HHR917519:HHT917520 HRN917519:HRP917520 IBJ917519:IBL917520 ILF917519:ILH917520 IVB917519:IVD917520 JEX917519:JEZ917520 JOT917519:JOV917520 JYP917519:JYR917520 KIL917519:KIN917520 KSH917519:KSJ917520 LCD917519:LCF917520 LLZ917519:LMB917520 LVV917519:LVX917520 MFR917519:MFT917520 MPN917519:MPP917520 MZJ917519:MZL917520 NJF917519:NJH917520 NTB917519:NTD917520 OCX917519:OCZ917520 OMT917519:OMV917520 OWP917519:OWR917520 PGL917519:PGN917520 PQH917519:PQJ917520 QAD917519:QAF917520 QJZ917519:QKB917520 QTV917519:QTX917520 RDR917519:RDT917520 RNN917519:RNP917520 RXJ917519:RXL917520 SHF917519:SHH917520 SRB917519:SRD917520 TAX917519:TAZ917520 TKT917519:TKV917520 TUP917519:TUR917520 UEL917519:UEN917520 UOH917519:UOJ917520 UYD917519:UYF917520 VHZ917519:VIB917520 VRV917519:VRX917520 WBR917519:WBT917520 WLN917519:WLP917520 WVJ917519:WVL917520 B983055:D983056 IX983055:IZ983056 ST983055:SV983056 ACP983055:ACR983056 AML983055:AMN983056 AWH983055:AWJ983056 BGD983055:BGF983056 BPZ983055:BQB983056 BZV983055:BZX983056 CJR983055:CJT983056 CTN983055:CTP983056 DDJ983055:DDL983056 DNF983055:DNH983056 DXB983055:DXD983056 EGX983055:EGZ983056 EQT983055:EQV983056 FAP983055:FAR983056 FKL983055:FKN983056 FUH983055:FUJ983056 GED983055:GEF983056 GNZ983055:GOB983056 GXV983055:GXX983056 HHR983055:HHT983056 HRN983055:HRP983056 IBJ983055:IBL983056 ILF983055:ILH983056 IVB983055:IVD983056 JEX983055:JEZ983056 JOT983055:JOV983056 JYP983055:JYR983056 KIL983055:KIN983056 KSH983055:KSJ983056 LCD983055:LCF983056 LLZ983055:LMB983056 LVV983055:LVX983056 MFR983055:MFT983056 MPN983055:MPP983056 MZJ983055:MZL983056 NJF983055:NJH983056 NTB983055:NTD983056 OCX983055:OCZ983056 OMT983055:OMV983056 OWP983055:OWR983056 PGL983055:PGN983056 PQH983055:PQJ983056 QAD983055:QAF983056 QJZ983055:QKB983056 QTV983055:QTX983056 RDR983055:RDT983056 RNN983055:RNP983056 RXJ983055:RXL983056 SHF983055:SHH983056 SRB983055:SRD983056 TAX983055:TAZ983056 TKT983055:TKV983056 TUP983055:TUR983056 UEL983055:UEN983056 UOH983055:UOJ983056 UYD983055:UYF983056 VHZ983055:VIB983056 VRV983055:VRX983056 WBR983055:WBT983056 WLN983055:WLP983056 WVJ983055:WVL983056 WVJ983049:WVM983053 IX6:JA13 ST6:SW13 ACP6:ACS13 AML6:AMO13 AWH6:AWK13 BGD6:BGG13 BPZ6:BQC13 BZV6:BZY13 CJR6:CJU13 CTN6:CTQ13 DDJ6:DDM13 DNF6:DNI13 DXB6:DXE13 EGX6:EHA13 EQT6:EQW13 FAP6:FAS13 FKL6:FKO13 FUH6:FUK13 GED6:GEG13 GNZ6:GOC13 GXV6:GXY13 HHR6:HHU13 HRN6:HRQ13 IBJ6:IBM13 ILF6:ILI13 IVB6:IVE13 JEX6:JFA13 JOT6:JOW13 JYP6:JYS13 KIL6:KIO13 KSH6:KSK13 LCD6:LCG13 LLZ6:LMC13 LVV6:LVY13 MFR6:MFU13 MPN6:MPQ13 MZJ6:MZM13 NJF6:NJI13 NTB6:NTE13 OCX6:ODA13 OMT6:OMW13 OWP6:OWS13 PGL6:PGO13 PQH6:PQK13 QAD6:QAG13 QJZ6:QKC13 QTV6:QTY13 RDR6:RDU13 RNN6:RNQ13 RXJ6:RXM13 SHF6:SHI13 SRB6:SRE13 TAX6:TBA13 TKT6:TKW13 TUP6:TUS13 UEL6:UEO13 UOH6:UOK13 UYD6:UYG13 VHZ6:VIC13 VRV6:VRY13 WBR6:WBU13 WLN6:WLQ13 WVJ6:WVM13 B65545:E65549 IX65545:JA65549 ST65545:SW65549 ACP65545:ACS65549 AML65545:AMO65549 AWH65545:AWK65549 BGD65545:BGG65549 BPZ65545:BQC65549 BZV65545:BZY65549 CJR65545:CJU65549 CTN65545:CTQ65549 DDJ65545:DDM65549 DNF65545:DNI65549 DXB65545:DXE65549 EGX65545:EHA65549 EQT65545:EQW65549 FAP65545:FAS65549 FKL65545:FKO65549 FUH65545:FUK65549 GED65545:GEG65549 GNZ65545:GOC65549 GXV65545:GXY65549 HHR65545:HHU65549 HRN65545:HRQ65549 IBJ65545:IBM65549 ILF65545:ILI65549 IVB65545:IVE65549 JEX65545:JFA65549 JOT65545:JOW65549 JYP65545:JYS65549 KIL65545:KIO65549 KSH65545:KSK65549 LCD65545:LCG65549 LLZ65545:LMC65549 LVV65545:LVY65549 MFR65545:MFU65549 MPN65545:MPQ65549 MZJ65545:MZM65549 NJF65545:NJI65549 NTB65545:NTE65549 OCX65545:ODA65549 OMT65545:OMW65549 OWP65545:OWS65549 PGL65545:PGO65549 PQH65545:PQK65549 QAD65545:QAG65549 QJZ65545:QKC65549 QTV65545:QTY65549 RDR65545:RDU65549 RNN65545:RNQ65549 RXJ65545:RXM65549 SHF65545:SHI65549 SRB65545:SRE65549 TAX65545:TBA65549 TKT65545:TKW65549 TUP65545:TUS65549 UEL65545:UEO65549 UOH65545:UOK65549 UYD65545:UYG65549 VHZ65545:VIC65549 VRV65545:VRY65549 WBR65545:WBU65549 WLN65545:WLQ65549 WVJ65545:WVM65549 B131081:E131085 IX131081:JA131085 ST131081:SW131085 ACP131081:ACS131085 AML131081:AMO131085 AWH131081:AWK131085 BGD131081:BGG131085 BPZ131081:BQC131085 BZV131081:BZY131085 CJR131081:CJU131085 CTN131081:CTQ131085 DDJ131081:DDM131085 DNF131081:DNI131085 DXB131081:DXE131085 EGX131081:EHA131085 EQT131081:EQW131085 FAP131081:FAS131085 FKL131081:FKO131085 FUH131081:FUK131085 GED131081:GEG131085 GNZ131081:GOC131085 GXV131081:GXY131085 HHR131081:HHU131085 HRN131081:HRQ131085 IBJ131081:IBM131085 ILF131081:ILI131085 IVB131081:IVE131085 JEX131081:JFA131085 JOT131081:JOW131085 JYP131081:JYS131085 KIL131081:KIO131085 KSH131081:KSK131085 LCD131081:LCG131085 LLZ131081:LMC131085 LVV131081:LVY131085 MFR131081:MFU131085 MPN131081:MPQ131085 MZJ131081:MZM131085 NJF131081:NJI131085 NTB131081:NTE131085 OCX131081:ODA131085 OMT131081:OMW131085 OWP131081:OWS131085 PGL131081:PGO131085 PQH131081:PQK131085 QAD131081:QAG131085 QJZ131081:QKC131085 QTV131081:QTY131085 RDR131081:RDU131085 RNN131081:RNQ131085 RXJ131081:RXM131085 SHF131081:SHI131085 SRB131081:SRE131085 TAX131081:TBA131085 TKT131081:TKW131085 TUP131081:TUS131085 UEL131081:UEO131085 UOH131081:UOK131085 UYD131081:UYG131085 VHZ131081:VIC131085 VRV131081:VRY131085 WBR131081:WBU131085 WLN131081:WLQ131085 WVJ131081:WVM131085 B196617:E196621 IX196617:JA196621 ST196617:SW196621 ACP196617:ACS196621 AML196617:AMO196621 AWH196617:AWK196621 BGD196617:BGG196621 BPZ196617:BQC196621 BZV196617:BZY196621 CJR196617:CJU196621 CTN196617:CTQ196621 DDJ196617:DDM196621 DNF196617:DNI196621 DXB196617:DXE196621 EGX196617:EHA196621 EQT196617:EQW196621 FAP196617:FAS196621 FKL196617:FKO196621 FUH196617:FUK196621 GED196617:GEG196621 GNZ196617:GOC196621 GXV196617:GXY196621 HHR196617:HHU196621 HRN196617:HRQ196621 IBJ196617:IBM196621 ILF196617:ILI196621 IVB196617:IVE196621 JEX196617:JFA196621 JOT196617:JOW196621 JYP196617:JYS196621 KIL196617:KIO196621 KSH196617:KSK196621 LCD196617:LCG196621 LLZ196617:LMC196621 LVV196617:LVY196621 MFR196617:MFU196621 MPN196617:MPQ196621 MZJ196617:MZM196621 NJF196617:NJI196621 NTB196617:NTE196621 OCX196617:ODA196621 OMT196617:OMW196621 OWP196617:OWS196621 PGL196617:PGO196621 PQH196617:PQK196621 QAD196617:QAG196621 QJZ196617:QKC196621 QTV196617:QTY196621 RDR196617:RDU196621 RNN196617:RNQ196621 RXJ196617:RXM196621 SHF196617:SHI196621 SRB196617:SRE196621 TAX196617:TBA196621 TKT196617:TKW196621 TUP196617:TUS196621 UEL196617:UEO196621 UOH196617:UOK196621 UYD196617:UYG196621 VHZ196617:VIC196621 VRV196617:VRY196621 WBR196617:WBU196621 WLN196617:WLQ196621 WVJ196617:WVM196621 B262153:E262157 IX262153:JA262157 ST262153:SW262157 ACP262153:ACS262157 AML262153:AMO262157 AWH262153:AWK262157 BGD262153:BGG262157 BPZ262153:BQC262157 BZV262153:BZY262157 CJR262153:CJU262157 CTN262153:CTQ262157 DDJ262153:DDM262157 DNF262153:DNI262157 DXB262153:DXE262157 EGX262153:EHA262157 EQT262153:EQW262157 FAP262153:FAS262157 FKL262153:FKO262157 FUH262153:FUK262157 GED262153:GEG262157 GNZ262153:GOC262157 GXV262153:GXY262157 HHR262153:HHU262157 HRN262153:HRQ262157 IBJ262153:IBM262157 ILF262153:ILI262157 IVB262153:IVE262157 JEX262153:JFA262157 JOT262153:JOW262157 JYP262153:JYS262157 KIL262153:KIO262157 KSH262153:KSK262157 LCD262153:LCG262157 LLZ262153:LMC262157 LVV262153:LVY262157 MFR262153:MFU262157 MPN262153:MPQ262157 MZJ262153:MZM262157 NJF262153:NJI262157 NTB262153:NTE262157 OCX262153:ODA262157 OMT262153:OMW262157 OWP262153:OWS262157 PGL262153:PGO262157 PQH262153:PQK262157 QAD262153:QAG262157 QJZ262153:QKC262157 QTV262153:QTY262157 RDR262153:RDU262157 RNN262153:RNQ262157 RXJ262153:RXM262157 SHF262153:SHI262157 SRB262153:SRE262157 TAX262153:TBA262157 TKT262153:TKW262157 TUP262153:TUS262157 UEL262153:UEO262157 UOH262153:UOK262157 UYD262153:UYG262157 VHZ262153:VIC262157 VRV262153:VRY262157 WBR262153:WBU262157 WLN262153:WLQ262157 WVJ262153:WVM262157 B327689:E327693 IX327689:JA327693 ST327689:SW327693 ACP327689:ACS327693 AML327689:AMO327693 AWH327689:AWK327693 BGD327689:BGG327693 BPZ327689:BQC327693 BZV327689:BZY327693 CJR327689:CJU327693 CTN327689:CTQ327693 DDJ327689:DDM327693 DNF327689:DNI327693 DXB327689:DXE327693 EGX327689:EHA327693 EQT327689:EQW327693 FAP327689:FAS327693 FKL327689:FKO327693 FUH327689:FUK327693 GED327689:GEG327693 GNZ327689:GOC327693 GXV327689:GXY327693 HHR327689:HHU327693 HRN327689:HRQ327693 IBJ327689:IBM327693 ILF327689:ILI327693 IVB327689:IVE327693 JEX327689:JFA327693 JOT327689:JOW327693 JYP327689:JYS327693 KIL327689:KIO327693 KSH327689:KSK327693 LCD327689:LCG327693 LLZ327689:LMC327693 LVV327689:LVY327693 MFR327689:MFU327693 MPN327689:MPQ327693 MZJ327689:MZM327693 NJF327689:NJI327693 NTB327689:NTE327693 OCX327689:ODA327693 OMT327689:OMW327693 OWP327689:OWS327693 PGL327689:PGO327693 PQH327689:PQK327693 QAD327689:QAG327693 QJZ327689:QKC327693 QTV327689:QTY327693 RDR327689:RDU327693 RNN327689:RNQ327693 RXJ327689:RXM327693 SHF327689:SHI327693 SRB327689:SRE327693 TAX327689:TBA327693 TKT327689:TKW327693 TUP327689:TUS327693 UEL327689:UEO327693 UOH327689:UOK327693 UYD327689:UYG327693 VHZ327689:VIC327693 VRV327689:VRY327693 WBR327689:WBU327693 WLN327689:WLQ327693 WVJ327689:WVM327693 B393225:E393229 IX393225:JA393229 ST393225:SW393229 ACP393225:ACS393229 AML393225:AMO393229 AWH393225:AWK393229 BGD393225:BGG393229 BPZ393225:BQC393229 BZV393225:BZY393229 CJR393225:CJU393229 CTN393225:CTQ393229 DDJ393225:DDM393229 DNF393225:DNI393229 DXB393225:DXE393229 EGX393225:EHA393229 EQT393225:EQW393229 FAP393225:FAS393229 FKL393225:FKO393229 FUH393225:FUK393229 GED393225:GEG393229 GNZ393225:GOC393229 GXV393225:GXY393229 HHR393225:HHU393229 HRN393225:HRQ393229 IBJ393225:IBM393229 ILF393225:ILI393229 IVB393225:IVE393229 JEX393225:JFA393229 JOT393225:JOW393229 JYP393225:JYS393229 KIL393225:KIO393229 KSH393225:KSK393229 LCD393225:LCG393229 LLZ393225:LMC393229 LVV393225:LVY393229 MFR393225:MFU393229 MPN393225:MPQ393229 MZJ393225:MZM393229 NJF393225:NJI393229 NTB393225:NTE393229 OCX393225:ODA393229 OMT393225:OMW393229 OWP393225:OWS393229 PGL393225:PGO393229 PQH393225:PQK393229 QAD393225:QAG393229 QJZ393225:QKC393229 QTV393225:QTY393229 RDR393225:RDU393229 RNN393225:RNQ393229 RXJ393225:RXM393229 SHF393225:SHI393229 SRB393225:SRE393229 TAX393225:TBA393229 TKT393225:TKW393229 TUP393225:TUS393229 UEL393225:UEO393229 UOH393225:UOK393229 UYD393225:UYG393229 VHZ393225:VIC393229 VRV393225:VRY393229 WBR393225:WBU393229 WLN393225:WLQ393229 WVJ393225:WVM393229 B458761:E458765 IX458761:JA458765 ST458761:SW458765 ACP458761:ACS458765 AML458761:AMO458765 AWH458761:AWK458765 BGD458761:BGG458765 BPZ458761:BQC458765 BZV458761:BZY458765 CJR458761:CJU458765 CTN458761:CTQ458765 DDJ458761:DDM458765 DNF458761:DNI458765 DXB458761:DXE458765 EGX458761:EHA458765 EQT458761:EQW458765 FAP458761:FAS458765 FKL458761:FKO458765 FUH458761:FUK458765 GED458761:GEG458765 GNZ458761:GOC458765 GXV458761:GXY458765 HHR458761:HHU458765 HRN458761:HRQ458765 IBJ458761:IBM458765 ILF458761:ILI458765 IVB458761:IVE458765 JEX458761:JFA458765 JOT458761:JOW458765 JYP458761:JYS458765 KIL458761:KIO458765 KSH458761:KSK458765 LCD458761:LCG458765 LLZ458761:LMC458765 LVV458761:LVY458765 MFR458761:MFU458765 MPN458761:MPQ458765 MZJ458761:MZM458765 NJF458761:NJI458765 NTB458761:NTE458765 OCX458761:ODA458765 OMT458761:OMW458765 OWP458761:OWS458765 PGL458761:PGO458765 PQH458761:PQK458765 QAD458761:QAG458765 QJZ458761:QKC458765 QTV458761:QTY458765 RDR458761:RDU458765 RNN458761:RNQ458765 RXJ458761:RXM458765 SHF458761:SHI458765 SRB458761:SRE458765 TAX458761:TBA458765 TKT458761:TKW458765 TUP458761:TUS458765 UEL458761:UEO458765 UOH458761:UOK458765 UYD458761:UYG458765 VHZ458761:VIC458765 VRV458761:VRY458765 WBR458761:WBU458765 WLN458761:WLQ458765 WVJ458761:WVM458765 B524297:E524301 IX524297:JA524301 ST524297:SW524301 ACP524297:ACS524301 AML524297:AMO524301 AWH524297:AWK524301 BGD524297:BGG524301 BPZ524297:BQC524301 BZV524297:BZY524301 CJR524297:CJU524301 CTN524297:CTQ524301 DDJ524297:DDM524301 DNF524297:DNI524301 DXB524297:DXE524301 EGX524297:EHA524301 EQT524297:EQW524301 FAP524297:FAS524301 FKL524297:FKO524301 FUH524297:FUK524301 GED524297:GEG524301 GNZ524297:GOC524301 GXV524297:GXY524301 HHR524297:HHU524301 HRN524297:HRQ524301 IBJ524297:IBM524301 ILF524297:ILI524301 IVB524297:IVE524301 JEX524297:JFA524301 JOT524297:JOW524301 JYP524297:JYS524301 KIL524297:KIO524301 KSH524297:KSK524301 LCD524297:LCG524301 LLZ524297:LMC524301 LVV524297:LVY524301 MFR524297:MFU524301 MPN524297:MPQ524301 MZJ524297:MZM524301 NJF524297:NJI524301 NTB524297:NTE524301 OCX524297:ODA524301 OMT524297:OMW524301 OWP524297:OWS524301 PGL524297:PGO524301 PQH524297:PQK524301 QAD524297:QAG524301 QJZ524297:QKC524301 QTV524297:QTY524301 RDR524297:RDU524301 RNN524297:RNQ524301 RXJ524297:RXM524301 SHF524297:SHI524301 SRB524297:SRE524301 TAX524297:TBA524301 TKT524297:TKW524301 TUP524297:TUS524301 UEL524297:UEO524301 UOH524297:UOK524301 UYD524297:UYG524301 VHZ524297:VIC524301 VRV524297:VRY524301 WBR524297:WBU524301 WLN524297:WLQ524301 WVJ524297:WVM524301 B589833:E589837 IX589833:JA589837 ST589833:SW589837 ACP589833:ACS589837 AML589833:AMO589837 AWH589833:AWK589837 BGD589833:BGG589837 BPZ589833:BQC589837 BZV589833:BZY589837 CJR589833:CJU589837 CTN589833:CTQ589837 DDJ589833:DDM589837 DNF589833:DNI589837 DXB589833:DXE589837 EGX589833:EHA589837 EQT589833:EQW589837 FAP589833:FAS589837 FKL589833:FKO589837 FUH589833:FUK589837 GED589833:GEG589837 GNZ589833:GOC589837 GXV589833:GXY589837 HHR589833:HHU589837 HRN589833:HRQ589837 IBJ589833:IBM589837 ILF589833:ILI589837 IVB589833:IVE589837 JEX589833:JFA589837 JOT589833:JOW589837 JYP589833:JYS589837 KIL589833:KIO589837 KSH589833:KSK589837 LCD589833:LCG589837 LLZ589833:LMC589837 LVV589833:LVY589837 MFR589833:MFU589837 MPN589833:MPQ589837 MZJ589833:MZM589837 NJF589833:NJI589837 NTB589833:NTE589837 OCX589833:ODA589837 OMT589833:OMW589837 OWP589833:OWS589837 PGL589833:PGO589837 PQH589833:PQK589837 QAD589833:QAG589837 QJZ589833:QKC589837 QTV589833:QTY589837 RDR589833:RDU589837 RNN589833:RNQ589837 RXJ589833:RXM589837 SHF589833:SHI589837 SRB589833:SRE589837 TAX589833:TBA589837 TKT589833:TKW589837 TUP589833:TUS589837 UEL589833:UEO589837 UOH589833:UOK589837 UYD589833:UYG589837 VHZ589833:VIC589837 VRV589833:VRY589837 WBR589833:WBU589837 WLN589833:WLQ589837 WVJ589833:WVM589837 B655369:E655373 IX655369:JA655373 ST655369:SW655373 ACP655369:ACS655373 AML655369:AMO655373 AWH655369:AWK655373 BGD655369:BGG655373 BPZ655369:BQC655373 BZV655369:BZY655373 CJR655369:CJU655373 CTN655369:CTQ655373 DDJ655369:DDM655373 DNF655369:DNI655373 DXB655369:DXE655373 EGX655369:EHA655373 EQT655369:EQW655373 FAP655369:FAS655373 FKL655369:FKO655373 FUH655369:FUK655373 GED655369:GEG655373 GNZ655369:GOC655373 GXV655369:GXY655373 HHR655369:HHU655373 HRN655369:HRQ655373 IBJ655369:IBM655373 ILF655369:ILI655373 IVB655369:IVE655373 JEX655369:JFA655373 JOT655369:JOW655373 JYP655369:JYS655373 KIL655369:KIO655373 KSH655369:KSK655373 LCD655369:LCG655373 LLZ655369:LMC655373 LVV655369:LVY655373 MFR655369:MFU655373 MPN655369:MPQ655373 MZJ655369:MZM655373 NJF655369:NJI655373 NTB655369:NTE655373 OCX655369:ODA655373 OMT655369:OMW655373 OWP655369:OWS655373 PGL655369:PGO655373 PQH655369:PQK655373 QAD655369:QAG655373 QJZ655369:QKC655373 QTV655369:QTY655373 RDR655369:RDU655373 RNN655369:RNQ655373 RXJ655369:RXM655373 SHF655369:SHI655373 SRB655369:SRE655373 TAX655369:TBA655373 TKT655369:TKW655373 TUP655369:TUS655373 UEL655369:UEO655373 UOH655369:UOK655373 UYD655369:UYG655373 VHZ655369:VIC655373 VRV655369:VRY655373 WBR655369:WBU655373 WLN655369:WLQ655373 WVJ655369:WVM655373 B720905:E720909 IX720905:JA720909 ST720905:SW720909 ACP720905:ACS720909 AML720905:AMO720909 AWH720905:AWK720909 BGD720905:BGG720909 BPZ720905:BQC720909 BZV720905:BZY720909 CJR720905:CJU720909 CTN720905:CTQ720909 DDJ720905:DDM720909 DNF720905:DNI720909 DXB720905:DXE720909 EGX720905:EHA720909 EQT720905:EQW720909 FAP720905:FAS720909 FKL720905:FKO720909 FUH720905:FUK720909 GED720905:GEG720909 GNZ720905:GOC720909 GXV720905:GXY720909 HHR720905:HHU720909 HRN720905:HRQ720909 IBJ720905:IBM720909 ILF720905:ILI720909 IVB720905:IVE720909 JEX720905:JFA720909 JOT720905:JOW720909 JYP720905:JYS720909 KIL720905:KIO720909 KSH720905:KSK720909 LCD720905:LCG720909 LLZ720905:LMC720909 LVV720905:LVY720909 MFR720905:MFU720909 MPN720905:MPQ720909 MZJ720905:MZM720909 NJF720905:NJI720909 NTB720905:NTE720909 OCX720905:ODA720909 OMT720905:OMW720909 OWP720905:OWS720909 PGL720905:PGO720909 PQH720905:PQK720909 QAD720905:QAG720909 QJZ720905:QKC720909 QTV720905:QTY720909 RDR720905:RDU720909 RNN720905:RNQ720909 RXJ720905:RXM720909 SHF720905:SHI720909 SRB720905:SRE720909 TAX720905:TBA720909 TKT720905:TKW720909 TUP720905:TUS720909 UEL720905:UEO720909 UOH720905:UOK720909 UYD720905:UYG720909 VHZ720905:VIC720909 VRV720905:VRY720909 WBR720905:WBU720909 WLN720905:WLQ720909 WVJ720905:WVM720909 B786441:E786445 IX786441:JA786445 ST786441:SW786445 ACP786441:ACS786445 AML786441:AMO786445 AWH786441:AWK786445 BGD786441:BGG786445 BPZ786441:BQC786445 BZV786441:BZY786445 CJR786441:CJU786445 CTN786441:CTQ786445 DDJ786441:DDM786445 DNF786441:DNI786445 DXB786441:DXE786445 EGX786441:EHA786445 EQT786441:EQW786445 FAP786441:FAS786445 FKL786441:FKO786445 FUH786441:FUK786445 GED786441:GEG786445 GNZ786441:GOC786445 GXV786441:GXY786445 HHR786441:HHU786445 HRN786441:HRQ786445 IBJ786441:IBM786445 ILF786441:ILI786445 IVB786441:IVE786445 JEX786441:JFA786445 JOT786441:JOW786445 JYP786441:JYS786445 KIL786441:KIO786445 KSH786441:KSK786445 LCD786441:LCG786445 LLZ786441:LMC786445 LVV786441:LVY786445 MFR786441:MFU786445 MPN786441:MPQ786445 MZJ786441:MZM786445 NJF786441:NJI786445 NTB786441:NTE786445 OCX786441:ODA786445 OMT786441:OMW786445 OWP786441:OWS786445 PGL786441:PGO786445 PQH786441:PQK786445 QAD786441:QAG786445 QJZ786441:QKC786445 QTV786441:QTY786445 RDR786441:RDU786445 RNN786441:RNQ786445 RXJ786441:RXM786445 SHF786441:SHI786445 SRB786441:SRE786445 TAX786441:TBA786445 TKT786441:TKW786445 TUP786441:TUS786445 UEL786441:UEO786445 UOH786441:UOK786445 UYD786441:UYG786445 VHZ786441:VIC786445 VRV786441:VRY786445 WBR786441:WBU786445 WLN786441:WLQ786445 WVJ786441:WVM786445 B851977:E851981 IX851977:JA851981 ST851977:SW851981 ACP851977:ACS851981 AML851977:AMO851981 AWH851977:AWK851981 BGD851977:BGG851981 BPZ851977:BQC851981 BZV851977:BZY851981 CJR851977:CJU851981 CTN851977:CTQ851981 DDJ851977:DDM851981 DNF851977:DNI851981 DXB851977:DXE851981 EGX851977:EHA851981 EQT851977:EQW851981 FAP851977:FAS851981 FKL851977:FKO851981 FUH851977:FUK851981 GED851977:GEG851981 GNZ851977:GOC851981 GXV851977:GXY851981 HHR851977:HHU851981 HRN851977:HRQ851981 IBJ851977:IBM851981 ILF851977:ILI851981 IVB851977:IVE851981 JEX851977:JFA851981 JOT851977:JOW851981 JYP851977:JYS851981 KIL851977:KIO851981 KSH851977:KSK851981 LCD851977:LCG851981 LLZ851977:LMC851981 LVV851977:LVY851981 MFR851977:MFU851981 MPN851977:MPQ851981 MZJ851977:MZM851981 NJF851977:NJI851981 NTB851977:NTE851981 OCX851977:ODA851981 OMT851977:OMW851981 OWP851977:OWS851981 PGL851977:PGO851981 PQH851977:PQK851981 QAD851977:QAG851981 QJZ851977:QKC851981 QTV851977:QTY851981 RDR851977:RDU851981 RNN851977:RNQ851981 RXJ851977:RXM851981 SHF851977:SHI851981 SRB851977:SRE851981 TAX851977:TBA851981 TKT851977:TKW851981 TUP851977:TUS851981 UEL851977:UEO851981 UOH851977:UOK851981 UYD851977:UYG851981 VHZ851977:VIC851981 VRV851977:VRY851981 WBR851977:WBU851981 WLN851977:WLQ851981 WVJ851977:WVM851981 B917513:E917517 IX917513:JA917517 ST917513:SW917517 ACP917513:ACS917517 AML917513:AMO917517 AWH917513:AWK917517 BGD917513:BGG917517 BPZ917513:BQC917517 BZV917513:BZY917517 CJR917513:CJU917517 CTN917513:CTQ917517 DDJ917513:DDM917517 DNF917513:DNI917517 DXB917513:DXE917517 EGX917513:EHA917517 EQT917513:EQW917517 FAP917513:FAS917517 FKL917513:FKO917517 FUH917513:FUK917517 GED917513:GEG917517 GNZ917513:GOC917517 GXV917513:GXY917517 HHR917513:HHU917517 HRN917513:HRQ917517 IBJ917513:IBM917517 ILF917513:ILI917517 IVB917513:IVE917517 JEX917513:JFA917517 JOT917513:JOW917517 JYP917513:JYS917517 KIL917513:KIO917517 KSH917513:KSK917517 LCD917513:LCG917517 LLZ917513:LMC917517 LVV917513:LVY917517 MFR917513:MFU917517 MPN917513:MPQ917517 MZJ917513:MZM917517 NJF917513:NJI917517 NTB917513:NTE917517 OCX917513:ODA917517 OMT917513:OMW917517 OWP917513:OWS917517 PGL917513:PGO917517 PQH917513:PQK917517 QAD917513:QAG917517 QJZ917513:QKC917517 QTV917513:QTY917517 RDR917513:RDU917517 RNN917513:RNQ917517 RXJ917513:RXM917517 SHF917513:SHI917517 SRB917513:SRE917517 TAX917513:TBA917517 TKT917513:TKW917517 TUP917513:TUS917517 UEL917513:UEO917517 UOH917513:UOK917517 UYD917513:UYG917517 VHZ917513:VIC917517 VRV917513:VRY917517 WBR917513:WBU917517 WLN917513:WLQ917517 WVJ917513:WVM917517 B983049:E983053 IX983049:JA983053 ST983049:SW983053 ACP983049:ACS983053 AML983049:AMO983053 AWH983049:AWK983053 BGD983049:BGG983053 BPZ983049:BQC983053 BZV983049:BZY983053 CJR983049:CJU983053 CTN983049:CTQ983053 DDJ983049:DDM983053 DNF983049:DNI983053 DXB983049:DXE983053 EGX983049:EHA983053 EQT983049:EQW983053 FAP983049:FAS983053 FKL983049:FKO983053 FUH983049:FUK983053 GED983049:GEG983053 GNZ983049:GOC983053 GXV983049:GXY983053 HHR983049:HHU983053 HRN983049:HRQ983053 IBJ983049:IBM983053 ILF983049:ILI983053 IVB983049:IVE983053 JEX983049:JFA983053 JOT983049:JOW983053 JYP983049:JYS983053 KIL983049:KIO983053 KSH983049:KSK983053 LCD983049:LCG983053 LLZ983049:LMC983053 LVV983049:LVY983053 MFR983049:MFU983053 MPN983049:MPQ983053 MZJ983049:MZM983053 NJF983049:NJI983053 NTB983049:NTE983053 OCX983049:ODA983053 OMT983049:OMW983053 OWP983049:OWS983053 PGL983049:PGO983053 PQH983049:PQK983053 QAD983049:QAG983053 QJZ983049:QKC983053 QTV983049:QTY983053 RDR983049:RDU983053 RNN983049:RNQ983053 RXJ983049:RXM983053 SHF983049:SHI983053 SRB983049:SRE983053 TAX983049:TBA983053 TKT983049:TKW983053 TUP983049:TUS983053 UEL983049:UEO983053 UOH983049:UOK983053 UYD983049:UYG983053 VHZ983049:VIC983053 VRV983049:VRY983053 WBR983049:WBU983053 WLN983049:WLQ983053 B6:E13">
      <formula1>0</formula1>
      <formula2>0</formula2>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allowBlank="1" showInputMessage="1" showErrorMessage="1">
          <x14:formula1>
            <xm:f>0</xm:f>
          </x14:formula1>
          <x14:formula2>
            <xm:f>0</xm:f>
          </x14:formula2>
          <xm:sqref>N26:T26 JJ26:JP26 TF26:TL26 ADB26:ADH26 AMX26:AND26 AWT26:AWZ26 BGP26:BGV26 BQL26:BQR26 CAH26:CAN26 CKD26:CKJ26 CTZ26:CUF26 DDV26:DEB26 DNR26:DNX26 DXN26:DXT26 EHJ26:EHP26 ERF26:ERL26 FBB26:FBH26 FKX26:FLD26 FUT26:FUZ26 GEP26:GEV26 GOL26:GOR26 GYH26:GYN26 HID26:HIJ26 HRZ26:HSF26 IBV26:ICB26 ILR26:ILX26 IVN26:IVT26 JFJ26:JFP26 JPF26:JPL26 JZB26:JZH26 KIX26:KJD26 KST26:KSZ26 LCP26:LCV26 LML26:LMR26 LWH26:LWN26 MGD26:MGJ26 MPZ26:MQF26 MZV26:NAB26 NJR26:NJX26 NTN26:NTT26 ODJ26:ODP26 ONF26:ONL26 OXB26:OXH26 PGX26:PHD26 PQT26:PQZ26 QAP26:QAV26 QKL26:QKR26 QUH26:QUN26 RED26:REJ26 RNZ26:ROF26 RXV26:RYB26 SHR26:SHX26 SRN26:SRT26 TBJ26:TBP26 TLF26:TLL26 TVB26:TVH26 UEX26:UFD26 UOT26:UOZ26 UYP26:UYV26 VIL26:VIR26 VSH26:VSN26 WCD26:WCJ26 WLZ26:WMF26 WVV26:WWB26 N65562:T65562 JJ65562:JP65562 TF65562:TL65562 ADB65562:ADH65562 AMX65562:AND65562 AWT65562:AWZ65562 BGP65562:BGV65562 BQL65562:BQR65562 CAH65562:CAN65562 CKD65562:CKJ65562 CTZ65562:CUF65562 DDV65562:DEB65562 DNR65562:DNX65562 DXN65562:DXT65562 EHJ65562:EHP65562 ERF65562:ERL65562 FBB65562:FBH65562 FKX65562:FLD65562 FUT65562:FUZ65562 GEP65562:GEV65562 GOL65562:GOR65562 GYH65562:GYN65562 HID65562:HIJ65562 HRZ65562:HSF65562 IBV65562:ICB65562 ILR65562:ILX65562 IVN65562:IVT65562 JFJ65562:JFP65562 JPF65562:JPL65562 JZB65562:JZH65562 KIX65562:KJD65562 KST65562:KSZ65562 LCP65562:LCV65562 LML65562:LMR65562 LWH65562:LWN65562 MGD65562:MGJ65562 MPZ65562:MQF65562 MZV65562:NAB65562 NJR65562:NJX65562 NTN65562:NTT65562 ODJ65562:ODP65562 ONF65562:ONL65562 OXB65562:OXH65562 PGX65562:PHD65562 PQT65562:PQZ65562 QAP65562:QAV65562 QKL65562:QKR65562 QUH65562:QUN65562 RED65562:REJ65562 RNZ65562:ROF65562 RXV65562:RYB65562 SHR65562:SHX65562 SRN65562:SRT65562 TBJ65562:TBP65562 TLF65562:TLL65562 TVB65562:TVH65562 UEX65562:UFD65562 UOT65562:UOZ65562 UYP65562:UYV65562 VIL65562:VIR65562 VSH65562:VSN65562 WCD65562:WCJ65562 WLZ65562:WMF65562 WVV65562:WWB65562 N131098:T131098 JJ131098:JP131098 TF131098:TL131098 ADB131098:ADH131098 AMX131098:AND131098 AWT131098:AWZ131098 BGP131098:BGV131098 BQL131098:BQR131098 CAH131098:CAN131098 CKD131098:CKJ131098 CTZ131098:CUF131098 DDV131098:DEB131098 DNR131098:DNX131098 DXN131098:DXT131098 EHJ131098:EHP131098 ERF131098:ERL131098 FBB131098:FBH131098 FKX131098:FLD131098 FUT131098:FUZ131098 GEP131098:GEV131098 GOL131098:GOR131098 GYH131098:GYN131098 HID131098:HIJ131098 HRZ131098:HSF131098 IBV131098:ICB131098 ILR131098:ILX131098 IVN131098:IVT131098 JFJ131098:JFP131098 JPF131098:JPL131098 JZB131098:JZH131098 KIX131098:KJD131098 KST131098:KSZ131098 LCP131098:LCV131098 LML131098:LMR131098 LWH131098:LWN131098 MGD131098:MGJ131098 MPZ131098:MQF131098 MZV131098:NAB131098 NJR131098:NJX131098 NTN131098:NTT131098 ODJ131098:ODP131098 ONF131098:ONL131098 OXB131098:OXH131098 PGX131098:PHD131098 PQT131098:PQZ131098 QAP131098:QAV131098 QKL131098:QKR131098 QUH131098:QUN131098 RED131098:REJ131098 RNZ131098:ROF131098 RXV131098:RYB131098 SHR131098:SHX131098 SRN131098:SRT131098 TBJ131098:TBP131098 TLF131098:TLL131098 TVB131098:TVH131098 UEX131098:UFD131098 UOT131098:UOZ131098 UYP131098:UYV131098 VIL131098:VIR131098 VSH131098:VSN131098 WCD131098:WCJ131098 WLZ131098:WMF131098 WVV131098:WWB131098 N196634:T196634 JJ196634:JP196634 TF196634:TL196634 ADB196634:ADH196634 AMX196634:AND196634 AWT196634:AWZ196634 BGP196634:BGV196634 BQL196634:BQR196634 CAH196634:CAN196634 CKD196634:CKJ196634 CTZ196634:CUF196634 DDV196634:DEB196634 DNR196634:DNX196634 DXN196634:DXT196634 EHJ196634:EHP196634 ERF196634:ERL196634 FBB196634:FBH196634 FKX196634:FLD196634 FUT196634:FUZ196634 GEP196634:GEV196634 GOL196634:GOR196634 GYH196634:GYN196634 HID196634:HIJ196634 HRZ196634:HSF196634 IBV196634:ICB196634 ILR196634:ILX196634 IVN196634:IVT196634 JFJ196634:JFP196634 JPF196634:JPL196634 JZB196634:JZH196634 KIX196634:KJD196634 KST196634:KSZ196634 LCP196634:LCV196634 LML196634:LMR196634 LWH196634:LWN196634 MGD196634:MGJ196634 MPZ196634:MQF196634 MZV196634:NAB196634 NJR196634:NJX196634 NTN196634:NTT196634 ODJ196634:ODP196634 ONF196634:ONL196634 OXB196634:OXH196634 PGX196634:PHD196634 PQT196634:PQZ196634 QAP196634:QAV196634 QKL196634:QKR196634 QUH196634:QUN196634 RED196634:REJ196634 RNZ196634:ROF196634 RXV196634:RYB196634 SHR196634:SHX196634 SRN196634:SRT196634 TBJ196634:TBP196634 TLF196634:TLL196634 TVB196634:TVH196634 UEX196634:UFD196634 UOT196634:UOZ196634 UYP196634:UYV196634 VIL196634:VIR196634 VSH196634:VSN196634 WCD196634:WCJ196634 WLZ196634:WMF196634 WVV196634:WWB196634 N262170:T262170 JJ262170:JP262170 TF262170:TL262170 ADB262170:ADH262170 AMX262170:AND262170 AWT262170:AWZ262170 BGP262170:BGV262170 BQL262170:BQR262170 CAH262170:CAN262170 CKD262170:CKJ262170 CTZ262170:CUF262170 DDV262170:DEB262170 DNR262170:DNX262170 DXN262170:DXT262170 EHJ262170:EHP262170 ERF262170:ERL262170 FBB262170:FBH262170 FKX262170:FLD262170 FUT262170:FUZ262170 GEP262170:GEV262170 GOL262170:GOR262170 GYH262170:GYN262170 HID262170:HIJ262170 HRZ262170:HSF262170 IBV262170:ICB262170 ILR262170:ILX262170 IVN262170:IVT262170 JFJ262170:JFP262170 JPF262170:JPL262170 JZB262170:JZH262170 KIX262170:KJD262170 KST262170:KSZ262170 LCP262170:LCV262170 LML262170:LMR262170 LWH262170:LWN262170 MGD262170:MGJ262170 MPZ262170:MQF262170 MZV262170:NAB262170 NJR262170:NJX262170 NTN262170:NTT262170 ODJ262170:ODP262170 ONF262170:ONL262170 OXB262170:OXH262170 PGX262170:PHD262170 PQT262170:PQZ262170 QAP262170:QAV262170 QKL262170:QKR262170 QUH262170:QUN262170 RED262170:REJ262170 RNZ262170:ROF262170 RXV262170:RYB262170 SHR262170:SHX262170 SRN262170:SRT262170 TBJ262170:TBP262170 TLF262170:TLL262170 TVB262170:TVH262170 UEX262170:UFD262170 UOT262170:UOZ262170 UYP262170:UYV262170 VIL262170:VIR262170 VSH262170:VSN262170 WCD262170:WCJ262170 WLZ262170:WMF262170 WVV262170:WWB262170 N327706:T327706 JJ327706:JP327706 TF327706:TL327706 ADB327706:ADH327706 AMX327706:AND327706 AWT327706:AWZ327706 BGP327706:BGV327706 BQL327706:BQR327706 CAH327706:CAN327706 CKD327706:CKJ327706 CTZ327706:CUF327706 DDV327706:DEB327706 DNR327706:DNX327706 DXN327706:DXT327706 EHJ327706:EHP327706 ERF327706:ERL327706 FBB327706:FBH327706 FKX327706:FLD327706 FUT327706:FUZ327706 GEP327706:GEV327706 GOL327706:GOR327706 GYH327706:GYN327706 HID327706:HIJ327706 HRZ327706:HSF327706 IBV327706:ICB327706 ILR327706:ILX327706 IVN327706:IVT327706 JFJ327706:JFP327706 JPF327706:JPL327706 JZB327706:JZH327706 KIX327706:KJD327706 KST327706:KSZ327706 LCP327706:LCV327706 LML327706:LMR327706 LWH327706:LWN327706 MGD327706:MGJ327706 MPZ327706:MQF327706 MZV327706:NAB327706 NJR327706:NJX327706 NTN327706:NTT327706 ODJ327706:ODP327706 ONF327706:ONL327706 OXB327706:OXH327706 PGX327706:PHD327706 PQT327706:PQZ327706 QAP327706:QAV327706 QKL327706:QKR327706 QUH327706:QUN327706 RED327706:REJ327706 RNZ327706:ROF327706 RXV327706:RYB327706 SHR327706:SHX327706 SRN327706:SRT327706 TBJ327706:TBP327706 TLF327706:TLL327706 TVB327706:TVH327706 UEX327706:UFD327706 UOT327706:UOZ327706 UYP327706:UYV327706 VIL327706:VIR327706 VSH327706:VSN327706 WCD327706:WCJ327706 WLZ327706:WMF327706 WVV327706:WWB327706 N393242:T393242 JJ393242:JP393242 TF393242:TL393242 ADB393242:ADH393242 AMX393242:AND393242 AWT393242:AWZ393242 BGP393242:BGV393242 BQL393242:BQR393242 CAH393242:CAN393242 CKD393242:CKJ393242 CTZ393242:CUF393242 DDV393242:DEB393242 DNR393242:DNX393242 DXN393242:DXT393242 EHJ393242:EHP393242 ERF393242:ERL393242 FBB393242:FBH393242 FKX393242:FLD393242 FUT393242:FUZ393242 GEP393242:GEV393242 GOL393242:GOR393242 GYH393242:GYN393242 HID393242:HIJ393242 HRZ393242:HSF393242 IBV393242:ICB393242 ILR393242:ILX393242 IVN393242:IVT393242 JFJ393242:JFP393242 JPF393242:JPL393242 JZB393242:JZH393242 KIX393242:KJD393242 KST393242:KSZ393242 LCP393242:LCV393242 LML393242:LMR393242 LWH393242:LWN393242 MGD393242:MGJ393242 MPZ393242:MQF393242 MZV393242:NAB393242 NJR393242:NJX393242 NTN393242:NTT393242 ODJ393242:ODP393242 ONF393242:ONL393242 OXB393242:OXH393242 PGX393242:PHD393242 PQT393242:PQZ393242 QAP393242:QAV393242 QKL393242:QKR393242 QUH393242:QUN393242 RED393242:REJ393242 RNZ393242:ROF393242 RXV393242:RYB393242 SHR393242:SHX393242 SRN393242:SRT393242 TBJ393242:TBP393242 TLF393242:TLL393242 TVB393242:TVH393242 UEX393242:UFD393242 UOT393242:UOZ393242 UYP393242:UYV393242 VIL393242:VIR393242 VSH393242:VSN393242 WCD393242:WCJ393242 WLZ393242:WMF393242 WVV393242:WWB393242 N458778:T458778 JJ458778:JP458778 TF458778:TL458778 ADB458778:ADH458778 AMX458778:AND458778 AWT458778:AWZ458778 BGP458778:BGV458778 BQL458778:BQR458778 CAH458778:CAN458778 CKD458778:CKJ458778 CTZ458778:CUF458778 DDV458778:DEB458778 DNR458778:DNX458778 DXN458778:DXT458778 EHJ458778:EHP458778 ERF458778:ERL458778 FBB458778:FBH458778 FKX458778:FLD458778 FUT458778:FUZ458778 GEP458778:GEV458778 GOL458778:GOR458778 GYH458778:GYN458778 HID458778:HIJ458778 HRZ458778:HSF458778 IBV458778:ICB458778 ILR458778:ILX458778 IVN458778:IVT458778 JFJ458778:JFP458778 JPF458778:JPL458778 JZB458778:JZH458778 KIX458778:KJD458778 KST458778:KSZ458778 LCP458778:LCV458778 LML458778:LMR458778 LWH458778:LWN458778 MGD458778:MGJ458778 MPZ458778:MQF458778 MZV458778:NAB458778 NJR458778:NJX458778 NTN458778:NTT458778 ODJ458778:ODP458778 ONF458778:ONL458778 OXB458778:OXH458778 PGX458778:PHD458778 PQT458778:PQZ458778 QAP458778:QAV458778 QKL458778:QKR458778 QUH458778:QUN458778 RED458778:REJ458778 RNZ458778:ROF458778 RXV458778:RYB458778 SHR458778:SHX458778 SRN458778:SRT458778 TBJ458778:TBP458778 TLF458778:TLL458778 TVB458778:TVH458778 UEX458778:UFD458778 UOT458778:UOZ458778 UYP458778:UYV458778 VIL458778:VIR458778 VSH458778:VSN458778 WCD458778:WCJ458778 WLZ458778:WMF458778 WVV458778:WWB458778 N524314:T524314 JJ524314:JP524314 TF524314:TL524314 ADB524314:ADH524314 AMX524314:AND524314 AWT524314:AWZ524314 BGP524314:BGV524314 BQL524314:BQR524314 CAH524314:CAN524314 CKD524314:CKJ524314 CTZ524314:CUF524314 DDV524314:DEB524314 DNR524314:DNX524314 DXN524314:DXT524314 EHJ524314:EHP524314 ERF524314:ERL524314 FBB524314:FBH524314 FKX524314:FLD524314 FUT524314:FUZ524314 GEP524314:GEV524314 GOL524314:GOR524314 GYH524314:GYN524314 HID524314:HIJ524314 HRZ524314:HSF524314 IBV524314:ICB524314 ILR524314:ILX524314 IVN524314:IVT524314 JFJ524314:JFP524314 JPF524314:JPL524314 JZB524314:JZH524314 KIX524314:KJD524314 KST524314:KSZ524314 LCP524314:LCV524314 LML524314:LMR524314 LWH524314:LWN524314 MGD524314:MGJ524314 MPZ524314:MQF524314 MZV524314:NAB524314 NJR524314:NJX524314 NTN524314:NTT524314 ODJ524314:ODP524314 ONF524314:ONL524314 OXB524314:OXH524314 PGX524314:PHD524314 PQT524314:PQZ524314 QAP524314:QAV524314 QKL524314:QKR524314 QUH524314:QUN524314 RED524314:REJ524314 RNZ524314:ROF524314 RXV524314:RYB524314 SHR524314:SHX524314 SRN524314:SRT524314 TBJ524314:TBP524314 TLF524314:TLL524314 TVB524314:TVH524314 UEX524314:UFD524314 UOT524314:UOZ524314 UYP524314:UYV524314 VIL524314:VIR524314 VSH524314:VSN524314 WCD524314:WCJ524314 WLZ524314:WMF524314 WVV524314:WWB524314 N589850:T589850 JJ589850:JP589850 TF589850:TL589850 ADB589850:ADH589850 AMX589850:AND589850 AWT589850:AWZ589850 BGP589850:BGV589850 BQL589850:BQR589850 CAH589850:CAN589850 CKD589850:CKJ589850 CTZ589850:CUF589850 DDV589850:DEB589850 DNR589850:DNX589850 DXN589850:DXT589850 EHJ589850:EHP589850 ERF589850:ERL589850 FBB589850:FBH589850 FKX589850:FLD589850 FUT589850:FUZ589850 GEP589850:GEV589850 GOL589850:GOR589850 GYH589850:GYN589850 HID589850:HIJ589850 HRZ589850:HSF589850 IBV589850:ICB589850 ILR589850:ILX589850 IVN589850:IVT589850 JFJ589850:JFP589850 JPF589850:JPL589850 JZB589850:JZH589850 KIX589850:KJD589850 KST589850:KSZ589850 LCP589850:LCV589850 LML589850:LMR589850 LWH589850:LWN589850 MGD589850:MGJ589850 MPZ589850:MQF589850 MZV589850:NAB589850 NJR589850:NJX589850 NTN589850:NTT589850 ODJ589850:ODP589850 ONF589850:ONL589850 OXB589850:OXH589850 PGX589850:PHD589850 PQT589850:PQZ589850 QAP589850:QAV589850 QKL589850:QKR589850 QUH589850:QUN589850 RED589850:REJ589850 RNZ589850:ROF589850 RXV589850:RYB589850 SHR589850:SHX589850 SRN589850:SRT589850 TBJ589850:TBP589850 TLF589850:TLL589850 TVB589850:TVH589850 UEX589850:UFD589850 UOT589850:UOZ589850 UYP589850:UYV589850 VIL589850:VIR589850 VSH589850:VSN589850 WCD589850:WCJ589850 WLZ589850:WMF589850 WVV589850:WWB589850 N655386:T655386 JJ655386:JP655386 TF655386:TL655386 ADB655386:ADH655386 AMX655386:AND655386 AWT655386:AWZ655386 BGP655386:BGV655386 BQL655386:BQR655386 CAH655386:CAN655386 CKD655386:CKJ655386 CTZ655386:CUF655386 DDV655386:DEB655386 DNR655386:DNX655386 DXN655386:DXT655386 EHJ655386:EHP655386 ERF655386:ERL655386 FBB655386:FBH655386 FKX655386:FLD655386 FUT655386:FUZ655386 GEP655386:GEV655386 GOL655386:GOR655386 GYH655386:GYN655386 HID655386:HIJ655386 HRZ655386:HSF655386 IBV655386:ICB655386 ILR655386:ILX655386 IVN655386:IVT655386 JFJ655386:JFP655386 JPF655386:JPL655386 JZB655386:JZH655386 KIX655386:KJD655386 KST655386:KSZ655386 LCP655386:LCV655386 LML655386:LMR655386 LWH655386:LWN655386 MGD655386:MGJ655386 MPZ655386:MQF655386 MZV655386:NAB655386 NJR655386:NJX655386 NTN655386:NTT655386 ODJ655386:ODP655386 ONF655386:ONL655386 OXB655386:OXH655386 PGX655386:PHD655386 PQT655386:PQZ655386 QAP655386:QAV655386 QKL655386:QKR655386 QUH655386:QUN655386 RED655386:REJ655386 RNZ655386:ROF655386 RXV655386:RYB655386 SHR655386:SHX655386 SRN655386:SRT655386 TBJ655386:TBP655386 TLF655386:TLL655386 TVB655386:TVH655386 UEX655386:UFD655386 UOT655386:UOZ655386 UYP655386:UYV655386 VIL655386:VIR655386 VSH655386:VSN655386 WCD655386:WCJ655386 WLZ655386:WMF655386 WVV655386:WWB655386 N720922:T720922 JJ720922:JP720922 TF720922:TL720922 ADB720922:ADH720922 AMX720922:AND720922 AWT720922:AWZ720922 BGP720922:BGV720922 BQL720922:BQR720922 CAH720922:CAN720922 CKD720922:CKJ720922 CTZ720922:CUF720922 DDV720922:DEB720922 DNR720922:DNX720922 DXN720922:DXT720922 EHJ720922:EHP720922 ERF720922:ERL720922 FBB720922:FBH720922 FKX720922:FLD720922 FUT720922:FUZ720922 GEP720922:GEV720922 GOL720922:GOR720922 GYH720922:GYN720922 HID720922:HIJ720922 HRZ720922:HSF720922 IBV720922:ICB720922 ILR720922:ILX720922 IVN720922:IVT720922 JFJ720922:JFP720922 JPF720922:JPL720922 JZB720922:JZH720922 KIX720922:KJD720922 KST720922:KSZ720922 LCP720922:LCV720922 LML720922:LMR720922 LWH720922:LWN720922 MGD720922:MGJ720922 MPZ720922:MQF720922 MZV720922:NAB720922 NJR720922:NJX720922 NTN720922:NTT720922 ODJ720922:ODP720922 ONF720922:ONL720922 OXB720922:OXH720922 PGX720922:PHD720922 PQT720922:PQZ720922 QAP720922:QAV720922 QKL720922:QKR720922 QUH720922:QUN720922 RED720922:REJ720922 RNZ720922:ROF720922 RXV720922:RYB720922 SHR720922:SHX720922 SRN720922:SRT720922 TBJ720922:TBP720922 TLF720922:TLL720922 TVB720922:TVH720922 UEX720922:UFD720922 UOT720922:UOZ720922 UYP720922:UYV720922 VIL720922:VIR720922 VSH720922:VSN720922 WCD720922:WCJ720922 WLZ720922:WMF720922 WVV720922:WWB720922 N786458:T786458 JJ786458:JP786458 TF786458:TL786458 ADB786458:ADH786458 AMX786458:AND786458 AWT786458:AWZ786458 BGP786458:BGV786458 BQL786458:BQR786458 CAH786458:CAN786458 CKD786458:CKJ786458 CTZ786458:CUF786458 DDV786458:DEB786458 DNR786458:DNX786458 DXN786458:DXT786458 EHJ786458:EHP786458 ERF786458:ERL786458 FBB786458:FBH786458 FKX786458:FLD786458 FUT786458:FUZ786458 GEP786458:GEV786458 GOL786458:GOR786458 GYH786458:GYN786458 HID786458:HIJ786458 HRZ786458:HSF786458 IBV786458:ICB786458 ILR786458:ILX786458 IVN786458:IVT786458 JFJ786458:JFP786458 JPF786458:JPL786458 JZB786458:JZH786458 KIX786458:KJD786458 KST786458:KSZ786458 LCP786458:LCV786458 LML786458:LMR786458 LWH786458:LWN786458 MGD786458:MGJ786458 MPZ786458:MQF786458 MZV786458:NAB786458 NJR786458:NJX786458 NTN786458:NTT786458 ODJ786458:ODP786458 ONF786458:ONL786458 OXB786458:OXH786458 PGX786458:PHD786458 PQT786458:PQZ786458 QAP786458:QAV786458 QKL786458:QKR786458 QUH786458:QUN786458 RED786458:REJ786458 RNZ786458:ROF786458 RXV786458:RYB786458 SHR786458:SHX786458 SRN786458:SRT786458 TBJ786458:TBP786458 TLF786458:TLL786458 TVB786458:TVH786458 UEX786458:UFD786458 UOT786458:UOZ786458 UYP786458:UYV786458 VIL786458:VIR786458 VSH786458:VSN786458 WCD786458:WCJ786458 WLZ786458:WMF786458 WVV786458:WWB786458 N851994:T851994 JJ851994:JP851994 TF851994:TL851994 ADB851994:ADH851994 AMX851994:AND851994 AWT851994:AWZ851994 BGP851994:BGV851994 BQL851994:BQR851994 CAH851994:CAN851994 CKD851994:CKJ851994 CTZ851994:CUF851994 DDV851994:DEB851994 DNR851994:DNX851994 DXN851994:DXT851994 EHJ851994:EHP851994 ERF851994:ERL851994 FBB851994:FBH851994 FKX851994:FLD851994 FUT851994:FUZ851994 GEP851994:GEV851994 GOL851994:GOR851994 GYH851994:GYN851994 HID851994:HIJ851994 HRZ851994:HSF851994 IBV851994:ICB851994 ILR851994:ILX851994 IVN851994:IVT851994 JFJ851994:JFP851994 JPF851994:JPL851994 JZB851994:JZH851994 KIX851994:KJD851994 KST851994:KSZ851994 LCP851994:LCV851994 LML851994:LMR851994 LWH851994:LWN851994 MGD851994:MGJ851994 MPZ851994:MQF851994 MZV851994:NAB851994 NJR851994:NJX851994 NTN851994:NTT851994 ODJ851994:ODP851994 ONF851994:ONL851994 OXB851994:OXH851994 PGX851994:PHD851994 PQT851994:PQZ851994 QAP851994:QAV851994 QKL851994:QKR851994 QUH851994:QUN851994 RED851994:REJ851994 RNZ851994:ROF851994 RXV851994:RYB851994 SHR851994:SHX851994 SRN851994:SRT851994 TBJ851994:TBP851994 TLF851994:TLL851994 TVB851994:TVH851994 UEX851994:UFD851994 UOT851994:UOZ851994 UYP851994:UYV851994 VIL851994:VIR851994 VSH851994:VSN851994 WCD851994:WCJ851994 WLZ851994:WMF851994 WVV851994:WWB851994 N917530:T917530 JJ917530:JP917530 TF917530:TL917530 ADB917530:ADH917530 AMX917530:AND917530 AWT917530:AWZ917530 BGP917530:BGV917530 BQL917530:BQR917530 CAH917530:CAN917530 CKD917530:CKJ917530 CTZ917530:CUF917530 DDV917530:DEB917530 DNR917530:DNX917530 DXN917530:DXT917530 EHJ917530:EHP917530 ERF917530:ERL917530 FBB917530:FBH917530 FKX917530:FLD917530 FUT917530:FUZ917530 GEP917530:GEV917530 GOL917530:GOR917530 GYH917530:GYN917530 HID917530:HIJ917530 HRZ917530:HSF917530 IBV917530:ICB917530 ILR917530:ILX917530 IVN917530:IVT917530 JFJ917530:JFP917530 JPF917530:JPL917530 JZB917530:JZH917530 KIX917530:KJD917530 KST917530:KSZ917530 LCP917530:LCV917530 LML917530:LMR917530 LWH917530:LWN917530 MGD917530:MGJ917530 MPZ917530:MQF917530 MZV917530:NAB917530 NJR917530:NJX917530 NTN917530:NTT917530 ODJ917530:ODP917530 ONF917530:ONL917530 OXB917530:OXH917530 PGX917530:PHD917530 PQT917530:PQZ917530 QAP917530:QAV917530 QKL917530:QKR917530 QUH917530:QUN917530 RED917530:REJ917530 RNZ917530:ROF917530 RXV917530:RYB917530 SHR917530:SHX917530 SRN917530:SRT917530 TBJ917530:TBP917530 TLF917530:TLL917530 TVB917530:TVH917530 UEX917530:UFD917530 UOT917530:UOZ917530 UYP917530:UYV917530 VIL917530:VIR917530 VSH917530:VSN917530 WCD917530:WCJ917530 WLZ917530:WMF917530 WVV917530:WWB917530 N983066:T983066 JJ983066:JP983066 TF983066:TL983066 ADB983066:ADH983066 AMX983066:AND983066 AWT983066:AWZ983066 BGP983066:BGV983066 BQL983066:BQR983066 CAH983066:CAN983066 CKD983066:CKJ983066 CTZ983066:CUF983066 DDV983066:DEB983066 DNR983066:DNX983066 DXN983066:DXT983066 EHJ983066:EHP983066 ERF983066:ERL983066 FBB983066:FBH983066 FKX983066:FLD983066 FUT983066:FUZ983066 GEP983066:GEV983066 GOL983066:GOR983066 GYH983066:GYN983066 HID983066:HIJ983066 HRZ983066:HSF983066 IBV983066:ICB983066 ILR983066:ILX983066 IVN983066:IVT983066 JFJ983066:JFP983066 JPF983066:JPL983066 JZB983066:JZH983066 KIX983066:KJD983066 KST983066:KSZ983066 LCP983066:LCV983066 LML983066:LMR983066 LWH983066:LWN983066 MGD983066:MGJ983066 MPZ983066:MQF983066 MZV983066:NAB983066 NJR983066:NJX983066 NTN983066:NTT983066 ODJ983066:ODP983066 ONF983066:ONL983066 OXB983066:OXH983066 PGX983066:PHD983066 PQT983066:PQZ983066 QAP983066:QAV983066 QKL983066:QKR983066 QUH983066:QUN983066 RED983066:REJ983066 RNZ983066:ROF983066 RXV983066:RYB983066 SHR983066:SHX983066 SRN983066:SRT983066 TBJ983066:TBP983066 TLF983066:TLL983066 TVB983066:TVH983066 UEX983066:UFD983066 UOT983066:UOZ983066 UYP983066:UYV983066 VIL983066:VIR983066 VSH983066:VSN983066 WCD983066:WCJ983066 WLZ983066:WMF983066 WVV983066:WWB983066 Q27:Q30 JM27:JM30 TI27:TI30 ADE27:ADE30 ANA27:ANA30 AWW27:AWW30 BGS27:BGS30 BQO27:BQO30 CAK27:CAK30 CKG27:CKG30 CUC27:CUC30 DDY27:DDY30 DNU27:DNU30 DXQ27:DXQ30 EHM27:EHM30 ERI27:ERI30 FBE27:FBE30 FLA27:FLA30 FUW27:FUW30 GES27:GES30 GOO27:GOO30 GYK27:GYK30 HIG27:HIG30 HSC27:HSC30 IBY27:IBY30 ILU27:ILU30 IVQ27:IVQ30 JFM27:JFM30 JPI27:JPI30 JZE27:JZE30 KJA27:KJA30 KSW27:KSW30 LCS27:LCS30 LMO27:LMO30 LWK27:LWK30 MGG27:MGG30 MQC27:MQC30 MZY27:MZY30 NJU27:NJU30 NTQ27:NTQ30 ODM27:ODM30 ONI27:ONI30 OXE27:OXE30 PHA27:PHA30 PQW27:PQW30 QAS27:QAS30 QKO27:QKO30 QUK27:QUK30 REG27:REG30 ROC27:ROC30 RXY27:RXY30 SHU27:SHU30 SRQ27:SRQ30 TBM27:TBM30 TLI27:TLI30 TVE27:TVE30 UFA27:UFA30 UOW27:UOW30 UYS27:UYS30 VIO27:VIO30 VSK27:VSK30 WCG27:WCG30 WMC27:WMC30 WVY27:WVY30 Q65563:Q65566 JM65563:JM65566 TI65563:TI65566 ADE65563:ADE65566 ANA65563:ANA65566 AWW65563:AWW65566 BGS65563:BGS65566 BQO65563:BQO65566 CAK65563:CAK65566 CKG65563:CKG65566 CUC65563:CUC65566 DDY65563:DDY65566 DNU65563:DNU65566 DXQ65563:DXQ65566 EHM65563:EHM65566 ERI65563:ERI65566 FBE65563:FBE65566 FLA65563:FLA65566 FUW65563:FUW65566 GES65563:GES65566 GOO65563:GOO65566 GYK65563:GYK65566 HIG65563:HIG65566 HSC65563:HSC65566 IBY65563:IBY65566 ILU65563:ILU65566 IVQ65563:IVQ65566 JFM65563:JFM65566 JPI65563:JPI65566 JZE65563:JZE65566 KJA65563:KJA65566 KSW65563:KSW65566 LCS65563:LCS65566 LMO65563:LMO65566 LWK65563:LWK65566 MGG65563:MGG65566 MQC65563:MQC65566 MZY65563:MZY65566 NJU65563:NJU65566 NTQ65563:NTQ65566 ODM65563:ODM65566 ONI65563:ONI65566 OXE65563:OXE65566 PHA65563:PHA65566 PQW65563:PQW65566 QAS65563:QAS65566 QKO65563:QKO65566 QUK65563:QUK65566 REG65563:REG65566 ROC65563:ROC65566 RXY65563:RXY65566 SHU65563:SHU65566 SRQ65563:SRQ65566 TBM65563:TBM65566 TLI65563:TLI65566 TVE65563:TVE65566 UFA65563:UFA65566 UOW65563:UOW65566 UYS65563:UYS65566 VIO65563:VIO65566 VSK65563:VSK65566 WCG65563:WCG65566 WMC65563:WMC65566 WVY65563:WVY65566 Q131099:Q131102 JM131099:JM131102 TI131099:TI131102 ADE131099:ADE131102 ANA131099:ANA131102 AWW131099:AWW131102 BGS131099:BGS131102 BQO131099:BQO131102 CAK131099:CAK131102 CKG131099:CKG131102 CUC131099:CUC131102 DDY131099:DDY131102 DNU131099:DNU131102 DXQ131099:DXQ131102 EHM131099:EHM131102 ERI131099:ERI131102 FBE131099:FBE131102 FLA131099:FLA131102 FUW131099:FUW131102 GES131099:GES131102 GOO131099:GOO131102 GYK131099:GYK131102 HIG131099:HIG131102 HSC131099:HSC131102 IBY131099:IBY131102 ILU131099:ILU131102 IVQ131099:IVQ131102 JFM131099:JFM131102 JPI131099:JPI131102 JZE131099:JZE131102 KJA131099:KJA131102 KSW131099:KSW131102 LCS131099:LCS131102 LMO131099:LMO131102 LWK131099:LWK131102 MGG131099:MGG131102 MQC131099:MQC131102 MZY131099:MZY131102 NJU131099:NJU131102 NTQ131099:NTQ131102 ODM131099:ODM131102 ONI131099:ONI131102 OXE131099:OXE131102 PHA131099:PHA131102 PQW131099:PQW131102 QAS131099:QAS131102 QKO131099:QKO131102 QUK131099:QUK131102 REG131099:REG131102 ROC131099:ROC131102 RXY131099:RXY131102 SHU131099:SHU131102 SRQ131099:SRQ131102 TBM131099:TBM131102 TLI131099:TLI131102 TVE131099:TVE131102 UFA131099:UFA131102 UOW131099:UOW131102 UYS131099:UYS131102 VIO131099:VIO131102 VSK131099:VSK131102 WCG131099:WCG131102 WMC131099:WMC131102 WVY131099:WVY131102 Q196635:Q196638 JM196635:JM196638 TI196635:TI196638 ADE196635:ADE196638 ANA196635:ANA196638 AWW196635:AWW196638 BGS196635:BGS196638 BQO196635:BQO196638 CAK196635:CAK196638 CKG196635:CKG196638 CUC196635:CUC196638 DDY196635:DDY196638 DNU196635:DNU196638 DXQ196635:DXQ196638 EHM196635:EHM196638 ERI196635:ERI196638 FBE196635:FBE196638 FLA196635:FLA196638 FUW196635:FUW196638 GES196635:GES196638 GOO196635:GOO196638 GYK196635:GYK196638 HIG196635:HIG196638 HSC196635:HSC196638 IBY196635:IBY196638 ILU196635:ILU196638 IVQ196635:IVQ196638 JFM196635:JFM196638 JPI196635:JPI196638 JZE196635:JZE196638 KJA196635:KJA196638 KSW196635:KSW196638 LCS196635:LCS196638 LMO196635:LMO196638 LWK196635:LWK196638 MGG196635:MGG196638 MQC196635:MQC196638 MZY196635:MZY196638 NJU196635:NJU196638 NTQ196635:NTQ196638 ODM196635:ODM196638 ONI196635:ONI196638 OXE196635:OXE196638 PHA196635:PHA196638 PQW196635:PQW196638 QAS196635:QAS196638 QKO196635:QKO196638 QUK196635:QUK196638 REG196635:REG196638 ROC196635:ROC196638 RXY196635:RXY196638 SHU196635:SHU196638 SRQ196635:SRQ196638 TBM196635:TBM196638 TLI196635:TLI196638 TVE196635:TVE196638 UFA196635:UFA196638 UOW196635:UOW196638 UYS196635:UYS196638 VIO196635:VIO196638 VSK196635:VSK196638 WCG196635:WCG196638 WMC196635:WMC196638 WVY196635:WVY196638 Q262171:Q262174 JM262171:JM262174 TI262171:TI262174 ADE262171:ADE262174 ANA262171:ANA262174 AWW262171:AWW262174 BGS262171:BGS262174 BQO262171:BQO262174 CAK262171:CAK262174 CKG262171:CKG262174 CUC262171:CUC262174 DDY262171:DDY262174 DNU262171:DNU262174 DXQ262171:DXQ262174 EHM262171:EHM262174 ERI262171:ERI262174 FBE262171:FBE262174 FLA262171:FLA262174 FUW262171:FUW262174 GES262171:GES262174 GOO262171:GOO262174 GYK262171:GYK262174 HIG262171:HIG262174 HSC262171:HSC262174 IBY262171:IBY262174 ILU262171:ILU262174 IVQ262171:IVQ262174 JFM262171:JFM262174 JPI262171:JPI262174 JZE262171:JZE262174 KJA262171:KJA262174 KSW262171:KSW262174 LCS262171:LCS262174 LMO262171:LMO262174 LWK262171:LWK262174 MGG262171:MGG262174 MQC262171:MQC262174 MZY262171:MZY262174 NJU262171:NJU262174 NTQ262171:NTQ262174 ODM262171:ODM262174 ONI262171:ONI262174 OXE262171:OXE262174 PHA262171:PHA262174 PQW262171:PQW262174 QAS262171:QAS262174 QKO262171:QKO262174 QUK262171:QUK262174 REG262171:REG262174 ROC262171:ROC262174 RXY262171:RXY262174 SHU262171:SHU262174 SRQ262171:SRQ262174 TBM262171:TBM262174 TLI262171:TLI262174 TVE262171:TVE262174 UFA262171:UFA262174 UOW262171:UOW262174 UYS262171:UYS262174 VIO262171:VIO262174 VSK262171:VSK262174 WCG262171:WCG262174 WMC262171:WMC262174 WVY262171:WVY262174 Q327707:Q327710 JM327707:JM327710 TI327707:TI327710 ADE327707:ADE327710 ANA327707:ANA327710 AWW327707:AWW327710 BGS327707:BGS327710 BQO327707:BQO327710 CAK327707:CAK327710 CKG327707:CKG327710 CUC327707:CUC327710 DDY327707:DDY327710 DNU327707:DNU327710 DXQ327707:DXQ327710 EHM327707:EHM327710 ERI327707:ERI327710 FBE327707:FBE327710 FLA327707:FLA327710 FUW327707:FUW327710 GES327707:GES327710 GOO327707:GOO327710 GYK327707:GYK327710 HIG327707:HIG327710 HSC327707:HSC327710 IBY327707:IBY327710 ILU327707:ILU327710 IVQ327707:IVQ327710 JFM327707:JFM327710 JPI327707:JPI327710 JZE327707:JZE327710 KJA327707:KJA327710 KSW327707:KSW327710 LCS327707:LCS327710 LMO327707:LMO327710 LWK327707:LWK327710 MGG327707:MGG327710 MQC327707:MQC327710 MZY327707:MZY327710 NJU327707:NJU327710 NTQ327707:NTQ327710 ODM327707:ODM327710 ONI327707:ONI327710 OXE327707:OXE327710 PHA327707:PHA327710 PQW327707:PQW327710 QAS327707:QAS327710 QKO327707:QKO327710 QUK327707:QUK327710 REG327707:REG327710 ROC327707:ROC327710 RXY327707:RXY327710 SHU327707:SHU327710 SRQ327707:SRQ327710 TBM327707:TBM327710 TLI327707:TLI327710 TVE327707:TVE327710 UFA327707:UFA327710 UOW327707:UOW327710 UYS327707:UYS327710 VIO327707:VIO327710 VSK327707:VSK327710 WCG327707:WCG327710 WMC327707:WMC327710 WVY327707:WVY327710 Q393243:Q393246 JM393243:JM393246 TI393243:TI393246 ADE393243:ADE393246 ANA393243:ANA393246 AWW393243:AWW393246 BGS393243:BGS393246 BQO393243:BQO393246 CAK393243:CAK393246 CKG393243:CKG393246 CUC393243:CUC393246 DDY393243:DDY393246 DNU393243:DNU393246 DXQ393243:DXQ393246 EHM393243:EHM393246 ERI393243:ERI393246 FBE393243:FBE393246 FLA393243:FLA393246 FUW393243:FUW393246 GES393243:GES393246 GOO393243:GOO393246 GYK393243:GYK393246 HIG393243:HIG393246 HSC393243:HSC393246 IBY393243:IBY393246 ILU393243:ILU393246 IVQ393243:IVQ393246 JFM393243:JFM393246 JPI393243:JPI393246 JZE393243:JZE393246 KJA393243:KJA393246 KSW393243:KSW393246 LCS393243:LCS393246 LMO393243:LMO393246 LWK393243:LWK393246 MGG393243:MGG393246 MQC393243:MQC393246 MZY393243:MZY393246 NJU393243:NJU393246 NTQ393243:NTQ393246 ODM393243:ODM393246 ONI393243:ONI393246 OXE393243:OXE393246 PHA393243:PHA393246 PQW393243:PQW393246 QAS393243:QAS393246 QKO393243:QKO393246 QUK393243:QUK393246 REG393243:REG393246 ROC393243:ROC393246 RXY393243:RXY393246 SHU393243:SHU393246 SRQ393243:SRQ393246 TBM393243:TBM393246 TLI393243:TLI393246 TVE393243:TVE393246 UFA393243:UFA393246 UOW393243:UOW393246 UYS393243:UYS393246 VIO393243:VIO393246 VSK393243:VSK393246 WCG393243:WCG393246 WMC393243:WMC393246 WVY393243:WVY393246 Q458779:Q458782 JM458779:JM458782 TI458779:TI458782 ADE458779:ADE458782 ANA458779:ANA458782 AWW458779:AWW458782 BGS458779:BGS458782 BQO458779:BQO458782 CAK458779:CAK458782 CKG458779:CKG458782 CUC458779:CUC458782 DDY458779:DDY458782 DNU458779:DNU458782 DXQ458779:DXQ458782 EHM458779:EHM458782 ERI458779:ERI458782 FBE458779:FBE458782 FLA458779:FLA458782 FUW458779:FUW458782 GES458779:GES458782 GOO458779:GOO458782 GYK458779:GYK458782 HIG458779:HIG458782 HSC458779:HSC458782 IBY458779:IBY458782 ILU458779:ILU458782 IVQ458779:IVQ458782 JFM458779:JFM458782 JPI458779:JPI458782 JZE458779:JZE458782 KJA458779:KJA458782 KSW458779:KSW458782 LCS458779:LCS458782 LMO458779:LMO458782 LWK458779:LWK458782 MGG458779:MGG458782 MQC458779:MQC458782 MZY458779:MZY458782 NJU458779:NJU458782 NTQ458779:NTQ458782 ODM458779:ODM458782 ONI458779:ONI458782 OXE458779:OXE458782 PHA458779:PHA458782 PQW458779:PQW458782 QAS458779:QAS458782 QKO458779:QKO458782 QUK458779:QUK458782 REG458779:REG458782 ROC458779:ROC458782 RXY458779:RXY458782 SHU458779:SHU458782 SRQ458779:SRQ458782 TBM458779:TBM458782 TLI458779:TLI458782 TVE458779:TVE458782 UFA458779:UFA458782 UOW458779:UOW458782 UYS458779:UYS458782 VIO458779:VIO458782 VSK458779:VSK458782 WCG458779:WCG458782 WMC458779:WMC458782 WVY458779:WVY458782 Q524315:Q524318 JM524315:JM524318 TI524315:TI524318 ADE524315:ADE524318 ANA524315:ANA524318 AWW524315:AWW524318 BGS524315:BGS524318 BQO524315:BQO524318 CAK524315:CAK524318 CKG524315:CKG524318 CUC524315:CUC524318 DDY524315:DDY524318 DNU524315:DNU524318 DXQ524315:DXQ524318 EHM524315:EHM524318 ERI524315:ERI524318 FBE524315:FBE524318 FLA524315:FLA524318 FUW524315:FUW524318 GES524315:GES524318 GOO524315:GOO524318 GYK524315:GYK524318 HIG524315:HIG524318 HSC524315:HSC524318 IBY524315:IBY524318 ILU524315:ILU524318 IVQ524315:IVQ524318 JFM524315:JFM524318 JPI524315:JPI524318 JZE524315:JZE524318 KJA524315:KJA524318 KSW524315:KSW524318 LCS524315:LCS524318 LMO524315:LMO524318 LWK524315:LWK524318 MGG524315:MGG524318 MQC524315:MQC524318 MZY524315:MZY524318 NJU524315:NJU524318 NTQ524315:NTQ524318 ODM524315:ODM524318 ONI524315:ONI524318 OXE524315:OXE524318 PHA524315:PHA524318 PQW524315:PQW524318 QAS524315:QAS524318 QKO524315:QKO524318 QUK524315:QUK524318 REG524315:REG524318 ROC524315:ROC524318 RXY524315:RXY524318 SHU524315:SHU524318 SRQ524315:SRQ524318 TBM524315:TBM524318 TLI524315:TLI524318 TVE524315:TVE524318 UFA524315:UFA524318 UOW524315:UOW524318 UYS524315:UYS524318 VIO524315:VIO524318 VSK524315:VSK524318 WCG524315:WCG524318 WMC524315:WMC524318 WVY524315:WVY524318 Q589851:Q589854 JM589851:JM589854 TI589851:TI589854 ADE589851:ADE589854 ANA589851:ANA589854 AWW589851:AWW589854 BGS589851:BGS589854 BQO589851:BQO589854 CAK589851:CAK589854 CKG589851:CKG589854 CUC589851:CUC589854 DDY589851:DDY589854 DNU589851:DNU589854 DXQ589851:DXQ589854 EHM589851:EHM589854 ERI589851:ERI589854 FBE589851:FBE589854 FLA589851:FLA589854 FUW589851:FUW589854 GES589851:GES589854 GOO589851:GOO589854 GYK589851:GYK589854 HIG589851:HIG589854 HSC589851:HSC589854 IBY589851:IBY589854 ILU589851:ILU589854 IVQ589851:IVQ589854 JFM589851:JFM589854 JPI589851:JPI589854 JZE589851:JZE589854 KJA589851:KJA589854 KSW589851:KSW589854 LCS589851:LCS589854 LMO589851:LMO589854 LWK589851:LWK589854 MGG589851:MGG589854 MQC589851:MQC589854 MZY589851:MZY589854 NJU589851:NJU589854 NTQ589851:NTQ589854 ODM589851:ODM589854 ONI589851:ONI589854 OXE589851:OXE589854 PHA589851:PHA589854 PQW589851:PQW589854 QAS589851:QAS589854 QKO589851:QKO589854 QUK589851:QUK589854 REG589851:REG589854 ROC589851:ROC589854 RXY589851:RXY589854 SHU589851:SHU589854 SRQ589851:SRQ589854 TBM589851:TBM589854 TLI589851:TLI589854 TVE589851:TVE589854 UFA589851:UFA589854 UOW589851:UOW589854 UYS589851:UYS589854 VIO589851:VIO589854 VSK589851:VSK589854 WCG589851:WCG589854 WMC589851:WMC589854 WVY589851:WVY589854 Q655387:Q655390 JM655387:JM655390 TI655387:TI655390 ADE655387:ADE655390 ANA655387:ANA655390 AWW655387:AWW655390 BGS655387:BGS655390 BQO655387:BQO655390 CAK655387:CAK655390 CKG655387:CKG655390 CUC655387:CUC655390 DDY655387:DDY655390 DNU655387:DNU655390 DXQ655387:DXQ655390 EHM655387:EHM655390 ERI655387:ERI655390 FBE655387:FBE655390 FLA655387:FLA655390 FUW655387:FUW655390 GES655387:GES655390 GOO655387:GOO655390 GYK655387:GYK655390 HIG655387:HIG655390 HSC655387:HSC655390 IBY655387:IBY655390 ILU655387:ILU655390 IVQ655387:IVQ655390 JFM655387:JFM655390 JPI655387:JPI655390 JZE655387:JZE655390 KJA655387:KJA655390 KSW655387:KSW655390 LCS655387:LCS655390 LMO655387:LMO655390 LWK655387:LWK655390 MGG655387:MGG655390 MQC655387:MQC655390 MZY655387:MZY655390 NJU655387:NJU655390 NTQ655387:NTQ655390 ODM655387:ODM655390 ONI655387:ONI655390 OXE655387:OXE655390 PHA655387:PHA655390 PQW655387:PQW655390 QAS655387:QAS655390 QKO655387:QKO655390 QUK655387:QUK655390 REG655387:REG655390 ROC655387:ROC655390 RXY655387:RXY655390 SHU655387:SHU655390 SRQ655387:SRQ655390 TBM655387:TBM655390 TLI655387:TLI655390 TVE655387:TVE655390 UFA655387:UFA655390 UOW655387:UOW655390 UYS655387:UYS655390 VIO655387:VIO655390 VSK655387:VSK655390 WCG655387:WCG655390 WMC655387:WMC655390 WVY655387:WVY655390 Q720923:Q720926 JM720923:JM720926 TI720923:TI720926 ADE720923:ADE720926 ANA720923:ANA720926 AWW720923:AWW720926 BGS720923:BGS720926 BQO720923:BQO720926 CAK720923:CAK720926 CKG720923:CKG720926 CUC720923:CUC720926 DDY720923:DDY720926 DNU720923:DNU720926 DXQ720923:DXQ720926 EHM720923:EHM720926 ERI720923:ERI720926 FBE720923:FBE720926 FLA720923:FLA720926 FUW720923:FUW720926 GES720923:GES720926 GOO720923:GOO720926 GYK720923:GYK720926 HIG720923:HIG720926 HSC720923:HSC720926 IBY720923:IBY720926 ILU720923:ILU720926 IVQ720923:IVQ720926 JFM720923:JFM720926 JPI720923:JPI720926 JZE720923:JZE720926 KJA720923:KJA720926 KSW720923:KSW720926 LCS720923:LCS720926 LMO720923:LMO720926 LWK720923:LWK720926 MGG720923:MGG720926 MQC720923:MQC720926 MZY720923:MZY720926 NJU720923:NJU720926 NTQ720923:NTQ720926 ODM720923:ODM720926 ONI720923:ONI720926 OXE720923:OXE720926 PHA720923:PHA720926 PQW720923:PQW720926 QAS720923:QAS720926 QKO720923:QKO720926 QUK720923:QUK720926 REG720923:REG720926 ROC720923:ROC720926 RXY720923:RXY720926 SHU720923:SHU720926 SRQ720923:SRQ720926 TBM720923:TBM720926 TLI720923:TLI720926 TVE720923:TVE720926 UFA720923:UFA720926 UOW720923:UOW720926 UYS720923:UYS720926 VIO720923:VIO720926 VSK720923:VSK720926 WCG720923:WCG720926 WMC720923:WMC720926 WVY720923:WVY720926 Q786459:Q786462 JM786459:JM786462 TI786459:TI786462 ADE786459:ADE786462 ANA786459:ANA786462 AWW786459:AWW786462 BGS786459:BGS786462 BQO786459:BQO786462 CAK786459:CAK786462 CKG786459:CKG786462 CUC786459:CUC786462 DDY786459:DDY786462 DNU786459:DNU786462 DXQ786459:DXQ786462 EHM786459:EHM786462 ERI786459:ERI786462 FBE786459:FBE786462 FLA786459:FLA786462 FUW786459:FUW786462 GES786459:GES786462 GOO786459:GOO786462 GYK786459:GYK786462 HIG786459:HIG786462 HSC786459:HSC786462 IBY786459:IBY786462 ILU786459:ILU786462 IVQ786459:IVQ786462 JFM786459:JFM786462 JPI786459:JPI786462 JZE786459:JZE786462 KJA786459:KJA786462 KSW786459:KSW786462 LCS786459:LCS786462 LMO786459:LMO786462 LWK786459:LWK786462 MGG786459:MGG786462 MQC786459:MQC786462 MZY786459:MZY786462 NJU786459:NJU786462 NTQ786459:NTQ786462 ODM786459:ODM786462 ONI786459:ONI786462 OXE786459:OXE786462 PHA786459:PHA786462 PQW786459:PQW786462 QAS786459:QAS786462 QKO786459:QKO786462 QUK786459:QUK786462 REG786459:REG786462 ROC786459:ROC786462 RXY786459:RXY786462 SHU786459:SHU786462 SRQ786459:SRQ786462 TBM786459:TBM786462 TLI786459:TLI786462 TVE786459:TVE786462 UFA786459:UFA786462 UOW786459:UOW786462 UYS786459:UYS786462 VIO786459:VIO786462 VSK786459:VSK786462 WCG786459:WCG786462 WMC786459:WMC786462 WVY786459:WVY786462 Q851995:Q851998 JM851995:JM851998 TI851995:TI851998 ADE851995:ADE851998 ANA851995:ANA851998 AWW851995:AWW851998 BGS851995:BGS851998 BQO851995:BQO851998 CAK851995:CAK851998 CKG851995:CKG851998 CUC851995:CUC851998 DDY851995:DDY851998 DNU851995:DNU851998 DXQ851995:DXQ851998 EHM851995:EHM851998 ERI851995:ERI851998 FBE851995:FBE851998 FLA851995:FLA851998 FUW851995:FUW851998 GES851995:GES851998 GOO851995:GOO851998 GYK851995:GYK851998 HIG851995:HIG851998 HSC851995:HSC851998 IBY851995:IBY851998 ILU851995:ILU851998 IVQ851995:IVQ851998 JFM851995:JFM851998 JPI851995:JPI851998 JZE851995:JZE851998 KJA851995:KJA851998 KSW851995:KSW851998 LCS851995:LCS851998 LMO851995:LMO851998 LWK851995:LWK851998 MGG851995:MGG851998 MQC851995:MQC851998 MZY851995:MZY851998 NJU851995:NJU851998 NTQ851995:NTQ851998 ODM851995:ODM851998 ONI851995:ONI851998 OXE851995:OXE851998 PHA851995:PHA851998 PQW851995:PQW851998 QAS851995:QAS851998 QKO851995:QKO851998 QUK851995:QUK851998 REG851995:REG851998 ROC851995:ROC851998 RXY851995:RXY851998 SHU851995:SHU851998 SRQ851995:SRQ851998 TBM851995:TBM851998 TLI851995:TLI851998 TVE851995:TVE851998 UFA851995:UFA851998 UOW851995:UOW851998 UYS851995:UYS851998 VIO851995:VIO851998 VSK851995:VSK851998 WCG851995:WCG851998 WMC851995:WMC851998 WVY851995:WVY851998 Q917531:Q917534 JM917531:JM917534 TI917531:TI917534 ADE917531:ADE917534 ANA917531:ANA917534 AWW917531:AWW917534 BGS917531:BGS917534 BQO917531:BQO917534 CAK917531:CAK917534 CKG917531:CKG917534 CUC917531:CUC917534 DDY917531:DDY917534 DNU917531:DNU917534 DXQ917531:DXQ917534 EHM917531:EHM917534 ERI917531:ERI917534 FBE917531:FBE917534 FLA917531:FLA917534 FUW917531:FUW917534 GES917531:GES917534 GOO917531:GOO917534 GYK917531:GYK917534 HIG917531:HIG917534 HSC917531:HSC917534 IBY917531:IBY917534 ILU917531:ILU917534 IVQ917531:IVQ917534 JFM917531:JFM917534 JPI917531:JPI917534 JZE917531:JZE917534 KJA917531:KJA917534 KSW917531:KSW917534 LCS917531:LCS917534 LMO917531:LMO917534 LWK917531:LWK917534 MGG917531:MGG917534 MQC917531:MQC917534 MZY917531:MZY917534 NJU917531:NJU917534 NTQ917531:NTQ917534 ODM917531:ODM917534 ONI917531:ONI917534 OXE917531:OXE917534 PHA917531:PHA917534 PQW917531:PQW917534 QAS917531:QAS917534 QKO917531:QKO917534 QUK917531:QUK917534 REG917531:REG917534 ROC917531:ROC917534 RXY917531:RXY917534 SHU917531:SHU917534 SRQ917531:SRQ917534 TBM917531:TBM917534 TLI917531:TLI917534 TVE917531:TVE917534 UFA917531:UFA917534 UOW917531:UOW917534 UYS917531:UYS917534 VIO917531:VIO917534 VSK917531:VSK917534 WCG917531:WCG917534 WMC917531:WMC917534 WVY917531:WVY917534 Q983067:Q983070 JM983067:JM983070 TI983067:TI983070 ADE983067:ADE983070 ANA983067:ANA983070 AWW983067:AWW983070 BGS983067:BGS983070 BQO983067:BQO983070 CAK983067:CAK983070 CKG983067:CKG983070 CUC983067:CUC983070 DDY983067:DDY983070 DNU983067:DNU983070 DXQ983067:DXQ983070 EHM983067:EHM983070 ERI983067:ERI983070 FBE983067:FBE983070 FLA983067:FLA983070 FUW983067:FUW983070 GES983067:GES983070 GOO983067:GOO983070 GYK983067:GYK983070 HIG983067:HIG983070 HSC983067:HSC983070 IBY983067:IBY983070 ILU983067:ILU983070 IVQ983067:IVQ983070 JFM983067:JFM983070 JPI983067:JPI983070 JZE983067:JZE983070 KJA983067:KJA983070 KSW983067:KSW983070 LCS983067:LCS983070 LMO983067:LMO983070 LWK983067:LWK983070 MGG983067:MGG983070 MQC983067:MQC983070 MZY983067:MZY983070 NJU983067:NJU983070 NTQ983067:NTQ983070 ODM983067:ODM983070 ONI983067:ONI983070 OXE983067:OXE983070 PHA983067:PHA983070 PQW983067:PQW983070 QAS983067:QAS983070 QKO983067:QKO983070 QUK983067:QUK983070 REG983067:REG983070 ROC983067:ROC983070 RXY983067:RXY983070 SHU983067:SHU983070 SRQ983067:SRQ983070 TBM983067:TBM983070 TLI983067:TLI983070 TVE983067:TVE983070 UFA983067:UFA983070 UOW983067:UOW983070 UYS983067:UYS983070 VIO983067:VIO983070 VSK983067:VSK983070 WCG983067:WCG983070 WMC983067:WMC983070 WVY983067:WVY983070 N31:T33 JJ31:JP33 TF31:TL33 ADB31:ADH33 AMX31:AND33 AWT31:AWZ33 BGP31:BGV33 BQL31:BQR33 CAH31:CAN33 CKD31:CKJ33 CTZ31:CUF33 DDV31:DEB33 DNR31:DNX33 DXN31:DXT33 EHJ31:EHP33 ERF31:ERL33 FBB31:FBH33 FKX31:FLD33 FUT31:FUZ33 GEP31:GEV33 GOL31:GOR33 GYH31:GYN33 HID31:HIJ33 HRZ31:HSF33 IBV31:ICB33 ILR31:ILX33 IVN31:IVT33 JFJ31:JFP33 JPF31:JPL33 JZB31:JZH33 KIX31:KJD33 KST31:KSZ33 LCP31:LCV33 LML31:LMR33 LWH31:LWN33 MGD31:MGJ33 MPZ31:MQF33 MZV31:NAB33 NJR31:NJX33 NTN31:NTT33 ODJ31:ODP33 ONF31:ONL33 OXB31:OXH33 PGX31:PHD33 PQT31:PQZ33 QAP31:QAV33 QKL31:QKR33 QUH31:QUN33 RED31:REJ33 RNZ31:ROF33 RXV31:RYB33 SHR31:SHX33 SRN31:SRT33 TBJ31:TBP33 TLF31:TLL33 TVB31:TVH33 UEX31:UFD33 UOT31:UOZ33 UYP31:UYV33 VIL31:VIR33 VSH31:VSN33 WCD31:WCJ33 WLZ31:WMF33 WVV31:WWB33 N65567:T65569 JJ65567:JP65569 TF65567:TL65569 ADB65567:ADH65569 AMX65567:AND65569 AWT65567:AWZ65569 BGP65567:BGV65569 BQL65567:BQR65569 CAH65567:CAN65569 CKD65567:CKJ65569 CTZ65567:CUF65569 DDV65567:DEB65569 DNR65567:DNX65569 DXN65567:DXT65569 EHJ65567:EHP65569 ERF65567:ERL65569 FBB65567:FBH65569 FKX65567:FLD65569 FUT65567:FUZ65569 GEP65567:GEV65569 GOL65567:GOR65569 GYH65567:GYN65569 HID65567:HIJ65569 HRZ65567:HSF65569 IBV65567:ICB65569 ILR65567:ILX65569 IVN65567:IVT65569 JFJ65567:JFP65569 JPF65567:JPL65569 JZB65567:JZH65569 KIX65567:KJD65569 KST65567:KSZ65569 LCP65567:LCV65569 LML65567:LMR65569 LWH65567:LWN65569 MGD65567:MGJ65569 MPZ65567:MQF65569 MZV65567:NAB65569 NJR65567:NJX65569 NTN65567:NTT65569 ODJ65567:ODP65569 ONF65567:ONL65569 OXB65567:OXH65569 PGX65567:PHD65569 PQT65567:PQZ65569 QAP65567:QAV65569 QKL65567:QKR65569 QUH65567:QUN65569 RED65567:REJ65569 RNZ65567:ROF65569 RXV65567:RYB65569 SHR65567:SHX65569 SRN65567:SRT65569 TBJ65567:TBP65569 TLF65567:TLL65569 TVB65567:TVH65569 UEX65567:UFD65569 UOT65567:UOZ65569 UYP65567:UYV65569 VIL65567:VIR65569 VSH65567:VSN65569 WCD65567:WCJ65569 WLZ65567:WMF65569 WVV65567:WWB65569 N131103:T131105 JJ131103:JP131105 TF131103:TL131105 ADB131103:ADH131105 AMX131103:AND131105 AWT131103:AWZ131105 BGP131103:BGV131105 BQL131103:BQR131105 CAH131103:CAN131105 CKD131103:CKJ131105 CTZ131103:CUF131105 DDV131103:DEB131105 DNR131103:DNX131105 DXN131103:DXT131105 EHJ131103:EHP131105 ERF131103:ERL131105 FBB131103:FBH131105 FKX131103:FLD131105 FUT131103:FUZ131105 GEP131103:GEV131105 GOL131103:GOR131105 GYH131103:GYN131105 HID131103:HIJ131105 HRZ131103:HSF131105 IBV131103:ICB131105 ILR131103:ILX131105 IVN131103:IVT131105 JFJ131103:JFP131105 JPF131103:JPL131105 JZB131103:JZH131105 KIX131103:KJD131105 KST131103:KSZ131105 LCP131103:LCV131105 LML131103:LMR131105 LWH131103:LWN131105 MGD131103:MGJ131105 MPZ131103:MQF131105 MZV131103:NAB131105 NJR131103:NJX131105 NTN131103:NTT131105 ODJ131103:ODP131105 ONF131103:ONL131105 OXB131103:OXH131105 PGX131103:PHD131105 PQT131103:PQZ131105 QAP131103:QAV131105 QKL131103:QKR131105 QUH131103:QUN131105 RED131103:REJ131105 RNZ131103:ROF131105 RXV131103:RYB131105 SHR131103:SHX131105 SRN131103:SRT131105 TBJ131103:TBP131105 TLF131103:TLL131105 TVB131103:TVH131105 UEX131103:UFD131105 UOT131103:UOZ131105 UYP131103:UYV131105 VIL131103:VIR131105 VSH131103:VSN131105 WCD131103:WCJ131105 WLZ131103:WMF131105 WVV131103:WWB131105 N196639:T196641 JJ196639:JP196641 TF196639:TL196641 ADB196639:ADH196641 AMX196639:AND196641 AWT196639:AWZ196641 BGP196639:BGV196641 BQL196639:BQR196641 CAH196639:CAN196641 CKD196639:CKJ196641 CTZ196639:CUF196641 DDV196639:DEB196641 DNR196639:DNX196641 DXN196639:DXT196641 EHJ196639:EHP196641 ERF196639:ERL196641 FBB196639:FBH196641 FKX196639:FLD196641 FUT196639:FUZ196641 GEP196639:GEV196641 GOL196639:GOR196641 GYH196639:GYN196641 HID196639:HIJ196641 HRZ196639:HSF196641 IBV196639:ICB196641 ILR196639:ILX196641 IVN196639:IVT196641 JFJ196639:JFP196641 JPF196639:JPL196641 JZB196639:JZH196641 KIX196639:KJD196641 KST196639:KSZ196641 LCP196639:LCV196641 LML196639:LMR196641 LWH196639:LWN196641 MGD196639:MGJ196641 MPZ196639:MQF196641 MZV196639:NAB196641 NJR196639:NJX196641 NTN196639:NTT196641 ODJ196639:ODP196641 ONF196639:ONL196641 OXB196639:OXH196641 PGX196639:PHD196641 PQT196639:PQZ196641 QAP196639:QAV196641 QKL196639:QKR196641 QUH196639:QUN196641 RED196639:REJ196641 RNZ196639:ROF196641 RXV196639:RYB196641 SHR196639:SHX196641 SRN196639:SRT196641 TBJ196639:TBP196641 TLF196639:TLL196641 TVB196639:TVH196641 UEX196639:UFD196641 UOT196639:UOZ196641 UYP196639:UYV196641 VIL196639:VIR196641 VSH196639:VSN196641 WCD196639:WCJ196641 WLZ196639:WMF196641 WVV196639:WWB196641 N262175:T262177 JJ262175:JP262177 TF262175:TL262177 ADB262175:ADH262177 AMX262175:AND262177 AWT262175:AWZ262177 BGP262175:BGV262177 BQL262175:BQR262177 CAH262175:CAN262177 CKD262175:CKJ262177 CTZ262175:CUF262177 DDV262175:DEB262177 DNR262175:DNX262177 DXN262175:DXT262177 EHJ262175:EHP262177 ERF262175:ERL262177 FBB262175:FBH262177 FKX262175:FLD262177 FUT262175:FUZ262177 GEP262175:GEV262177 GOL262175:GOR262177 GYH262175:GYN262177 HID262175:HIJ262177 HRZ262175:HSF262177 IBV262175:ICB262177 ILR262175:ILX262177 IVN262175:IVT262177 JFJ262175:JFP262177 JPF262175:JPL262177 JZB262175:JZH262177 KIX262175:KJD262177 KST262175:KSZ262177 LCP262175:LCV262177 LML262175:LMR262177 LWH262175:LWN262177 MGD262175:MGJ262177 MPZ262175:MQF262177 MZV262175:NAB262177 NJR262175:NJX262177 NTN262175:NTT262177 ODJ262175:ODP262177 ONF262175:ONL262177 OXB262175:OXH262177 PGX262175:PHD262177 PQT262175:PQZ262177 QAP262175:QAV262177 QKL262175:QKR262177 QUH262175:QUN262177 RED262175:REJ262177 RNZ262175:ROF262177 RXV262175:RYB262177 SHR262175:SHX262177 SRN262175:SRT262177 TBJ262175:TBP262177 TLF262175:TLL262177 TVB262175:TVH262177 UEX262175:UFD262177 UOT262175:UOZ262177 UYP262175:UYV262177 VIL262175:VIR262177 VSH262175:VSN262177 WCD262175:WCJ262177 WLZ262175:WMF262177 WVV262175:WWB262177 N327711:T327713 JJ327711:JP327713 TF327711:TL327713 ADB327711:ADH327713 AMX327711:AND327713 AWT327711:AWZ327713 BGP327711:BGV327713 BQL327711:BQR327713 CAH327711:CAN327713 CKD327711:CKJ327713 CTZ327711:CUF327713 DDV327711:DEB327713 DNR327711:DNX327713 DXN327711:DXT327713 EHJ327711:EHP327713 ERF327711:ERL327713 FBB327711:FBH327713 FKX327711:FLD327713 FUT327711:FUZ327713 GEP327711:GEV327713 GOL327711:GOR327713 GYH327711:GYN327713 HID327711:HIJ327713 HRZ327711:HSF327713 IBV327711:ICB327713 ILR327711:ILX327713 IVN327711:IVT327713 JFJ327711:JFP327713 JPF327711:JPL327713 JZB327711:JZH327713 KIX327711:KJD327713 KST327711:KSZ327713 LCP327711:LCV327713 LML327711:LMR327713 LWH327711:LWN327713 MGD327711:MGJ327713 MPZ327711:MQF327713 MZV327711:NAB327713 NJR327711:NJX327713 NTN327711:NTT327713 ODJ327711:ODP327713 ONF327711:ONL327713 OXB327711:OXH327713 PGX327711:PHD327713 PQT327711:PQZ327713 QAP327711:QAV327713 QKL327711:QKR327713 QUH327711:QUN327713 RED327711:REJ327713 RNZ327711:ROF327713 RXV327711:RYB327713 SHR327711:SHX327713 SRN327711:SRT327713 TBJ327711:TBP327713 TLF327711:TLL327713 TVB327711:TVH327713 UEX327711:UFD327713 UOT327711:UOZ327713 UYP327711:UYV327713 VIL327711:VIR327713 VSH327711:VSN327713 WCD327711:WCJ327713 WLZ327711:WMF327713 WVV327711:WWB327713 N393247:T393249 JJ393247:JP393249 TF393247:TL393249 ADB393247:ADH393249 AMX393247:AND393249 AWT393247:AWZ393249 BGP393247:BGV393249 BQL393247:BQR393249 CAH393247:CAN393249 CKD393247:CKJ393249 CTZ393247:CUF393249 DDV393247:DEB393249 DNR393247:DNX393249 DXN393247:DXT393249 EHJ393247:EHP393249 ERF393247:ERL393249 FBB393247:FBH393249 FKX393247:FLD393249 FUT393247:FUZ393249 GEP393247:GEV393249 GOL393247:GOR393249 GYH393247:GYN393249 HID393247:HIJ393249 HRZ393247:HSF393249 IBV393247:ICB393249 ILR393247:ILX393249 IVN393247:IVT393249 JFJ393247:JFP393249 JPF393247:JPL393249 JZB393247:JZH393249 KIX393247:KJD393249 KST393247:KSZ393249 LCP393247:LCV393249 LML393247:LMR393249 LWH393247:LWN393249 MGD393247:MGJ393249 MPZ393247:MQF393249 MZV393247:NAB393249 NJR393247:NJX393249 NTN393247:NTT393249 ODJ393247:ODP393249 ONF393247:ONL393249 OXB393247:OXH393249 PGX393247:PHD393249 PQT393247:PQZ393249 QAP393247:QAV393249 QKL393247:QKR393249 QUH393247:QUN393249 RED393247:REJ393249 RNZ393247:ROF393249 RXV393247:RYB393249 SHR393247:SHX393249 SRN393247:SRT393249 TBJ393247:TBP393249 TLF393247:TLL393249 TVB393247:TVH393249 UEX393247:UFD393249 UOT393247:UOZ393249 UYP393247:UYV393249 VIL393247:VIR393249 VSH393247:VSN393249 WCD393247:WCJ393249 WLZ393247:WMF393249 WVV393247:WWB393249 N458783:T458785 JJ458783:JP458785 TF458783:TL458785 ADB458783:ADH458785 AMX458783:AND458785 AWT458783:AWZ458785 BGP458783:BGV458785 BQL458783:BQR458785 CAH458783:CAN458785 CKD458783:CKJ458785 CTZ458783:CUF458785 DDV458783:DEB458785 DNR458783:DNX458785 DXN458783:DXT458785 EHJ458783:EHP458785 ERF458783:ERL458785 FBB458783:FBH458785 FKX458783:FLD458785 FUT458783:FUZ458785 GEP458783:GEV458785 GOL458783:GOR458785 GYH458783:GYN458785 HID458783:HIJ458785 HRZ458783:HSF458785 IBV458783:ICB458785 ILR458783:ILX458785 IVN458783:IVT458785 JFJ458783:JFP458785 JPF458783:JPL458785 JZB458783:JZH458785 KIX458783:KJD458785 KST458783:KSZ458785 LCP458783:LCV458785 LML458783:LMR458785 LWH458783:LWN458785 MGD458783:MGJ458785 MPZ458783:MQF458785 MZV458783:NAB458785 NJR458783:NJX458785 NTN458783:NTT458785 ODJ458783:ODP458785 ONF458783:ONL458785 OXB458783:OXH458785 PGX458783:PHD458785 PQT458783:PQZ458785 QAP458783:QAV458785 QKL458783:QKR458785 QUH458783:QUN458785 RED458783:REJ458785 RNZ458783:ROF458785 RXV458783:RYB458785 SHR458783:SHX458785 SRN458783:SRT458785 TBJ458783:TBP458785 TLF458783:TLL458785 TVB458783:TVH458785 UEX458783:UFD458785 UOT458783:UOZ458785 UYP458783:UYV458785 VIL458783:VIR458785 VSH458783:VSN458785 WCD458783:WCJ458785 WLZ458783:WMF458785 WVV458783:WWB458785 N524319:T524321 JJ524319:JP524321 TF524319:TL524321 ADB524319:ADH524321 AMX524319:AND524321 AWT524319:AWZ524321 BGP524319:BGV524321 BQL524319:BQR524321 CAH524319:CAN524321 CKD524319:CKJ524321 CTZ524319:CUF524321 DDV524319:DEB524321 DNR524319:DNX524321 DXN524319:DXT524321 EHJ524319:EHP524321 ERF524319:ERL524321 FBB524319:FBH524321 FKX524319:FLD524321 FUT524319:FUZ524321 GEP524319:GEV524321 GOL524319:GOR524321 GYH524319:GYN524321 HID524319:HIJ524321 HRZ524319:HSF524321 IBV524319:ICB524321 ILR524319:ILX524321 IVN524319:IVT524321 JFJ524319:JFP524321 JPF524319:JPL524321 JZB524319:JZH524321 KIX524319:KJD524321 KST524319:KSZ524321 LCP524319:LCV524321 LML524319:LMR524321 LWH524319:LWN524321 MGD524319:MGJ524321 MPZ524319:MQF524321 MZV524319:NAB524321 NJR524319:NJX524321 NTN524319:NTT524321 ODJ524319:ODP524321 ONF524319:ONL524321 OXB524319:OXH524321 PGX524319:PHD524321 PQT524319:PQZ524321 QAP524319:QAV524321 QKL524319:QKR524321 QUH524319:QUN524321 RED524319:REJ524321 RNZ524319:ROF524321 RXV524319:RYB524321 SHR524319:SHX524321 SRN524319:SRT524321 TBJ524319:TBP524321 TLF524319:TLL524321 TVB524319:TVH524321 UEX524319:UFD524321 UOT524319:UOZ524321 UYP524319:UYV524321 VIL524319:VIR524321 VSH524319:VSN524321 WCD524319:WCJ524321 WLZ524319:WMF524321 WVV524319:WWB524321 N589855:T589857 JJ589855:JP589857 TF589855:TL589857 ADB589855:ADH589857 AMX589855:AND589857 AWT589855:AWZ589857 BGP589855:BGV589857 BQL589855:BQR589857 CAH589855:CAN589857 CKD589855:CKJ589857 CTZ589855:CUF589857 DDV589855:DEB589857 DNR589855:DNX589857 DXN589855:DXT589857 EHJ589855:EHP589857 ERF589855:ERL589857 FBB589855:FBH589857 FKX589855:FLD589857 FUT589855:FUZ589857 GEP589855:GEV589857 GOL589855:GOR589857 GYH589855:GYN589857 HID589855:HIJ589857 HRZ589855:HSF589857 IBV589855:ICB589857 ILR589855:ILX589857 IVN589855:IVT589857 JFJ589855:JFP589857 JPF589855:JPL589857 JZB589855:JZH589857 KIX589855:KJD589857 KST589855:KSZ589857 LCP589855:LCV589857 LML589855:LMR589857 LWH589855:LWN589857 MGD589855:MGJ589857 MPZ589855:MQF589857 MZV589855:NAB589857 NJR589855:NJX589857 NTN589855:NTT589857 ODJ589855:ODP589857 ONF589855:ONL589857 OXB589855:OXH589857 PGX589855:PHD589857 PQT589855:PQZ589857 QAP589855:QAV589857 QKL589855:QKR589857 QUH589855:QUN589857 RED589855:REJ589857 RNZ589855:ROF589857 RXV589855:RYB589857 SHR589855:SHX589857 SRN589855:SRT589857 TBJ589855:TBP589857 TLF589855:TLL589857 TVB589855:TVH589857 UEX589855:UFD589857 UOT589855:UOZ589857 UYP589855:UYV589857 VIL589855:VIR589857 VSH589855:VSN589857 WCD589855:WCJ589857 WLZ589855:WMF589857 WVV589855:WWB589857 N655391:T655393 JJ655391:JP655393 TF655391:TL655393 ADB655391:ADH655393 AMX655391:AND655393 AWT655391:AWZ655393 BGP655391:BGV655393 BQL655391:BQR655393 CAH655391:CAN655393 CKD655391:CKJ655393 CTZ655391:CUF655393 DDV655391:DEB655393 DNR655391:DNX655393 DXN655391:DXT655393 EHJ655391:EHP655393 ERF655391:ERL655393 FBB655391:FBH655393 FKX655391:FLD655393 FUT655391:FUZ655393 GEP655391:GEV655393 GOL655391:GOR655393 GYH655391:GYN655393 HID655391:HIJ655393 HRZ655391:HSF655393 IBV655391:ICB655393 ILR655391:ILX655393 IVN655391:IVT655393 JFJ655391:JFP655393 JPF655391:JPL655393 JZB655391:JZH655393 KIX655391:KJD655393 KST655391:KSZ655393 LCP655391:LCV655393 LML655391:LMR655393 LWH655391:LWN655393 MGD655391:MGJ655393 MPZ655391:MQF655393 MZV655391:NAB655393 NJR655391:NJX655393 NTN655391:NTT655393 ODJ655391:ODP655393 ONF655391:ONL655393 OXB655391:OXH655393 PGX655391:PHD655393 PQT655391:PQZ655393 QAP655391:QAV655393 QKL655391:QKR655393 QUH655391:QUN655393 RED655391:REJ655393 RNZ655391:ROF655393 RXV655391:RYB655393 SHR655391:SHX655393 SRN655391:SRT655393 TBJ655391:TBP655393 TLF655391:TLL655393 TVB655391:TVH655393 UEX655391:UFD655393 UOT655391:UOZ655393 UYP655391:UYV655393 VIL655391:VIR655393 VSH655391:VSN655393 WCD655391:WCJ655393 WLZ655391:WMF655393 WVV655391:WWB655393 N720927:T720929 JJ720927:JP720929 TF720927:TL720929 ADB720927:ADH720929 AMX720927:AND720929 AWT720927:AWZ720929 BGP720927:BGV720929 BQL720927:BQR720929 CAH720927:CAN720929 CKD720927:CKJ720929 CTZ720927:CUF720929 DDV720927:DEB720929 DNR720927:DNX720929 DXN720927:DXT720929 EHJ720927:EHP720929 ERF720927:ERL720929 FBB720927:FBH720929 FKX720927:FLD720929 FUT720927:FUZ720929 GEP720927:GEV720929 GOL720927:GOR720929 GYH720927:GYN720929 HID720927:HIJ720929 HRZ720927:HSF720929 IBV720927:ICB720929 ILR720927:ILX720929 IVN720927:IVT720929 JFJ720927:JFP720929 JPF720927:JPL720929 JZB720927:JZH720929 KIX720927:KJD720929 KST720927:KSZ720929 LCP720927:LCV720929 LML720927:LMR720929 LWH720927:LWN720929 MGD720927:MGJ720929 MPZ720927:MQF720929 MZV720927:NAB720929 NJR720927:NJX720929 NTN720927:NTT720929 ODJ720927:ODP720929 ONF720927:ONL720929 OXB720927:OXH720929 PGX720927:PHD720929 PQT720927:PQZ720929 QAP720927:QAV720929 QKL720927:QKR720929 QUH720927:QUN720929 RED720927:REJ720929 RNZ720927:ROF720929 RXV720927:RYB720929 SHR720927:SHX720929 SRN720927:SRT720929 TBJ720927:TBP720929 TLF720927:TLL720929 TVB720927:TVH720929 UEX720927:UFD720929 UOT720927:UOZ720929 UYP720927:UYV720929 VIL720927:VIR720929 VSH720927:VSN720929 WCD720927:WCJ720929 WLZ720927:WMF720929 WVV720927:WWB720929 N786463:T786465 JJ786463:JP786465 TF786463:TL786465 ADB786463:ADH786465 AMX786463:AND786465 AWT786463:AWZ786465 BGP786463:BGV786465 BQL786463:BQR786465 CAH786463:CAN786465 CKD786463:CKJ786465 CTZ786463:CUF786465 DDV786463:DEB786465 DNR786463:DNX786465 DXN786463:DXT786465 EHJ786463:EHP786465 ERF786463:ERL786465 FBB786463:FBH786465 FKX786463:FLD786465 FUT786463:FUZ786465 GEP786463:GEV786465 GOL786463:GOR786465 GYH786463:GYN786465 HID786463:HIJ786465 HRZ786463:HSF786465 IBV786463:ICB786465 ILR786463:ILX786465 IVN786463:IVT786465 JFJ786463:JFP786465 JPF786463:JPL786465 JZB786463:JZH786465 KIX786463:KJD786465 KST786463:KSZ786465 LCP786463:LCV786465 LML786463:LMR786465 LWH786463:LWN786465 MGD786463:MGJ786465 MPZ786463:MQF786465 MZV786463:NAB786465 NJR786463:NJX786465 NTN786463:NTT786465 ODJ786463:ODP786465 ONF786463:ONL786465 OXB786463:OXH786465 PGX786463:PHD786465 PQT786463:PQZ786465 QAP786463:QAV786465 QKL786463:QKR786465 QUH786463:QUN786465 RED786463:REJ786465 RNZ786463:ROF786465 RXV786463:RYB786465 SHR786463:SHX786465 SRN786463:SRT786465 TBJ786463:TBP786465 TLF786463:TLL786465 TVB786463:TVH786465 UEX786463:UFD786465 UOT786463:UOZ786465 UYP786463:UYV786465 VIL786463:VIR786465 VSH786463:VSN786465 WCD786463:WCJ786465 WLZ786463:WMF786465 WVV786463:WWB786465 N851999:T852001 JJ851999:JP852001 TF851999:TL852001 ADB851999:ADH852001 AMX851999:AND852001 AWT851999:AWZ852001 BGP851999:BGV852001 BQL851999:BQR852001 CAH851999:CAN852001 CKD851999:CKJ852001 CTZ851999:CUF852001 DDV851999:DEB852001 DNR851999:DNX852001 DXN851999:DXT852001 EHJ851999:EHP852001 ERF851999:ERL852001 FBB851999:FBH852001 FKX851999:FLD852001 FUT851999:FUZ852001 GEP851999:GEV852001 GOL851999:GOR852001 GYH851999:GYN852001 HID851999:HIJ852001 HRZ851999:HSF852001 IBV851999:ICB852001 ILR851999:ILX852001 IVN851999:IVT852001 JFJ851999:JFP852001 JPF851999:JPL852001 JZB851999:JZH852001 KIX851999:KJD852001 KST851999:KSZ852001 LCP851999:LCV852001 LML851999:LMR852001 LWH851999:LWN852001 MGD851999:MGJ852001 MPZ851999:MQF852001 MZV851999:NAB852001 NJR851999:NJX852001 NTN851999:NTT852001 ODJ851999:ODP852001 ONF851999:ONL852001 OXB851999:OXH852001 PGX851999:PHD852001 PQT851999:PQZ852001 QAP851999:QAV852001 QKL851999:QKR852001 QUH851999:QUN852001 RED851999:REJ852001 RNZ851999:ROF852001 RXV851999:RYB852001 SHR851999:SHX852001 SRN851999:SRT852001 TBJ851999:TBP852001 TLF851999:TLL852001 TVB851999:TVH852001 UEX851999:UFD852001 UOT851999:UOZ852001 UYP851999:UYV852001 VIL851999:VIR852001 VSH851999:VSN852001 WCD851999:WCJ852001 WLZ851999:WMF852001 WVV851999:WWB852001 N917535:T917537 JJ917535:JP917537 TF917535:TL917537 ADB917535:ADH917537 AMX917535:AND917537 AWT917535:AWZ917537 BGP917535:BGV917537 BQL917535:BQR917537 CAH917535:CAN917537 CKD917535:CKJ917537 CTZ917535:CUF917537 DDV917535:DEB917537 DNR917535:DNX917537 DXN917535:DXT917537 EHJ917535:EHP917537 ERF917535:ERL917537 FBB917535:FBH917537 FKX917535:FLD917537 FUT917535:FUZ917537 GEP917535:GEV917537 GOL917535:GOR917537 GYH917535:GYN917537 HID917535:HIJ917537 HRZ917535:HSF917537 IBV917535:ICB917537 ILR917535:ILX917537 IVN917535:IVT917537 JFJ917535:JFP917537 JPF917535:JPL917537 JZB917535:JZH917537 KIX917535:KJD917537 KST917535:KSZ917537 LCP917535:LCV917537 LML917535:LMR917537 LWH917535:LWN917537 MGD917535:MGJ917537 MPZ917535:MQF917537 MZV917535:NAB917537 NJR917535:NJX917537 NTN917535:NTT917537 ODJ917535:ODP917537 ONF917535:ONL917537 OXB917535:OXH917537 PGX917535:PHD917537 PQT917535:PQZ917537 QAP917535:QAV917537 QKL917535:QKR917537 QUH917535:QUN917537 RED917535:REJ917537 RNZ917535:ROF917537 RXV917535:RYB917537 SHR917535:SHX917537 SRN917535:SRT917537 TBJ917535:TBP917537 TLF917535:TLL917537 TVB917535:TVH917537 UEX917535:UFD917537 UOT917535:UOZ917537 UYP917535:UYV917537 VIL917535:VIR917537 VSH917535:VSN917537 WCD917535:WCJ917537 WLZ917535:WMF917537 WVV917535:WWB917537 N983071:T983073 JJ983071:JP983073 TF983071:TL983073 ADB983071:ADH983073 AMX983071:AND983073 AWT983071:AWZ983073 BGP983071:BGV983073 BQL983071:BQR983073 CAH983071:CAN983073 CKD983071:CKJ983073 CTZ983071:CUF983073 DDV983071:DEB983073 DNR983071:DNX983073 DXN983071:DXT983073 EHJ983071:EHP983073 ERF983071:ERL983073 FBB983071:FBH983073 FKX983071:FLD983073 FUT983071:FUZ983073 GEP983071:GEV983073 GOL983071:GOR983073 GYH983071:GYN983073 HID983071:HIJ983073 HRZ983071:HSF983073 IBV983071:ICB983073 ILR983071:ILX983073 IVN983071:IVT983073 JFJ983071:JFP983073 JPF983071:JPL983073 JZB983071:JZH983073 KIX983071:KJD983073 KST983071:KSZ983073 LCP983071:LCV983073 LML983071:LMR983073 LWH983071:LWN983073 MGD983071:MGJ983073 MPZ983071:MQF983073 MZV983071:NAB983073 NJR983071:NJX983073 NTN983071:NTT983073 ODJ983071:ODP983073 ONF983071:ONL983073 OXB983071:OXH983073 PGX983071:PHD983073 PQT983071:PQZ983073 QAP983071:QAV983073 QKL983071:QKR983073 QUH983071:QUN983073 RED983071:REJ983073 RNZ983071:ROF983073 RXV983071:RYB983073 SHR983071:SHX983073 SRN983071:SRT983073 TBJ983071:TBP983073 TLF983071:TLL983073 TVB983071:TVH983073 UEX983071:UFD983073 UOT983071:UOZ983073 UYP983071:UYV983073 VIL983071:VIR983073 VSH983071:VSN983073 WCD983071:WCJ983073 WLZ983071:WMF983073 WVV983071:WWB983073 S27:S30 JO27:JO30 TK27:TK30 ADG27:ADG30 ANC27:ANC30 AWY27:AWY30 BGU27:BGU30 BQQ27:BQQ30 CAM27:CAM30 CKI27:CKI30 CUE27:CUE30 DEA27:DEA30 DNW27:DNW30 DXS27:DXS30 EHO27:EHO30 ERK27:ERK30 FBG27:FBG30 FLC27:FLC30 FUY27:FUY30 GEU27:GEU30 GOQ27:GOQ30 GYM27:GYM30 HII27:HII30 HSE27:HSE30 ICA27:ICA30 ILW27:ILW30 IVS27:IVS30 JFO27:JFO30 JPK27:JPK30 JZG27:JZG30 KJC27:KJC30 KSY27:KSY30 LCU27:LCU30 LMQ27:LMQ30 LWM27:LWM30 MGI27:MGI30 MQE27:MQE30 NAA27:NAA30 NJW27:NJW30 NTS27:NTS30 ODO27:ODO30 ONK27:ONK30 OXG27:OXG30 PHC27:PHC30 PQY27:PQY30 QAU27:QAU30 QKQ27:QKQ30 QUM27:QUM30 REI27:REI30 ROE27:ROE30 RYA27:RYA30 SHW27:SHW30 SRS27:SRS30 TBO27:TBO30 TLK27:TLK30 TVG27:TVG30 UFC27:UFC30 UOY27:UOY30 UYU27:UYU30 VIQ27:VIQ30 VSM27:VSM30 WCI27:WCI30 WME27:WME30 WWA27:WWA30 S65563:S65566 JO65563:JO65566 TK65563:TK65566 ADG65563:ADG65566 ANC65563:ANC65566 AWY65563:AWY65566 BGU65563:BGU65566 BQQ65563:BQQ65566 CAM65563:CAM65566 CKI65563:CKI65566 CUE65563:CUE65566 DEA65563:DEA65566 DNW65563:DNW65566 DXS65563:DXS65566 EHO65563:EHO65566 ERK65563:ERK65566 FBG65563:FBG65566 FLC65563:FLC65566 FUY65563:FUY65566 GEU65563:GEU65566 GOQ65563:GOQ65566 GYM65563:GYM65566 HII65563:HII65566 HSE65563:HSE65566 ICA65563:ICA65566 ILW65563:ILW65566 IVS65563:IVS65566 JFO65563:JFO65566 JPK65563:JPK65566 JZG65563:JZG65566 KJC65563:KJC65566 KSY65563:KSY65566 LCU65563:LCU65566 LMQ65563:LMQ65566 LWM65563:LWM65566 MGI65563:MGI65566 MQE65563:MQE65566 NAA65563:NAA65566 NJW65563:NJW65566 NTS65563:NTS65566 ODO65563:ODO65566 ONK65563:ONK65566 OXG65563:OXG65566 PHC65563:PHC65566 PQY65563:PQY65566 QAU65563:QAU65566 QKQ65563:QKQ65566 QUM65563:QUM65566 REI65563:REI65566 ROE65563:ROE65566 RYA65563:RYA65566 SHW65563:SHW65566 SRS65563:SRS65566 TBO65563:TBO65566 TLK65563:TLK65566 TVG65563:TVG65566 UFC65563:UFC65566 UOY65563:UOY65566 UYU65563:UYU65566 VIQ65563:VIQ65566 VSM65563:VSM65566 WCI65563:WCI65566 WME65563:WME65566 WWA65563:WWA65566 S131099:S131102 JO131099:JO131102 TK131099:TK131102 ADG131099:ADG131102 ANC131099:ANC131102 AWY131099:AWY131102 BGU131099:BGU131102 BQQ131099:BQQ131102 CAM131099:CAM131102 CKI131099:CKI131102 CUE131099:CUE131102 DEA131099:DEA131102 DNW131099:DNW131102 DXS131099:DXS131102 EHO131099:EHO131102 ERK131099:ERK131102 FBG131099:FBG131102 FLC131099:FLC131102 FUY131099:FUY131102 GEU131099:GEU131102 GOQ131099:GOQ131102 GYM131099:GYM131102 HII131099:HII131102 HSE131099:HSE131102 ICA131099:ICA131102 ILW131099:ILW131102 IVS131099:IVS131102 JFO131099:JFO131102 JPK131099:JPK131102 JZG131099:JZG131102 KJC131099:KJC131102 KSY131099:KSY131102 LCU131099:LCU131102 LMQ131099:LMQ131102 LWM131099:LWM131102 MGI131099:MGI131102 MQE131099:MQE131102 NAA131099:NAA131102 NJW131099:NJW131102 NTS131099:NTS131102 ODO131099:ODO131102 ONK131099:ONK131102 OXG131099:OXG131102 PHC131099:PHC131102 PQY131099:PQY131102 QAU131099:QAU131102 QKQ131099:QKQ131102 QUM131099:QUM131102 REI131099:REI131102 ROE131099:ROE131102 RYA131099:RYA131102 SHW131099:SHW131102 SRS131099:SRS131102 TBO131099:TBO131102 TLK131099:TLK131102 TVG131099:TVG131102 UFC131099:UFC131102 UOY131099:UOY131102 UYU131099:UYU131102 VIQ131099:VIQ131102 VSM131099:VSM131102 WCI131099:WCI131102 WME131099:WME131102 WWA131099:WWA131102 S196635:S196638 JO196635:JO196638 TK196635:TK196638 ADG196635:ADG196638 ANC196635:ANC196638 AWY196635:AWY196638 BGU196635:BGU196638 BQQ196635:BQQ196638 CAM196635:CAM196638 CKI196635:CKI196638 CUE196635:CUE196638 DEA196635:DEA196638 DNW196635:DNW196638 DXS196635:DXS196638 EHO196635:EHO196638 ERK196635:ERK196638 FBG196635:FBG196638 FLC196635:FLC196638 FUY196635:FUY196638 GEU196635:GEU196638 GOQ196635:GOQ196638 GYM196635:GYM196638 HII196635:HII196638 HSE196635:HSE196638 ICA196635:ICA196638 ILW196635:ILW196638 IVS196635:IVS196638 JFO196635:JFO196638 JPK196635:JPK196638 JZG196635:JZG196638 KJC196635:KJC196638 KSY196635:KSY196638 LCU196635:LCU196638 LMQ196635:LMQ196638 LWM196635:LWM196638 MGI196635:MGI196638 MQE196635:MQE196638 NAA196635:NAA196638 NJW196635:NJW196638 NTS196635:NTS196638 ODO196635:ODO196638 ONK196635:ONK196638 OXG196635:OXG196638 PHC196635:PHC196638 PQY196635:PQY196638 QAU196635:QAU196638 QKQ196635:QKQ196638 QUM196635:QUM196638 REI196635:REI196638 ROE196635:ROE196638 RYA196635:RYA196638 SHW196635:SHW196638 SRS196635:SRS196638 TBO196635:TBO196638 TLK196635:TLK196638 TVG196635:TVG196638 UFC196635:UFC196638 UOY196635:UOY196638 UYU196635:UYU196638 VIQ196635:VIQ196638 VSM196635:VSM196638 WCI196635:WCI196638 WME196635:WME196638 WWA196635:WWA196638 S262171:S262174 JO262171:JO262174 TK262171:TK262174 ADG262171:ADG262174 ANC262171:ANC262174 AWY262171:AWY262174 BGU262171:BGU262174 BQQ262171:BQQ262174 CAM262171:CAM262174 CKI262171:CKI262174 CUE262171:CUE262174 DEA262171:DEA262174 DNW262171:DNW262174 DXS262171:DXS262174 EHO262171:EHO262174 ERK262171:ERK262174 FBG262171:FBG262174 FLC262171:FLC262174 FUY262171:FUY262174 GEU262171:GEU262174 GOQ262171:GOQ262174 GYM262171:GYM262174 HII262171:HII262174 HSE262171:HSE262174 ICA262171:ICA262174 ILW262171:ILW262174 IVS262171:IVS262174 JFO262171:JFO262174 JPK262171:JPK262174 JZG262171:JZG262174 KJC262171:KJC262174 KSY262171:KSY262174 LCU262171:LCU262174 LMQ262171:LMQ262174 LWM262171:LWM262174 MGI262171:MGI262174 MQE262171:MQE262174 NAA262171:NAA262174 NJW262171:NJW262174 NTS262171:NTS262174 ODO262171:ODO262174 ONK262171:ONK262174 OXG262171:OXG262174 PHC262171:PHC262174 PQY262171:PQY262174 QAU262171:QAU262174 QKQ262171:QKQ262174 QUM262171:QUM262174 REI262171:REI262174 ROE262171:ROE262174 RYA262171:RYA262174 SHW262171:SHW262174 SRS262171:SRS262174 TBO262171:TBO262174 TLK262171:TLK262174 TVG262171:TVG262174 UFC262171:UFC262174 UOY262171:UOY262174 UYU262171:UYU262174 VIQ262171:VIQ262174 VSM262171:VSM262174 WCI262171:WCI262174 WME262171:WME262174 WWA262171:WWA262174 S327707:S327710 JO327707:JO327710 TK327707:TK327710 ADG327707:ADG327710 ANC327707:ANC327710 AWY327707:AWY327710 BGU327707:BGU327710 BQQ327707:BQQ327710 CAM327707:CAM327710 CKI327707:CKI327710 CUE327707:CUE327710 DEA327707:DEA327710 DNW327707:DNW327710 DXS327707:DXS327710 EHO327707:EHO327710 ERK327707:ERK327710 FBG327707:FBG327710 FLC327707:FLC327710 FUY327707:FUY327710 GEU327707:GEU327710 GOQ327707:GOQ327710 GYM327707:GYM327710 HII327707:HII327710 HSE327707:HSE327710 ICA327707:ICA327710 ILW327707:ILW327710 IVS327707:IVS327710 JFO327707:JFO327710 JPK327707:JPK327710 JZG327707:JZG327710 KJC327707:KJC327710 KSY327707:KSY327710 LCU327707:LCU327710 LMQ327707:LMQ327710 LWM327707:LWM327710 MGI327707:MGI327710 MQE327707:MQE327710 NAA327707:NAA327710 NJW327707:NJW327710 NTS327707:NTS327710 ODO327707:ODO327710 ONK327707:ONK327710 OXG327707:OXG327710 PHC327707:PHC327710 PQY327707:PQY327710 QAU327707:QAU327710 QKQ327707:QKQ327710 QUM327707:QUM327710 REI327707:REI327710 ROE327707:ROE327710 RYA327707:RYA327710 SHW327707:SHW327710 SRS327707:SRS327710 TBO327707:TBO327710 TLK327707:TLK327710 TVG327707:TVG327710 UFC327707:UFC327710 UOY327707:UOY327710 UYU327707:UYU327710 VIQ327707:VIQ327710 VSM327707:VSM327710 WCI327707:WCI327710 WME327707:WME327710 WWA327707:WWA327710 S393243:S393246 JO393243:JO393246 TK393243:TK393246 ADG393243:ADG393246 ANC393243:ANC393246 AWY393243:AWY393246 BGU393243:BGU393246 BQQ393243:BQQ393246 CAM393243:CAM393246 CKI393243:CKI393246 CUE393243:CUE393246 DEA393243:DEA393246 DNW393243:DNW393246 DXS393243:DXS393246 EHO393243:EHO393246 ERK393243:ERK393246 FBG393243:FBG393246 FLC393243:FLC393246 FUY393243:FUY393246 GEU393243:GEU393246 GOQ393243:GOQ393246 GYM393243:GYM393246 HII393243:HII393246 HSE393243:HSE393246 ICA393243:ICA393246 ILW393243:ILW393246 IVS393243:IVS393246 JFO393243:JFO393246 JPK393243:JPK393246 JZG393243:JZG393246 KJC393243:KJC393246 KSY393243:KSY393246 LCU393243:LCU393246 LMQ393243:LMQ393246 LWM393243:LWM393246 MGI393243:MGI393246 MQE393243:MQE393246 NAA393243:NAA393246 NJW393243:NJW393246 NTS393243:NTS393246 ODO393243:ODO393246 ONK393243:ONK393246 OXG393243:OXG393246 PHC393243:PHC393246 PQY393243:PQY393246 QAU393243:QAU393246 QKQ393243:QKQ393246 QUM393243:QUM393246 REI393243:REI393246 ROE393243:ROE393246 RYA393243:RYA393246 SHW393243:SHW393246 SRS393243:SRS393246 TBO393243:TBO393246 TLK393243:TLK393246 TVG393243:TVG393246 UFC393243:UFC393246 UOY393243:UOY393246 UYU393243:UYU393246 VIQ393243:VIQ393246 VSM393243:VSM393246 WCI393243:WCI393246 WME393243:WME393246 WWA393243:WWA393246 S458779:S458782 JO458779:JO458782 TK458779:TK458782 ADG458779:ADG458782 ANC458779:ANC458782 AWY458779:AWY458782 BGU458779:BGU458782 BQQ458779:BQQ458782 CAM458779:CAM458782 CKI458779:CKI458782 CUE458779:CUE458782 DEA458779:DEA458782 DNW458779:DNW458782 DXS458779:DXS458782 EHO458779:EHO458782 ERK458779:ERK458782 FBG458779:FBG458782 FLC458779:FLC458782 FUY458779:FUY458782 GEU458779:GEU458782 GOQ458779:GOQ458782 GYM458779:GYM458782 HII458779:HII458782 HSE458779:HSE458782 ICA458779:ICA458782 ILW458779:ILW458782 IVS458779:IVS458782 JFO458779:JFO458782 JPK458779:JPK458782 JZG458779:JZG458782 KJC458779:KJC458782 KSY458779:KSY458782 LCU458779:LCU458782 LMQ458779:LMQ458782 LWM458779:LWM458782 MGI458779:MGI458782 MQE458779:MQE458782 NAA458779:NAA458782 NJW458779:NJW458782 NTS458779:NTS458782 ODO458779:ODO458782 ONK458779:ONK458782 OXG458779:OXG458782 PHC458779:PHC458782 PQY458779:PQY458782 QAU458779:QAU458782 QKQ458779:QKQ458782 QUM458779:QUM458782 REI458779:REI458782 ROE458779:ROE458782 RYA458779:RYA458782 SHW458779:SHW458782 SRS458779:SRS458782 TBO458779:TBO458782 TLK458779:TLK458782 TVG458779:TVG458782 UFC458779:UFC458782 UOY458779:UOY458782 UYU458779:UYU458782 VIQ458779:VIQ458782 VSM458779:VSM458782 WCI458779:WCI458782 WME458779:WME458782 WWA458779:WWA458782 S524315:S524318 JO524315:JO524318 TK524315:TK524318 ADG524315:ADG524318 ANC524315:ANC524318 AWY524315:AWY524318 BGU524315:BGU524318 BQQ524315:BQQ524318 CAM524315:CAM524318 CKI524315:CKI524318 CUE524315:CUE524318 DEA524315:DEA524318 DNW524315:DNW524318 DXS524315:DXS524318 EHO524315:EHO524318 ERK524315:ERK524318 FBG524315:FBG524318 FLC524315:FLC524318 FUY524315:FUY524318 GEU524315:GEU524318 GOQ524315:GOQ524318 GYM524315:GYM524318 HII524315:HII524318 HSE524315:HSE524318 ICA524315:ICA524318 ILW524315:ILW524318 IVS524315:IVS524318 JFO524315:JFO524318 JPK524315:JPK524318 JZG524315:JZG524318 KJC524315:KJC524318 KSY524315:KSY524318 LCU524315:LCU524318 LMQ524315:LMQ524318 LWM524315:LWM524318 MGI524315:MGI524318 MQE524315:MQE524318 NAA524315:NAA524318 NJW524315:NJW524318 NTS524315:NTS524318 ODO524315:ODO524318 ONK524315:ONK524318 OXG524315:OXG524318 PHC524315:PHC524318 PQY524315:PQY524318 QAU524315:QAU524318 QKQ524315:QKQ524318 QUM524315:QUM524318 REI524315:REI524318 ROE524315:ROE524318 RYA524315:RYA524318 SHW524315:SHW524318 SRS524315:SRS524318 TBO524315:TBO524318 TLK524315:TLK524318 TVG524315:TVG524318 UFC524315:UFC524318 UOY524315:UOY524318 UYU524315:UYU524318 VIQ524315:VIQ524318 VSM524315:VSM524318 WCI524315:WCI524318 WME524315:WME524318 WWA524315:WWA524318 S589851:S589854 JO589851:JO589854 TK589851:TK589854 ADG589851:ADG589854 ANC589851:ANC589854 AWY589851:AWY589854 BGU589851:BGU589854 BQQ589851:BQQ589854 CAM589851:CAM589854 CKI589851:CKI589854 CUE589851:CUE589854 DEA589851:DEA589854 DNW589851:DNW589854 DXS589851:DXS589854 EHO589851:EHO589854 ERK589851:ERK589854 FBG589851:FBG589854 FLC589851:FLC589854 FUY589851:FUY589854 GEU589851:GEU589854 GOQ589851:GOQ589854 GYM589851:GYM589854 HII589851:HII589854 HSE589851:HSE589854 ICA589851:ICA589854 ILW589851:ILW589854 IVS589851:IVS589854 JFO589851:JFO589854 JPK589851:JPK589854 JZG589851:JZG589854 KJC589851:KJC589854 KSY589851:KSY589854 LCU589851:LCU589854 LMQ589851:LMQ589854 LWM589851:LWM589854 MGI589851:MGI589854 MQE589851:MQE589854 NAA589851:NAA589854 NJW589851:NJW589854 NTS589851:NTS589854 ODO589851:ODO589854 ONK589851:ONK589854 OXG589851:OXG589854 PHC589851:PHC589854 PQY589851:PQY589854 QAU589851:QAU589854 QKQ589851:QKQ589854 QUM589851:QUM589854 REI589851:REI589854 ROE589851:ROE589854 RYA589851:RYA589854 SHW589851:SHW589854 SRS589851:SRS589854 TBO589851:TBO589854 TLK589851:TLK589854 TVG589851:TVG589854 UFC589851:UFC589854 UOY589851:UOY589854 UYU589851:UYU589854 VIQ589851:VIQ589854 VSM589851:VSM589854 WCI589851:WCI589854 WME589851:WME589854 WWA589851:WWA589854 S655387:S655390 JO655387:JO655390 TK655387:TK655390 ADG655387:ADG655390 ANC655387:ANC655390 AWY655387:AWY655390 BGU655387:BGU655390 BQQ655387:BQQ655390 CAM655387:CAM655390 CKI655387:CKI655390 CUE655387:CUE655390 DEA655387:DEA655390 DNW655387:DNW655390 DXS655387:DXS655390 EHO655387:EHO655390 ERK655387:ERK655390 FBG655387:FBG655390 FLC655387:FLC655390 FUY655387:FUY655390 GEU655387:GEU655390 GOQ655387:GOQ655390 GYM655387:GYM655390 HII655387:HII655390 HSE655387:HSE655390 ICA655387:ICA655390 ILW655387:ILW655390 IVS655387:IVS655390 JFO655387:JFO655390 JPK655387:JPK655390 JZG655387:JZG655390 KJC655387:KJC655390 KSY655387:KSY655390 LCU655387:LCU655390 LMQ655387:LMQ655390 LWM655387:LWM655390 MGI655387:MGI655390 MQE655387:MQE655390 NAA655387:NAA655390 NJW655387:NJW655390 NTS655387:NTS655390 ODO655387:ODO655390 ONK655387:ONK655390 OXG655387:OXG655390 PHC655387:PHC655390 PQY655387:PQY655390 QAU655387:QAU655390 QKQ655387:QKQ655390 QUM655387:QUM655390 REI655387:REI655390 ROE655387:ROE655390 RYA655387:RYA655390 SHW655387:SHW655390 SRS655387:SRS655390 TBO655387:TBO655390 TLK655387:TLK655390 TVG655387:TVG655390 UFC655387:UFC655390 UOY655387:UOY655390 UYU655387:UYU655390 VIQ655387:VIQ655390 VSM655387:VSM655390 WCI655387:WCI655390 WME655387:WME655390 WWA655387:WWA655390 S720923:S720926 JO720923:JO720926 TK720923:TK720926 ADG720923:ADG720926 ANC720923:ANC720926 AWY720923:AWY720926 BGU720923:BGU720926 BQQ720923:BQQ720926 CAM720923:CAM720926 CKI720923:CKI720926 CUE720923:CUE720926 DEA720923:DEA720926 DNW720923:DNW720926 DXS720923:DXS720926 EHO720923:EHO720926 ERK720923:ERK720926 FBG720923:FBG720926 FLC720923:FLC720926 FUY720923:FUY720926 GEU720923:GEU720926 GOQ720923:GOQ720926 GYM720923:GYM720926 HII720923:HII720926 HSE720923:HSE720926 ICA720923:ICA720926 ILW720923:ILW720926 IVS720923:IVS720926 JFO720923:JFO720926 JPK720923:JPK720926 JZG720923:JZG720926 KJC720923:KJC720926 KSY720923:KSY720926 LCU720923:LCU720926 LMQ720923:LMQ720926 LWM720923:LWM720926 MGI720923:MGI720926 MQE720923:MQE720926 NAA720923:NAA720926 NJW720923:NJW720926 NTS720923:NTS720926 ODO720923:ODO720926 ONK720923:ONK720926 OXG720923:OXG720926 PHC720923:PHC720926 PQY720923:PQY720926 QAU720923:QAU720926 QKQ720923:QKQ720926 QUM720923:QUM720926 REI720923:REI720926 ROE720923:ROE720926 RYA720923:RYA720926 SHW720923:SHW720926 SRS720923:SRS720926 TBO720923:TBO720926 TLK720923:TLK720926 TVG720923:TVG720926 UFC720923:UFC720926 UOY720923:UOY720926 UYU720923:UYU720926 VIQ720923:VIQ720926 VSM720923:VSM720926 WCI720923:WCI720926 WME720923:WME720926 WWA720923:WWA720926 S786459:S786462 JO786459:JO786462 TK786459:TK786462 ADG786459:ADG786462 ANC786459:ANC786462 AWY786459:AWY786462 BGU786459:BGU786462 BQQ786459:BQQ786462 CAM786459:CAM786462 CKI786459:CKI786462 CUE786459:CUE786462 DEA786459:DEA786462 DNW786459:DNW786462 DXS786459:DXS786462 EHO786459:EHO786462 ERK786459:ERK786462 FBG786459:FBG786462 FLC786459:FLC786462 FUY786459:FUY786462 GEU786459:GEU786462 GOQ786459:GOQ786462 GYM786459:GYM786462 HII786459:HII786462 HSE786459:HSE786462 ICA786459:ICA786462 ILW786459:ILW786462 IVS786459:IVS786462 JFO786459:JFO786462 JPK786459:JPK786462 JZG786459:JZG786462 KJC786459:KJC786462 KSY786459:KSY786462 LCU786459:LCU786462 LMQ786459:LMQ786462 LWM786459:LWM786462 MGI786459:MGI786462 MQE786459:MQE786462 NAA786459:NAA786462 NJW786459:NJW786462 NTS786459:NTS786462 ODO786459:ODO786462 ONK786459:ONK786462 OXG786459:OXG786462 PHC786459:PHC786462 PQY786459:PQY786462 QAU786459:QAU786462 QKQ786459:QKQ786462 QUM786459:QUM786462 REI786459:REI786462 ROE786459:ROE786462 RYA786459:RYA786462 SHW786459:SHW786462 SRS786459:SRS786462 TBO786459:TBO786462 TLK786459:TLK786462 TVG786459:TVG786462 UFC786459:UFC786462 UOY786459:UOY786462 UYU786459:UYU786462 VIQ786459:VIQ786462 VSM786459:VSM786462 WCI786459:WCI786462 WME786459:WME786462 WWA786459:WWA786462 S851995:S851998 JO851995:JO851998 TK851995:TK851998 ADG851995:ADG851998 ANC851995:ANC851998 AWY851995:AWY851998 BGU851995:BGU851998 BQQ851995:BQQ851998 CAM851995:CAM851998 CKI851995:CKI851998 CUE851995:CUE851998 DEA851995:DEA851998 DNW851995:DNW851998 DXS851995:DXS851998 EHO851995:EHO851998 ERK851995:ERK851998 FBG851995:FBG851998 FLC851995:FLC851998 FUY851995:FUY851998 GEU851995:GEU851998 GOQ851995:GOQ851998 GYM851995:GYM851998 HII851995:HII851998 HSE851995:HSE851998 ICA851995:ICA851998 ILW851995:ILW851998 IVS851995:IVS851998 JFO851995:JFO851998 JPK851995:JPK851998 JZG851995:JZG851998 KJC851995:KJC851998 KSY851995:KSY851998 LCU851995:LCU851998 LMQ851995:LMQ851998 LWM851995:LWM851998 MGI851995:MGI851998 MQE851995:MQE851998 NAA851995:NAA851998 NJW851995:NJW851998 NTS851995:NTS851998 ODO851995:ODO851998 ONK851995:ONK851998 OXG851995:OXG851998 PHC851995:PHC851998 PQY851995:PQY851998 QAU851995:QAU851998 QKQ851995:QKQ851998 QUM851995:QUM851998 REI851995:REI851998 ROE851995:ROE851998 RYA851995:RYA851998 SHW851995:SHW851998 SRS851995:SRS851998 TBO851995:TBO851998 TLK851995:TLK851998 TVG851995:TVG851998 UFC851995:UFC851998 UOY851995:UOY851998 UYU851995:UYU851998 VIQ851995:VIQ851998 VSM851995:VSM851998 WCI851995:WCI851998 WME851995:WME851998 WWA851995:WWA851998 S917531:S917534 JO917531:JO917534 TK917531:TK917534 ADG917531:ADG917534 ANC917531:ANC917534 AWY917531:AWY917534 BGU917531:BGU917534 BQQ917531:BQQ917534 CAM917531:CAM917534 CKI917531:CKI917534 CUE917531:CUE917534 DEA917531:DEA917534 DNW917531:DNW917534 DXS917531:DXS917534 EHO917531:EHO917534 ERK917531:ERK917534 FBG917531:FBG917534 FLC917531:FLC917534 FUY917531:FUY917534 GEU917531:GEU917534 GOQ917531:GOQ917534 GYM917531:GYM917534 HII917531:HII917534 HSE917531:HSE917534 ICA917531:ICA917534 ILW917531:ILW917534 IVS917531:IVS917534 JFO917531:JFO917534 JPK917531:JPK917534 JZG917531:JZG917534 KJC917531:KJC917534 KSY917531:KSY917534 LCU917531:LCU917534 LMQ917531:LMQ917534 LWM917531:LWM917534 MGI917531:MGI917534 MQE917531:MQE917534 NAA917531:NAA917534 NJW917531:NJW917534 NTS917531:NTS917534 ODO917531:ODO917534 ONK917531:ONK917534 OXG917531:OXG917534 PHC917531:PHC917534 PQY917531:PQY917534 QAU917531:QAU917534 QKQ917531:QKQ917534 QUM917531:QUM917534 REI917531:REI917534 ROE917531:ROE917534 RYA917531:RYA917534 SHW917531:SHW917534 SRS917531:SRS917534 TBO917531:TBO917534 TLK917531:TLK917534 TVG917531:TVG917534 UFC917531:UFC917534 UOY917531:UOY917534 UYU917531:UYU917534 VIQ917531:VIQ917534 VSM917531:VSM917534 WCI917531:WCI917534 WME917531:WME917534 WWA917531:WWA917534 S983067:S983070 JO983067:JO983070 TK983067:TK983070 ADG983067:ADG983070 ANC983067:ANC983070 AWY983067:AWY983070 BGU983067:BGU983070 BQQ983067:BQQ983070 CAM983067:CAM983070 CKI983067:CKI983070 CUE983067:CUE983070 DEA983067:DEA983070 DNW983067:DNW983070 DXS983067:DXS983070 EHO983067:EHO983070 ERK983067:ERK983070 FBG983067:FBG983070 FLC983067:FLC983070 FUY983067:FUY983070 GEU983067:GEU983070 GOQ983067:GOQ983070 GYM983067:GYM983070 HII983067:HII983070 HSE983067:HSE983070 ICA983067:ICA983070 ILW983067:ILW983070 IVS983067:IVS983070 JFO983067:JFO983070 JPK983067:JPK983070 JZG983067:JZG983070 KJC983067:KJC983070 KSY983067:KSY983070 LCU983067:LCU983070 LMQ983067:LMQ983070 LWM983067:LWM983070 MGI983067:MGI983070 MQE983067:MQE983070 NAA983067:NAA983070 NJW983067:NJW983070 NTS983067:NTS983070 ODO983067:ODO983070 ONK983067:ONK983070 OXG983067:OXG983070 PHC983067:PHC983070 PQY983067:PQY983070 QAU983067:QAU983070 QKQ983067:QKQ983070 QUM983067:QUM983070 REI983067:REI983070 ROE983067:ROE983070 RYA983067:RYA983070 SHW983067:SHW983070 SRS983067:SRS983070 TBO983067:TBO983070 TLK983067:TLK983070 TVG983067:TVG983070 UFC983067:UFC983070 UOY983067:UOY983070 UYU983067:UYU983070 VIQ983067:VIQ983070 VSM983067:VSM983070 WCI983067:WCI983070 WME983067:WME983070 WWA983067:WWA983070 N27:O30 JJ27:JK30 TF27:TG30 ADB27:ADC30 AMX27:AMY30 AWT27:AWU30 BGP27:BGQ30 BQL27:BQM30 CAH27:CAI30 CKD27:CKE30 CTZ27:CUA30 DDV27:DDW30 DNR27:DNS30 DXN27:DXO30 EHJ27:EHK30 ERF27:ERG30 FBB27:FBC30 FKX27:FKY30 FUT27:FUU30 GEP27:GEQ30 GOL27:GOM30 GYH27:GYI30 HID27:HIE30 HRZ27:HSA30 IBV27:IBW30 ILR27:ILS30 IVN27:IVO30 JFJ27:JFK30 JPF27:JPG30 JZB27:JZC30 KIX27:KIY30 KST27:KSU30 LCP27:LCQ30 LML27:LMM30 LWH27:LWI30 MGD27:MGE30 MPZ27:MQA30 MZV27:MZW30 NJR27:NJS30 NTN27:NTO30 ODJ27:ODK30 ONF27:ONG30 OXB27:OXC30 PGX27:PGY30 PQT27:PQU30 QAP27:QAQ30 QKL27:QKM30 QUH27:QUI30 RED27:REE30 RNZ27:ROA30 RXV27:RXW30 SHR27:SHS30 SRN27:SRO30 TBJ27:TBK30 TLF27:TLG30 TVB27:TVC30 UEX27:UEY30 UOT27:UOU30 UYP27:UYQ30 VIL27:VIM30 VSH27:VSI30 WCD27:WCE30 WLZ27:WMA30 WVV27:WVW30 N65563:O65566 JJ65563:JK65566 TF65563:TG65566 ADB65563:ADC65566 AMX65563:AMY65566 AWT65563:AWU65566 BGP65563:BGQ65566 BQL65563:BQM65566 CAH65563:CAI65566 CKD65563:CKE65566 CTZ65563:CUA65566 DDV65563:DDW65566 DNR65563:DNS65566 DXN65563:DXO65566 EHJ65563:EHK65566 ERF65563:ERG65566 FBB65563:FBC65566 FKX65563:FKY65566 FUT65563:FUU65566 GEP65563:GEQ65566 GOL65563:GOM65566 GYH65563:GYI65566 HID65563:HIE65566 HRZ65563:HSA65566 IBV65563:IBW65566 ILR65563:ILS65566 IVN65563:IVO65566 JFJ65563:JFK65566 JPF65563:JPG65566 JZB65563:JZC65566 KIX65563:KIY65566 KST65563:KSU65566 LCP65563:LCQ65566 LML65563:LMM65566 LWH65563:LWI65566 MGD65563:MGE65566 MPZ65563:MQA65566 MZV65563:MZW65566 NJR65563:NJS65566 NTN65563:NTO65566 ODJ65563:ODK65566 ONF65563:ONG65566 OXB65563:OXC65566 PGX65563:PGY65566 PQT65563:PQU65566 QAP65563:QAQ65566 QKL65563:QKM65566 QUH65563:QUI65566 RED65563:REE65566 RNZ65563:ROA65566 RXV65563:RXW65566 SHR65563:SHS65566 SRN65563:SRO65566 TBJ65563:TBK65566 TLF65563:TLG65566 TVB65563:TVC65566 UEX65563:UEY65566 UOT65563:UOU65566 UYP65563:UYQ65566 VIL65563:VIM65566 VSH65563:VSI65566 WCD65563:WCE65566 WLZ65563:WMA65566 WVV65563:WVW65566 N131099:O131102 JJ131099:JK131102 TF131099:TG131102 ADB131099:ADC131102 AMX131099:AMY131102 AWT131099:AWU131102 BGP131099:BGQ131102 BQL131099:BQM131102 CAH131099:CAI131102 CKD131099:CKE131102 CTZ131099:CUA131102 DDV131099:DDW131102 DNR131099:DNS131102 DXN131099:DXO131102 EHJ131099:EHK131102 ERF131099:ERG131102 FBB131099:FBC131102 FKX131099:FKY131102 FUT131099:FUU131102 GEP131099:GEQ131102 GOL131099:GOM131102 GYH131099:GYI131102 HID131099:HIE131102 HRZ131099:HSA131102 IBV131099:IBW131102 ILR131099:ILS131102 IVN131099:IVO131102 JFJ131099:JFK131102 JPF131099:JPG131102 JZB131099:JZC131102 KIX131099:KIY131102 KST131099:KSU131102 LCP131099:LCQ131102 LML131099:LMM131102 LWH131099:LWI131102 MGD131099:MGE131102 MPZ131099:MQA131102 MZV131099:MZW131102 NJR131099:NJS131102 NTN131099:NTO131102 ODJ131099:ODK131102 ONF131099:ONG131102 OXB131099:OXC131102 PGX131099:PGY131102 PQT131099:PQU131102 QAP131099:QAQ131102 QKL131099:QKM131102 QUH131099:QUI131102 RED131099:REE131102 RNZ131099:ROA131102 RXV131099:RXW131102 SHR131099:SHS131102 SRN131099:SRO131102 TBJ131099:TBK131102 TLF131099:TLG131102 TVB131099:TVC131102 UEX131099:UEY131102 UOT131099:UOU131102 UYP131099:UYQ131102 VIL131099:VIM131102 VSH131099:VSI131102 WCD131099:WCE131102 WLZ131099:WMA131102 WVV131099:WVW131102 N196635:O196638 JJ196635:JK196638 TF196635:TG196638 ADB196635:ADC196638 AMX196635:AMY196638 AWT196635:AWU196638 BGP196635:BGQ196638 BQL196635:BQM196638 CAH196635:CAI196638 CKD196635:CKE196638 CTZ196635:CUA196638 DDV196635:DDW196638 DNR196635:DNS196638 DXN196635:DXO196638 EHJ196635:EHK196638 ERF196635:ERG196638 FBB196635:FBC196638 FKX196635:FKY196638 FUT196635:FUU196638 GEP196635:GEQ196638 GOL196635:GOM196638 GYH196635:GYI196638 HID196635:HIE196638 HRZ196635:HSA196638 IBV196635:IBW196638 ILR196635:ILS196638 IVN196635:IVO196638 JFJ196635:JFK196638 JPF196635:JPG196638 JZB196635:JZC196638 KIX196635:KIY196638 KST196635:KSU196638 LCP196635:LCQ196638 LML196635:LMM196638 LWH196635:LWI196638 MGD196635:MGE196638 MPZ196635:MQA196638 MZV196635:MZW196638 NJR196635:NJS196638 NTN196635:NTO196638 ODJ196635:ODK196638 ONF196635:ONG196638 OXB196635:OXC196638 PGX196635:PGY196638 PQT196635:PQU196638 QAP196635:QAQ196638 QKL196635:QKM196638 QUH196635:QUI196638 RED196635:REE196638 RNZ196635:ROA196638 RXV196635:RXW196638 SHR196635:SHS196638 SRN196635:SRO196638 TBJ196635:TBK196638 TLF196635:TLG196638 TVB196635:TVC196638 UEX196635:UEY196638 UOT196635:UOU196638 UYP196635:UYQ196638 VIL196635:VIM196638 VSH196635:VSI196638 WCD196635:WCE196638 WLZ196635:WMA196638 WVV196635:WVW196638 N262171:O262174 JJ262171:JK262174 TF262171:TG262174 ADB262171:ADC262174 AMX262171:AMY262174 AWT262171:AWU262174 BGP262171:BGQ262174 BQL262171:BQM262174 CAH262171:CAI262174 CKD262171:CKE262174 CTZ262171:CUA262174 DDV262171:DDW262174 DNR262171:DNS262174 DXN262171:DXO262174 EHJ262171:EHK262174 ERF262171:ERG262174 FBB262171:FBC262174 FKX262171:FKY262174 FUT262171:FUU262174 GEP262171:GEQ262174 GOL262171:GOM262174 GYH262171:GYI262174 HID262171:HIE262174 HRZ262171:HSA262174 IBV262171:IBW262174 ILR262171:ILS262174 IVN262171:IVO262174 JFJ262171:JFK262174 JPF262171:JPG262174 JZB262171:JZC262174 KIX262171:KIY262174 KST262171:KSU262174 LCP262171:LCQ262174 LML262171:LMM262174 LWH262171:LWI262174 MGD262171:MGE262174 MPZ262171:MQA262174 MZV262171:MZW262174 NJR262171:NJS262174 NTN262171:NTO262174 ODJ262171:ODK262174 ONF262171:ONG262174 OXB262171:OXC262174 PGX262171:PGY262174 PQT262171:PQU262174 QAP262171:QAQ262174 QKL262171:QKM262174 QUH262171:QUI262174 RED262171:REE262174 RNZ262171:ROA262174 RXV262171:RXW262174 SHR262171:SHS262174 SRN262171:SRO262174 TBJ262171:TBK262174 TLF262171:TLG262174 TVB262171:TVC262174 UEX262171:UEY262174 UOT262171:UOU262174 UYP262171:UYQ262174 VIL262171:VIM262174 VSH262171:VSI262174 WCD262171:WCE262174 WLZ262171:WMA262174 WVV262171:WVW262174 N327707:O327710 JJ327707:JK327710 TF327707:TG327710 ADB327707:ADC327710 AMX327707:AMY327710 AWT327707:AWU327710 BGP327707:BGQ327710 BQL327707:BQM327710 CAH327707:CAI327710 CKD327707:CKE327710 CTZ327707:CUA327710 DDV327707:DDW327710 DNR327707:DNS327710 DXN327707:DXO327710 EHJ327707:EHK327710 ERF327707:ERG327710 FBB327707:FBC327710 FKX327707:FKY327710 FUT327707:FUU327710 GEP327707:GEQ327710 GOL327707:GOM327710 GYH327707:GYI327710 HID327707:HIE327710 HRZ327707:HSA327710 IBV327707:IBW327710 ILR327707:ILS327710 IVN327707:IVO327710 JFJ327707:JFK327710 JPF327707:JPG327710 JZB327707:JZC327710 KIX327707:KIY327710 KST327707:KSU327710 LCP327707:LCQ327710 LML327707:LMM327710 LWH327707:LWI327710 MGD327707:MGE327710 MPZ327707:MQA327710 MZV327707:MZW327710 NJR327707:NJS327710 NTN327707:NTO327710 ODJ327707:ODK327710 ONF327707:ONG327710 OXB327707:OXC327710 PGX327707:PGY327710 PQT327707:PQU327710 QAP327707:QAQ327710 QKL327707:QKM327710 QUH327707:QUI327710 RED327707:REE327710 RNZ327707:ROA327710 RXV327707:RXW327710 SHR327707:SHS327710 SRN327707:SRO327710 TBJ327707:TBK327710 TLF327707:TLG327710 TVB327707:TVC327710 UEX327707:UEY327710 UOT327707:UOU327710 UYP327707:UYQ327710 VIL327707:VIM327710 VSH327707:VSI327710 WCD327707:WCE327710 WLZ327707:WMA327710 WVV327707:WVW327710 N393243:O393246 JJ393243:JK393246 TF393243:TG393246 ADB393243:ADC393246 AMX393243:AMY393246 AWT393243:AWU393246 BGP393243:BGQ393246 BQL393243:BQM393246 CAH393243:CAI393246 CKD393243:CKE393246 CTZ393243:CUA393246 DDV393243:DDW393246 DNR393243:DNS393246 DXN393243:DXO393246 EHJ393243:EHK393246 ERF393243:ERG393246 FBB393243:FBC393246 FKX393243:FKY393246 FUT393243:FUU393246 GEP393243:GEQ393246 GOL393243:GOM393246 GYH393243:GYI393246 HID393243:HIE393246 HRZ393243:HSA393246 IBV393243:IBW393246 ILR393243:ILS393246 IVN393243:IVO393246 JFJ393243:JFK393246 JPF393243:JPG393246 JZB393243:JZC393246 KIX393243:KIY393246 KST393243:KSU393246 LCP393243:LCQ393246 LML393243:LMM393246 LWH393243:LWI393246 MGD393243:MGE393246 MPZ393243:MQA393246 MZV393243:MZW393246 NJR393243:NJS393246 NTN393243:NTO393246 ODJ393243:ODK393246 ONF393243:ONG393246 OXB393243:OXC393246 PGX393243:PGY393246 PQT393243:PQU393246 QAP393243:QAQ393246 QKL393243:QKM393246 QUH393243:QUI393246 RED393243:REE393246 RNZ393243:ROA393246 RXV393243:RXW393246 SHR393243:SHS393246 SRN393243:SRO393246 TBJ393243:TBK393246 TLF393243:TLG393246 TVB393243:TVC393246 UEX393243:UEY393246 UOT393243:UOU393246 UYP393243:UYQ393246 VIL393243:VIM393246 VSH393243:VSI393246 WCD393243:WCE393246 WLZ393243:WMA393246 WVV393243:WVW393246 N458779:O458782 JJ458779:JK458782 TF458779:TG458782 ADB458779:ADC458782 AMX458779:AMY458782 AWT458779:AWU458782 BGP458779:BGQ458782 BQL458779:BQM458782 CAH458779:CAI458782 CKD458779:CKE458782 CTZ458779:CUA458782 DDV458779:DDW458782 DNR458779:DNS458782 DXN458779:DXO458782 EHJ458779:EHK458782 ERF458779:ERG458782 FBB458779:FBC458782 FKX458779:FKY458782 FUT458779:FUU458782 GEP458779:GEQ458782 GOL458779:GOM458782 GYH458779:GYI458782 HID458779:HIE458782 HRZ458779:HSA458782 IBV458779:IBW458782 ILR458779:ILS458782 IVN458779:IVO458782 JFJ458779:JFK458782 JPF458779:JPG458782 JZB458779:JZC458782 KIX458779:KIY458782 KST458779:KSU458782 LCP458779:LCQ458782 LML458779:LMM458782 LWH458779:LWI458782 MGD458779:MGE458782 MPZ458779:MQA458782 MZV458779:MZW458782 NJR458779:NJS458782 NTN458779:NTO458782 ODJ458779:ODK458782 ONF458779:ONG458782 OXB458779:OXC458782 PGX458779:PGY458782 PQT458779:PQU458782 QAP458779:QAQ458782 QKL458779:QKM458782 QUH458779:QUI458782 RED458779:REE458782 RNZ458779:ROA458782 RXV458779:RXW458782 SHR458779:SHS458782 SRN458779:SRO458782 TBJ458779:TBK458782 TLF458779:TLG458782 TVB458779:TVC458782 UEX458779:UEY458782 UOT458779:UOU458782 UYP458779:UYQ458782 VIL458779:VIM458782 VSH458779:VSI458782 WCD458779:WCE458782 WLZ458779:WMA458782 WVV458779:WVW458782 N524315:O524318 JJ524315:JK524318 TF524315:TG524318 ADB524315:ADC524318 AMX524315:AMY524318 AWT524315:AWU524318 BGP524315:BGQ524318 BQL524315:BQM524318 CAH524315:CAI524318 CKD524315:CKE524318 CTZ524315:CUA524318 DDV524315:DDW524318 DNR524315:DNS524318 DXN524315:DXO524318 EHJ524315:EHK524318 ERF524315:ERG524318 FBB524315:FBC524318 FKX524315:FKY524318 FUT524315:FUU524318 GEP524315:GEQ524318 GOL524315:GOM524318 GYH524315:GYI524318 HID524315:HIE524318 HRZ524315:HSA524318 IBV524315:IBW524318 ILR524315:ILS524318 IVN524315:IVO524318 JFJ524315:JFK524318 JPF524315:JPG524318 JZB524315:JZC524318 KIX524315:KIY524318 KST524315:KSU524318 LCP524315:LCQ524318 LML524315:LMM524318 LWH524315:LWI524318 MGD524315:MGE524318 MPZ524315:MQA524318 MZV524315:MZW524318 NJR524315:NJS524318 NTN524315:NTO524318 ODJ524315:ODK524318 ONF524315:ONG524318 OXB524315:OXC524318 PGX524315:PGY524318 PQT524315:PQU524318 QAP524315:QAQ524318 QKL524315:QKM524318 QUH524315:QUI524318 RED524315:REE524318 RNZ524315:ROA524318 RXV524315:RXW524318 SHR524315:SHS524318 SRN524315:SRO524318 TBJ524315:TBK524318 TLF524315:TLG524318 TVB524315:TVC524318 UEX524315:UEY524318 UOT524315:UOU524318 UYP524315:UYQ524318 VIL524315:VIM524318 VSH524315:VSI524318 WCD524315:WCE524318 WLZ524315:WMA524318 WVV524315:WVW524318 N589851:O589854 JJ589851:JK589854 TF589851:TG589854 ADB589851:ADC589854 AMX589851:AMY589854 AWT589851:AWU589854 BGP589851:BGQ589854 BQL589851:BQM589854 CAH589851:CAI589854 CKD589851:CKE589854 CTZ589851:CUA589854 DDV589851:DDW589854 DNR589851:DNS589854 DXN589851:DXO589854 EHJ589851:EHK589854 ERF589851:ERG589854 FBB589851:FBC589854 FKX589851:FKY589854 FUT589851:FUU589854 GEP589851:GEQ589854 GOL589851:GOM589854 GYH589851:GYI589854 HID589851:HIE589854 HRZ589851:HSA589854 IBV589851:IBW589854 ILR589851:ILS589854 IVN589851:IVO589854 JFJ589851:JFK589854 JPF589851:JPG589854 JZB589851:JZC589854 KIX589851:KIY589854 KST589851:KSU589854 LCP589851:LCQ589854 LML589851:LMM589854 LWH589851:LWI589854 MGD589851:MGE589854 MPZ589851:MQA589854 MZV589851:MZW589854 NJR589851:NJS589854 NTN589851:NTO589854 ODJ589851:ODK589854 ONF589851:ONG589854 OXB589851:OXC589854 PGX589851:PGY589854 PQT589851:PQU589854 QAP589851:QAQ589854 QKL589851:QKM589854 QUH589851:QUI589854 RED589851:REE589854 RNZ589851:ROA589854 RXV589851:RXW589854 SHR589851:SHS589854 SRN589851:SRO589854 TBJ589851:TBK589854 TLF589851:TLG589854 TVB589851:TVC589854 UEX589851:UEY589854 UOT589851:UOU589854 UYP589851:UYQ589854 VIL589851:VIM589854 VSH589851:VSI589854 WCD589851:WCE589854 WLZ589851:WMA589854 WVV589851:WVW589854 N655387:O655390 JJ655387:JK655390 TF655387:TG655390 ADB655387:ADC655390 AMX655387:AMY655390 AWT655387:AWU655390 BGP655387:BGQ655390 BQL655387:BQM655390 CAH655387:CAI655390 CKD655387:CKE655390 CTZ655387:CUA655390 DDV655387:DDW655390 DNR655387:DNS655390 DXN655387:DXO655390 EHJ655387:EHK655390 ERF655387:ERG655390 FBB655387:FBC655390 FKX655387:FKY655390 FUT655387:FUU655390 GEP655387:GEQ655390 GOL655387:GOM655390 GYH655387:GYI655390 HID655387:HIE655390 HRZ655387:HSA655390 IBV655387:IBW655390 ILR655387:ILS655390 IVN655387:IVO655390 JFJ655387:JFK655390 JPF655387:JPG655390 JZB655387:JZC655390 KIX655387:KIY655390 KST655387:KSU655390 LCP655387:LCQ655390 LML655387:LMM655390 LWH655387:LWI655390 MGD655387:MGE655390 MPZ655387:MQA655390 MZV655387:MZW655390 NJR655387:NJS655390 NTN655387:NTO655390 ODJ655387:ODK655390 ONF655387:ONG655390 OXB655387:OXC655390 PGX655387:PGY655390 PQT655387:PQU655390 QAP655387:QAQ655390 QKL655387:QKM655390 QUH655387:QUI655390 RED655387:REE655390 RNZ655387:ROA655390 RXV655387:RXW655390 SHR655387:SHS655390 SRN655387:SRO655390 TBJ655387:TBK655390 TLF655387:TLG655390 TVB655387:TVC655390 UEX655387:UEY655390 UOT655387:UOU655390 UYP655387:UYQ655390 VIL655387:VIM655390 VSH655387:VSI655390 WCD655387:WCE655390 WLZ655387:WMA655390 WVV655387:WVW655390 N720923:O720926 JJ720923:JK720926 TF720923:TG720926 ADB720923:ADC720926 AMX720923:AMY720926 AWT720923:AWU720926 BGP720923:BGQ720926 BQL720923:BQM720926 CAH720923:CAI720926 CKD720923:CKE720926 CTZ720923:CUA720926 DDV720923:DDW720926 DNR720923:DNS720926 DXN720923:DXO720926 EHJ720923:EHK720926 ERF720923:ERG720926 FBB720923:FBC720926 FKX720923:FKY720926 FUT720923:FUU720926 GEP720923:GEQ720926 GOL720923:GOM720926 GYH720923:GYI720926 HID720923:HIE720926 HRZ720923:HSA720926 IBV720923:IBW720926 ILR720923:ILS720926 IVN720923:IVO720926 JFJ720923:JFK720926 JPF720923:JPG720926 JZB720923:JZC720926 KIX720923:KIY720926 KST720923:KSU720926 LCP720923:LCQ720926 LML720923:LMM720926 LWH720923:LWI720926 MGD720923:MGE720926 MPZ720923:MQA720926 MZV720923:MZW720926 NJR720923:NJS720926 NTN720923:NTO720926 ODJ720923:ODK720926 ONF720923:ONG720926 OXB720923:OXC720926 PGX720923:PGY720926 PQT720923:PQU720926 QAP720923:QAQ720926 QKL720923:QKM720926 QUH720923:QUI720926 RED720923:REE720926 RNZ720923:ROA720926 RXV720923:RXW720926 SHR720923:SHS720926 SRN720923:SRO720926 TBJ720923:TBK720926 TLF720923:TLG720926 TVB720923:TVC720926 UEX720923:UEY720926 UOT720923:UOU720926 UYP720923:UYQ720926 VIL720923:VIM720926 VSH720923:VSI720926 WCD720923:WCE720926 WLZ720923:WMA720926 WVV720923:WVW720926 N786459:O786462 JJ786459:JK786462 TF786459:TG786462 ADB786459:ADC786462 AMX786459:AMY786462 AWT786459:AWU786462 BGP786459:BGQ786462 BQL786459:BQM786462 CAH786459:CAI786462 CKD786459:CKE786462 CTZ786459:CUA786462 DDV786459:DDW786462 DNR786459:DNS786462 DXN786459:DXO786462 EHJ786459:EHK786462 ERF786459:ERG786462 FBB786459:FBC786462 FKX786459:FKY786462 FUT786459:FUU786462 GEP786459:GEQ786462 GOL786459:GOM786462 GYH786459:GYI786462 HID786459:HIE786462 HRZ786459:HSA786462 IBV786459:IBW786462 ILR786459:ILS786462 IVN786459:IVO786462 JFJ786459:JFK786462 JPF786459:JPG786462 JZB786459:JZC786462 KIX786459:KIY786462 KST786459:KSU786462 LCP786459:LCQ786462 LML786459:LMM786462 LWH786459:LWI786462 MGD786459:MGE786462 MPZ786459:MQA786462 MZV786459:MZW786462 NJR786459:NJS786462 NTN786459:NTO786462 ODJ786459:ODK786462 ONF786459:ONG786462 OXB786459:OXC786462 PGX786459:PGY786462 PQT786459:PQU786462 QAP786459:QAQ786462 QKL786459:QKM786462 QUH786459:QUI786462 RED786459:REE786462 RNZ786459:ROA786462 RXV786459:RXW786462 SHR786459:SHS786462 SRN786459:SRO786462 TBJ786459:TBK786462 TLF786459:TLG786462 TVB786459:TVC786462 UEX786459:UEY786462 UOT786459:UOU786462 UYP786459:UYQ786462 VIL786459:VIM786462 VSH786459:VSI786462 WCD786459:WCE786462 WLZ786459:WMA786462 WVV786459:WVW786462 N851995:O851998 JJ851995:JK851998 TF851995:TG851998 ADB851995:ADC851998 AMX851995:AMY851998 AWT851995:AWU851998 BGP851995:BGQ851998 BQL851995:BQM851998 CAH851995:CAI851998 CKD851995:CKE851998 CTZ851995:CUA851998 DDV851995:DDW851998 DNR851995:DNS851998 DXN851995:DXO851998 EHJ851995:EHK851998 ERF851995:ERG851998 FBB851995:FBC851998 FKX851995:FKY851998 FUT851995:FUU851998 GEP851995:GEQ851998 GOL851995:GOM851998 GYH851995:GYI851998 HID851995:HIE851998 HRZ851995:HSA851998 IBV851995:IBW851998 ILR851995:ILS851998 IVN851995:IVO851998 JFJ851995:JFK851998 JPF851995:JPG851998 JZB851995:JZC851998 KIX851995:KIY851998 KST851995:KSU851998 LCP851995:LCQ851998 LML851995:LMM851998 LWH851995:LWI851998 MGD851995:MGE851998 MPZ851995:MQA851998 MZV851995:MZW851998 NJR851995:NJS851998 NTN851995:NTO851998 ODJ851995:ODK851998 ONF851995:ONG851998 OXB851995:OXC851998 PGX851995:PGY851998 PQT851995:PQU851998 QAP851995:QAQ851998 QKL851995:QKM851998 QUH851995:QUI851998 RED851995:REE851998 RNZ851995:ROA851998 RXV851995:RXW851998 SHR851995:SHS851998 SRN851995:SRO851998 TBJ851995:TBK851998 TLF851995:TLG851998 TVB851995:TVC851998 UEX851995:UEY851998 UOT851995:UOU851998 UYP851995:UYQ851998 VIL851995:VIM851998 VSH851995:VSI851998 WCD851995:WCE851998 WLZ851995:WMA851998 WVV851995:WVW851998 N917531:O917534 JJ917531:JK917534 TF917531:TG917534 ADB917531:ADC917534 AMX917531:AMY917534 AWT917531:AWU917534 BGP917531:BGQ917534 BQL917531:BQM917534 CAH917531:CAI917534 CKD917531:CKE917534 CTZ917531:CUA917534 DDV917531:DDW917534 DNR917531:DNS917534 DXN917531:DXO917534 EHJ917531:EHK917534 ERF917531:ERG917534 FBB917531:FBC917534 FKX917531:FKY917534 FUT917531:FUU917534 GEP917531:GEQ917534 GOL917531:GOM917534 GYH917531:GYI917534 HID917531:HIE917534 HRZ917531:HSA917534 IBV917531:IBW917534 ILR917531:ILS917534 IVN917531:IVO917534 JFJ917531:JFK917534 JPF917531:JPG917534 JZB917531:JZC917534 KIX917531:KIY917534 KST917531:KSU917534 LCP917531:LCQ917534 LML917531:LMM917534 LWH917531:LWI917534 MGD917531:MGE917534 MPZ917531:MQA917534 MZV917531:MZW917534 NJR917531:NJS917534 NTN917531:NTO917534 ODJ917531:ODK917534 ONF917531:ONG917534 OXB917531:OXC917534 PGX917531:PGY917534 PQT917531:PQU917534 QAP917531:QAQ917534 QKL917531:QKM917534 QUH917531:QUI917534 RED917531:REE917534 RNZ917531:ROA917534 RXV917531:RXW917534 SHR917531:SHS917534 SRN917531:SRO917534 TBJ917531:TBK917534 TLF917531:TLG917534 TVB917531:TVC917534 UEX917531:UEY917534 UOT917531:UOU917534 UYP917531:UYQ917534 VIL917531:VIM917534 VSH917531:VSI917534 WCD917531:WCE917534 WLZ917531:WMA917534 WVV917531:WVW917534 N983067:O983070 JJ983067:JK983070 TF983067:TG983070 ADB983067:ADC983070 AMX983067:AMY983070 AWT983067:AWU983070 BGP983067:BGQ983070 BQL983067:BQM983070 CAH983067:CAI983070 CKD983067:CKE983070 CTZ983067:CUA983070 DDV983067:DDW983070 DNR983067:DNS983070 DXN983067:DXO983070 EHJ983067:EHK983070 ERF983067:ERG983070 FBB983067:FBC983070 FKX983067:FKY983070 FUT983067:FUU983070 GEP983067:GEQ983070 GOL983067:GOM983070 GYH983067:GYI983070 HID983067:HIE983070 HRZ983067:HSA983070 IBV983067:IBW983070 ILR983067:ILS983070 IVN983067:IVO983070 JFJ983067:JFK983070 JPF983067:JPG983070 JZB983067:JZC983070 KIX983067:KIY983070 KST983067:KSU983070 LCP983067:LCQ983070 LML983067:LMM983070 LWH983067:LWI983070 MGD983067:MGE983070 MPZ983067:MQA983070 MZV983067:MZW983070 NJR983067:NJS983070 NTN983067:NTO983070 ODJ983067:ODK983070 ONF983067:ONG983070 OXB983067:OXC983070 PGX983067:PGY983070 PQT983067:PQU983070 QAP983067:QAQ983070 QKL983067:QKM983070 QUH983067:QUI983070 RED983067:REE983070 RNZ983067:ROA983070 RXV983067:RXW983070 SHR983067:SHS983070 SRN983067:SRO983070 TBJ983067:TBK983070 TLF983067:TLG983070 TVB983067:TVC983070 UEX983067:UEY983070 UOT983067:UOU983070 UYP983067:UYQ983070 VIL983067:VIM983070 VSH983067:VSI983070 WCD983067:WCE983070 WLZ983067:WMA983070 WVV983067:WVW983070 P28:P29 JL28:JL29 TH28:TH29 ADD28:ADD29 AMZ28:AMZ29 AWV28:AWV29 BGR28:BGR29 BQN28:BQN29 CAJ28:CAJ29 CKF28:CKF29 CUB28:CUB29 DDX28:DDX29 DNT28:DNT29 DXP28:DXP29 EHL28:EHL29 ERH28:ERH29 FBD28:FBD29 FKZ28:FKZ29 FUV28:FUV29 GER28:GER29 GON28:GON29 GYJ28:GYJ29 HIF28:HIF29 HSB28:HSB29 IBX28:IBX29 ILT28:ILT29 IVP28:IVP29 JFL28:JFL29 JPH28:JPH29 JZD28:JZD29 KIZ28:KIZ29 KSV28:KSV29 LCR28:LCR29 LMN28:LMN29 LWJ28:LWJ29 MGF28:MGF29 MQB28:MQB29 MZX28:MZX29 NJT28:NJT29 NTP28:NTP29 ODL28:ODL29 ONH28:ONH29 OXD28:OXD29 PGZ28:PGZ29 PQV28:PQV29 QAR28:QAR29 QKN28:QKN29 QUJ28:QUJ29 REF28:REF29 ROB28:ROB29 RXX28:RXX29 SHT28:SHT29 SRP28:SRP29 TBL28:TBL29 TLH28:TLH29 TVD28:TVD29 UEZ28:UEZ29 UOV28:UOV29 UYR28:UYR29 VIN28:VIN29 VSJ28:VSJ29 WCF28:WCF29 WMB28:WMB29 WVX28:WVX29 P65564:P65565 JL65564:JL65565 TH65564:TH65565 ADD65564:ADD65565 AMZ65564:AMZ65565 AWV65564:AWV65565 BGR65564:BGR65565 BQN65564:BQN65565 CAJ65564:CAJ65565 CKF65564:CKF65565 CUB65564:CUB65565 DDX65564:DDX65565 DNT65564:DNT65565 DXP65564:DXP65565 EHL65564:EHL65565 ERH65564:ERH65565 FBD65564:FBD65565 FKZ65564:FKZ65565 FUV65564:FUV65565 GER65564:GER65565 GON65564:GON65565 GYJ65564:GYJ65565 HIF65564:HIF65565 HSB65564:HSB65565 IBX65564:IBX65565 ILT65564:ILT65565 IVP65564:IVP65565 JFL65564:JFL65565 JPH65564:JPH65565 JZD65564:JZD65565 KIZ65564:KIZ65565 KSV65564:KSV65565 LCR65564:LCR65565 LMN65564:LMN65565 LWJ65564:LWJ65565 MGF65564:MGF65565 MQB65564:MQB65565 MZX65564:MZX65565 NJT65564:NJT65565 NTP65564:NTP65565 ODL65564:ODL65565 ONH65564:ONH65565 OXD65564:OXD65565 PGZ65564:PGZ65565 PQV65564:PQV65565 QAR65564:QAR65565 QKN65564:QKN65565 QUJ65564:QUJ65565 REF65564:REF65565 ROB65564:ROB65565 RXX65564:RXX65565 SHT65564:SHT65565 SRP65564:SRP65565 TBL65564:TBL65565 TLH65564:TLH65565 TVD65564:TVD65565 UEZ65564:UEZ65565 UOV65564:UOV65565 UYR65564:UYR65565 VIN65564:VIN65565 VSJ65564:VSJ65565 WCF65564:WCF65565 WMB65564:WMB65565 WVX65564:WVX65565 P131100:P131101 JL131100:JL131101 TH131100:TH131101 ADD131100:ADD131101 AMZ131100:AMZ131101 AWV131100:AWV131101 BGR131100:BGR131101 BQN131100:BQN131101 CAJ131100:CAJ131101 CKF131100:CKF131101 CUB131100:CUB131101 DDX131100:DDX131101 DNT131100:DNT131101 DXP131100:DXP131101 EHL131100:EHL131101 ERH131100:ERH131101 FBD131100:FBD131101 FKZ131100:FKZ131101 FUV131100:FUV131101 GER131100:GER131101 GON131100:GON131101 GYJ131100:GYJ131101 HIF131100:HIF131101 HSB131100:HSB131101 IBX131100:IBX131101 ILT131100:ILT131101 IVP131100:IVP131101 JFL131100:JFL131101 JPH131100:JPH131101 JZD131100:JZD131101 KIZ131100:KIZ131101 KSV131100:KSV131101 LCR131100:LCR131101 LMN131100:LMN131101 LWJ131100:LWJ131101 MGF131100:MGF131101 MQB131100:MQB131101 MZX131100:MZX131101 NJT131100:NJT131101 NTP131100:NTP131101 ODL131100:ODL131101 ONH131100:ONH131101 OXD131100:OXD131101 PGZ131100:PGZ131101 PQV131100:PQV131101 QAR131100:QAR131101 QKN131100:QKN131101 QUJ131100:QUJ131101 REF131100:REF131101 ROB131100:ROB131101 RXX131100:RXX131101 SHT131100:SHT131101 SRP131100:SRP131101 TBL131100:TBL131101 TLH131100:TLH131101 TVD131100:TVD131101 UEZ131100:UEZ131101 UOV131100:UOV131101 UYR131100:UYR131101 VIN131100:VIN131101 VSJ131100:VSJ131101 WCF131100:WCF131101 WMB131100:WMB131101 WVX131100:WVX131101 P196636:P196637 JL196636:JL196637 TH196636:TH196637 ADD196636:ADD196637 AMZ196636:AMZ196637 AWV196636:AWV196637 BGR196636:BGR196637 BQN196636:BQN196637 CAJ196636:CAJ196637 CKF196636:CKF196637 CUB196636:CUB196637 DDX196636:DDX196637 DNT196636:DNT196637 DXP196636:DXP196637 EHL196636:EHL196637 ERH196636:ERH196637 FBD196636:FBD196637 FKZ196636:FKZ196637 FUV196636:FUV196637 GER196636:GER196637 GON196636:GON196637 GYJ196636:GYJ196637 HIF196636:HIF196637 HSB196636:HSB196637 IBX196636:IBX196637 ILT196636:ILT196637 IVP196636:IVP196637 JFL196636:JFL196637 JPH196636:JPH196637 JZD196636:JZD196637 KIZ196636:KIZ196637 KSV196636:KSV196637 LCR196636:LCR196637 LMN196636:LMN196637 LWJ196636:LWJ196637 MGF196636:MGF196637 MQB196636:MQB196637 MZX196636:MZX196637 NJT196636:NJT196637 NTP196636:NTP196637 ODL196636:ODL196637 ONH196636:ONH196637 OXD196636:OXD196637 PGZ196636:PGZ196637 PQV196636:PQV196637 QAR196636:QAR196637 QKN196636:QKN196637 QUJ196636:QUJ196637 REF196636:REF196637 ROB196636:ROB196637 RXX196636:RXX196637 SHT196636:SHT196637 SRP196636:SRP196637 TBL196636:TBL196637 TLH196636:TLH196637 TVD196636:TVD196637 UEZ196636:UEZ196637 UOV196636:UOV196637 UYR196636:UYR196637 VIN196636:VIN196637 VSJ196636:VSJ196637 WCF196636:WCF196637 WMB196636:WMB196637 WVX196636:WVX196637 P262172:P262173 JL262172:JL262173 TH262172:TH262173 ADD262172:ADD262173 AMZ262172:AMZ262173 AWV262172:AWV262173 BGR262172:BGR262173 BQN262172:BQN262173 CAJ262172:CAJ262173 CKF262172:CKF262173 CUB262172:CUB262173 DDX262172:DDX262173 DNT262172:DNT262173 DXP262172:DXP262173 EHL262172:EHL262173 ERH262172:ERH262173 FBD262172:FBD262173 FKZ262172:FKZ262173 FUV262172:FUV262173 GER262172:GER262173 GON262172:GON262173 GYJ262172:GYJ262173 HIF262172:HIF262173 HSB262172:HSB262173 IBX262172:IBX262173 ILT262172:ILT262173 IVP262172:IVP262173 JFL262172:JFL262173 JPH262172:JPH262173 JZD262172:JZD262173 KIZ262172:KIZ262173 KSV262172:KSV262173 LCR262172:LCR262173 LMN262172:LMN262173 LWJ262172:LWJ262173 MGF262172:MGF262173 MQB262172:MQB262173 MZX262172:MZX262173 NJT262172:NJT262173 NTP262172:NTP262173 ODL262172:ODL262173 ONH262172:ONH262173 OXD262172:OXD262173 PGZ262172:PGZ262173 PQV262172:PQV262173 QAR262172:QAR262173 QKN262172:QKN262173 QUJ262172:QUJ262173 REF262172:REF262173 ROB262172:ROB262173 RXX262172:RXX262173 SHT262172:SHT262173 SRP262172:SRP262173 TBL262172:TBL262173 TLH262172:TLH262173 TVD262172:TVD262173 UEZ262172:UEZ262173 UOV262172:UOV262173 UYR262172:UYR262173 VIN262172:VIN262173 VSJ262172:VSJ262173 WCF262172:WCF262173 WMB262172:WMB262173 WVX262172:WVX262173 P327708:P327709 JL327708:JL327709 TH327708:TH327709 ADD327708:ADD327709 AMZ327708:AMZ327709 AWV327708:AWV327709 BGR327708:BGR327709 BQN327708:BQN327709 CAJ327708:CAJ327709 CKF327708:CKF327709 CUB327708:CUB327709 DDX327708:DDX327709 DNT327708:DNT327709 DXP327708:DXP327709 EHL327708:EHL327709 ERH327708:ERH327709 FBD327708:FBD327709 FKZ327708:FKZ327709 FUV327708:FUV327709 GER327708:GER327709 GON327708:GON327709 GYJ327708:GYJ327709 HIF327708:HIF327709 HSB327708:HSB327709 IBX327708:IBX327709 ILT327708:ILT327709 IVP327708:IVP327709 JFL327708:JFL327709 JPH327708:JPH327709 JZD327708:JZD327709 KIZ327708:KIZ327709 KSV327708:KSV327709 LCR327708:LCR327709 LMN327708:LMN327709 LWJ327708:LWJ327709 MGF327708:MGF327709 MQB327708:MQB327709 MZX327708:MZX327709 NJT327708:NJT327709 NTP327708:NTP327709 ODL327708:ODL327709 ONH327708:ONH327709 OXD327708:OXD327709 PGZ327708:PGZ327709 PQV327708:PQV327709 QAR327708:QAR327709 QKN327708:QKN327709 QUJ327708:QUJ327709 REF327708:REF327709 ROB327708:ROB327709 RXX327708:RXX327709 SHT327708:SHT327709 SRP327708:SRP327709 TBL327708:TBL327709 TLH327708:TLH327709 TVD327708:TVD327709 UEZ327708:UEZ327709 UOV327708:UOV327709 UYR327708:UYR327709 VIN327708:VIN327709 VSJ327708:VSJ327709 WCF327708:WCF327709 WMB327708:WMB327709 WVX327708:WVX327709 P393244:P393245 JL393244:JL393245 TH393244:TH393245 ADD393244:ADD393245 AMZ393244:AMZ393245 AWV393244:AWV393245 BGR393244:BGR393245 BQN393244:BQN393245 CAJ393244:CAJ393245 CKF393244:CKF393245 CUB393244:CUB393245 DDX393244:DDX393245 DNT393244:DNT393245 DXP393244:DXP393245 EHL393244:EHL393245 ERH393244:ERH393245 FBD393244:FBD393245 FKZ393244:FKZ393245 FUV393244:FUV393245 GER393244:GER393245 GON393244:GON393245 GYJ393244:GYJ393245 HIF393244:HIF393245 HSB393244:HSB393245 IBX393244:IBX393245 ILT393244:ILT393245 IVP393244:IVP393245 JFL393244:JFL393245 JPH393244:JPH393245 JZD393244:JZD393245 KIZ393244:KIZ393245 KSV393244:KSV393245 LCR393244:LCR393245 LMN393244:LMN393245 LWJ393244:LWJ393245 MGF393244:MGF393245 MQB393244:MQB393245 MZX393244:MZX393245 NJT393244:NJT393245 NTP393244:NTP393245 ODL393244:ODL393245 ONH393244:ONH393245 OXD393244:OXD393245 PGZ393244:PGZ393245 PQV393244:PQV393245 QAR393244:QAR393245 QKN393244:QKN393245 QUJ393244:QUJ393245 REF393244:REF393245 ROB393244:ROB393245 RXX393244:RXX393245 SHT393244:SHT393245 SRP393244:SRP393245 TBL393244:TBL393245 TLH393244:TLH393245 TVD393244:TVD393245 UEZ393244:UEZ393245 UOV393244:UOV393245 UYR393244:UYR393245 VIN393244:VIN393245 VSJ393244:VSJ393245 WCF393244:WCF393245 WMB393244:WMB393245 WVX393244:WVX393245 P458780:P458781 JL458780:JL458781 TH458780:TH458781 ADD458780:ADD458781 AMZ458780:AMZ458781 AWV458780:AWV458781 BGR458780:BGR458781 BQN458780:BQN458781 CAJ458780:CAJ458781 CKF458780:CKF458781 CUB458780:CUB458781 DDX458780:DDX458781 DNT458780:DNT458781 DXP458780:DXP458781 EHL458780:EHL458781 ERH458780:ERH458781 FBD458780:FBD458781 FKZ458780:FKZ458781 FUV458780:FUV458781 GER458780:GER458781 GON458780:GON458781 GYJ458780:GYJ458781 HIF458780:HIF458781 HSB458780:HSB458781 IBX458780:IBX458781 ILT458780:ILT458781 IVP458780:IVP458781 JFL458780:JFL458781 JPH458780:JPH458781 JZD458780:JZD458781 KIZ458780:KIZ458781 KSV458780:KSV458781 LCR458780:LCR458781 LMN458780:LMN458781 LWJ458780:LWJ458781 MGF458780:MGF458781 MQB458780:MQB458781 MZX458780:MZX458781 NJT458780:NJT458781 NTP458780:NTP458781 ODL458780:ODL458781 ONH458780:ONH458781 OXD458780:OXD458781 PGZ458780:PGZ458781 PQV458780:PQV458781 QAR458780:QAR458781 QKN458780:QKN458781 QUJ458780:QUJ458781 REF458780:REF458781 ROB458780:ROB458781 RXX458780:RXX458781 SHT458780:SHT458781 SRP458780:SRP458781 TBL458780:TBL458781 TLH458780:TLH458781 TVD458780:TVD458781 UEZ458780:UEZ458781 UOV458780:UOV458781 UYR458780:UYR458781 VIN458780:VIN458781 VSJ458780:VSJ458781 WCF458780:WCF458781 WMB458780:WMB458781 WVX458780:WVX458781 P524316:P524317 JL524316:JL524317 TH524316:TH524317 ADD524316:ADD524317 AMZ524316:AMZ524317 AWV524316:AWV524317 BGR524316:BGR524317 BQN524316:BQN524317 CAJ524316:CAJ524317 CKF524316:CKF524317 CUB524316:CUB524317 DDX524316:DDX524317 DNT524316:DNT524317 DXP524316:DXP524317 EHL524316:EHL524317 ERH524316:ERH524317 FBD524316:FBD524317 FKZ524316:FKZ524317 FUV524316:FUV524317 GER524316:GER524317 GON524316:GON524317 GYJ524316:GYJ524317 HIF524316:HIF524317 HSB524316:HSB524317 IBX524316:IBX524317 ILT524316:ILT524317 IVP524316:IVP524317 JFL524316:JFL524317 JPH524316:JPH524317 JZD524316:JZD524317 KIZ524316:KIZ524317 KSV524316:KSV524317 LCR524316:LCR524317 LMN524316:LMN524317 LWJ524316:LWJ524317 MGF524316:MGF524317 MQB524316:MQB524317 MZX524316:MZX524317 NJT524316:NJT524317 NTP524316:NTP524317 ODL524316:ODL524317 ONH524316:ONH524317 OXD524316:OXD524317 PGZ524316:PGZ524317 PQV524316:PQV524317 QAR524316:QAR524317 QKN524316:QKN524317 QUJ524316:QUJ524317 REF524316:REF524317 ROB524316:ROB524317 RXX524316:RXX524317 SHT524316:SHT524317 SRP524316:SRP524317 TBL524316:TBL524317 TLH524316:TLH524317 TVD524316:TVD524317 UEZ524316:UEZ524317 UOV524316:UOV524317 UYR524316:UYR524317 VIN524316:VIN524317 VSJ524316:VSJ524317 WCF524316:WCF524317 WMB524316:WMB524317 WVX524316:WVX524317 P589852:P589853 JL589852:JL589853 TH589852:TH589853 ADD589852:ADD589853 AMZ589852:AMZ589853 AWV589852:AWV589853 BGR589852:BGR589853 BQN589852:BQN589853 CAJ589852:CAJ589853 CKF589852:CKF589853 CUB589852:CUB589853 DDX589852:DDX589853 DNT589852:DNT589853 DXP589852:DXP589853 EHL589852:EHL589853 ERH589852:ERH589853 FBD589852:FBD589853 FKZ589852:FKZ589853 FUV589852:FUV589853 GER589852:GER589853 GON589852:GON589853 GYJ589852:GYJ589853 HIF589852:HIF589853 HSB589852:HSB589853 IBX589852:IBX589853 ILT589852:ILT589853 IVP589852:IVP589853 JFL589852:JFL589853 JPH589852:JPH589853 JZD589852:JZD589853 KIZ589852:KIZ589853 KSV589852:KSV589853 LCR589852:LCR589853 LMN589852:LMN589853 LWJ589852:LWJ589853 MGF589852:MGF589853 MQB589852:MQB589853 MZX589852:MZX589853 NJT589852:NJT589853 NTP589852:NTP589853 ODL589852:ODL589853 ONH589852:ONH589853 OXD589852:OXD589853 PGZ589852:PGZ589853 PQV589852:PQV589853 QAR589852:QAR589853 QKN589852:QKN589853 QUJ589852:QUJ589853 REF589852:REF589853 ROB589852:ROB589853 RXX589852:RXX589853 SHT589852:SHT589853 SRP589852:SRP589853 TBL589852:TBL589853 TLH589852:TLH589853 TVD589852:TVD589853 UEZ589852:UEZ589853 UOV589852:UOV589853 UYR589852:UYR589853 VIN589852:VIN589853 VSJ589852:VSJ589853 WCF589852:WCF589853 WMB589852:WMB589853 WVX589852:WVX589853 P655388:P655389 JL655388:JL655389 TH655388:TH655389 ADD655388:ADD655389 AMZ655388:AMZ655389 AWV655388:AWV655389 BGR655388:BGR655389 BQN655388:BQN655389 CAJ655388:CAJ655389 CKF655388:CKF655389 CUB655388:CUB655389 DDX655388:DDX655389 DNT655388:DNT655389 DXP655388:DXP655389 EHL655388:EHL655389 ERH655388:ERH655389 FBD655388:FBD655389 FKZ655388:FKZ655389 FUV655388:FUV655389 GER655388:GER655389 GON655388:GON655389 GYJ655388:GYJ655389 HIF655388:HIF655389 HSB655388:HSB655389 IBX655388:IBX655389 ILT655388:ILT655389 IVP655388:IVP655389 JFL655388:JFL655389 JPH655388:JPH655389 JZD655388:JZD655389 KIZ655388:KIZ655389 KSV655388:KSV655389 LCR655388:LCR655389 LMN655388:LMN655389 LWJ655388:LWJ655389 MGF655388:MGF655389 MQB655388:MQB655389 MZX655388:MZX655389 NJT655388:NJT655389 NTP655388:NTP655389 ODL655388:ODL655389 ONH655388:ONH655389 OXD655388:OXD655389 PGZ655388:PGZ655389 PQV655388:PQV655389 QAR655388:QAR655389 QKN655388:QKN655389 QUJ655388:QUJ655389 REF655388:REF655389 ROB655388:ROB655389 RXX655388:RXX655389 SHT655388:SHT655389 SRP655388:SRP655389 TBL655388:TBL655389 TLH655388:TLH655389 TVD655388:TVD655389 UEZ655388:UEZ655389 UOV655388:UOV655389 UYR655388:UYR655389 VIN655388:VIN655389 VSJ655388:VSJ655389 WCF655388:WCF655389 WMB655388:WMB655389 WVX655388:WVX655389 P720924:P720925 JL720924:JL720925 TH720924:TH720925 ADD720924:ADD720925 AMZ720924:AMZ720925 AWV720924:AWV720925 BGR720924:BGR720925 BQN720924:BQN720925 CAJ720924:CAJ720925 CKF720924:CKF720925 CUB720924:CUB720925 DDX720924:DDX720925 DNT720924:DNT720925 DXP720924:DXP720925 EHL720924:EHL720925 ERH720924:ERH720925 FBD720924:FBD720925 FKZ720924:FKZ720925 FUV720924:FUV720925 GER720924:GER720925 GON720924:GON720925 GYJ720924:GYJ720925 HIF720924:HIF720925 HSB720924:HSB720925 IBX720924:IBX720925 ILT720924:ILT720925 IVP720924:IVP720925 JFL720924:JFL720925 JPH720924:JPH720925 JZD720924:JZD720925 KIZ720924:KIZ720925 KSV720924:KSV720925 LCR720924:LCR720925 LMN720924:LMN720925 LWJ720924:LWJ720925 MGF720924:MGF720925 MQB720924:MQB720925 MZX720924:MZX720925 NJT720924:NJT720925 NTP720924:NTP720925 ODL720924:ODL720925 ONH720924:ONH720925 OXD720924:OXD720925 PGZ720924:PGZ720925 PQV720924:PQV720925 QAR720924:QAR720925 QKN720924:QKN720925 QUJ720924:QUJ720925 REF720924:REF720925 ROB720924:ROB720925 RXX720924:RXX720925 SHT720924:SHT720925 SRP720924:SRP720925 TBL720924:TBL720925 TLH720924:TLH720925 TVD720924:TVD720925 UEZ720924:UEZ720925 UOV720924:UOV720925 UYR720924:UYR720925 VIN720924:VIN720925 VSJ720924:VSJ720925 WCF720924:WCF720925 WMB720924:WMB720925 WVX720924:WVX720925 P786460:P786461 JL786460:JL786461 TH786460:TH786461 ADD786460:ADD786461 AMZ786460:AMZ786461 AWV786460:AWV786461 BGR786460:BGR786461 BQN786460:BQN786461 CAJ786460:CAJ786461 CKF786460:CKF786461 CUB786460:CUB786461 DDX786460:DDX786461 DNT786460:DNT786461 DXP786460:DXP786461 EHL786460:EHL786461 ERH786460:ERH786461 FBD786460:FBD786461 FKZ786460:FKZ786461 FUV786460:FUV786461 GER786460:GER786461 GON786460:GON786461 GYJ786460:GYJ786461 HIF786460:HIF786461 HSB786460:HSB786461 IBX786460:IBX786461 ILT786460:ILT786461 IVP786460:IVP786461 JFL786460:JFL786461 JPH786460:JPH786461 JZD786460:JZD786461 KIZ786460:KIZ786461 KSV786460:KSV786461 LCR786460:LCR786461 LMN786460:LMN786461 LWJ786460:LWJ786461 MGF786460:MGF786461 MQB786460:MQB786461 MZX786460:MZX786461 NJT786460:NJT786461 NTP786460:NTP786461 ODL786460:ODL786461 ONH786460:ONH786461 OXD786460:OXD786461 PGZ786460:PGZ786461 PQV786460:PQV786461 QAR786460:QAR786461 QKN786460:QKN786461 QUJ786460:QUJ786461 REF786460:REF786461 ROB786460:ROB786461 RXX786460:RXX786461 SHT786460:SHT786461 SRP786460:SRP786461 TBL786460:TBL786461 TLH786460:TLH786461 TVD786460:TVD786461 UEZ786460:UEZ786461 UOV786460:UOV786461 UYR786460:UYR786461 VIN786460:VIN786461 VSJ786460:VSJ786461 WCF786460:WCF786461 WMB786460:WMB786461 WVX786460:WVX786461 P851996:P851997 JL851996:JL851997 TH851996:TH851997 ADD851996:ADD851997 AMZ851996:AMZ851997 AWV851996:AWV851997 BGR851996:BGR851997 BQN851996:BQN851997 CAJ851996:CAJ851997 CKF851996:CKF851997 CUB851996:CUB851997 DDX851996:DDX851997 DNT851996:DNT851997 DXP851996:DXP851997 EHL851996:EHL851997 ERH851996:ERH851997 FBD851996:FBD851997 FKZ851996:FKZ851997 FUV851996:FUV851997 GER851996:GER851997 GON851996:GON851997 GYJ851996:GYJ851997 HIF851996:HIF851997 HSB851996:HSB851997 IBX851996:IBX851997 ILT851996:ILT851997 IVP851996:IVP851997 JFL851996:JFL851997 JPH851996:JPH851997 JZD851996:JZD851997 KIZ851996:KIZ851997 KSV851996:KSV851997 LCR851996:LCR851997 LMN851996:LMN851997 LWJ851996:LWJ851997 MGF851996:MGF851997 MQB851996:MQB851997 MZX851996:MZX851997 NJT851996:NJT851997 NTP851996:NTP851997 ODL851996:ODL851997 ONH851996:ONH851997 OXD851996:OXD851997 PGZ851996:PGZ851997 PQV851996:PQV851997 QAR851996:QAR851997 QKN851996:QKN851997 QUJ851996:QUJ851997 REF851996:REF851997 ROB851996:ROB851997 RXX851996:RXX851997 SHT851996:SHT851997 SRP851996:SRP851997 TBL851996:TBL851997 TLH851996:TLH851997 TVD851996:TVD851997 UEZ851996:UEZ851997 UOV851996:UOV851997 UYR851996:UYR851997 VIN851996:VIN851997 VSJ851996:VSJ851997 WCF851996:WCF851997 WMB851996:WMB851997 WVX851996:WVX851997 P917532:P917533 JL917532:JL917533 TH917532:TH917533 ADD917532:ADD917533 AMZ917532:AMZ917533 AWV917532:AWV917533 BGR917532:BGR917533 BQN917532:BQN917533 CAJ917532:CAJ917533 CKF917532:CKF917533 CUB917532:CUB917533 DDX917532:DDX917533 DNT917532:DNT917533 DXP917532:DXP917533 EHL917532:EHL917533 ERH917532:ERH917533 FBD917532:FBD917533 FKZ917532:FKZ917533 FUV917532:FUV917533 GER917532:GER917533 GON917532:GON917533 GYJ917532:GYJ917533 HIF917532:HIF917533 HSB917532:HSB917533 IBX917532:IBX917533 ILT917532:ILT917533 IVP917532:IVP917533 JFL917532:JFL917533 JPH917532:JPH917533 JZD917532:JZD917533 KIZ917532:KIZ917533 KSV917532:KSV917533 LCR917532:LCR917533 LMN917532:LMN917533 LWJ917532:LWJ917533 MGF917532:MGF917533 MQB917532:MQB917533 MZX917532:MZX917533 NJT917532:NJT917533 NTP917532:NTP917533 ODL917532:ODL917533 ONH917532:ONH917533 OXD917532:OXD917533 PGZ917532:PGZ917533 PQV917532:PQV917533 QAR917532:QAR917533 QKN917532:QKN917533 QUJ917532:QUJ917533 REF917532:REF917533 ROB917532:ROB917533 RXX917532:RXX917533 SHT917532:SHT917533 SRP917532:SRP917533 TBL917532:TBL917533 TLH917532:TLH917533 TVD917532:TVD917533 UEZ917532:UEZ917533 UOV917532:UOV917533 UYR917532:UYR917533 VIN917532:VIN917533 VSJ917532:VSJ917533 WCF917532:WCF917533 WMB917532:WMB917533 WVX917532:WVX917533 P983068:P983069 JL983068:JL983069 TH983068:TH983069 ADD983068:ADD983069 AMZ983068:AMZ983069 AWV983068:AWV983069 BGR983068:BGR983069 BQN983068:BQN983069 CAJ983068:CAJ983069 CKF983068:CKF983069 CUB983068:CUB983069 DDX983068:DDX983069 DNT983068:DNT983069 DXP983068:DXP983069 EHL983068:EHL983069 ERH983068:ERH983069 FBD983068:FBD983069 FKZ983068:FKZ983069 FUV983068:FUV983069 GER983068:GER983069 GON983068:GON983069 GYJ983068:GYJ983069 HIF983068:HIF983069 HSB983068:HSB983069 IBX983068:IBX983069 ILT983068:ILT983069 IVP983068:IVP983069 JFL983068:JFL983069 JPH983068:JPH983069 JZD983068:JZD983069 KIZ983068:KIZ983069 KSV983068:KSV983069 LCR983068:LCR983069 LMN983068:LMN983069 LWJ983068:LWJ983069 MGF983068:MGF983069 MQB983068:MQB983069 MZX983068:MZX983069 NJT983068:NJT983069 NTP983068:NTP983069 ODL983068:ODL983069 ONH983068:ONH983069 OXD983068:OXD983069 PGZ983068:PGZ983069 PQV983068:PQV983069 QAR983068:QAR983069 QKN983068:QKN983069 QUJ983068:QUJ983069 REF983068:REF983069 ROB983068:ROB983069 RXX983068:RXX983069 SHT983068:SHT983069 SRP983068:SRP983069 TBL983068:TBL983069 TLH983068:TLH983069 TVD983068:TVD983069 UEZ983068:UEZ983069 UOV983068:UOV983069 UYR983068:UYR983069 VIN983068:VIN983069 VSJ983068:VSJ983069 WCF983068:WCF983069 WMB983068:WMB983069 WVX983068:WVX983069 R28:R29 JN28:JN29 TJ28:TJ29 ADF28:ADF29 ANB28:ANB29 AWX28:AWX29 BGT28:BGT29 BQP28:BQP29 CAL28:CAL29 CKH28:CKH29 CUD28:CUD29 DDZ28:DDZ29 DNV28:DNV29 DXR28:DXR29 EHN28:EHN29 ERJ28:ERJ29 FBF28:FBF29 FLB28:FLB29 FUX28:FUX29 GET28:GET29 GOP28:GOP29 GYL28:GYL29 HIH28:HIH29 HSD28:HSD29 IBZ28:IBZ29 ILV28:ILV29 IVR28:IVR29 JFN28:JFN29 JPJ28:JPJ29 JZF28:JZF29 KJB28:KJB29 KSX28:KSX29 LCT28:LCT29 LMP28:LMP29 LWL28:LWL29 MGH28:MGH29 MQD28:MQD29 MZZ28:MZZ29 NJV28:NJV29 NTR28:NTR29 ODN28:ODN29 ONJ28:ONJ29 OXF28:OXF29 PHB28:PHB29 PQX28:PQX29 QAT28:QAT29 QKP28:QKP29 QUL28:QUL29 REH28:REH29 ROD28:ROD29 RXZ28:RXZ29 SHV28:SHV29 SRR28:SRR29 TBN28:TBN29 TLJ28:TLJ29 TVF28:TVF29 UFB28:UFB29 UOX28:UOX29 UYT28:UYT29 VIP28:VIP29 VSL28:VSL29 WCH28:WCH29 WMD28:WMD29 WVZ28:WVZ29 R65564:R65565 JN65564:JN65565 TJ65564:TJ65565 ADF65564:ADF65565 ANB65564:ANB65565 AWX65564:AWX65565 BGT65564:BGT65565 BQP65564:BQP65565 CAL65564:CAL65565 CKH65564:CKH65565 CUD65564:CUD65565 DDZ65564:DDZ65565 DNV65564:DNV65565 DXR65564:DXR65565 EHN65564:EHN65565 ERJ65564:ERJ65565 FBF65564:FBF65565 FLB65564:FLB65565 FUX65564:FUX65565 GET65564:GET65565 GOP65564:GOP65565 GYL65564:GYL65565 HIH65564:HIH65565 HSD65564:HSD65565 IBZ65564:IBZ65565 ILV65564:ILV65565 IVR65564:IVR65565 JFN65564:JFN65565 JPJ65564:JPJ65565 JZF65564:JZF65565 KJB65564:KJB65565 KSX65564:KSX65565 LCT65564:LCT65565 LMP65564:LMP65565 LWL65564:LWL65565 MGH65564:MGH65565 MQD65564:MQD65565 MZZ65564:MZZ65565 NJV65564:NJV65565 NTR65564:NTR65565 ODN65564:ODN65565 ONJ65564:ONJ65565 OXF65564:OXF65565 PHB65564:PHB65565 PQX65564:PQX65565 QAT65564:QAT65565 QKP65564:QKP65565 QUL65564:QUL65565 REH65564:REH65565 ROD65564:ROD65565 RXZ65564:RXZ65565 SHV65564:SHV65565 SRR65564:SRR65565 TBN65564:TBN65565 TLJ65564:TLJ65565 TVF65564:TVF65565 UFB65564:UFB65565 UOX65564:UOX65565 UYT65564:UYT65565 VIP65564:VIP65565 VSL65564:VSL65565 WCH65564:WCH65565 WMD65564:WMD65565 WVZ65564:WVZ65565 R131100:R131101 JN131100:JN131101 TJ131100:TJ131101 ADF131100:ADF131101 ANB131100:ANB131101 AWX131100:AWX131101 BGT131100:BGT131101 BQP131100:BQP131101 CAL131100:CAL131101 CKH131100:CKH131101 CUD131100:CUD131101 DDZ131100:DDZ131101 DNV131100:DNV131101 DXR131100:DXR131101 EHN131100:EHN131101 ERJ131100:ERJ131101 FBF131100:FBF131101 FLB131100:FLB131101 FUX131100:FUX131101 GET131100:GET131101 GOP131100:GOP131101 GYL131100:GYL131101 HIH131100:HIH131101 HSD131100:HSD131101 IBZ131100:IBZ131101 ILV131100:ILV131101 IVR131100:IVR131101 JFN131100:JFN131101 JPJ131100:JPJ131101 JZF131100:JZF131101 KJB131100:KJB131101 KSX131100:KSX131101 LCT131100:LCT131101 LMP131100:LMP131101 LWL131100:LWL131101 MGH131100:MGH131101 MQD131100:MQD131101 MZZ131100:MZZ131101 NJV131100:NJV131101 NTR131100:NTR131101 ODN131100:ODN131101 ONJ131100:ONJ131101 OXF131100:OXF131101 PHB131100:PHB131101 PQX131100:PQX131101 QAT131100:QAT131101 QKP131100:QKP131101 QUL131100:QUL131101 REH131100:REH131101 ROD131100:ROD131101 RXZ131100:RXZ131101 SHV131100:SHV131101 SRR131100:SRR131101 TBN131100:TBN131101 TLJ131100:TLJ131101 TVF131100:TVF131101 UFB131100:UFB131101 UOX131100:UOX131101 UYT131100:UYT131101 VIP131100:VIP131101 VSL131100:VSL131101 WCH131100:WCH131101 WMD131100:WMD131101 WVZ131100:WVZ131101 R196636:R196637 JN196636:JN196637 TJ196636:TJ196637 ADF196636:ADF196637 ANB196636:ANB196637 AWX196636:AWX196637 BGT196636:BGT196637 BQP196636:BQP196637 CAL196636:CAL196637 CKH196636:CKH196637 CUD196636:CUD196637 DDZ196636:DDZ196637 DNV196636:DNV196637 DXR196636:DXR196637 EHN196636:EHN196637 ERJ196636:ERJ196637 FBF196636:FBF196637 FLB196636:FLB196637 FUX196636:FUX196637 GET196636:GET196637 GOP196636:GOP196637 GYL196636:GYL196637 HIH196636:HIH196637 HSD196636:HSD196637 IBZ196636:IBZ196637 ILV196636:ILV196637 IVR196636:IVR196637 JFN196636:JFN196637 JPJ196636:JPJ196637 JZF196636:JZF196637 KJB196636:KJB196637 KSX196636:KSX196637 LCT196636:LCT196637 LMP196636:LMP196637 LWL196636:LWL196637 MGH196636:MGH196637 MQD196636:MQD196637 MZZ196636:MZZ196637 NJV196636:NJV196637 NTR196636:NTR196637 ODN196636:ODN196637 ONJ196636:ONJ196637 OXF196636:OXF196637 PHB196636:PHB196637 PQX196636:PQX196637 QAT196636:QAT196637 QKP196636:QKP196637 QUL196636:QUL196637 REH196636:REH196637 ROD196636:ROD196637 RXZ196636:RXZ196637 SHV196636:SHV196637 SRR196636:SRR196637 TBN196636:TBN196637 TLJ196636:TLJ196637 TVF196636:TVF196637 UFB196636:UFB196637 UOX196636:UOX196637 UYT196636:UYT196637 VIP196636:VIP196637 VSL196636:VSL196637 WCH196636:WCH196637 WMD196636:WMD196637 WVZ196636:WVZ196637 R262172:R262173 JN262172:JN262173 TJ262172:TJ262173 ADF262172:ADF262173 ANB262172:ANB262173 AWX262172:AWX262173 BGT262172:BGT262173 BQP262172:BQP262173 CAL262172:CAL262173 CKH262172:CKH262173 CUD262172:CUD262173 DDZ262172:DDZ262173 DNV262172:DNV262173 DXR262172:DXR262173 EHN262172:EHN262173 ERJ262172:ERJ262173 FBF262172:FBF262173 FLB262172:FLB262173 FUX262172:FUX262173 GET262172:GET262173 GOP262172:GOP262173 GYL262172:GYL262173 HIH262172:HIH262173 HSD262172:HSD262173 IBZ262172:IBZ262173 ILV262172:ILV262173 IVR262172:IVR262173 JFN262172:JFN262173 JPJ262172:JPJ262173 JZF262172:JZF262173 KJB262172:KJB262173 KSX262172:KSX262173 LCT262172:LCT262173 LMP262172:LMP262173 LWL262172:LWL262173 MGH262172:MGH262173 MQD262172:MQD262173 MZZ262172:MZZ262173 NJV262172:NJV262173 NTR262172:NTR262173 ODN262172:ODN262173 ONJ262172:ONJ262173 OXF262172:OXF262173 PHB262172:PHB262173 PQX262172:PQX262173 QAT262172:QAT262173 QKP262172:QKP262173 QUL262172:QUL262173 REH262172:REH262173 ROD262172:ROD262173 RXZ262172:RXZ262173 SHV262172:SHV262173 SRR262172:SRR262173 TBN262172:TBN262173 TLJ262172:TLJ262173 TVF262172:TVF262173 UFB262172:UFB262173 UOX262172:UOX262173 UYT262172:UYT262173 VIP262172:VIP262173 VSL262172:VSL262173 WCH262172:WCH262173 WMD262172:WMD262173 WVZ262172:WVZ262173 R327708:R327709 JN327708:JN327709 TJ327708:TJ327709 ADF327708:ADF327709 ANB327708:ANB327709 AWX327708:AWX327709 BGT327708:BGT327709 BQP327708:BQP327709 CAL327708:CAL327709 CKH327708:CKH327709 CUD327708:CUD327709 DDZ327708:DDZ327709 DNV327708:DNV327709 DXR327708:DXR327709 EHN327708:EHN327709 ERJ327708:ERJ327709 FBF327708:FBF327709 FLB327708:FLB327709 FUX327708:FUX327709 GET327708:GET327709 GOP327708:GOP327709 GYL327708:GYL327709 HIH327708:HIH327709 HSD327708:HSD327709 IBZ327708:IBZ327709 ILV327708:ILV327709 IVR327708:IVR327709 JFN327708:JFN327709 JPJ327708:JPJ327709 JZF327708:JZF327709 KJB327708:KJB327709 KSX327708:KSX327709 LCT327708:LCT327709 LMP327708:LMP327709 LWL327708:LWL327709 MGH327708:MGH327709 MQD327708:MQD327709 MZZ327708:MZZ327709 NJV327708:NJV327709 NTR327708:NTR327709 ODN327708:ODN327709 ONJ327708:ONJ327709 OXF327708:OXF327709 PHB327708:PHB327709 PQX327708:PQX327709 QAT327708:QAT327709 QKP327708:QKP327709 QUL327708:QUL327709 REH327708:REH327709 ROD327708:ROD327709 RXZ327708:RXZ327709 SHV327708:SHV327709 SRR327708:SRR327709 TBN327708:TBN327709 TLJ327708:TLJ327709 TVF327708:TVF327709 UFB327708:UFB327709 UOX327708:UOX327709 UYT327708:UYT327709 VIP327708:VIP327709 VSL327708:VSL327709 WCH327708:WCH327709 WMD327708:WMD327709 WVZ327708:WVZ327709 R393244:R393245 JN393244:JN393245 TJ393244:TJ393245 ADF393244:ADF393245 ANB393244:ANB393245 AWX393244:AWX393245 BGT393244:BGT393245 BQP393244:BQP393245 CAL393244:CAL393245 CKH393244:CKH393245 CUD393244:CUD393245 DDZ393244:DDZ393245 DNV393244:DNV393245 DXR393244:DXR393245 EHN393244:EHN393245 ERJ393244:ERJ393245 FBF393244:FBF393245 FLB393244:FLB393245 FUX393244:FUX393245 GET393244:GET393245 GOP393244:GOP393245 GYL393244:GYL393245 HIH393244:HIH393245 HSD393244:HSD393245 IBZ393244:IBZ393245 ILV393244:ILV393245 IVR393244:IVR393245 JFN393244:JFN393245 JPJ393244:JPJ393245 JZF393244:JZF393245 KJB393244:KJB393245 KSX393244:KSX393245 LCT393244:LCT393245 LMP393244:LMP393245 LWL393244:LWL393245 MGH393244:MGH393245 MQD393244:MQD393245 MZZ393244:MZZ393245 NJV393244:NJV393245 NTR393244:NTR393245 ODN393244:ODN393245 ONJ393244:ONJ393245 OXF393244:OXF393245 PHB393244:PHB393245 PQX393244:PQX393245 QAT393244:QAT393245 QKP393244:QKP393245 QUL393244:QUL393245 REH393244:REH393245 ROD393244:ROD393245 RXZ393244:RXZ393245 SHV393244:SHV393245 SRR393244:SRR393245 TBN393244:TBN393245 TLJ393244:TLJ393245 TVF393244:TVF393245 UFB393244:UFB393245 UOX393244:UOX393245 UYT393244:UYT393245 VIP393244:VIP393245 VSL393244:VSL393245 WCH393244:WCH393245 WMD393244:WMD393245 WVZ393244:WVZ393245 R458780:R458781 JN458780:JN458781 TJ458780:TJ458781 ADF458780:ADF458781 ANB458780:ANB458781 AWX458780:AWX458781 BGT458780:BGT458781 BQP458780:BQP458781 CAL458780:CAL458781 CKH458780:CKH458781 CUD458780:CUD458781 DDZ458780:DDZ458781 DNV458780:DNV458781 DXR458780:DXR458781 EHN458780:EHN458781 ERJ458780:ERJ458781 FBF458780:FBF458781 FLB458780:FLB458781 FUX458780:FUX458781 GET458780:GET458781 GOP458780:GOP458781 GYL458780:GYL458781 HIH458780:HIH458781 HSD458780:HSD458781 IBZ458780:IBZ458781 ILV458780:ILV458781 IVR458780:IVR458781 JFN458780:JFN458781 JPJ458780:JPJ458781 JZF458780:JZF458781 KJB458780:KJB458781 KSX458780:KSX458781 LCT458780:LCT458781 LMP458780:LMP458781 LWL458780:LWL458781 MGH458780:MGH458781 MQD458780:MQD458781 MZZ458780:MZZ458781 NJV458780:NJV458781 NTR458780:NTR458781 ODN458780:ODN458781 ONJ458780:ONJ458781 OXF458780:OXF458781 PHB458780:PHB458781 PQX458780:PQX458781 QAT458780:QAT458781 QKP458780:QKP458781 QUL458780:QUL458781 REH458780:REH458781 ROD458780:ROD458781 RXZ458780:RXZ458781 SHV458780:SHV458781 SRR458780:SRR458781 TBN458780:TBN458781 TLJ458780:TLJ458781 TVF458780:TVF458781 UFB458780:UFB458781 UOX458780:UOX458781 UYT458780:UYT458781 VIP458780:VIP458781 VSL458780:VSL458781 WCH458780:WCH458781 WMD458780:WMD458781 WVZ458780:WVZ458781 R524316:R524317 JN524316:JN524317 TJ524316:TJ524317 ADF524316:ADF524317 ANB524316:ANB524317 AWX524316:AWX524317 BGT524316:BGT524317 BQP524316:BQP524317 CAL524316:CAL524317 CKH524316:CKH524317 CUD524316:CUD524317 DDZ524316:DDZ524317 DNV524316:DNV524317 DXR524316:DXR524317 EHN524316:EHN524317 ERJ524316:ERJ524317 FBF524316:FBF524317 FLB524316:FLB524317 FUX524316:FUX524317 GET524316:GET524317 GOP524316:GOP524317 GYL524316:GYL524317 HIH524316:HIH524317 HSD524316:HSD524317 IBZ524316:IBZ524317 ILV524316:ILV524317 IVR524316:IVR524317 JFN524316:JFN524317 JPJ524316:JPJ524317 JZF524316:JZF524317 KJB524316:KJB524317 KSX524316:KSX524317 LCT524316:LCT524317 LMP524316:LMP524317 LWL524316:LWL524317 MGH524316:MGH524317 MQD524316:MQD524317 MZZ524316:MZZ524317 NJV524316:NJV524317 NTR524316:NTR524317 ODN524316:ODN524317 ONJ524316:ONJ524317 OXF524316:OXF524317 PHB524316:PHB524317 PQX524316:PQX524317 QAT524316:QAT524317 QKP524316:QKP524317 QUL524316:QUL524317 REH524316:REH524317 ROD524316:ROD524317 RXZ524316:RXZ524317 SHV524316:SHV524317 SRR524316:SRR524317 TBN524316:TBN524317 TLJ524316:TLJ524317 TVF524316:TVF524317 UFB524316:UFB524317 UOX524316:UOX524317 UYT524316:UYT524317 VIP524316:VIP524317 VSL524316:VSL524317 WCH524316:WCH524317 WMD524316:WMD524317 WVZ524316:WVZ524317 R589852:R589853 JN589852:JN589853 TJ589852:TJ589853 ADF589852:ADF589853 ANB589852:ANB589853 AWX589852:AWX589853 BGT589852:BGT589853 BQP589852:BQP589853 CAL589852:CAL589853 CKH589852:CKH589853 CUD589852:CUD589853 DDZ589852:DDZ589853 DNV589852:DNV589853 DXR589852:DXR589853 EHN589852:EHN589853 ERJ589852:ERJ589853 FBF589852:FBF589853 FLB589852:FLB589853 FUX589852:FUX589853 GET589852:GET589853 GOP589852:GOP589853 GYL589852:GYL589853 HIH589852:HIH589853 HSD589852:HSD589853 IBZ589852:IBZ589853 ILV589852:ILV589853 IVR589852:IVR589853 JFN589852:JFN589853 JPJ589852:JPJ589853 JZF589852:JZF589853 KJB589852:KJB589853 KSX589852:KSX589853 LCT589852:LCT589853 LMP589852:LMP589853 LWL589852:LWL589853 MGH589852:MGH589853 MQD589852:MQD589853 MZZ589852:MZZ589853 NJV589852:NJV589853 NTR589852:NTR589853 ODN589852:ODN589853 ONJ589852:ONJ589853 OXF589852:OXF589853 PHB589852:PHB589853 PQX589852:PQX589853 QAT589852:QAT589853 QKP589852:QKP589853 QUL589852:QUL589853 REH589852:REH589853 ROD589852:ROD589853 RXZ589852:RXZ589853 SHV589852:SHV589853 SRR589852:SRR589853 TBN589852:TBN589853 TLJ589852:TLJ589853 TVF589852:TVF589853 UFB589852:UFB589853 UOX589852:UOX589853 UYT589852:UYT589853 VIP589852:VIP589853 VSL589852:VSL589853 WCH589852:WCH589853 WMD589852:WMD589853 WVZ589852:WVZ589853 R655388:R655389 JN655388:JN655389 TJ655388:TJ655389 ADF655388:ADF655389 ANB655388:ANB655389 AWX655388:AWX655389 BGT655388:BGT655389 BQP655388:BQP655389 CAL655388:CAL655389 CKH655388:CKH655389 CUD655388:CUD655389 DDZ655388:DDZ655389 DNV655388:DNV655389 DXR655388:DXR655389 EHN655388:EHN655389 ERJ655388:ERJ655389 FBF655388:FBF655389 FLB655388:FLB655389 FUX655388:FUX655389 GET655388:GET655389 GOP655388:GOP655389 GYL655388:GYL655389 HIH655388:HIH655389 HSD655388:HSD655389 IBZ655388:IBZ655389 ILV655388:ILV655389 IVR655388:IVR655389 JFN655388:JFN655389 JPJ655388:JPJ655389 JZF655388:JZF655389 KJB655388:KJB655389 KSX655388:KSX655389 LCT655388:LCT655389 LMP655388:LMP655389 LWL655388:LWL655389 MGH655388:MGH655389 MQD655388:MQD655389 MZZ655388:MZZ655389 NJV655388:NJV655389 NTR655388:NTR655389 ODN655388:ODN655389 ONJ655388:ONJ655389 OXF655388:OXF655389 PHB655388:PHB655389 PQX655388:PQX655389 QAT655388:QAT655389 QKP655388:QKP655389 QUL655388:QUL655389 REH655388:REH655389 ROD655388:ROD655389 RXZ655388:RXZ655389 SHV655388:SHV655389 SRR655388:SRR655389 TBN655388:TBN655389 TLJ655388:TLJ655389 TVF655388:TVF655389 UFB655388:UFB655389 UOX655388:UOX655389 UYT655388:UYT655389 VIP655388:VIP655389 VSL655388:VSL655389 WCH655388:WCH655389 WMD655388:WMD655389 WVZ655388:WVZ655389 R720924:R720925 JN720924:JN720925 TJ720924:TJ720925 ADF720924:ADF720925 ANB720924:ANB720925 AWX720924:AWX720925 BGT720924:BGT720925 BQP720924:BQP720925 CAL720924:CAL720925 CKH720924:CKH720925 CUD720924:CUD720925 DDZ720924:DDZ720925 DNV720924:DNV720925 DXR720924:DXR720925 EHN720924:EHN720925 ERJ720924:ERJ720925 FBF720924:FBF720925 FLB720924:FLB720925 FUX720924:FUX720925 GET720924:GET720925 GOP720924:GOP720925 GYL720924:GYL720925 HIH720924:HIH720925 HSD720924:HSD720925 IBZ720924:IBZ720925 ILV720924:ILV720925 IVR720924:IVR720925 JFN720924:JFN720925 JPJ720924:JPJ720925 JZF720924:JZF720925 KJB720924:KJB720925 KSX720924:KSX720925 LCT720924:LCT720925 LMP720924:LMP720925 LWL720924:LWL720925 MGH720924:MGH720925 MQD720924:MQD720925 MZZ720924:MZZ720925 NJV720924:NJV720925 NTR720924:NTR720925 ODN720924:ODN720925 ONJ720924:ONJ720925 OXF720924:OXF720925 PHB720924:PHB720925 PQX720924:PQX720925 QAT720924:QAT720925 QKP720924:QKP720925 QUL720924:QUL720925 REH720924:REH720925 ROD720924:ROD720925 RXZ720924:RXZ720925 SHV720924:SHV720925 SRR720924:SRR720925 TBN720924:TBN720925 TLJ720924:TLJ720925 TVF720924:TVF720925 UFB720924:UFB720925 UOX720924:UOX720925 UYT720924:UYT720925 VIP720924:VIP720925 VSL720924:VSL720925 WCH720924:WCH720925 WMD720924:WMD720925 WVZ720924:WVZ720925 R786460:R786461 JN786460:JN786461 TJ786460:TJ786461 ADF786460:ADF786461 ANB786460:ANB786461 AWX786460:AWX786461 BGT786460:BGT786461 BQP786460:BQP786461 CAL786460:CAL786461 CKH786460:CKH786461 CUD786460:CUD786461 DDZ786460:DDZ786461 DNV786460:DNV786461 DXR786460:DXR786461 EHN786460:EHN786461 ERJ786460:ERJ786461 FBF786460:FBF786461 FLB786460:FLB786461 FUX786460:FUX786461 GET786460:GET786461 GOP786460:GOP786461 GYL786460:GYL786461 HIH786460:HIH786461 HSD786460:HSD786461 IBZ786460:IBZ786461 ILV786460:ILV786461 IVR786460:IVR786461 JFN786460:JFN786461 JPJ786460:JPJ786461 JZF786460:JZF786461 KJB786460:KJB786461 KSX786460:KSX786461 LCT786460:LCT786461 LMP786460:LMP786461 LWL786460:LWL786461 MGH786460:MGH786461 MQD786460:MQD786461 MZZ786460:MZZ786461 NJV786460:NJV786461 NTR786460:NTR786461 ODN786460:ODN786461 ONJ786460:ONJ786461 OXF786460:OXF786461 PHB786460:PHB786461 PQX786460:PQX786461 QAT786460:QAT786461 QKP786460:QKP786461 QUL786460:QUL786461 REH786460:REH786461 ROD786460:ROD786461 RXZ786460:RXZ786461 SHV786460:SHV786461 SRR786460:SRR786461 TBN786460:TBN786461 TLJ786460:TLJ786461 TVF786460:TVF786461 UFB786460:UFB786461 UOX786460:UOX786461 UYT786460:UYT786461 VIP786460:VIP786461 VSL786460:VSL786461 WCH786460:WCH786461 WMD786460:WMD786461 WVZ786460:WVZ786461 R851996:R851997 JN851996:JN851997 TJ851996:TJ851997 ADF851996:ADF851997 ANB851996:ANB851997 AWX851996:AWX851997 BGT851996:BGT851997 BQP851996:BQP851997 CAL851996:CAL851997 CKH851996:CKH851997 CUD851996:CUD851997 DDZ851996:DDZ851997 DNV851996:DNV851997 DXR851996:DXR851997 EHN851996:EHN851997 ERJ851996:ERJ851997 FBF851996:FBF851997 FLB851996:FLB851997 FUX851996:FUX851997 GET851996:GET851997 GOP851996:GOP851997 GYL851996:GYL851997 HIH851996:HIH851997 HSD851996:HSD851997 IBZ851996:IBZ851997 ILV851996:ILV851997 IVR851996:IVR851997 JFN851996:JFN851997 JPJ851996:JPJ851997 JZF851996:JZF851997 KJB851996:KJB851997 KSX851996:KSX851997 LCT851996:LCT851997 LMP851996:LMP851997 LWL851996:LWL851997 MGH851996:MGH851997 MQD851996:MQD851997 MZZ851996:MZZ851997 NJV851996:NJV851997 NTR851996:NTR851997 ODN851996:ODN851997 ONJ851996:ONJ851997 OXF851996:OXF851997 PHB851996:PHB851997 PQX851996:PQX851997 QAT851996:QAT851997 QKP851996:QKP851997 QUL851996:QUL851997 REH851996:REH851997 ROD851996:ROD851997 RXZ851996:RXZ851997 SHV851996:SHV851997 SRR851996:SRR851997 TBN851996:TBN851997 TLJ851996:TLJ851997 TVF851996:TVF851997 UFB851996:UFB851997 UOX851996:UOX851997 UYT851996:UYT851997 VIP851996:VIP851997 VSL851996:VSL851997 WCH851996:WCH851997 WMD851996:WMD851997 WVZ851996:WVZ851997 R917532:R917533 JN917532:JN917533 TJ917532:TJ917533 ADF917532:ADF917533 ANB917532:ANB917533 AWX917532:AWX917533 BGT917532:BGT917533 BQP917532:BQP917533 CAL917532:CAL917533 CKH917532:CKH917533 CUD917532:CUD917533 DDZ917532:DDZ917533 DNV917532:DNV917533 DXR917532:DXR917533 EHN917532:EHN917533 ERJ917532:ERJ917533 FBF917532:FBF917533 FLB917532:FLB917533 FUX917532:FUX917533 GET917532:GET917533 GOP917532:GOP917533 GYL917532:GYL917533 HIH917532:HIH917533 HSD917532:HSD917533 IBZ917532:IBZ917533 ILV917532:ILV917533 IVR917532:IVR917533 JFN917532:JFN917533 JPJ917532:JPJ917533 JZF917532:JZF917533 KJB917532:KJB917533 KSX917532:KSX917533 LCT917532:LCT917533 LMP917532:LMP917533 LWL917532:LWL917533 MGH917532:MGH917533 MQD917532:MQD917533 MZZ917532:MZZ917533 NJV917532:NJV917533 NTR917532:NTR917533 ODN917532:ODN917533 ONJ917532:ONJ917533 OXF917532:OXF917533 PHB917532:PHB917533 PQX917532:PQX917533 QAT917532:QAT917533 QKP917532:QKP917533 QUL917532:QUL917533 REH917532:REH917533 ROD917532:ROD917533 RXZ917532:RXZ917533 SHV917532:SHV917533 SRR917532:SRR917533 TBN917532:TBN917533 TLJ917532:TLJ917533 TVF917532:TVF917533 UFB917532:UFB917533 UOX917532:UOX917533 UYT917532:UYT917533 VIP917532:VIP917533 VSL917532:VSL917533 WCH917532:WCH917533 WMD917532:WMD917533 WVZ917532:WVZ917533 R983068:R983069 JN983068:JN983069 TJ983068:TJ983069 ADF983068:ADF983069 ANB983068:ANB983069 AWX983068:AWX983069 BGT983068:BGT983069 BQP983068:BQP983069 CAL983068:CAL983069 CKH983068:CKH983069 CUD983068:CUD983069 DDZ983068:DDZ983069 DNV983068:DNV983069 DXR983068:DXR983069 EHN983068:EHN983069 ERJ983068:ERJ983069 FBF983068:FBF983069 FLB983068:FLB983069 FUX983068:FUX983069 GET983068:GET983069 GOP983068:GOP983069 GYL983068:GYL983069 HIH983068:HIH983069 HSD983068:HSD983069 IBZ983068:IBZ983069 ILV983068:ILV983069 IVR983068:IVR983069 JFN983068:JFN983069 JPJ983068:JPJ983069 JZF983068:JZF983069 KJB983068:KJB983069 KSX983068:KSX983069 LCT983068:LCT983069 LMP983068:LMP983069 LWL983068:LWL983069 MGH983068:MGH983069 MQD983068:MQD983069 MZZ983068:MZZ983069 NJV983068:NJV983069 NTR983068:NTR983069 ODN983068:ODN983069 ONJ983068:ONJ983069 OXF983068:OXF983069 PHB983068:PHB983069 PQX983068:PQX983069 QAT983068:QAT983069 QKP983068:QKP983069 QUL983068:QUL983069 REH983068:REH983069 ROD983068:ROD983069 RXZ983068:RXZ983069 SHV983068:SHV983069 SRR983068:SRR983069 TBN983068:TBN983069 TLJ983068:TLJ983069 TVF983068:TVF983069 UFB983068:UFB983069 UOX983068:UOX983069 UYT983068:UYT983069 VIP983068:VIP983069 VSL983068:VSL983069 WCH983068:WCH983069 WMD983068:WMD983069 WVZ983068:WVZ983069 T28:T29 JP28:JP29 TL28:TL29 ADH28:ADH29 AND28:AND29 AWZ28:AWZ29 BGV28:BGV29 BQR28:BQR29 CAN28:CAN29 CKJ28:CKJ29 CUF28:CUF29 DEB28:DEB29 DNX28:DNX29 DXT28:DXT29 EHP28:EHP29 ERL28:ERL29 FBH28:FBH29 FLD28:FLD29 FUZ28:FUZ29 GEV28:GEV29 GOR28:GOR29 GYN28:GYN29 HIJ28:HIJ29 HSF28:HSF29 ICB28:ICB29 ILX28:ILX29 IVT28:IVT29 JFP28:JFP29 JPL28:JPL29 JZH28:JZH29 KJD28:KJD29 KSZ28:KSZ29 LCV28:LCV29 LMR28:LMR29 LWN28:LWN29 MGJ28:MGJ29 MQF28:MQF29 NAB28:NAB29 NJX28:NJX29 NTT28:NTT29 ODP28:ODP29 ONL28:ONL29 OXH28:OXH29 PHD28:PHD29 PQZ28:PQZ29 QAV28:QAV29 QKR28:QKR29 QUN28:QUN29 REJ28:REJ29 ROF28:ROF29 RYB28:RYB29 SHX28:SHX29 SRT28:SRT29 TBP28:TBP29 TLL28:TLL29 TVH28:TVH29 UFD28:UFD29 UOZ28:UOZ29 UYV28:UYV29 VIR28:VIR29 VSN28:VSN29 WCJ28:WCJ29 WMF28:WMF29 WWB28:WWB29 T65564:T65565 JP65564:JP65565 TL65564:TL65565 ADH65564:ADH65565 AND65564:AND65565 AWZ65564:AWZ65565 BGV65564:BGV65565 BQR65564:BQR65565 CAN65564:CAN65565 CKJ65564:CKJ65565 CUF65564:CUF65565 DEB65564:DEB65565 DNX65564:DNX65565 DXT65564:DXT65565 EHP65564:EHP65565 ERL65564:ERL65565 FBH65564:FBH65565 FLD65564:FLD65565 FUZ65564:FUZ65565 GEV65564:GEV65565 GOR65564:GOR65565 GYN65564:GYN65565 HIJ65564:HIJ65565 HSF65564:HSF65565 ICB65564:ICB65565 ILX65564:ILX65565 IVT65564:IVT65565 JFP65564:JFP65565 JPL65564:JPL65565 JZH65564:JZH65565 KJD65564:KJD65565 KSZ65564:KSZ65565 LCV65564:LCV65565 LMR65564:LMR65565 LWN65564:LWN65565 MGJ65564:MGJ65565 MQF65564:MQF65565 NAB65564:NAB65565 NJX65564:NJX65565 NTT65564:NTT65565 ODP65564:ODP65565 ONL65564:ONL65565 OXH65564:OXH65565 PHD65564:PHD65565 PQZ65564:PQZ65565 QAV65564:QAV65565 QKR65564:QKR65565 QUN65564:QUN65565 REJ65564:REJ65565 ROF65564:ROF65565 RYB65564:RYB65565 SHX65564:SHX65565 SRT65564:SRT65565 TBP65564:TBP65565 TLL65564:TLL65565 TVH65564:TVH65565 UFD65564:UFD65565 UOZ65564:UOZ65565 UYV65564:UYV65565 VIR65564:VIR65565 VSN65564:VSN65565 WCJ65564:WCJ65565 WMF65564:WMF65565 WWB65564:WWB65565 T131100:T131101 JP131100:JP131101 TL131100:TL131101 ADH131100:ADH131101 AND131100:AND131101 AWZ131100:AWZ131101 BGV131100:BGV131101 BQR131100:BQR131101 CAN131100:CAN131101 CKJ131100:CKJ131101 CUF131100:CUF131101 DEB131100:DEB131101 DNX131100:DNX131101 DXT131100:DXT131101 EHP131100:EHP131101 ERL131100:ERL131101 FBH131100:FBH131101 FLD131100:FLD131101 FUZ131100:FUZ131101 GEV131100:GEV131101 GOR131100:GOR131101 GYN131100:GYN131101 HIJ131100:HIJ131101 HSF131100:HSF131101 ICB131100:ICB131101 ILX131100:ILX131101 IVT131100:IVT131101 JFP131100:JFP131101 JPL131100:JPL131101 JZH131100:JZH131101 KJD131100:KJD131101 KSZ131100:KSZ131101 LCV131100:LCV131101 LMR131100:LMR131101 LWN131100:LWN131101 MGJ131100:MGJ131101 MQF131100:MQF131101 NAB131100:NAB131101 NJX131100:NJX131101 NTT131100:NTT131101 ODP131100:ODP131101 ONL131100:ONL131101 OXH131100:OXH131101 PHD131100:PHD131101 PQZ131100:PQZ131101 QAV131100:QAV131101 QKR131100:QKR131101 QUN131100:QUN131101 REJ131100:REJ131101 ROF131100:ROF131101 RYB131100:RYB131101 SHX131100:SHX131101 SRT131100:SRT131101 TBP131100:TBP131101 TLL131100:TLL131101 TVH131100:TVH131101 UFD131100:UFD131101 UOZ131100:UOZ131101 UYV131100:UYV131101 VIR131100:VIR131101 VSN131100:VSN131101 WCJ131100:WCJ131101 WMF131100:WMF131101 WWB131100:WWB131101 T196636:T196637 JP196636:JP196637 TL196636:TL196637 ADH196636:ADH196637 AND196636:AND196637 AWZ196636:AWZ196637 BGV196636:BGV196637 BQR196636:BQR196637 CAN196636:CAN196637 CKJ196636:CKJ196637 CUF196636:CUF196637 DEB196636:DEB196637 DNX196636:DNX196637 DXT196636:DXT196637 EHP196636:EHP196637 ERL196636:ERL196637 FBH196636:FBH196637 FLD196636:FLD196637 FUZ196636:FUZ196637 GEV196636:GEV196637 GOR196636:GOR196637 GYN196636:GYN196637 HIJ196636:HIJ196637 HSF196636:HSF196637 ICB196636:ICB196637 ILX196636:ILX196637 IVT196636:IVT196637 JFP196636:JFP196637 JPL196636:JPL196637 JZH196636:JZH196637 KJD196636:KJD196637 KSZ196636:KSZ196637 LCV196636:LCV196637 LMR196636:LMR196637 LWN196636:LWN196637 MGJ196636:MGJ196637 MQF196636:MQF196637 NAB196636:NAB196637 NJX196636:NJX196637 NTT196636:NTT196637 ODP196636:ODP196637 ONL196636:ONL196637 OXH196636:OXH196637 PHD196636:PHD196637 PQZ196636:PQZ196637 QAV196636:QAV196637 QKR196636:QKR196637 QUN196636:QUN196637 REJ196636:REJ196637 ROF196636:ROF196637 RYB196636:RYB196637 SHX196636:SHX196637 SRT196636:SRT196637 TBP196636:TBP196637 TLL196636:TLL196637 TVH196636:TVH196637 UFD196636:UFD196637 UOZ196636:UOZ196637 UYV196636:UYV196637 VIR196636:VIR196637 VSN196636:VSN196637 WCJ196636:WCJ196637 WMF196636:WMF196637 WWB196636:WWB196637 T262172:T262173 JP262172:JP262173 TL262172:TL262173 ADH262172:ADH262173 AND262172:AND262173 AWZ262172:AWZ262173 BGV262172:BGV262173 BQR262172:BQR262173 CAN262172:CAN262173 CKJ262172:CKJ262173 CUF262172:CUF262173 DEB262172:DEB262173 DNX262172:DNX262173 DXT262172:DXT262173 EHP262172:EHP262173 ERL262172:ERL262173 FBH262172:FBH262173 FLD262172:FLD262173 FUZ262172:FUZ262173 GEV262172:GEV262173 GOR262172:GOR262173 GYN262172:GYN262173 HIJ262172:HIJ262173 HSF262172:HSF262173 ICB262172:ICB262173 ILX262172:ILX262173 IVT262172:IVT262173 JFP262172:JFP262173 JPL262172:JPL262173 JZH262172:JZH262173 KJD262172:KJD262173 KSZ262172:KSZ262173 LCV262172:LCV262173 LMR262172:LMR262173 LWN262172:LWN262173 MGJ262172:MGJ262173 MQF262172:MQF262173 NAB262172:NAB262173 NJX262172:NJX262173 NTT262172:NTT262173 ODP262172:ODP262173 ONL262172:ONL262173 OXH262172:OXH262173 PHD262172:PHD262173 PQZ262172:PQZ262173 QAV262172:QAV262173 QKR262172:QKR262173 QUN262172:QUN262173 REJ262172:REJ262173 ROF262172:ROF262173 RYB262172:RYB262173 SHX262172:SHX262173 SRT262172:SRT262173 TBP262172:TBP262173 TLL262172:TLL262173 TVH262172:TVH262173 UFD262172:UFD262173 UOZ262172:UOZ262173 UYV262172:UYV262173 VIR262172:VIR262173 VSN262172:VSN262173 WCJ262172:WCJ262173 WMF262172:WMF262173 WWB262172:WWB262173 T327708:T327709 JP327708:JP327709 TL327708:TL327709 ADH327708:ADH327709 AND327708:AND327709 AWZ327708:AWZ327709 BGV327708:BGV327709 BQR327708:BQR327709 CAN327708:CAN327709 CKJ327708:CKJ327709 CUF327708:CUF327709 DEB327708:DEB327709 DNX327708:DNX327709 DXT327708:DXT327709 EHP327708:EHP327709 ERL327708:ERL327709 FBH327708:FBH327709 FLD327708:FLD327709 FUZ327708:FUZ327709 GEV327708:GEV327709 GOR327708:GOR327709 GYN327708:GYN327709 HIJ327708:HIJ327709 HSF327708:HSF327709 ICB327708:ICB327709 ILX327708:ILX327709 IVT327708:IVT327709 JFP327708:JFP327709 JPL327708:JPL327709 JZH327708:JZH327709 KJD327708:KJD327709 KSZ327708:KSZ327709 LCV327708:LCV327709 LMR327708:LMR327709 LWN327708:LWN327709 MGJ327708:MGJ327709 MQF327708:MQF327709 NAB327708:NAB327709 NJX327708:NJX327709 NTT327708:NTT327709 ODP327708:ODP327709 ONL327708:ONL327709 OXH327708:OXH327709 PHD327708:PHD327709 PQZ327708:PQZ327709 QAV327708:QAV327709 QKR327708:QKR327709 QUN327708:QUN327709 REJ327708:REJ327709 ROF327708:ROF327709 RYB327708:RYB327709 SHX327708:SHX327709 SRT327708:SRT327709 TBP327708:TBP327709 TLL327708:TLL327709 TVH327708:TVH327709 UFD327708:UFD327709 UOZ327708:UOZ327709 UYV327708:UYV327709 VIR327708:VIR327709 VSN327708:VSN327709 WCJ327708:WCJ327709 WMF327708:WMF327709 WWB327708:WWB327709 T393244:T393245 JP393244:JP393245 TL393244:TL393245 ADH393244:ADH393245 AND393244:AND393245 AWZ393244:AWZ393245 BGV393244:BGV393245 BQR393244:BQR393245 CAN393244:CAN393245 CKJ393244:CKJ393245 CUF393244:CUF393245 DEB393244:DEB393245 DNX393244:DNX393245 DXT393244:DXT393245 EHP393244:EHP393245 ERL393244:ERL393245 FBH393244:FBH393245 FLD393244:FLD393245 FUZ393244:FUZ393245 GEV393244:GEV393245 GOR393244:GOR393245 GYN393244:GYN393245 HIJ393244:HIJ393245 HSF393244:HSF393245 ICB393244:ICB393245 ILX393244:ILX393245 IVT393244:IVT393245 JFP393244:JFP393245 JPL393244:JPL393245 JZH393244:JZH393245 KJD393244:KJD393245 KSZ393244:KSZ393245 LCV393244:LCV393245 LMR393244:LMR393245 LWN393244:LWN393245 MGJ393244:MGJ393245 MQF393244:MQF393245 NAB393244:NAB393245 NJX393244:NJX393245 NTT393244:NTT393245 ODP393244:ODP393245 ONL393244:ONL393245 OXH393244:OXH393245 PHD393244:PHD393245 PQZ393244:PQZ393245 QAV393244:QAV393245 QKR393244:QKR393245 QUN393244:QUN393245 REJ393244:REJ393245 ROF393244:ROF393245 RYB393244:RYB393245 SHX393244:SHX393245 SRT393244:SRT393245 TBP393244:TBP393245 TLL393244:TLL393245 TVH393244:TVH393245 UFD393244:UFD393245 UOZ393244:UOZ393245 UYV393244:UYV393245 VIR393244:VIR393245 VSN393244:VSN393245 WCJ393244:WCJ393245 WMF393244:WMF393245 WWB393244:WWB393245 T458780:T458781 JP458780:JP458781 TL458780:TL458781 ADH458780:ADH458781 AND458780:AND458781 AWZ458780:AWZ458781 BGV458780:BGV458781 BQR458780:BQR458781 CAN458780:CAN458781 CKJ458780:CKJ458781 CUF458780:CUF458781 DEB458780:DEB458781 DNX458780:DNX458781 DXT458780:DXT458781 EHP458780:EHP458781 ERL458780:ERL458781 FBH458780:FBH458781 FLD458780:FLD458781 FUZ458780:FUZ458781 GEV458780:GEV458781 GOR458780:GOR458781 GYN458780:GYN458781 HIJ458780:HIJ458781 HSF458780:HSF458781 ICB458780:ICB458781 ILX458780:ILX458781 IVT458780:IVT458781 JFP458780:JFP458781 JPL458780:JPL458781 JZH458780:JZH458781 KJD458780:KJD458781 KSZ458780:KSZ458781 LCV458780:LCV458781 LMR458780:LMR458781 LWN458780:LWN458781 MGJ458780:MGJ458781 MQF458780:MQF458781 NAB458780:NAB458781 NJX458780:NJX458781 NTT458780:NTT458781 ODP458780:ODP458781 ONL458780:ONL458781 OXH458780:OXH458781 PHD458780:PHD458781 PQZ458780:PQZ458781 QAV458780:QAV458781 QKR458780:QKR458781 QUN458780:QUN458781 REJ458780:REJ458781 ROF458780:ROF458781 RYB458780:RYB458781 SHX458780:SHX458781 SRT458780:SRT458781 TBP458780:TBP458781 TLL458780:TLL458781 TVH458780:TVH458781 UFD458780:UFD458781 UOZ458780:UOZ458781 UYV458780:UYV458781 VIR458780:VIR458781 VSN458780:VSN458781 WCJ458780:WCJ458781 WMF458780:WMF458781 WWB458780:WWB458781 T524316:T524317 JP524316:JP524317 TL524316:TL524317 ADH524316:ADH524317 AND524316:AND524317 AWZ524316:AWZ524317 BGV524316:BGV524317 BQR524316:BQR524317 CAN524316:CAN524317 CKJ524316:CKJ524317 CUF524316:CUF524317 DEB524316:DEB524317 DNX524316:DNX524317 DXT524316:DXT524317 EHP524316:EHP524317 ERL524316:ERL524317 FBH524316:FBH524317 FLD524316:FLD524317 FUZ524316:FUZ524317 GEV524316:GEV524317 GOR524316:GOR524317 GYN524316:GYN524317 HIJ524316:HIJ524317 HSF524316:HSF524317 ICB524316:ICB524317 ILX524316:ILX524317 IVT524316:IVT524317 JFP524316:JFP524317 JPL524316:JPL524317 JZH524316:JZH524317 KJD524316:KJD524317 KSZ524316:KSZ524317 LCV524316:LCV524317 LMR524316:LMR524317 LWN524316:LWN524317 MGJ524316:MGJ524317 MQF524316:MQF524317 NAB524316:NAB524317 NJX524316:NJX524317 NTT524316:NTT524317 ODP524316:ODP524317 ONL524316:ONL524317 OXH524316:OXH524317 PHD524316:PHD524317 PQZ524316:PQZ524317 QAV524316:QAV524317 QKR524316:QKR524317 QUN524316:QUN524317 REJ524316:REJ524317 ROF524316:ROF524317 RYB524316:RYB524317 SHX524316:SHX524317 SRT524316:SRT524317 TBP524316:TBP524317 TLL524316:TLL524317 TVH524316:TVH524317 UFD524316:UFD524317 UOZ524316:UOZ524317 UYV524316:UYV524317 VIR524316:VIR524317 VSN524316:VSN524317 WCJ524316:WCJ524317 WMF524316:WMF524317 WWB524316:WWB524317 T589852:T589853 JP589852:JP589853 TL589852:TL589853 ADH589852:ADH589853 AND589852:AND589853 AWZ589852:AWZ589853 BGV589852:BGV589853 BQR589852:BQR589853 CAN589852:CAN589853 CKJ589852:CKJ589853 CUF589852:CUF589853 DEB589852:DEB589853 DNX589852:DNX589853 DXT589852:DXT589853 EHP589852:EHP589853 ERL589852:ERL589853 FBH589852:FBH589853 FLD589852:FLD589853 FUZ589852:FUZ589853 GEV589852:GEV589853 GOR589852:GOR589853 GYN589852:GYN589853 HIJ589852:HIJ589853 HSF589852:HSF589853 ICB589852:ICB589853 ILX589852:ILX589853 IVT589852:IVT589853 JFP589852:JFP589853 JPL589852:JPL589853 JZH589852:JZH589853 KJD589852:KJD589853 KSZ589852:KSZ589853 LCV589852:LCV589853 LMR589852:LMR589853 LWN589852:LWN589853 MGJ589852:MGJ589853 MQF589852:MQF589853 NAB589852:NAB589853 NJX589852:NJX589853 NTT589852:NTT589853 ODP589852:ODP589853 ONL589852:ONL589853 OXH589852:OXH589853 PHD589852:PHD589853 PQZ589852:PQZ589853 QAV589852:QAV589853 QKR589852:QKR589853 QUN589852:QUN589853 REJ589852:REJ589853 ROF589852:ROF589853 RYB589852:RYB589853 SHX589852:SHX589853 SRT589852:SRT589853 TBP589852:TBP589853 TLL589852:TLL589853 TVH589852:TVH589853 UFD589852:UFD589853 UOZ589852:UOZ589853 UYV589852:UYV589853 VIR589852:VIR589853 VSN589852:VSN589853 WCJ589852:WCJ589853 WMF589852:WMF589853 WWB589852:WWB589853 T655388:T655389 JP655388:JP655389 TL655388:TL655389 ADH655388:ADH655389 AND655388:AND655389 AWZ655388:AWZ655389 BGV655388:BGV655389 BQR655388:BQR655389 CAN655388:CAN655389 CKJ655388:CKJ655389 CUF655388:CUF655389 DEB655388:DEB655389 DNX655388:DNX655389 DXT655388:DXT655389 EHP655388:EHP655389 ERL655388:ERL655389 FBH655388:FBH655389 FLD655388:FLD655389 FUZ655388:FUZ655389 GEV655388:GEV655389 GOR655388:GOR655389 GYN655388:GYN655389 HIJ655388:HIJ655389 HSF655388:HSF655389 ICB655388:ICB655389 ILX655388:ILX655389 IVT655388:IVT655389 JFP655388:JFP655389 JPL655388:JPL655389 JZH655388:JZH655389 KJD655388:KJD655389 KSZ655388:KSZ655389 LCV655388:LCV655389 LMR655388:LMR655389 LWN655388:LWN655389 MGJ655388:MGJ655389 MQF655388:MQF655389 NAB655388:NAB655389 NJX655388:NJX655389 NTT655388:NTT655389 ODP655388:ODP655389 ONL655388:ONL655389 OXH655388:OXH655389 PHD655388:PHD655389 PQZ655388:PQZ655389 QAV655388:QAV655389 QKR655388:QKR655389 QUN655388:QUN655389 REJ655388:REJ655389 ROF655388:ROF655389 RYB655388:RYB655389 SHX655388:SHX655389 SRT655388:SRT655389 TBP655388:TBP655389 TLL655388:TLL655389 TVH655388:TVH655389 UFD655388:UFD655389 UOZ655388:UOZ655389 UYV655388:UYV655389 VIR655388:VIR655389 VSN655388:VSN655389 WCJ655388:WCJ655389 WMF655388:WMF655389 WWB655388:WWB655389 T720924:T720925 JP720924:JP720925 TL720924:TL720925 ADH720924:ADH720925 AND720924:AND720925 AWZ720924:AWZ720925 BGV720924:BGV720925 BQR720924:BQR720925 CAN720924:CAN720925 CKJ720924:CKJ720925 CUF720924:CUF720925 DEB720924:DEB720925 DNX720924:DNX720925 DXT720924:DXT720925 EHP720924:EHP720925 ERL720924:ERL720925 FBH720924:FBH720925 FLD720924:FLD720925 FUZ720924:FUZ720925 GEV720924:GEV720925 GOR720924:GOR720925 GYN720924:GYN720925 HIJ720924:HIJ720925 HSF720924:HSF720925 ICB720924:ICB720925 ILX720924:ILX720925 IVT720924:IVT720925 JFP720924:JFP720925 JPL720924:JPL720925 JZH720924:JZH720925 KJD720924:KJD720925 KSZ720924:KSZ720925 LCV720924:LCV720925 LMR720924:LMR720925 LWN720924:LWN720925 MGJ720924:MGJ720925 MQF720924:MQF720925 NAB720924:NAB720925 NJX720924:NJX720925 NTT720924:NTT720925 ODP720924:ODP720925 ONL720924:ONL720925 OXH720924:OXH720925 PHD720924:PHD720925 PQZ720924:PQZ720925 QAV720924:QAV720925 QKR720924:QKR720925 QUN720924:QUN720925 REJ720924:REJ720925 ROF720924:ROF720925 RYB720924:RYB720925 SHX720924:SHX720925 SRT720924:SRT720925 TBP720924:TBP720925 TLL720924:TLL720925 TVH720924:TVH720925 UFD720924:UFD720925 UOZ720924:UOZ720925 UYV720924:UYV720925 VIR720924:VIR720925 VSN720924:VSN720925 WCJ720924:WCJ720925 WMF720924:WMF720925 WWB720924:WWB720925 T786460:T786461 JP786460:JP786461 TL786460:TL786461 ADH786460:ADH786461 AND786460:AND786461 AWZ786460:AWZ786461 BGV786460:BGV786461 BQR786460:BQR786461 CAN786460:CAN786461 CKJ786460:CKJ786461 CUF786460:CUF786461 DEB786460:DEB786461 DNX786460:DNX786461 DXT786460:DXT786461 EHP786460:EHP786461 ERL786460:ERL786461 FBH786460:FBH786461 FLD786460:FLD786461 FUZ786460:FUZ786461 GEV786460:GEV786461 GOR786460:GOR786461 GYN786460:GYN786461 HIJ786460:HIJ786461 HSF786460:HSF786461 ICB786460:ICB786461 ILX786460:ILX786461 IVT786460:IVT786461 JFP786460:JFP786461 JPL786460:JPL786461 JZH786460:JZH786461 KJD786460:KJD786461 KSZ786460:KSZ786461 LCV786460:LCV786461 LMR786460:LMR786461 LWN786460:LWN786461 MGJ786460:MGJ786461 MQF786460:MQF786461 NAB786460:NAB786461 NJX786460:NJX786461 NTT786460:NTT786461 ODP786460:ODP786461 ONL786460:ONL786461 OXH786460:OXH786461 PHD786460:PHD786461 PQZ786460:PQZ786461 QAV786460:QAV786461 QKR786460:QKR786461 QUN786460:QUN786461 REJ786460:REJ786461 ROF786460:ROF786461 RYB786460:RYB786461 SHX786460:SHX786461 SRT786460:SRT786461 TBP786460:TBP786461 TLL786460:TLL786461 TVH786460:TVH786461 UFD786460:UFD786461 UOZ786460:UOZ786461 UYV786460:UYV786461 VIR786460:VIR786461 VSN786460:VSN786461 WCJ786460:WCJ786461 WMF786460:WMF786461 WWB786460:WWB786461 T851996:T851997 JP851996:JP851997 TL851996:TL851997 ADH851996:ADH851997 AND851996:AND851997 AWZ851996:AWZ851997 BGV851996:BGV851997 BQR851996:BQR851997 CAN851996:CAN851997 CKJ851996:CKJ851997 CUF851996:CUF851997 DEB851996:DEB851997 DNX851996:DNX851997 DXT851996:DXT851997 EHP851996:EHP851997 ERL851996:ERL851997 FBH851996:FBH851997 FLD851996:FLD851997 FUZ851996:FUZ851997 GEV851996:GEV851997 GOR851996:GOR851997 GYN851996:GYN851997 HIJ851996:HIJ851997 HSF851996:HSF851997 ICB851996:ICB851997 ILX851996:ILX851997 IVT851996:IVT851997 JFP851996:JFP851997 JPL851996:JPL851997 JZH851996:JZH851997 KJD851996:KJD851997 KSZ851996:KSZ851997 LCV851996:LCV851997 LMR851996:LMR851997 LWN851996:LWN851997 MGJ851996:MGJ851997 MQF851996:MQF851997 NAB851996:NAB851997 NJX851996:NJX851997 NTT851996:NTT851997 ODP851996:ODP851997 ONL851996:ONL851997 OXH851996:OXH851997 PHD851996:PHD851997 PQZ851996:PQZ851997 QAV851996:QAV851997 QKR851996:QKR851997 QUN851996:QUN851997 REJ851996:REJ851997 ROF851996:ROF851997 RYB851996:RYB851997 SHX851996:SHX851997 SRT851996:SRT851997 TBP851996:TBP851997 TLL851996:TLL851997 TVH851996:TVH851997 UFD851996:UFD851997 UOZ851996:UOZ851997 UYV851996:UYV851997 VIR851996:VIR851997 VSN851996:VSN851997 WCJ851996:WCJ851997 WMF851996:WMF851997 WWB851996:WWB851997 T917532:T917533 JP917532:JP917533 TL917532:TL917533 ADH917532:ADH917533 AND917532:AND917533 AWZ917532:AWZ917533 BGV917532:BGV917533 BQR917532:BQR917533 CAN917532:CAN917533 CKJ917532:CKJ917533 CUF917532:CUF917533 DEB917532:DEB917533 DNX917532:DNX917533 DXT917532:DXT917533 EHP917532:EHP917533 ERL917532:ERL917533 FBH917532:FBH917533 FLD917532:FLD917533 FUZ917532:FUZ917533 GEV917532:GEV917533 GOR917532:GOR917533 GYN917532:GYN917533 HIJ917532:HIJ917533 HSF917532:HSF917533 ICB917532:ICB917533 ILX917532:ILX917533 IVT917532:IVT917533 JFP917532:JFP917533 JPL917532:JPL917533 JZH917532:JZH917533 KJD917532:KJD917533 KSZ917532:KSZ917533 LCV917532:LCV917533 LMR917532:LMR917533 LWN917532:LWN917533 MGJ917532:MGJ917533 MQF917532:MQF917533 NAB917532:NAB917533 NJX917532:NJX917533 NTT917532:NTT917533 ODP917532:ODP917533 ONL917532:ONL917533 OXH917532:OXH917533 PHD917532:PHD917533 PQZ917532:PQZ917533 QAV917532:QAV917533 QKR917532:QKR917533 QUN917532:QUN917533 REJ917532:REJ917533 ROF917532:ROF917533 RYB917532:RYB917533 SHX917532:SHX917533 SRT917532:SRT917533 TBP917532:TBP917533 TLL917532:TLL917533 TVH917532:TVH917533 UFD917532:UFD917533 UOZ917532:UOZ917533 UYV917532:UYV917533 VIR917532:VIR917533 VSN917532:VSN917533 WCJ917532:WCJ917533 WMF917532:WMF917533 WWB917532:WWB917533 T983068:T983069 JP983068:JP983069 TL983068:TL983069 ADH983068:ADH983069 AND983068:AND983069 AWZ983068:AWZ983069 BGV983068:BGV983069 BQR983068:BQR983069 CAN983068:CAN983069 CKJ983068:CKJ983069 CUF983068:CUF983069 DEB983068:DEB983069 DNX983068:DNX983069 DXT983068:DXT983069 EHP983068:EHP983069 ERL983068:ERL983069 FBH983068:FBH983069 FLD983068:FLD983069 FUZ983068:FUZ983069 GEV983068:GEV983069 GOR983068:GOR983069 GYN983068:GYN983069 HIJ983068:HIJ983069 HSF983068:HSF983069 ICB983068:ICB983069 ILX983068:ILX983069 IVT983068:IVT983069 JFP983068:JFP983069 JPL983068:JPL983069 JZH983068:JZH983069 KJD983068:KJD983069 KSZ983068:KSZ983069 LCV983068:LCV983069 LMR983068:LMR983069 LWN983068:LWN983069 MGJ983068:MGJ983069 MQF983068:MQF983069 NAB983068:NAB983069 NJX983068:NJX983069 NTT983068:NTT983069 ODP983068:ODP983069 ONL983068:ONL983069 OXH983068:OXH983069 PHD983068:PHD983069 PQZ983068:PQZ983069 QAV983068:QAV983069 QKR983068:QKR983069 QUN983068:QUN983069 REJ983068:REJ983069 ROF983068:ROF983069 RYB983068:RYB983069 SHX983068:SHX983069 SRT983068:SRT983069 TBP983068:TBP983069 TLL983068:TLL983069 TVH983068:TVH983069 UFD983068:UFD983069 UOZ983068:UOZ983069 UYV983068:UYV983069 VIR983068:VIR983069 VSN983068:VSN983069 WCJ983068:WCJ983069 WMF983068:WMF983069 WWB983068:WWB983069 B1:AE1 IX1:KA1 ST1:TW1 ACP1:ADS1 AML1:ANO1 AWH1:AXK1 BGD1:BHG1 BPZ1:BRC1 BZV1:CAY1 CJR1:CKU1 CTN1:CUQ1 DDJ1:DEM1 DNF1:DOI1 DXB1:DYE1 EGX1:EIA1 EQT1:ERW1 FAP1:FBS1 FKL1:FLO1 FUH1:FVK1 GED1:GFG1 GNZ1:GPC1 GXV1:GYY1 HHR1:HIU1 HRN1:HSQ1 IBJ1:ICM1 ILF1:IMI1 IVB1:IWE1 JEX1:JGA1 JOT1:JPW1 JYP1:JZS1 KIL1:KJO1 KSH1:KTK1 LCD1:LDG1 LLZ1:LNC1 LVV1:LWY1 MFR1:MGU1 MPN1:MQQ1 MZJ1:NAM1 NJF1:NKI1 NTB1:NUE1 OCX1:OEA1 OMT1:ONW1 OWP1:OXS1 PGL1:PHO1 PQH1:PRK1 QAD1:QBG1 QJZ1:QLC1 QTV1:QUY1 RDR1:REU1 RNN1:ROQ1 RXJ1:RYM1 SHF1:SII1 SRB1:SSE1 TAX1:TCA1 TKT1:TLW1 TUP1:TVS1 UEL1:UFO1 UOH1:UPK1 UYD1:UZG1 VHZ1:VJC1 VRV1:VSY1 WBR1:WCU1 WLN1:WMQ1 WVJ1:WWM1 IX65540:KA65540 ST65540:TW65540 ACP65540:ADS65540 AML65540:ANO65540 AWH65540:AXK65540 BGD65540:BHG65540 BPZ65540:BRC65540 BZV65540:CAY65540 CJR65540:CKU65540 CTN65540:CUQ65540 DDJ65540:DEM65540 DNF65540:DOI65540 DXB65540:DYE65540 EGX65540:EIA65540 EQT65540:ERW65540 FAP65540:FBS65540 FKL65540:FLO65540 FUH65540:FVK65540 GED65540:GFG65540 GNZ65540:GPC65540 GXV65540:GYY65540 HHR65540:HIU65540 HRN65540:HSQ65540 IBJ65540:ICM65540 ILF65540:IMI65540 IVB65540:IWE65540 JEX65540:JGA65540 JOT65540:JPW65540 JYP65540:JZS65540 KIL65540:KJO65540 KSH65540:KTK65540 LCD65540:LDG65540 LLZ65540:LNC65540 LVV65540:LWY65540 MFR65540:MGU65540 MPN65540:MQQ65540 MZJ65540:NAM65540 NJF65540:NKI65540 NTB65540:NUE65540 OCX65540:OEA65540 OMT65540:ONW65540 OWP65540:OXS65540 PGL65540:PHO65540 PQH65540:PRK65540 QAD65540:QBG65540 QJZ65540:QLC65540 QTV65540:QUY65540 RDR65540:REU65540 RNN65540:ROQ65540 RXJ65540:RYM65540 SHF65540:SII65540 SRB65540:SSE65540 TAX65540:TCA65540 TKT65540:TLW65540 TUP65540:TVS65540 UEL65540:UFO65540 UOH65540:UPK65540 UYD65540:UZG65540 VHZ65540:VJC65540 VRV65540:VSY65540 WBR65540:WCU65540 WLN65540:WMQ65540 WVJ65540:WWM65540 IX131076:KA131076 ST131076:TW131076 ACP131076:ADS131076 AML131076:ANO131076 AWH131076:AXK131076 BGD131076:BHG131076 BPZ131076:BRC131076 BZV131076:CAY131076 CJR131076:CKU131076 CTN131076:CUQ131076 DDJ131076:DEM131076 DNF131076:DOI131076 DXB131076:DYE131076 EGX131076:EIA131076 EQT131076:ERW131076 FAP131076:FBS131076 FKL131076:FLO131076 FUH131076:FVK131076 GED131076:GFG131076 GNZ131076:GPC131076 GXV131076:GYY131076 HHR131076:HIU131076 HRN131076:HSQ131076 IBJ131076:ICM131076 ILF131076:IMI131076 IVB131076:IWE131076 JEX131076:JGA131076 JOT131076:JPW131076 JYP131076:JZS131076 KIL131076:KJO131076 KSH131076:KTK131076 LCD131076:LDG131076 LLZ131076:LNC131076 LVV131076:LWY131076 MFR131076:MGU131076 MPN131076:MQQ131076 MZJ131076:NAM131076 NJF131076:NKI131076 NTB131076:NUE131076 OCX131076:OEA131076 OMT131076:ONW131076 OWP131076:OXS131076 PGL131076:PHO131076 PQH131076:PRK131076 QAD131076:QBG131076 QJZ131076:QLC131076 QTV131076:QUY131076 RDR131076:REU131076 RNN131076:ROQ131076 RXJ131076:RYM131076 SHF131076:SII131076 SRB131076:SSE131076 TAX131076:TCA131076 TKT131076:TLW131076 TUP131076:TVS131076 UEL131076:UFO131076 UOH131076:UPK131076 UYD131076:UZG131076 VHZ131076:VJC131076 VRV131076:VSY131076 WBR131076:WCU131076 WLN131076:WMQ131076 WVJ131076:WWM131076 IX196612:KA196612 ST196612:TW196612 ACP196612:ADS196612 AML196612:ANO196612 AWH196612:AXK196612 BGD196612:BHG196612 BPZ196612:BRC196612 BZV196612:CAY196612 CJR196612:CKU196612 CTN196612:CUQ196612 DDJ196612:DEM196612 DNF196612:DOI196612 DXB196612:DYE196612 EGX196612:EIA196612 EQT196612:ERW196612 FAP196612:FBS196612 FKL196612:FLO196612 FUH196612:FVK196612 GED196612:GFG196612 GNZ196612:GPC196612 GXV196612:GYY196612 HHR196612:HIU196612 HRN196612:HSQ196612 IBJ196612:ICM196612 ILF196612:IMI196612 IVB196612:IWE196612 JEX196612:JGA196612 JOT196612:JPW196612 JYP196612:JZS196612 KIL196612:KJO196612 KSH196612:KTK196612 LCD196612:LDG196612 LLZ196612:LNC196612 LVV196612:LWY196612 MFR196612:MGU196612 MPN196612:MQQ196612 MZJ196612:NAM196612 NJF196612:NKI196612 NTB196612:NUE196612 OCX196612:OEA196612 OMT196612:ONW196612 OWP196612:OXS196612 PGL196612:PHO196612 PQH196612:PRK196612 QAD196612:QBG196612 QJZ196612:QLC196612 QTV196612:QUY196612 RDR196612:REU196612 RNN196612:ROQ196612 RXJ196612:RYM196612 SHF196612:SII196612 SRB196612:SSE196612 TAX196612:TCA196612 TKT196612:TLW196612 TUP196612:TVS196612 UEL196612:UFO196612 UOH196612:UPK196612 UYD196612:UZG196612 VHZ196612:VJC196612 VRV196612:VSY196612 WBR196612:WCU196612 WLN196612:WMQ196612 WVJ196612:WWM196612 IX262148:KA262148 ST262148:TW262148 ACP262148:ADS262148 AML262148:ANO262148 AWH262148:AXK262148 BGD262148:BHG262148 BPZ262148:BRC262148 BZV262148:CAY262148 CJR262148:CKU262148 CTN262148:CUQ262148 DDJ262148:DEM262148 DNF262148:DOI262148 DXB262148:DYE262148 EGX262148:EIA262148 EQT262148:ERW262148 FAP262148:FBS262148 FKL262148:FLO262148 FUH262148:FVK262148 GED262148:GFG262148 GNZ262148:GPC262148 GXV262148:GYY262148 HHR262148:HIU262148 HRN262148:HSQ262148 IBJ262148:ICM262148 ILF262148:IMI262148 IVB262148:IWE262148 JEX262148:JGA262148 JOT262148:JPW262148 JYP262148:JZS262148 KIL262148:KJO262148 KSH262148:KTK262148 LCD262148:LDG262148 LLZ262148:LNC262148 LVV262148:LWY262148 MFR262148:MGU262148 MPN262148:MQQ262148 MZJ262148:NAM262148 NJF262148:NKI262148 NTB262148:NUE262148 OCX262148:OEA262148 OMT262148:ONW262148 OWP262148:OXS262148 PGL262148:PHO262148 PQH262148:PRK262148 QAD262148:QBG262148 QJZ262148:QLC262148 QTV262148:QUY262148 RDR262148:REU262148 RNN262148:ROQ262148 RXJ262148:RYM262148 SHF262148:SII262148 SRB262148:SSE262148 TAX262148:TCA262148 TKT262148:TLW262148 TUP262148:TVS262148 UEL262148:UFO262148 UOH262148:UPK262148 UYD262148:UZG262148 VHZ262148:VJC262148 VRV262148:VSY262148 WBR262148:WCU262148 WLN262148:WMQ262148 WVJ262148:WWM262148 IX327684:KA327684 ST327684:TW327684 ACP327684:ADS327684 AML327684:ANO327684 AWH327684:AXK327684 BGD327684:BHG327684 BPZ327684:BRC327684 BZV327684:CAY327684 CJR327684:CKU327684 CTN327684:CUQ327684 DDJ327684:DEM327684 DNF327684:DOI327684 DXB327684:DYE327684 EGX327684:EIA327684 EQT327684:ERW327684 FAP327684:FBS327684 FKL327684:FLO327684 FUH327684:FVK327684 GED327684:GFG327684 GNZ327684:GPC327684 GXV327684:GYY327684 HHR327684:HIU327684 HRN327684:HSQ327684 IBJ327684:ICM327684 ILF327684:IMI327684 IVB327684:IWE327684 JEX327684:JGA327684 JOT327684:JPW327684 JYP327684:JZS327684 KIL327684:KJO327684 KSH327684:KTK327684 LCD327684:LDG327684 LLZ327684:LNC327684 LVV327684:LWY327684 MFR327684:MGU327684 MPN327684:MQQ327684 MZJ327684:NAM327684 NJF327684:NKI327684 NTB327684:NUE327684 OCX327684:OEA327684 OMT327684:ONW327684 OWP327684:OXS327684 PGL327684:PHO327684 PQH327684:PRK327684 QAD327684:QBG327684 QJZ327684:QLC327684 QTV327684:QUY327684 RDR327684:REU327684 RNN327684:ROQ327684 RXJ327684:RYM327684 SHF327684:SII327684 SRB327684:SSE327684 TAX327684:TCA327684 TKT327684:TLW327684 TUP327684:TVS327684 UEL327684:UFO327684 UOH327684:UPK327684 UYD327684:UZG327684 VHZ327684:VJC327684 VRV327684:VSY327684 WBR327684:WCU327684 WLN327684:WMQ327684 WVJ327684:WWM327684 IX393220:KA393220 ST393220:TW393220 ACP393220:ADS393220 AML393220:ANO393220 AWH393220:AXK393220 BGD393220:BHG393220 BPZ393220:BRC393220 BZV393220:CAY393220 CJR393220:CKU393220 CTN393220:CUQ393220 DDJ393220:DEM393220 DNF393220:DOI393220 DXB393220:DYE393220 EGX393220:EIA393220 EQT393220:ERW393220 FAP393220:FBS393220 FKL393220:FLO393220 FUH393220:FVK393220 GED393220:GFG393220 GNZ393220:GPC393220 GXV393220:GYY393220 HHR393220:HIU393220 HRN393220:HSQ393220 IBJ393220:ICM393220 ILF393220:IMI393220 IVB393220:IWE393220 JEX393220:JGA393220 JOT393220:JPW393220 JYP393220:JZS393220 KIL393220:KJO393220 KSH393220:KTK393220 LCD393220:LDG393220 LLZ393220:LNC393220 LVV393220:LWY393220 MFR393220:MGU393220 MPN393220:MQQ393220 MZJ393220:NAM393220 NJF393220:NKI393220 NTB393220:NUE393220 OCX393220:OEA393220 OMT393220:ONW393220 OWP393220:OXS393220 PGL393220:PHO393220 PQH393220:PRK393220 QAD393220:QBG393220 QJZ393220:QLC393220 QTV393220:QUY393220 RDR393220:REU393220 RNN393220:ROQ393220 RXJ393220:RYM393220 SHF393220:SII393220 SRB393220:SSE393220 TAX393220:TCA393220 TKT393220:TLW393220 TUP393220:TVS393220 UEL393220:UFO393220 UOH393220:UPK393220 UYD393220:UZG393220 VHZ393220:VJC393220 VRV393220:VSY393220 WBR393220:WCU393220 WLN393220:WMQ393220 WVJ393220:WWM393220 IX458756:KA458756 ST458756:TW458756 ACP458756:ADS458756 AML458756:ANO458756 AWH458756:AXK458756 BGD458756:BHG458756 BPZ458756:BRC458756 BZV458756:CAY458756 CJR458756:CKU458756 CTN458756:CUQ458756 DDJ458756:DEM458756 DNF458756:DOI458756 DXB458756:DYE458756 EGX458756:EIA458756 EQT458756:ERW458756 FAP458756:FBS458756 FKL458756:FLO458756 FUH458756:FVK458756 GED458756:GFG458756 GNZ458756:GPC458756 GXV458756:GYY458756 HHR458756:HIU458756 HRN458756:HSQ458756 IBJ458756:ICM458756 ILF458756:IMI458756 IVB458756:IWE458756 JEX458756:JGA458756 JOT458756:JPW458756 JYP458756:JZS458756 KIL458756:KJO458756 KSH458756:KTK458756 LCD458756:LDG458756 LLZ458756:LNC458756 LVV458756:LWY458756 MFR458756:MGU458756 MPN458756:MQQ458756 MZJ458756:NAM458756 NJF458756:NKI458756 NTB458756:NUE458756 OCX458756:OEA458756 OMT458756:ONW458756 OWP458756:OXS458756 PGL458756:PHO458756 PQH458756:PRK458756 QAD458756:QBG458756 QJZ458756:QLC458756 QTV458756:QUY458756 RDR458756:REU458756 RNN458756:ROQ458756 RXJ458756:RYM458756 SHF458756:SII458756 SRB458756:SSE458756 TAX458756:TCA458756 TKT458756:TLW458756 TUP458756:TVS458756 UEL458756:UFO458756 UOH458756:UPK458756 UYD458756:UZG458756 VHZ458756:VJC458756 VRV458756:VSY458756 WBR458756:WCU458756 WLN458756:WMQ458756 WVJ458756:WWM458756 IX524292:KA524292 ST524292:TW524292 ACP524292:ADS524292 AML524292:ANO524292 AWH524292:AXK524292 BGD524292:BHG524292 BPZ524292:BRC524292 BZV524292:CAY524292 CJR524292:CKU524292 CTN524292:CUQ524292 DDJ524292:DEM524292 DNF524292:DOI524292 DXB524292:DYE524292 EGX524292:EIA524292 EQT524292:ERW524292 FAP524292:FBS524292 FKL524292:FLO524292 FUH524292:FVK524292 GED524292:GFG524292 GNZ524292:GPC524292 GXV524292:GYY524292 HHR524292:HIU524292 HRN524292:HSQ524292 IBJ524292:ICM524292 ILF524292:IMI524292 IVB524292:IWE524292 JEX524292:JGA524292 JOT524292:JPW524292 JYP524292:JZS524292 KIL524292:KJO524292 KSH524292:KTK524292 LCD524292:LDG524292 LLZ524292:LNC524292 LVV524292:LWY524292 MFR524292:MGU524292 MPN524292:MQQ524292 MZJ524292:NAM524292 NJF524292:NKI524292 NTB524292:NUE524292 OCX524292:OEA524292 OMT524292:ONW524292 OWP524292:OXS524292 PGL524292:PHO524292 PQH524292:PRK524292 QAD524292:QBG524292 QJZ524292:QLC524292 QTV524292:QUY524292 RDR524292:REU524292 RNN524292:ROQ524292 RXJ524292:RYM524292 SHF524292:SII524292 SRB524292:SSE524292 TAX524292:TCA524292 TKT524292:TLW524292 TUP524292:TVS524292 UEL524292:UFO524292 UOH524292:UPK524292 UYD524292:UZG524292 VHZ524292:VJC524292 VRV524292:VSY524292 WBR524292:WCU524292 WLN524292:WMQ524292 WVJ524292:WWM524292 IX589828:KA589828 ST589828:TW589828 ACP589828:ADS589828 AML589828:ANO589828 AWH589828:AXK589828 BGD589828:BHG589828 BPZ589828:BRC589828 BZV589828:CAY589828 CJR589828:CKU589828 CTN589828:CUQ589828 DDJ589828:DEM589828 DNF589828:DOI589828 DXB589828:DYE589828 EGX589828:EIA589828 EQT589828:ERW589828 FAP589828:FBS589828 FKL589828:FLO589828 FUH589828:FVK589828 GED589828:GFG589828 GNZ589828:GPC589828 GXV589828:GYY589828 HHR589828:HIU589828 HRN589828:HSQ589828 IBJ589828:ICM589828 ILF589828:IMI589828 IVB589828:IWE589828 JEX589828:JGA589828 JOT589828:JPW589828 JYP589828:JZS589828 KIL589828:KJO589828 KSH589828:KTK589828 LCD589828:LDG589828 LLZ589828:LNC589828 LVV589828:LWY589828 MFR589828:MGU589828 MPN589828:MQQ589828 MZJ589828:NAM589828 NJF589828:NKI589828 NTB589828:NUE589828 OCX589828:OEA589828 OMT589828:ONW589828 OWP589828:OXS589828 PGL589828:PHO589828 PQH589828:PRK589828 QAD589828:QBG589828 QJZ589828:QLC589828 QTV589828:QUY589828 RDR589828:REU589828 RNN589828:ROQ589828 RXJ589828:RYM589828 SHF589828:SII589828 SRB589828:SSE589828 TAX589828:TCA589828 TKT589828:TLW589828 TUP589828:TVS589828 UEL589828:UFO589828 UOH589828:UPK589828 UYD589828:UZG589828 VHZ589828:VJC589828 VRV589828:VSY589828 WBR589828:WCU589828 WLN589828:WMQ589828 WVJ589828:WWM589828 IX655364:KA655364 ST655364:TW655364 ACP655364:ADS655364 AML655364:ANO655364 AWH655364:AXK655364 BGD655364:BHG655364 BPZ655364:BRC655364 BZV655364:CAY655364 CJR655364:CKU655364 CTN655364:CUQ655364 DDJ655364:DEM655364 DNF655364:DOI655364 DXB655364:DYE655364 EGX655364:EIA655364 EQT655364:ERW655364 FAP655364:FBS655364 FKL655364:FLO655364 FUH655364:FVK655364 GED655364:GFG655364 GNZ655364:GPC655364 GXV655364:GYY655364 HHR655364:HIU655364 HRN655364:HSQ655364 IBJ655364:ICM655364 ILF655364:IMI655364 IVB655364:IWE655364 JEX655364:JGA655364 JOT655364:JPW655364 JYP655364:JZS655364 KIL655364:KJO655364 KSH655364:KTK655364 LCD655364:LDG655364 LLZ655364:LNC655364 LVV655364:LWY655364 MFR655364:MGU655364 MPN655364:MQQ655364 MZJ655364:NAM655364 NJF655364:NKI655364 NTB655364:NUE655364 OCX655364:OEA655364 OMT655364:ONW655364 OWP655364:OXS655364 PGL655364:PHO655364 PQH655364:PRK655364 QAD655364:QBG655364 QJZ655364:QLC655364 QTV655364:QUY655364 RDR655364:REU655364 RNN655364:ROQ655364 RXJ655364:RYM655364 SHF655364:SII655364 SRB655364:SSE655364 TAX655364:TCA655364 TKT655364:TLW655364 TUP655364:TVS655364 UEL655364:UFO655364 UOH655364:UPK655364 UYD655364:UZG655364 VHZ655364:VJC655364 VRV655364:VSY655364 WBR655364:WCU655364 WLN655364:WMQ655364 WVJ655364:WWM655364 IX720900:KA720900 ST720900:TW720900 ACP720900:ADS720900 AML720900:ANO720900 AWH720900:AXK720900 BGD720900:BHG720900 BPZ720900:BRC720900 BZV720900:CAY720900 CJR720900:CKU720900 CTN720900:CUQ720900 DDJ720900:DEM720900 DNF720900:DOI720900 DXB720900:DYE720900 EGX720900:EIA720900 EQT720900:ERW720900 FAP720900:FBS720900 FKL720900:FLO720900 FUH720900:FVK720900 GED720900:GFG720900 GNZ720900:GPC720900 GXV720900:GYY720900 HHR720900:HIU720900 HRN720900:HSQ720900 IBJ720900:ICM720900 ILF720900:IMI720900 IVB720900:IWE720900 JEX720900:JGA720900 JOT720900:JPW720900 JYP720900:JZS720900 KIL720900:KJO720900 KSH720900:KTK720900 LCD720900:LDG720900 LLZ720900:LNC720900 LVV720900:LWY720900 MFR720900:MGU720900 MPN720900:MQQ720900 MZJ720900:NAM720900 NJF720900:NKI720900 NTB720900:NUE720900 OCX720900:OEA720900 OMT720900:ONW720900 OWP720900:OXS720900 PGL720900:PHO720900 PQH720900:PRK720900 QAD720900:QBG720900 QJZ720900:QLC720900 QTV720900:QUY720900 RDR720900:REU720900 RNN720900:ROQ720900 RXJ720900:RYM720900 SHF720900:SII720900 SRB720900:SSE720900 TAX720900:TCA720900 TKT720900:TLW720900 TUP720900:TVS720900 UEL720900:UFO720900 UOH720900:UPK720900 UYD720900:UZG720900 VHZ720900:VJC720900 VRV720900:VSY720900 WBR720900:WCU720900 WLN720900:WMQ720900 WVJ720900:WWM720900 IX786436:KA786436 ST786436:TW786436 ACP786436:ADS786436 AML786436:ANO786436 AWH786436:AXK786436 BGD786436:BHG786436 BPZ786436:BRC786436 BZV786436:CAY786436 CJR786436:CKU786436 CTN786436:CUQ786436 DDJ786436:DEM786436 DNF786436:DOI786436 DXB786436:DYE786436 EGX786436:EIA786436 EQT786436:ERW786436 FAP786436:FBS786436 FKL786436:FLO786436 FUH786436:FVK786436 GED786436:GFG786436 GNZ786436:GPC786436 GXV786436:GYY786436 HHR786436:HIU786436 HRN786436:HSQ786436 IBJ786436:ICM786436 ILF786436:IMI786436 IVB786436:IWE786436 JEX786436:JGA786436 JOT786436:JPW786436 JYP786436:JZS786436 KIL786436:KJO786436 KSH786436:KTK786436 LCD786436:LDG786436 LLZ786436:LNC786436 LVV786436:LWY786436 MFR786436:MGU786436 MPN786436:MQQ786436 MZJ786436:NAM786436 NJF786436:NKI786436 NTB786436:NUE786436 OCX786436:OEA786436 OMT786436:ONW786436 OWP786436:OXS786436 PGL786436:PHO786436 PQH786436:PRK786436 QAD786436:QBG786436 QJZ786436:QLC786436 QTV786436:QUY786436 RDR786436:REU786436 RNN786436:ROQ786436 RXJ786436:RYM786436 SHF786436:SII786436 SRB786436:SSE786436 TAX786436:TCA786436 TKT786436:TLW786436 TUP786436:TVS786436 UEL786436:UFO786436 UOH786436:UPK786436 UYD786436:UZG786436 VHZ786436:VJC786436 VRV786436:VSY786436 WBR786436:WCU786436 WLN786436:WMQ786436 WVJ786436:WWM786436 IX851972:KA851972 ST851972:TW851972 ACP851972:ADS851972 AML851972:ANO851972 AWH851972:AXK851972 BGD851972:BHG851972 BPZ851972:BRC851972 BZV851972:CAY851972 CJR851972:CKU851972 CTN851972:CUQ851972 DDJ851972:DEM851972 DNF851972:DOI851972 DXB851972:DYE851972 EGX851972:EIA851972 EQT851972:ERW851972 FAP851972:FBS851972 FKL851972:FLO851972 FUH851972:FVK851972 GED851972:GFG851972 GNZ851972:GPC851972 GXV851972:GYY851972 HHR851972:HIU851972 HRN851972:HSQ851972 IBJ851972:ICM851972 ILF851972:IMI851972 IVB851972:IWE851972 JEX851972:JGA851972 JOT851972:JPW851972 JYP851972:JZS851972 KIL851972:KJO851972 KSH851972:KTK851972 LCD851972:LDG851972 LLZ851972:LNC851972 LVV851972:LWY851972 MFR851972:MGU851972 MPN851972:MQQ851972 MZJ851972:NAM851972 NJF851972:NKI851972 NTB851972:NUE851972 OCX851972:OEA851972 OMT851972:ONW851972 OWP851972:OXS851972 PGL851972:PHO851972 PQH851972:PRK851972 QAD851972:QBG851972 QJZ851972:QLC851972 QTV851972:QUY851972 RDR851972:REU851972 RNN851972:ROQ851972 RXJ851972:RYM851972 SHF851972:SII851972 SRB851972:SSE851972 TAX851972:TCA851972 TKT851972:TLW851972 TUP851972:TVS851972 UEL851972:UFO851972 UOH851972:UPK851972 UYD851972:UZG851972 VHZ851972:VJC851972 VRV851972:VSY851972 WBR851972:WCU851972 WLN851972:WMQ851972 WVJ851972:WWM851972 IX917508:KA917508 ST917508:TW917508 ACP917508:ADS917508 AML917508:ANO917508 AWH917508:AXK917508 BGD917508:BHG917508 BPZ917508:BRC917508 BZV917508:CAY917508 CJR917508:CKU917508 CTN917508:CUQ917508 DDJ917508:DEM917508 DNF917508:DOI917508 DXB917508:DYE917508 EGX917508:EIA917508 EQT917508:ERW917508 FAP917508:FBS917508 FKL917508:FLO917508 FUH917508:FVK917508 GED917508:GFG917508 GNZ917508:GPC917508 GXV917508:GYY917508 HHR917508:HIU917508 HRN917508:HSQ917508 IBJ917508:ICM917508 ILF917508:IMI917508 IVB917508:IWE917508 JEX917508:JGA917508 JOT917508:JPW917508 JYP917508:JZS917508 KIL917508:KJO917508 KSH917508:KTK917508 LCD917508:LDG917508 LLZ917508:LNC917508 LVV917508:LWY917508 MFR917508:MGU917508 MPN917508:MQQ917508 MZJ917508:NAM917508 NJF917508:NKI917508 NTB917508:NUE917508 OCX917508:OEA917508 OMT917508:ONW917508 OWP917508:OXS917508 PGL917508:PHO917508 PQH917508:PRK917508 QAD917508:QBG917508 QJZ917508:QLC917508 QTV917508:QUY917508 RDR917508:REU917508 RNN917508:ROQ917508 RXJ917508:RYM917508 SHF917508:SII917508 SRB917508:SSE917508 TAX917508:TCA917508 TKT917508:TLW917508 TUP917508:TVS917508 UEL917508:UFO917508 UOH917508:UPK917508 UYD917508:UZG917508 VHZ917508:VJC917508 VRV917508:VSY917508 WBR917508:WCU917508 WLN917508:WMQ917508 WVJ917508:WWM917508 IX983044:KA983044 ST983044:TW983044 ACP983044:ADS983044 AML983044:ANO983044 AWH983044:AXK983044 BGD983044:BHG983044 BPZ983044:BRC983044 BZV983044:CAY983044 CJR983044:CKU983044 CTN983044:CUQ983044 DDJ983044:DEM983044 DNF983044:DOI983044 DXB983044:DYE983044 EGX983044:EIA983044 EQT983044:ERW983044 FAP983044:FBS983044 FKL983044:FLO983044 FUH983044:FVK983044 GED983044:GFG983044 GNZ983044:GPC983044 GXV983044:GYY983044 HHR983044:HIU983044 HRN983044:HSQ983044 IBJ983044:ICM983044 ILF983044:IMI983044 IVB983044:IWE983044 JEX983044:JGA983044 JOT983044:JPW983044 JYP983044:JZS983044 KIL983044:KJO983044 KSH983044:KTK983044 LCD983044:LDG983044 LLZ983044:LNC983044 LVV983044:LWY983044 MFR983044:MGU983044 MPN983044:MQQ983044 MZJ983044:NAM983044 NJF983044:NKI983044 NTB983044:NUE983044 OCX983044:OEA983044 OMT983044:ONW983044 OWP983044:OXS983044 PGL983044:PHO983044 PQH983044:PRK983044 QAD983044:QBG983044 QJZ983044:QLC983044 QTV983044:QUY983044 RDR983044:REU983044 RNN983044:ROQ983044 RXJ983044:RYM983044 SHF983044:SII983044 SRB983044:SSE983044 TAX983044:TCA983044 TKT983044:TLW983044 TUP983044:TVS983044 UEL983044:UFO983044 UOH983044:UPK983044 UYD983044:UZG983044 VHZ983044:VJC983044 VRV983044:VSY983044 WBR983044:WCU983044 WLN983044:WMQ983044 WVJ983044:WWM983044 V983041:AE983041 B983044:U983044 V917505:AE917505 B917508:U917508 V851969:AE851969 B851972:U851972 V786433:AE786433 B786436:U786436 V720897:AE720897 B720900:U720900 V655361:AE655361 B655364:U655364 V589825:AE589825 B589828:U589828 V524289:AE524289 B524292:U524292 V458753:AE458753 B458756:U458756 V393217:AE393217 B393220:U393220 V327681:AE327681 B327684:U327684 V262145:AE262145 B262148:U262148 V196609:AE196609 B196612:U196612 V131073:AE131073 B131076:U131076 V65537:AE65537 B65540:U65540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新座市</cp:lastModifiedBy>
  <cp:lastPrinted>2024-04-04T01:59:32Z</cp:lastPrinted>
  <dcterms:created xsi:type="dcterms:W3CDTF">2023-02-13T04:03:45Z</dcterms:created>
  <dcterms:modified xsi:type="dcterms:W3CDTF">2025-04-16T06:37:25Z</dcterms:modified>
</cp:coreProperties>
</file>